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2817A34F-9EB4-435A-BDEB-0FBB1C3FEE51}" xr6:coauthVersionLast="47" xr6:coauthVersionMax="47" xr10:uidLastSave="{00000000-0000-0000-0000-000000000000}"/>
  <bookViews>
    <workbookView xWindow="-120" yWindow="-120" windowWidth="29040" windowHeight="15720" firstSheet="4" activeTab="4" xr2:uid="{08EDC6F2-C860-4881-BB17-BAAFCD65B97D}"/>
  </bookViews>
  <sheets>
    <sheet name="CHARTS&gt;&gt;" sheetId="10" r:id="rId1"/>
    <sheet name="Chart - RLG since 270226" sheetId="5" r:id="rId2"/>
    <sheet name="Chart - UK yield curve" sheetId="23" r:id="rId3"/>
    <sheet name="Chart - Market pricing BoE" sheetId="9" r:id="rId4"/>
    <sheet name="Chart - Vote shares" sheetId="25" r:id="rId5"/>
    <sheet name="Chart - Term premium" sheetId="45" r:id="rId6"/>
    <sheet name="Chart - Quoted mortgage rates" sheetId="50" r:id="rId7"/>
    <sheet name="DATA&gt;&gt;" sheetId="11" r:id="rId8"/>
    <sheet name="Chart Data" sheetId="24" r:id="rId9"/>
    <sheet name="HAVERD" sheetId="1" r:id="rId10"/>
    <sheet name="BoE market pricing" sheetId="7" r:id="rId11"/>
    <sheet name="HAVER BoE" sheetId="6" r:id="rId12"/>
    <sheet name="HAVERM" sheetId="8" r:id="rId13"/>
    <sheet name="OBR calculations" sheetId="14" r:id="rId14"/>
    <sheet name="OBR RR Mar25 - Debt interest" sheetId="13" r:id="rId15"/>
    <sheet name="OBR_MAR26_ST1.15" sheetId="48" r:id="rId16"/>
    <sheet name="Data" sheetId="44" r:id="rId17"/>
    <sheet name="GMW" sheetId="15" r:id="rId18"/>
    <sheet name="Data - Scen" sheetId="61" r:id="rId19"/>
    <sheet name="GMW - Scen" sheetId="54" r:id="rId20"/>
    <sheet name="Data - Base" sheetId="62" r:id="rId21"/>
    <sheet name="GMW - Base" sheetId="58" r:id="rId22"/>
    <sheet name="NOT USED&gt;&gt;" sheetId="12" r:id="rId23"/>
    <sheet name="Chart - RLG" sheetId="3" r:id="rId24"/>
    <sheet name="Chart - RLG &amp; PR expect spread" sheetId="2" r:id="rId25"/>
    <sheet name="Chart - 2s10s" sheetId="4" r:id="rId26"/>
  </sheets>
  <externalReferences>
    <externalReference r:id="rId27"/>
    <externalReference r:id="rId28"/>
    <externalReference r:id="rId29"/>
  </externalReferences>
  <definedNames>
    <definedName name="_DLX1.INC">HAVERD!$B$3:$AU$8</definedName>
    <definedName name="_DLX2.INC">'HAVER BoE'!$B$2:$BP$7</definedName>
    <definedName name="_DLX3.INC">HAVERM!$B$1:$AF$6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4" l="1"/>
  <c r="M5" i="14"/>
  <c r="L5" i="14"/>
  <c r="K5" i="14"/>
  <c r="J5" i="14"/>
  <c r="I5" i="14"/>
  <c r="H5" i="14"/>
  <c r="F5" i="14"/>
  <c r="E5" i="14"/>
  <c r="D5" i="14"/>
  <c r="C5" i="14"/>
  <c r="B5" i="14"/>
  <c r="D623" i="6"/>
  <c r="A623" i="6"/>
  <c r="AT624" i="1"/>
  <c r="AU624" i="1"/>
  <c r="AV624" i="1"/>
  <c r="AX624" i="1"/>
  <c r="BA624" i="1"/>
  <c r="BB624" i="1"/>
  <c r="BD624" i="1"/>
  <c r="BQ4" i="1" s="1"/>
  <c r="BE624" i="1"/>
  <c r="BF624" i="1"/>
  <c r="BG624" i="1"/>
  <c r="BH624" i="1"/>
  <c r="BI624" i="1"/>
  <c r="BJ624" i="1"/>
  <c r="BK624" i="1"/>
  <c r="BL624" i="1"/>
  <c r="BM624" i="1"/>
  <c r="BN624" i="1"/>
  <c r="U7" i="24"/>
  <c r="V7" i="24"/>
  <c r="U8" i="24"/>
  <c r="V8" i="24"/>
  <c r="T9" i="24"/>
  <c r="U9" i="24"/>
  <c r="V9" i="24"/>
  <c r="T10" i="24"/>
  <c r="V4" i="24"/>
  <c r="T4" i="24"/>
  <c r="E357" i="62" a="1"/>
  <c r="E357" i="62" s="1"/>
  <c r="D357" i="62"/>
  <c r="D357" i="62" a="1"/>
  <c r="C357" i="62" a="1"/>
  <c r="C357" i="62" s="1"/>
  <c r="E356" i="62"/>
  <c r="E356" i="62" a="1"/>
  <c r="D356" i="62" a="1"/>
  <c r="D356" i="62" s="1"/>
  <c r="C356" i="62"/>
  <c r="C356" i="62" a="1"/>
  <c r="E355" i="62" a="1"/>
  <c r="E355" i="62" s="1"/>
  <c r="D355" i="62"/>
  <c r="D355" i="62" a="1"/>
  <c r="C355" i="62" a="1"/>
  <c r="C355" i="62" s="1"/>
  <c r="E354" i="62"/>
  <c r="E354" i="62" a="1"/>
  <c r="D354" i="62" a="1"/>
  <c r="D354" i="62" s="1"/>
  <c r="C354" i="62" a="1"/>
  <c r="C354" i="62" s="1"/>
  <c r="E353" i="62"/>
  <c r="E353" i="62" a="1"/>
  <c r="D353" i="62" a="1"/>
  <c r="D353" i="62" s="1"/>
  <c r="C353" i="62"/>
  <c r="C353" i="62" a="1"/>
  <c r="E352" i="62" a="1"/>
  <c r="E352" i="62" s="1"/>
  <c r="D352" i="62" a="1"/>
  <c r="D352" i="62" s="1"/>
  <c r="C352" i="62"/>
  <c r="C352" i="62" a="1"/>
  <c r="E351" i="62" a="1"/>
  <c r="E351" i="62" s="1"/>
  <c r="D351" i="62" a="1"/>
  <c r="D351" i="62" s="1"/>
  <c r="C351" i="62" a="1"/>
  <c r="C351" i="62" s="1"/>
  <c r="E350" i="62" a="1"/>
  <c r="E350" i="62" s="1"/>
  <c r="D350" i="62" a="1"/>
  <c r="D350" i="62" s="1"/>
  <c r="C350" i="62" a="1"/>
  <c r="C350" i="62" s="1"/>
  <c r="E349" i="62" a="1"/>
  <c r="E349" i="62" s="1"/>
  <c r="D349" i="62"/>
  <c r="D349" i="62" a="1"/>
  <c r="C349" i="62"/>
  <c r="C349" i="62" a="1"/>
  <c r="E348" i="62" a="1"/>
  <c r="E348" i="62" s="1"/>
  <c r="D348" i="62"/>
  <c r="D348" i="62" a="1"/>
  <c r="C348" i="62"/>
  <c r="C348" i="62" a="1"/>
  <c r="E347" i="62" a="1"/>
  <c r="E347" i="62" s="1"/>
  <c r="D347" i="62" a="1"/>
  <c r="D347" i="62" s="1"/>
  <c r="C347" i="62" a="1"/>
  <c r="C347" i="62" s="1"/>
  <c r="E346" i="62"/>
  <c r="E346" i="62" a="1"/>
  <c r="D346" i="62"/>
  <c r="D346" i="62" a="1"/>
  <c r="C346" i="62" a="1"/>
  <c r="C346" i="62" s="1"/>
  <c r="E345" i="62" a="1"/>
  <c r="E345" i="62" s="1"/>
  <c r="D345" i="62" a="1"/>
  <c r="D345" i="62" s="1"/>
  <c r="C345" i="62" a="1"/>
  <c r="C345" i="62" s="1"/>
  <c r="E344" i="62"/>
  <c r="E344" i="62" a="1"/>
  <c r="D344" i="62" a="1"/>
  <c r="D344" i="62" s="1"/>
  <c r="C344" i="62"/>
  <c r="C344" i="62" a="1"/>
  <c r="E343" i="62" a="1"/>
  <c r="E343" i="62" s="1"/>
  <c r="D343" i="62"/>
  <c r="D343" i="62" a="1"/>
  <c r="C343" i="62" a="1"/>
  <c r="C343" i="62" s="1"/>
  <c r="E342" i="62" a="1"/>
  <c r="E342" i="62" s="1"/>
  <c r="D342" i="62"/>
  <c r="D342" i="62" a="1"/>
  <c r="C342" i="62" a="1"/>
  <c r="C342" i="62" s="1"/>
  <c r="E341" i="62" a="1"/>
  <c r="E341" i="62" s="1"/>
  <c r="D341" i="62"/>
  <c r="D341" i="62" a="1"/>
  <c r="C341" i="62"/>
  <c r="C341" i="62" a="1"/>
  <c r="E340" i="62"/>
  <c r="E340" i="62" a="1"/>
  <c r="D340" i="62" a="1"/>
  <c r="D340" i="62" s="1"/>
  <c r="C340" i="62" a="1"/>
  <c r="C340" i="62" s="1"/>
  <c r="E339" i="62"/>
  <c r="E339" i="62" a="1"/>
  <c r="D339" i="62" a="1"/>
  <c r="D339" i="62" s="1"/>
  <c r="C339" i="62" a="1"/>
  <c r="C339" i="62" s="1"/>
  <c r="E338" i="62"/>
  <c r="E338" i="62" a="1"/>
  <c r="D338" i="62"/>
  <c r="D338" i="62" a="1"/>
  <c r="C338" i="62" a="1"/>
  <c r="C338" i="62" s="1"/>
  <c r="E337" i="62"/>
  <c r="E337" i="62" a="1"/>
  <c r="D337" i="62" a="1"/>
  <c r="D337" i="62" s="1"/>
  <c r="C337" i="62" a="1"/>
  <c r="C337" i="62" s="1"/>
  <c r="E336" i="62"/>
  <c r="E336" i="62" a="1"/>
  <c r="D336" i="62" a="1"/>
  <c r="D336" i="62" s="1"/>
  <c r="C336" i="62"/>
  <c r="C336" i="62" a="1"/>
  <c r="E335" i="62" a="1"/>
  <c r="E335" i="62" s="1"/>
  <c r="D335" i="62"/>
  <c r="D335" i="62" a="1"/>
  <c r="C335" i="62"/>
  <c r="C335" i="62" a="1"/>
  <c r="E334" i="62" a="1"/>
  <c r="E334" i="62" s="1"/>
  <c r="D334" i="62" a="1"/>
  <c r="D334" i="62" s="1"/>
  <c r="C334" i="62" a="1"/>
  <c r="C334" i="62" s="1"/>
  <c r="E333" i="62" a="1"/>
  <c r="E333" i="62" s="1"/>
  <c r="D333" i="62"/>
  <c r="D333" i="62" a="1"/>
  <c r="C333" i="62"/>
  <c r="C333" i="62" a="1"/>
  <c r="E332" i="62" a="1"/>
  <c r="E332" i="62" s="1"/>
  <c r="D332" i="62" a="1"/>
  <c r="D332" i="62" s="1"/>
  <c r="C332" i="62"/>
  <c r="C332" i="62" a="1"/>
  <c r="E331" i="62" a="1"/>
  <c r="E331" i="62" s="1"/>
  <c r="D331" i="62"/>
  <c r="D331" i="62" a="1"/>
  <c r="C331" i="62" a="1"/>
  <c r="C331" i="62" s="1"/>
  <c r="E330" i="62"/>
  <c r="E330" i="62" a="1"/>
  <c r="D330" i="62"/>
  <c r="D330" i="62" a="1"/>
  <c r="C330" i="62" a="1"/>
  <c r="C330" i="62" s="1"/>
  <c r="E329" i="62"/>
  <c r="E329" i="62" a="1"/>
  <c r="D329" i="62"/>
  <c r="D329" i="62" a="1"/>
  <c r="C329" i="62" a="1"/>
  <c r="C329" i="62" s="1"/>
  <c r="E328" i="62" a="1"/>
  <c r="E328" i="62" s="1"/>
  <c r="D328" i="62" a="1"/>
  <c r="D328" i="62" s="1"/>
  <c r="C328" i="62"/>
  <c r="C328" i="62" a="1"/>
  <c r="E327" i="62" a="1"/>
  <c r="E327" i="62" s="1"/>
  <c r="D327" i="62" a="1"/>
  <c r="D327" i="62" s="1"/>
  <c r="C327" i="62" a="1"/>
  <c r="C327" i="62" s="1"/>
  <c r="E326" i="62" a="1"/>
  <c r="E326" i="62" s="1"/>
  <c r="D326" i="62"/>
  <c r="D326" i="62" a="1"/>
  <c r="C326" i="62" a="1"/>
  <c r="C326" i="62" s="1"/>
  <c r="E325" i="62" a="1"/>
  <c r="E325" i="62" s="1"/>
  <c r="D325" i="62"/>
  <c r="D325" i="62" a="1"/>
  <c r="C325" i="62" a="1"/>
  <c r="C325" i="62" s="1"/>
  <c r="E324" i="62"/>
  <c r="E324" i="62" a="1"/>
  <c r="D324" i="62" a="1"/>
  <c r="D324" i="62" s="1"/>
  <c r="C324" i="62"/>
  <c r="C324" i="62" a="1"/>
  <c r="E323" i="62"/>
  <c r="E323" i="62" a="1"/>
  <c r="D323" i="62" a="1"/>
  <c r="D323" i="62" s="1"/>
  <c r="C323" i="62" a="1"/>
  <c r="C323" i="62" s="1"/>
  <c r="E322" i="62"/>
  <c r="E322" i="62" a="1"/>
  <c r="D322" i="62"/>
  <c r="D322" i="62" a="1"/>
  <c r="C322" i="62"/>
  <c r="C322" i="62" a="1"/>
  <c r="E321" i="62"/>
  <c r="E321" i="62" a="1"/>
  <c r="D321" i="62" a="1"/>
  <c r="D321" i="62" s="1"/>
  <c r="C321" i="62" a="1"/>
  <c r="C321" i="62" s="1"/>
  <c r="E320" i="62"/>
  <c r="E320" i="62" a="1"/>
  <c r="D320" i="62" a="1"/>
  <c r="D320" i="62" s="1"/>
  <c r="C320" i="62"/>
  <c r="C320" i="62" a="1"/>
  <c r="E319" i="62" a="1"/>
  <c r="E319" i="62" s="1"/>
  <c r="D319" i="62" a="1"/>
  <c r="D319" i="62" s="1"/>
  <c r="C319" i="62" a="1"/>
  <c r="C319" i="62" s="1"/>
  <c r="E318" i="62" a="1"/>
  <c r="E318" i="62" s="1"/>
  <c r="D318" i="62"/>
  <c r="D318" i="62" a="1"/>
  <c r="C318" i="62"/>
  <c r="C318" i="62" a="1"/>
  <c r="E317" i="62" a="1"/>
  <c r="E317" i="62" s="1"/>
  <c r="D317" i="62"/>
  <c r="D317" i="62" a="1"/>
  <c r="C317" i="62"/>
  <c r="C317" i="62" a="1"/>
  <c r="E316" i="62"/>
  <c r="E316" i="62" a="1"/>
  <c r="D316" i="62" a="1"/>
  <c r="D316" i="62" s="1"/>
  <c r="C316" i="62"/>
  <c r="C316" i="62" a="1"/>
  <c r="E315" i="62"/>
  <c r="E315" i="62" a="1"/>
  <c r="D315" i="62" a="1"/>
  <c r="D315" i="62" s="1"/>
  <c r="C315" i="62" a="1"/>
  <c r="C315" i="62" s="1"/>
  <c r="E314" i="62"/>
  <c r="E314" i="62" a="1"/>
  <c r="D314" i="62" a="1"/>
  <c r="D314" i="62" s="1"/>
  <c r="C314" i="62" a="1"/>
  <c r="C314" i="62" s="1"/>
  <c r="E313" i="62" a="1"/>
  <c r="E313" i="62" s="1"/>
  <c r="D313" i="62" a="1"/>
  <c r="D313" i="62" s="1"/>
  <c r="C313" i="62" a="1"/>
  <c r="C313" i="62" s="1"/>
  <c r="E312" i="62"/>
  <c r="E312" i="62" a="1"/>
  <c r="D312" i="62" a="1"/>
  <c r="D312" i="62" s="1"/>
  <c r="C312" i="62"/>
  <c r="C312" i="62" a="1"/>
  <c r="E311" i="62" a="1"/>
  <c r="E311" i="62" s="1"/>
  <c r="D311" i="62" a="1"/>
  <c r="D311" i="62" s="1"/>
  <c r="C311" i="62"/>
  <c r="C311" i="62" a="1"/>
  <c r="E310" i="62"/>
  <c r="E310" i="62" a="1"/>
  <c r="D310" i="62" a="1"/>
  <c r="D310" i="62" s="1"/>
  <c r="C310" i="62" a="1"/>
  <c r="C310" i="62" s="1"/>
  <c r="E309" i="62" a="1"/>
  <c r="E309" i="62" s="1"/>
  <c r="D309" i="62"/>
  <c r="D309" i="62" a="1"/>
  <c r="C309" i="62" a="1"/>
  <c r="C309" i="62" s="1"/>
  <c r="E308" i="62" a="1"/>
  <c r="E308" i="62" s="1"/>
  <c r="D308" i="62" a="1"/>
  <c r="D308" i="62" s="1"/>
  <c r="C308" i="62" a="1"/>
  <c r="C308" i="62" s="1"/>
  <c r="E307" i="62" a="1"/>
  <c r="E307" i="62" s="1"/>
  <c r="D307" i="62"/>
  <c r="D307" i="62" a="1"/>
  <c r="C307" i="62" a="1"/>
  <c r="C307" i="62" s="1"/>
  <c r="E306" i="62" a="1"/>
  <c r="E306" i="62" s="1"/>
  <c r="D306" i="62"/>
  <c r="D306" i="62" a="1"/>
  <c r="C306" i="62" a="1"/>
  <c r="C306" i="62" s="1"/>
  <c r="E305" i="62" a="1"/>
  <c r="E305" i="62" s="1"/>
  <c r="D305" i="62"/>
  <c r="D305" i="62" a="1"/>
  <c r="C305" i="62" a="1"/>
  <c r="C305" i="62" s="1"/>
  <c r="E304" i="62"/>
  <c r="E304" i="62" a="1"/>
  <c r="D304" i="62" a="1"/>
  <c r="D304" i="62" s="1"/>
  <c r="C304" i="62"/>
  <c r="C304" i="62" a="1"/>
  <c r="E303" i="62"/>
  <c r="E303" i="62" a="1"/>
  <c r="D303" i="62" a="1"/>
  <c r="D303" i="62" s="1"/>
  <c r="C303" i="62" a="1"/>
  <c r="C303" i="62" s="1"/>
  <c r="E302" i="62"/>
  <c r="E302" i="62" a="1"/>
  <c r="D302" i="62" a="1"/>
  <c r="D302" i="62" s="1"/>
  <c r="C302" i="62" a="1"/>
  <c r="C302" i="62" s="1"/>
  <c r="E301" i="62" a="1"/>
  <c r="E301" i="62" s="1"/>
  <c r="D301" i="62" a="1"/>
  <c r="D301" i="62" s="1"/>
  <c r="C301" i="62" a="1"/>
  <c r="C301" i="62" s="1"/>
  <c r="E300" i="62"/>
  <c r="E300" i="62" a="1"/>
  <c r="D300" i="62" a="1"/>
  <c r="D300" i="62" s="1"/>
  <c r="C300" i="62" a="1"/>
  <c r="C300" i="62" s="1"/>
  <c r="E299" i="62"/>
  <c r="E299" i="62" a="1"/>
  <c r="D299" i="62"/>
  <c r="D299" i="62" a="1"/>
  <c r="C299" i="62" a="1"/>
  <c r="C299" i="62" s="1"/>
  <c r="E298" i="62" a="1"/>
  <c r="E298" i="62" s="1"/>
  <c r="D298" i="62"/>
  <c r="D298" i="62" a="1"/>
  <c r="C298" i="62"/>
  <c r="C298" i="62" a="1"/>
  <c r="E297" i="62" a="1"/>
  <c r="E297" i="62" s="1"/>
  <c r="D297" i="62" a="1"/>
  <c r="D297" i="62" s="1"/>
  <c r="C297" i="62" a="1"/>
  <c r="C297" i="62" s="1"/>
  <c r="E296" i="62" a="1"/>
  <c r="E296" i="62" s="1"/>
  <c r="D296" i="62" a="1"/>
  <c r="D296" i="62" s="1"/>
  <c r="C296" i="62" a="1"/>
  <c r="C296" i="62" s="1"/>
  <c r="E295" i="62" a="1"/>
  <c r="E295" i="62" s="1"/>
  <c r="D295" i="62" a="1"/>
  <c r="D295" i="62" s="1"/>
  <c r="C295" i="62"/>
  <c r="C295" i="62" a="1"/>
  <c r="E294" i="62" a="1"/>
  <c r="E294" i="62" s="1"/>
  <c r="D294" i="62"/>
  <c r="D294" i="62" a="1"/>
  <c r="C294" i="62"/>
  <c r="C294" i="62" a="1"/>
  <c r="E293" i="62" a="1"/>
  <c r="E293" i="62" s="1"/>
  <c r="D293" i="62" a="1"/>
  <c r="D293" i="62" s="1"/>
  <c r="C293" i="62" a="1"/>
  <c r="C293" i="62" s="1"/>
  <c r="E292" i="62"/>
  <c r="E292" i="62" a="1"/>
  <c r="D292" i="62"/>
  <c r="D292" i="62" a="1"/>
  <c r="C292" i="62" a="1"/>
  <c r="C292" i="62" s="1"/>
  <c r="E291" i="62" a="1"/>
  <c r="E291" i="62" s="1"/>
  <c r="D291" i="62" a="1"/>
  <c r="D291" i="62" s="1"/>
  <c r="C291" i="62" a="1"/>
  <c r="C291" i="62" s="1"/>
  <c r="E290" i="62" a="1"/>
  <c r="E290" i="62" s="1"/>
  <c r="D290" i="62" a="1"/>
  <c r="D290" i="62" s="1"/>
  <c r="C290" i="62" a="1"/>
  <c r="C290" i="62" s="1"/>
  <c r="E289" i="62" a="1"/>
  <c r="E289" i="62" s="1"/>
  <c r="D289" i="62"/>
  <c r="D289" i="62" a="1"/>
  <c r="C289" i="62" a="1"/>
  <c r="C289" i="62" s="1"/>
  <c r="E288" i="62" a="1"/>
  <c r="E288" i="62" s="1"/>
  <c r="D288" i="62" a="1"/>
  <c r="D288" i="62" s="1"/>
  <c r="C288" i="62" a="1"/>
  <c r="C288" i="62" s="1"/>
  <c r="E287" i="62"/>
  <c r="E287" i="62" a="1"/>
  <c r="D287" i="62" a="1"/>
  <c r="D287" i="62" s="1"/>
  <c r="C287" i="62"/>
  <c r="C287" i="62" a="1"/>
  <c r="E286" i="62"/>
  <c r="E286" i="62" a="1"/>
  <c r="D286" i="62" a="1"/>
  <c r="D286" i="62" s="1"/>
  <c r="C286" i="62" a="1"/>
  <c r="C286" i="62" s="1"/>
  <c r="E285" i="62" a="1"/>
  <c r="E285" i="62" s="1"/>
  <c r="D285" i="62"/>
  <c r="D285" i="62" a="1"/>
  <c r="C285" i="62" a="1"/>
  <c r="C285" i="62" s="1"/>
  <c r="E284" i="62" a="1"/>
  <c r="E284" i="62" s="1"/>
  <c r="D284" i="62" a="1"/>
  <c r="D284" i="62" s="1"/>
  <c r="C284" i="62" a="1"/>
  <c r="C284" i="62" s="1"/>
  <c r="E283" i="62"/>
  <c r="E283" i="62" a="1"/>
  <c r="D283" i="62" a="1"/>
  <c r="D283" i="62" s="1"/>
  <c r="C283" i="62" a="1"/>
  <c r="C283" i="62" s="1"/>
  <c r="E282" i="62" a="1"/>
  <c r="E282" i="62" s="1"/>
  <c r="D282" i="62" a="1"/>
  <c r="D282" i="62" s="1"/>
  <c r="C282" i="62"/>
  <c r="C282" i="62" a="1"/>
  <c r="E281" i="62" a="1"/>
  <c r="E281" i="62" s="1"/>
  <c r="D281" i="62"/>
  <c r="D281" i="62" a="1"/>
  <c r="C281" i="62"/>
  <c r="C281" i="62" a="1"/>
  <c r="E280" i="62" a="1"/>
  <c r="E280" i="62" s="1"/>
  <c r="D280" i="62" a="1"/>
  <c r="D280" i="62" s="1"/>
  <c r="C280" i="62" a="1"/>
  <c r="C280" i="62" s="1"/>
  <c r="E279" i="62"/>
  <c r="E279" i="62" a="1"/>
  <c r="D279" i="62"/>
  <c r="D279" i="62" a="1"/>
  <c r="C279" i="62"/>
  <c r="C279" i="62" a="1"/>
  <c r="E278" i="62" a="1"/>
  <c r="E278" i="62" s="1"/>
  <c r="D278" i="62" a="1"/>
  <c r="D278" i="62" s="1"/>
  <c r="C278" i="62"/>
  <c r="C278" i="62" a="1"/>
  <c r="E277" i="62" a="1"/>
  <c r="E277" i="62" s="1"/>
  <c r="D277" i="62" a="1"/>
  <c r="D277" i="62" s="1"/>
  <c r="C277" i="62" a="1"/>
  <c r="C277" i="62" s="1"/>
  <c r="E276" i="62" a="1"/>
  <c r="E276" i="62" s="1"/>
  <c r="D276" i="62" a="1"/>
  <c r="D276" i="62" s="1"/>
  <c r="C276" i="62"/>
  <c r="C276" i="62" a="1"/>
  <c r="E275" i="62"/>
  <c r="E275" i="62" a="1"/>
  <c r="D275" i="62"/>
  <c r="D275" i="62" a="1"/>
  <c r="C275" i="62" a="1"/>
  <c r="C275" i="62" s="1"/>
  <c r="E274" i="62" a="1"/>
  <c r="E274" i="62" s="1"/>
  <c r="D274" i="62" a="1"/>
  <c r="D274" i="62" s="1"/>
  <c r="C274" i="62"/>
  <c r="C274" i="62" a="1"/>
  <c r="E273" i="62" a="1"/>
  <c r="E273" i="62" s="1"/>
  <c r="D273" i="62" a="1"/>
  <c r="D273" i="62" s="1"/>
  <c r="C273" i="62"/>
  <c r="C273" i="62" a="1"/>
  <c r="E272" i="62" a="1"/>
  <c r="E272" i="62" s="1"/>
  <c r="D272" i="62" a="1"/>
  <c r="D272" i="62" s="1"/>
  <c r="C272" i="62" a="1"/>
  <c r="C272" i="62" s="1"/>
  <c r="E271" i="62" a="1"/>
  <c r="E271" i="62" s="1"/>
  <c r="D271" i="62" a="1"/>
  <c r="D271" i="62" s="1"/>
  <c r="C271" i="62" a="1"/>
  <c r="C271" i="62" s="1"/>
  <c r="E270" i="62" a="1"/>
  <c r="E270" i="62" s="1"/>
  <c r="D270" i="62" a="1"/>
  <c r="D270" i="62" s="1"/>
  <c r="C270" i="62"/>
  <c r="C270" i="62" a="1"/>
  <c r="E269" i="62" a="1"/>
  <c r="E269" i="62" s="1"/>
  <c r="D269" i="62"/>
  <c r="D269" i="62" a="1"/>
  <c r="C269" i="62" a="1"/>
  <c r="C269" i="62" s="1"/>
  <c r="E268" i="62" a="1"/>
  <c r="E268" i="62" s="1"/>
  <c r="D268" i="62"/>
  <c r="D268" i="62" a="1"/>
  <c r="C268" i="62"/>
  <c r="C268" i="62" a="1"/>
  <c r="E267" i="62" a="1"/>
  <c r="E267" i="62" s="1"/>
  <c r="D267" i="62" a="1"/>
  <c r="D267" i="62" s="1"/>
  <c r="C267" i="62" a="1"/>
  <c r="C267" i="62" s="1"/>
  <c r="E266" i="62"/>
  <c r="E266" i="62" a="1"/>
  <c r="D266" i="62" a="1"/>
  <c r="D266" i="62" s="1"/>
  <c r="C266" i="62" a="1"/>
  <c r="C266" i="62" s="1"/>
  <c r="E265" i="62"/>
  <c r="E265" i="62" a="1"/>
  <c r="D265" i="62" a="1"/>
  <c r="D265" i="62" s="1"/>
  <c r="C265" i="62" a="1"/>
  <c r="C265" i="62" s="1"/>
  <c r="E264" i="62"/>
  <c r="E264" i="62" a="1"/>
  <c r="D264" i="62" a="1"/>
  <c r="D264" i="62" s="1"/>
  <c r="C264" i="62" a="1"/>
  <c r="C264" i="62" s="1"/>
  <c r="E263" i="62"/>
  <c r="E263" i="62" a="1"/>
  <c r="D263" i="62" a="1"/>
  <c r="D263" i="62" s="1"/>
  <c r="C263" i="62" a="1"/>
  <c r="C263" i="62" s="1"/>
  <c r="E262" i="62"/>
  <c r="E262" i="62" a="1"/>
  <c r="D262" i="62"/>
  <c r="D262" i="62" a="1"/>
  <c r="C262" i="62" a="1"/>
  <c r="C262" i="62" s="1"/>
  <c r="E261" i="62" a="1"/>
  <c r="E261" i="62" s="1"/>
  <c r="D261" i="62"/>
  <c r="D261" i="62" a="1"/>
  <c r="C261" i="62"/>
  <c r="C261" i="62" a="1"/>
  <c r="E260" i="62" a="1"/>
  <c r="E260" i="62" s="1"/>
  <c r="D260" i="62" a="1"/>
  <c r="D260" i="62" s="1"/>
  <c r="C260" i="62" a="1"/>
  <c r="C260" i="62" s="1"/>
  <c r="E259" i="62" a="1"/>
  <c r="E259" i="62" s="1"/>
  <c r="D259" i="62"/>
  <c r="D259" i="62" a="1"/>
  <c r="C259" i="62" a="1"/>
  <c r="C259" i="62" s="1"/>
  <c r="E258" i="62" a="1"/>
  <c r="E258" i="62" s="1"/>
  <c r="D258" i="62" a="1"/>
  <c r="D258" i="62" s="1"/>
  <c r="C258" i="62"/>
  <c r="C258" i="62" a="1"/>
  <c r="E257" i="62" a="1"/>
  <c r="E257" i="62" s="1"/>
  <c r="D257" i="62" a="1"/>
  <c r="D257" i="62" s="1"/>
  <c r="C257" i="62"/>
  <c r="C257" i="62" a="1"/>
  <c r="E256" i="62" a="1"/>
  <c r="E256" i="62" s="1"/>
  <c r="D256" i="62" a="1"/>
  <c r="D256" i="62" s="1"/>
  <c r="C256" i="62"/>
  <c r="C256" i="62" a="1"/>
  <c r="E255" i="62"/>
  <c r="E255" i="62" a="1"/>
  <c r="D255" i="62"/>
  <c r="D255" i="62" a="1"/>
  <c r="C255" i="62" a="1"/>
  <c r="C255" i="62" s="1"/>
  <c r="E254" i="62" a="1"/>
  <c r="E254" i="62" s="1"/>
  <c r="D254" i="62" a="1"/>
  <c r="D254" i="62" s="1"/>
  <c r="C254" i="62" a="1"/>
  <c r="C254" i="62" s="1"/>
  <c r="E253" i="62" a="1"/>
  <c r="E253" i="62" s="1"/>
  <c r="D253" i="62" a="1"/>
  <c r="D253" i="62" s="1"/>
  <c r="C253" i="62" a="1"/>
  <c r="C253" i="62" s="1"/>
  <c r="E252" i="62" a="1"/>
  <c r="E252" i="62" s="1"/>
  <c r="D252" i="62"/>
  <c r="D252" i="62" a="1"/>
  <c r="C252" i="62" a="1"/>
  <c r="C252" i="62" s="1"/>
  <c r="E251" i="62" a="1"/>
  <c r="E251" i="62" s="1"/>
  <c r="D251" i="62"/>
  <c r="D251" i="62" a="1"/>
  <c r="C251" i="62" a="1"/>
  <c r="C251" i="62" s="1"/>
  <c r="E250" i="62" a="1"/>
  <c r="E250" i="62" s="1"/>
  <c r="D250" i="62" a="1"/>
  <c r="D250" i="62" s="1"/>
  <c r="C250" i="62"/>
  <c r="C250" i="62" a="1"/>
  <c r="E249" i="62"/>
  <c r="E249" i="62" a="1"/>
  <c r="D249" i="62" a="1"/>
  <c r="D249" i="62" s="1"/>
  <c r="C249" i="62" a="1"/>
  <c r="C249" i="62" s="1"/>
  <c r="E248" i="62" a="1"/>
  <c r="E248" i="62" s="1"/>
  <c r="D248" i="62" a="1"/>
  <c r="D248" i="62" s="1"/>
  <c r="C248" i="62" a="1"/>
  <c r="C248" i="62" s="1"/>
  <c r="E247" i="62" a="1"/>
  <c r="E247" i="62" s="1"/>
  <c r="D247" i="62"/>
  <c r="D247" i="62" a="1"/>
  <c r="C247" i="62" a="1"/>
  <c r="C247" i="62" s="1"/>
  <c r="E246" i="62"/>
  <c r="E246" i="62" a="1"/>
  <c r="D246" i="62" a="1"/>
  <c r="D246" i="62" s="1"/>
  <c r="C246" i="62"/>
  <c r="C246" i="62" a="1"/>
  <c r="E245" i="62" a="1"/>
  <c r="E245" i="62" s="1"/>
  <c r="D245" i="62" a="1"/>
  <c r="D245" i="62" s="1"/>
  <c r="C245" i="62" a="1"/>
  <c r="C245" i="62" s="1"/>
  <c r="E244" i="62" a="1"/>
  <c r="E244" i="62" s="1"/>
  <c r="D244" i="62"/>
  <c r="D244" i="62" a="1"/>
  <c r="C244" i="62"/>
  <c r="C244" i="62" a="1"/>
  <c r="E243" i="62" a="1"/>
  <c r="E243" i="62" s="1"/>
  <c r="D243" i="62" a="1"/>
  <c r="D243" i="62" s="1"/>
  <c r="C243" i="62" a="1"/>
  <c r="C243" i="62" s="1"/>
  <c r="E242" i="62"/>
  <c r="E242" i="62" a="1"/>
  <c r="D242" i="62" a="1"/>
  <c r="D242" i="62" s="1"/>
  <c r="C242" i="62" a="1"/>
  <c r="C242" i="62" s="1"/>
  <c r="E241" i="62" a="1"/>
  <c r="E241" i="62" s="1"/>
  <c r="D241" i="62" a="1"/>
  <c r="D241" i="62" s="1"/>
  <c r="C241" i="62"/>
  <c r="C241" i="62" a="1"/>
  <c r="E240" i="62" a="1"/>
  <c r="E240" i="62" s="1"/>
  <c r="D240" i="62" a="1"/>
  <c r="D240" i="62" s="1"/>
  <c r="C240" i="62" a="1"/>
  <c r="C240" i="62" s="1"/>
  <c r="E239" i="62" a="1"/>
  <c r="E239" i="62" s="1"/>
  <c r="D239" i="62" a="1"/>
  <c r="D239" i="62" s="1"/>
  <c r="C239" i="62" a="1"/>
  <c r="C239" i="62" s="1"/>
  <c r="E238" i="62"/>
  <c r="E238" i="62" a="1"/>
  <c r="D238" i="62"/>
  <c r="D238" i="62" a="1"/>
  <c r="C238" i="62" a="1"/>
  <c r="C238" i="62" s="1"/>
  <c r="E237" i="62" a="1"/>
  <c r="E237" i="62" s="1"/>
  <c r="D237" i="62" a="1"/>
  <c r="D237" i="62" s="1"/>
  <c r="C237" i="62"/>
  <c r="C237" i="62" a="1"/>
  <c r="E236" i="62" a="1"/>
  <c r="E236" i="62" s="1"/>
  <c r="D236" i="62" a="1"/>
  <c r="D236" i="62" s="1"/>
  <c r="C236" i="62" a="1"/>
  <c r="C236" i="62" s="1"/>
  <c r="E235" i="62" a="1"/>
  <c r="E235" i="62" s="1"/>
  <c r="D235" i="62"/>
  <c r="D235" i="62" a="1"/>
  <c r="C235" i="62" a="1"/>
  <c r="C235" i="62" s="1"/>
  <c r="E234" i="62" a="1"/>
  <c r="E234" i="62" s="1"/>
  <c r="D234" i="62" a="1"/>
  <c r="D234" i="62" s="1"/>
  <c r="C234" i="62" a="1"/>
  <c r="C234" i="62" s="1"/>
  <c r="E233" i="62" a="1"/>
  <c r="E233" i="62" s="1"/>
  <c r="D233" i="62" a="1"/>
  <c r="D233" i="62" s="1"/>
  <c r="C233" i="62"/>
  <c r="C233" i="62" a="1"/>
  <c r="E232" i="62"/>
  <c r="E232" i="62" a="1"/>
  <c r="D232" i="62" a="1"/>
  <c r="D232" i="62" s="1"/>
  <c r="C232" i="62" a="1"/>
  <c r="C232" i="62" s="1"/>
  <c r="E231" i="62" a="1"/>
  <c r="E231" i="62" s="1"/>
  <c r="D231" i="62"/>
  <c r="D231" i="62" a="1"/>
  <c r="C231" i="62" a="1"/>
  <c r="C231" i="62" s="1"/>
  <c r="E230" i="62" a="1"/>
  <c r="E230" i="62" s="1"/>
  <c r="D230" i="62" a="1"/>
  <c r="D230" i="62" s="1"/>
  <c r="C230" i="62" a="1"/>
  <c r="C230" i="62" s="1"/>
  <c r="E229" i="62" a="1"/>
  <c r="E229" i="62" s="1"/>
  <c r="D229" i="62" a="1"/>
  <c r="D229" i="62" s="1"/>
  <c r="C229" i="62" a="1"/>
  <c r="C229" i="62" s="1"/>
  <c r="E228" i="62" a="1"/>
  <c r="E228" i="62" s="1"/>
  <c r="D228" i="62" a="1"/>
  <c r="D228" i="62" s="1"/>
  <c r="C228" i="62" a="1"/>
  <c r="C228" i="62" s="1"/>
  <c r="E227" i="62" a="1"/>
  <c r="E227" i="62" s="1"/>
  <c r="D227" i="62"/>
  <c r="D227" i="62" a="1"/>
  <c r="C227" i="62" a="1"/>
  <c r="C227" i="62" s="1"/>
  <c r="E226" i="62"/>
  <c r="E226" i="62" a="1"/>
  <c r="D226" i="62" a="1"/>
  <c r="D226" i="62" s="1"/>
  <c r="C226" i="62"/>
  <c r="C226" i="62" a="1"/>
  <c r="E225" i="62"/>
  <c r="E225" i="62" a="1"/>
  <c r="D225" i="62" a="1"/>
  <c r="D225" i="62" s="1"/>
  <c r="C225" i="62" a="1"/>
  <c r="C225" i="62" s="1"/>
  <c r="E224" i="62" a="1"/>
  <c r="E224" i="62" s="1"/>
  <c r="D224" i="62" a="1"/>
  <c r="D224" i="62" s="1"/>
  <c r="C224" i="62"/>
  <c r="C224" i="62" a="1"/>
  <c r="E223" i="62" a="1"/>
  <c r="E223" i="62" s="1"/>
  <c r="D223" i="62" a="1"/>
  <c r="D223" i="62" s="1"/>
  <c r="C223" i="62" a="1"/>
  <c r="C223" i="62" s="1"/>
  <c r="E222" i="62" a="1"/>
  <c r="E222" i="62" s="1"/>
  <c r="D222" i="62"/>
  <c r="D222" i="62" a="1"/>
  <c r="C222" i="62" a="1"/>
  <c r="C222" i="62" s="1"/>
  <c r="E221" i="62" a="1"/>
  <c r="E221" i="62" s="1"/>
  <c r="D221" i="62" a="1"/>
  <c r="D221" i="62" s="1"/>
  <c r="C221" i="62"/>
  <c r="C221" i="62" a="1"/>
  <c r="E220" i="62" a="1"/>
  <c r="E220" i="62" s="1"/>
  <c r="D220" i="62" a="1"/>
  <c r="D220" i="62" s="1"/>
  <c r="C220" i="62"/>
  <c r="C220" i="62" a="1"/>
  <c r="E219" i="62" a="1"/>
  <c r="E219" i="62" s="1"/>
  <c r="D219" i="62" a="1"/>
  <c r="D219" i="62" s="1"/>
  <c r="C219" i="62" a="1"/>
  <c r="C219" i="62" s="1"/>
  <c r="E218" i="62"/>
  <c r="E218" i="62" a="1"/>
  <c r="D218" i="62"/>
  <c r="D218" i="62" a="1"/>
  <c r="C218" i="62" a="1"/>
  <c r="C218" i="62" s="1"/>
  <c r="E217" i="62" a="1"/>
  <c r="E217" i="62" s="1"/>
  <c r="D217" i="62"/>
  <c r="D217" i="62" a="1"/>
  <c r="C217" i="62" a="1"/>
  <c r="C217" i="62" s="1"/>
  <c r="E216" i="62" a="1"/>
  <c r="E216" i="62" s="1"/>
  <c r="D216" i="62" a="1"/>
  <c r="D216" i="62" s="1"/>
  <c r="C216" i="62"/>
  <c r="C216" i="62" a="1"/>
  <c r="E215" i="62" a="1"/>
  <c r="E215" i="62" s="1"/>
  <c r="D215" i="62"/>
  <c r="D215" i="62" a="1"/>
  <c r="C215" i="62" a="1"/>
  <c r="C215" i="62" s="1"/>
  <c r="E214" i="62" a="1"/>
  <c r="E214" i="62" s="1"/>
  <c r="D214" i="62"/>
  <c r="D214" i="62" a="1"/>
  <c r="C214" i="62"/>
  <c r="C214" i="62" a="1"/>
  <c r="E213" i="62" a="1"/>
  <c r="E213" i="62" s="1"/>
  <c r="D213" i="62" a="1"/>
  <c r="D213" i="62" s="1"/>
  <c r="C213" i="62"/>
  <c r="C213" i="62" a="1"/>
  <c r="E212" i="62"/>
  <c r="E212" i="62" a="1"/>
  <c r="D212" i="62" a="1"/>
  <c r="D212" i="62" s="1"/>
  <c r="C212" i="62" a="1"/>
  <c r="C212" i="62" s="1"/>
  <c r="E211" i="62" a="1"/>
  <c r="E211" i="62" s="1"/>
  <c r="D211" i="62" a="1"/>
  <c r="D211" i="62" s="1"/>
  <c r="C211" i="62" a="1"/>
  <c r="C211" i="62" s="1"/>
  <c r="E210" i="62" a="1"/>
  <c r="E210" i="62" s="1"/>
  <c r="D210" i="62" a="1"/>
  <c r="D210" i="62" s="1"/>
  <c r="C210" i="62" a="1"/>
  <c r="C210" i="62" s="1"/>
  <c r="E209" i="62"/>
  <c r="E209" i="62" a="1"/>
  <c r="D209" i="62" a="1"/>
  <c r="D209" i="62" s="1"/>
  <c r="C209" i="62" a="1"/>
  <c r="C209" i="62" s="1"/>
  <c r="E208" i="62"/>
  <c r="E208" i="62" a="1"/>
  <c r="D208" i="62" a="1"/>
  <c r="D208" i="62" s="1"/>
  <c r="C208" i="62" a="1"/>
  <c r="C208" i="62" s="1"/>
  <c r="E207" i="62" a="1"/>
  <c r="E207" i="62" s="1"/>
  <c r="D207" i="62"/>
  <c r="D207" i="62" a="1"/>
  <c r="C207" i="62"/>
  <c r="C207" i="62" a="1"/>
  <c r="E206" i="62" a="1"/>
  <c r="E206" i="62" s="1"/>
  <c r="D206" i="62" a="1"/>
  <c r="D206" i="62" s="1"/>
  <c r="C206" i="62"/>
  <c r="C206" i="62" a="1"/>
  <c r="E205" i="62" a="1"/>
  <c r="E205" i="62" s="1"/>
  <c r="D205" i="62" a="1"/>
  <c r="D205" i="62" s="1"/>
  <c r="C205" i="62" a="1"/>
  <c r="C205" i="62" s="1"/>
  <c r="E204" i="62"/>
  <c r="E204" i="62" a="1"/>
  <c r="D204" i="62" a="1"/>
  <c r="D204" i="62" s="1"/>
  <c r="C204" i="62"/>
  <c r="C204" i="62" a="1"/>
  <c r="E203" i="62" a="1"/>
  <c r="E203" i="62" s="1"/>
  <c r="D203" i="62" a="1"/>
  <c r="D203" i="62" s="1"/>
  <c r="C203" i="62" a="1"/>
  <c r="C203" i="62" s="1"/>
  <c r="E202" i="62"/>
  <c r="E202" i="62" a="1"/>
  <c r="D202" i="62"/>
  <c r="D202" i="62" a="1"/>
  <c r="C202" i="62" a="1"/>
  <c r="C202" i="62" s="1"/>
  <c r="E201" i="62"/>
  <c r="E201" i="62" a="1"/>
  <c r="D201" i="62"/>
  <c r="D201" i="62" a="1"/>
  <c r="C201" i="62" a="1"/>
  <c r="C201" i="62" s="1"/>
  <c r="E200" i="62" a="1"/>
  <c r="E200" i="62" s="1"/>
  <c r="D200" i="62" a="1"/>
  <c r="D200" i="62" s="1"/>
  <c r="C200" i="62" a="1"/>
  <c r="C200" i="62" s="1"/>
  <c r="E199" i="62" a="1"/>
  <c r="E199" i="62" s="1"/>
  <c r="D199" i="62" a="1"/>
  <c r="D199" i="62" s="1"/>
  <c r="C199" i="62" a="1"/>
  <c r="C199" i="62" s="1"/>
  <c r="E198" i="62" a="1"/>
  <c r="E198" i="62" s="1"/>
  <c r="D198" i="62"/>
  <c r="D198" i="62" a="1"/>
  <c r="C198" i="62" a="1"/>
  <c r="C198" i="62" s="1"/>
  <c r="E197" i="62" a="1"/>
  <c r="E197" i="62" s="1"/>
  <c r="D197" i="62" a="1"/>
  <c r="D197" i="62" s="1"/>
  <c r="C197" i="62" a="1"/>
  <c r="C197" i="62" s="1"/>
  <c r="E196" i="62" a="1"/>
  <c r="E196" i="62" s="1"/>
  <c r="D196" i="62" a="1"/>
  <c r="D196" i="62" s="1"/>
  <c r="C196" i="62" a="1"/>
  <c r="C196" i="62" s="1"/>
  <c r="E195" i="62"/>
  <c r="E195" i="62" a="1"/>
  <c r="D195" i="62" a="1"/>
  <c r="D195" i="62" s="1"/>
  <c r="C195" i="62" a="1"/>
  <c r="C195" i="62" s="1"/>
  <c r="E194" i="62" a="1"/>
  <c r="E194" i="62" s="1"/>
  <c r="D194" i="62" a="1"/>
  <c r="D194" i="62" s="1"/>
  <c r="C194" i="62" a="1"/>
  <c r="C194" i="62" s="1"/>
  <c r="E193" i="62" a="1"/>
  <c r="E193" i="62" s="1"/>
  <c r="D193" i="62" a="1"/>
  <c r="D193" i="62" s="1"/>
  <c r="C193" i="62" a="1"/>
  <c r="C193" i="62" s="1"/>
  <c r="E192" i="62"/>
  <c r="E192" i="62" a="1"/>
  <c r="D192" i="62" a="1"/>
  <c r="D192" i="62" s="1"/>
  <c r="C192" i="62" a="1"/>
  <c r="C192" i="62" s="1"/>
  <c r="E191" i="62" a="1"/>
  <c r="E191" i="62" s="1"/>
  <c r="D191" i="62" a="1"/>
  <c r="D191" i="62" s="1"/>
  <c r="C191" i="62" a="1"/>
  <c r="C191" i="62" s="1"/>
  <c r="E190" i="62" a="1"/>
  <c r="E190" i="62" s="1"/>
  <c r="D190" i="62" a="1"/>
  <c r="D190" i="62" s="1"/>
  <c r="C190" i="62"/>
  <c r="C190" i="62" a="1"/>
  <c r="E189" i="62" a="1"/>
  <c r="E189" i="62" s="1"/>
  <c r="D189" i="62" a="1"/>
  <c r="D189" i="62" s="1"/>
  <c r="C189" i="62"/>
  <c r="C189" i="62" a="1"/>
  <c r="E188" i="62" a="1"/>
  <c r="E188" i="62" s="1"/>
  <c r="D188" i="62" a="1"/>
  <c r="D188" i="62" s="1"/>
  <c r="C188" i="62" a="1"/>
  <c r="C188" i="62" s="1"/>
  <c r="E187" i="62" a="1"/>
  <c r="E187" i="62" s="1"/>
  <c r="D187" i="62" a="1"/>
  <c r="D187" i="62" s="1"/>
  <c r="C187" i="62" a="1"/>
  <c r="C187" i="62" s="1"/>
  <c r="E186" i="62" a="1"/>
  <c r="E186" i="62" s="1"/>
  <c r="D186" i="62" a="1"/>
  <c r="D186" i="62" s="1"/>
  <c r="C186" i="62" a="1"/>
  <c r="C186" i="62" s="1"/>
  <c r="E185" i="62" a="1"/>
  <c r="E185" i="62" s="1"/>
  <c r="D185" i="62"/>
  <c r="D185" i="62" a="1"/>
  <c r="C185" i="62" a="1"/>
  <c r="C185" i="62" s="1"/>
  <c r="E184" i="62" a="1"/>
  <c r="E184" i="62" s="1"/>
  <c r="D184" i="62" a="1"/>
  <c r="D184" i="62" s="1"/>
  <c r="C184" i="62"/>
  <c r="C184" i="62" a="1"/>
  <c r="E183" i="62" a="1"/>
  <c r="E183" i="62" s="1"/>
  <c r="D183" i="62" a="1"/>
  <c r="D183" i="62" s="1"/>
  <c r="C183" i="62" a="1"/>
  <c r="C183" i="62" s="1"/>
  <c r="E182" i="62" a="1"/>
  <c r="E182" i="62" s="1"/>
  <c r="D182" i="62"/>
  <c r="D182" i="62" a="1"/>
  <c r="C182" i="62" a="1"/>
  <c r="C182" i="62" s="1"/>
  <c r="E181" i="62" a="1"/>
  <c r="E181" i="62" s="1"/>
  <c r="D181" i="62"/>
  <c r="D181" i="62" a="1"/>
  <c r="C181" i="62" a="1"/>
  <c r="C181" i="62" s="1"/>
  <c r="E180" i="62" a="1"/>
  <c r="E180" i="62" s="1"/>
  <c r="D180" i="62" a="1"/>
  <c r="D180" i="62" s="1"/>
  <c r="C180" i="62" a="1"/>
  <c r="C180" i="62" s="1"/>
  <c r="E179" i="62"/>
  <c r="E179" i="62" a="1"/>
  <c r="D179" i="62" a="1"/>
  <c r="D179" i="62" s="1"/>
  <c r="C179" i="62" a="1"/>
  <c r="C179" i="62" s="1"/>
  <c r="E178" i="62" a="1"/>
  <c r="E178" i="62" s="1"/>
  <c r="D178" i="62"/>
  <c r="D178" i="62" a="1"/>
  <c r="C178" i="62" a="1"/>
  <c r="C178" i="62" s="1"/>
  <c r="E177" i="62" a="1"/>
  <c r="E177" i="62" s="1"/>
  <c r="D177" i="62" a="1"/>
  <c r="D177" i="62" s="1"/>
  <c r="C177" i="62" a="1"/>
  <c r="C177" i="62" s="1"/>
  <c r="E176" i="62"/>
  <c r="E176" i="62" a="1"/>
  <c r="D176" i="62" a="1"/>
  <c r="D176" i="62" s="1"/>
  <c r="C176" i="62"/>
  <c r="C176" i="62" a="1"/>
  <c r="E175" i="62"/>
  <c r="E175" i="62" a="1"/>
  <c r="D175" i="62" a="1"/>
  <c r="D175" i="62" s="1"/>
  <c r="C175" i="62" a="1"/>
  <c r="C175" i="62" s="1"/>
  <c r="E174" i="62"/>
  <c r="E174" i="62" a="1"/>
  <c r="D174" i="62"/>
  <c r="D174" i="62" a="1"/>
  <c r="C174" i="62" a="1"/>
  <c r="C174" i="62" s="1"/>
  <c r="E173" i="62" a="1"/>
  <c r="E173" i="62" s="1"/>
  <c r="D173" i="62"/>
  <c r="D173" i="62" a="1"/>
  <c r="C173" i="62" a="1"/>
  <c r="C173" i="62" s="1"/>
  <c r="E172" i="62"/>
  <c r="E172" i="62" a="1"/>
  <c r="D172" i="62" a="1"/>
  <c r="D172" i="62" s="1"/>
  <c r="C172" i="62" a="1"/>
  <c r="C172" i="62" s="1"/>
  <c r="E171" i="62"/>
  <c r="E171" i="62" a="1"/>
  <c r="D171" i="62"/>
  <c r="D171" i="62" a="1"/>
  <c r="C171" i="62" a="1"/>
  <c r="C171" i="62" s="1"/>
  <c r="E170" i="62" a="1"/>
  <c r="E170" i="62" s="1"/>
  <c r="D170" i="62"/>
  <c r="D170" i="62" a="1"/>
  <c r="C170" i="62"/>
  <c r="C170" i="62" a="1"/>
  <c r="E169" i="62" a="1"/>
  <c r="E169" i="62" s="1"/>
  <c r="D169" i="62" a="1"/>
  <c r="D169" i="62" s="1"/>
  <c r="C169" i="62" a="1"/>
  <c r="C169" i="62" s="1"/>
  <c r="E168" i="62" a="1"/>
  <c r="E168" i="62" s="1"/>
  <c r="D168" i="62" a="1"/>
  <c r="D168" i="62" s="1"/>
  <c r="C168" i="62"/>
  <c r="C168" i="62" a="1"/>
  <c r="E167" i="62" a="1"/>
  <c r="E167" i="62" s="1"/>
  <c r="D167" i="62" a="1"/>
  <c r="D167" i="62" s="1"/>
  <c r="C167" i="62"/>
  <c r="C167" i="62" a="1"/>
  <c r="E166" i="62" a="1"/>
  <c r="E166" i="62" s="1"/>
  <c r="D166" i="62" a="1"/>
  <c r="D166" i="62" s="1"/>
  <c r="C166" i="62" a="1"/>
  <c r="C166" i="62" s="1"/>
  <c r="E165" i="62" a="1"/>
  <c r="E165" i="62" s="1"/>
  <c r="D165" i="62"/>
  <c r="D165" i="62" a="1"/>
  <c r="C165" i="62"/>
  <c r="C165" i="62" a="1"/>
  <c r="E164" i="62" a="1"/>
  <c r="E164" i="62" s="1"/>
  <c r="D164" i="62"/>
  <c r="D164" i="62" a="1"/>
  <c r="C164" i="62" a="1"/>
  <c r="C164" i="62" s="1"/>
  <c r="E163" i="62" a="1"/>
  <c r="E163" i="62" s="1"/>
  <c r="D163" i="62"/>
  <c r="D163" i="62" a="1"/>
  <c r="C163" i="62" a="1"/>
  <c r="C163" i="62" s="1"/>
  <c r="E162" i="62" a="1"/>
  <c r="E162" i="62" s="1"/>
  <c r="D162" i="62" a="1"/>
  <c r="D162" i="62" s="1"/>
  <c r="C162" i="62" a="1"/>
  <c r="C162" i="62" s="1"/>
  <c r="E161" i="62" a="1"/>
  <c r="E161" i="62" s="1"/>
  <c r="D161" i="62"/>
  <c r="D161" i="62" a="1"/>
  <c r="C161" i="62" a="1"/>
  <c r="C161" i="62" s="1"/>
  <c r="E160" i="62" a="1"/>
  <c r="E160" i="62" s="1"/>
  <c r="D160" i="62" a="1"/>
  <c r="D160" i="62" s="1"/>
  <c r="C160" i="62" a="1"/>
  <c r="C160" i="62" s="1"/>
  <c r="E159" i="62" a="1"/>
  <c r="E159" i="62" s="1"/>
  <c r="D159" i="62" a="1"/>
  <c r="D159" i="62" s="1"/>
  <c r="C159" i="62" a="1"/>
  <c r="C159" i="62" s="1"/>
  <c r="E158" i="62"/>
  <c r="E158" i="62" a="1"/>
  <c r="D158" i="62" a="1"/>
  <c r="D158" i="62" s="1"/>
  <c r="C158" i="62" a="1"/>
  <c r="C158" i="62" s="1"/>
  <c r="E157" i="62" a="1"/>
  <c r="E157" i="62" s="1"/>
  <c r="D157" i="62" a="1"/>
  <c r="D157" i="62" s="1"/>
  <c r="C157" i="62"/>
  <c r="C157" i="62" a="1"/>
  <c r="E156" i="62" a="1"/>
  <c r="E156" i="62" s="1"/>
  <c r="D156" i="62" a="1"/>
  <c r="D156" i="62" s="1"/>
  <c r="C156" i="62"/>
  <c r="C156" i="62" a="1"/>
  <c r="E155" i="62"/>
  <c r="E155" i="62" a="1"/>
  <c r="D155" i="62" a="1"/>
  <c r="D155" i="62" s="1"/>
  <c r="C155" i="62" a="1"/>
  <c r="C155" i="62" s="1"/>
  <c r="E154" i="62" a="1"/>
  <c r="E154" i="62" s="1"/>
  <c r="D154" i="62" a="1"/>
  <c r="D154" i="62" s="1"/>
  <c r="C154" i="62"/>
  <c r="C154" i="62" a="1"/>
  <c r="E153" i="62" a="1"/>
  <c r="E153" i="62" s="1"/>
  <c r="D153" i="62" a="1"/>
  <c r="D153" i="62" s="1"/>
  <c r="C153" i="62"/>
  <c r="C153" i="62" a="1"/>
  <c r="E152" i="62" a="1"/>
  <c r="E152" i="62" s="1"/>
  <c r="D152" i="62" a="1"/>
  <c r="D152" i="62" s="1"/>
  <c r="C152" i="62" a="1"/>
  <c r="C152" i="62" s="1"/>
  <c r="E151" i="62" a="1"/>
  <c r="E151" i="62" s="1"/>
  <c r="D151" i="62" a="1"/>
  <c r="D151" i="62" s="1"/>
  <c r="C151" i="62"/>
  <c r="C151" i="62" a="1"/>
  <c r="E150" i="62" a="1"/>
  <c r="E150" i="62" s="1"/>
  <c r="D150" i="62" a="1"/>
  <c r="D150" i="62" s="1"/>
  <c r="C150" i="62"/>
  <c r="C150" i="62" a="1"/>
  <c r="E149" i="62" a="1"/>
  <c r="E149" i="62" s="1"/>
  <c r="D149" i="62" a="1"/>
  <c r="D149" i="62" s="1"/>
  <c r="C149" i="62" a="1"/>
  <c r="C149" i="62" s="1"/>
  <c r="E148" i="62" a="1"/>
  <c r="E148" i="62" s="1"/>
  <c r="D148" i="62" a="1"/>
  <c r="D148" i="62" s="1"/>
  <c r="C148" i="62"/>
  <c r="C148" i="62" a="1"/>
  <c r="E147" i="62" a="1"/>
  <c r="E147" i="62" s="1"/>
  <c r="D147" i="62"/>
  <c r="D147" i="62" a="1"/>
  <c r="C147" i="62" a="1"/>
  <c r="C147" i="62" s="1"/>
  <c r="E146" i="62" a="1"/>
  <c r="E146" i="62" s="1"/>
  <c r="D146" i="62"/>
  <c r="D146" i="62" a="1"/>
  <c r="C146" i="62" a="1"/>
  <c r="C146" i="62" s="1"/>
  <c r="E145" i="62" a="1"/>
  <c r="E145" i="62" s="1"/>
  <c r="D145" i="62" a="1"/>
  <c r="D145" i="62" s="1"/>
  <c r="C145" i="62"/>
  <c r="C145" i="62" a="1"/>
  <c r="E144" i="62" a="1"/>
  <c r="E144" i="62" s="1"/>
  <c r="D144" i="62" a="1"/>
  <c r="D144" i="62" s="1"/>
  <c r="C144" i="62" a="1"/>
  <c r="C144" i="62" s="1"/>
  <c r="E143" i="62" a="1"/>
  <c r="E143" i="62" s="1"/>
  <c r="D143" i="62" a="1"/>
  <c r="D143" i="62" s="1"/>
  <c r="C143" i="62" a="1"/>
  <c r="C143" i="62" s="1"/>
  <c r="E142" i="62" a="1"/>
  <c r="E142" i="62" s="1"/>
  <c r="D142" i="62"/>
  <c r="D142" i="62" a="1"/>
  <c r="C142" i="62" a="1"/>
  <c r="C142" i="62" s="1"/>
  <c r="E141" i="62" a="1"/>
  <c r="E141" i="62" s="1"/>
  <c r="D141" i="62"/>
  <c r="D141" i="62" a="1"/>
  <c r="C141" i="62" a="1"/>
  <c r="C141" i="62" s="1"/>
  <c r="E140" i="62" a="1"/>
  <c r="E140" i="62" s="1"/>
  <c r="D140" i="62" a="1"/>
  <c r="D140" i="62" s="1"/>
  <c r="C140" i="62" a="1"/>
  <c r="C140" i="62" s="1"/>
  <c r="E139" i="62" a="1"/>
  <c r="E139" i="62" s="1"/>
  <c r="D139" i="62"/>
  <c r="D139" i="62" a="1"/>
  <c r="C139" i="62" a="1"/>
  <c r="C139" i="62" s="1"/>
  <c r="E138" i="62"/>
  <c r="E138" i="62" a="1"/>
  <c r="D138" i="62" a="1"/>
  <c r="D138" i="62" s="1"/>
  <c r="C138" i="62" a="1"/>
  <c r="C138" i="62" s="1"/>
  <c r="E137" i="62" a="1"/>
  <c r="E137" i="62" s="1"/>
  <c r="D137" i="62"/>
  <c r="D137" i="62" a="1"/>
  <c r="C137" i="62"/>
  <c r="C137" i="62" a="1"/>
  <c r="E136" i="62" a="1"/>
  <c r="E136" i="62" s="1"/>
  <c r="D136" i="62" a="1"/>
  <c r="D136" i="62" s="1"/>
  <c r="C136" i="62"/>
  <c r="C136" i="62" a="1"/>
  <c r="E135" i="62"/>
  <c r="E135" i="62" a="1"/>
  <c r="D135" i="62" a="1"/>
  <c r="D135" i="62" s="1"/>
  <c r="C135" i="62" a="1"/>
  <c r="C135" i="62" s="1"/>
  <c r="E134" i="62" a="1"/>
  <c r="E134" i="62" s="1"/>
  <c r="D134" i="62"/>
  <c r="D134" i="62" a="1"/>
  <c r="C134" i="62"/>
  <c r="C134" i="62" a="1"/>
  <c r="E133" i="62" a="1"/>
  <c r="E133" i="62" s="1"/>
  <c r="D133" i="62" a="1"/>
  <c r="D133" i="62" s="1"/>
  <c r="C133" i="62"/>
  <c r="C133" i="62" a="1"/>
  <c r="E132" i="62" a="1"/>
  <c r="E132" i="62" s="1"/>
  <c r="D132" i="62" a="1"/>
  <c r="D132" i="62" s="1"/>
  <c r="C132" i="62" a="1"/>
  <c r="C132" i="62" s="1"/>
  <c r="E131" i="62" a="1"/>
  <c r="E131" i="62" s="1"/>
  <c r="D131" i="62" a="1"/>
  <c r="D131" i="62" s="1"/>
  <c r="C131" i="62" a="1"/>
  <c r="C131" i="62" s="1"/>
  <c r="E130" i="62" a="1"/>
  <c r="E130" i="62" s="1"/>
  <c r="D130" i="62"/>
  <c r="D130" i="62" a="1"/>
  <c r="C130" i="62" a="1"/>
  <c r="C130" i="62" s="1"/>
  <c r="E129" i="62" a="1"/>
  <c r="E129" i="62" s="1"/>
  <c r="D129" i="62" a="1"/>
  <c r="D129" i="62" s="1"/>
  <c r="C129" i="62" a="1"/>
  <c r="C129" i="62" s="1"/>
  <c r="E128" i="62" a="1"/>
  <c r="E128" i="62" s="1"/>
  <c r="D128" i="62" a="1"/>
  <c r="D128" i="62" s="1"/>
  <c r="C128" i="62" a="1"/>
  <c r="C128" i="62" s="1"/>
  <c r="E127" i="62"/>
  <c r="E127" i="62" a="1"/>
  <c r="D127" i="62" a="1"/>
  <c r="D127" i="62" s="1"/>
  <c r="C127" i="62" a="1"/>
  <c r="C127" i="62" s="1"/>
  <c r="E126" i="62"/>
  <c r="E126" i="62" a="1"/>
  <c r="D126" i="62" a="1"/>
  <c r="D126" i="62" s="1"/>
  <c r="C126" i="62" a="1"/>
  <c r="C126" i="62" s="1"/>
  <c r="E125" i="62" a="1"/>
  <c r="E125" i="62" s="1"/>
  <c r="D125" i="62" a="1"/>
  <c r="D125" i="62" s="1"/>
  <c r="C125" i="62"/>
  <c r="C125" i="62" a="1"/>
  <c r="E124" i="62" a="1"/>
  <c r="E124" i="62" s="1"/>
  <c r="D124" i="62" a="1"/>
  <c r="D124" i="62" s="1"/>
  <c r="C124" i="62" a="1"/>
  <c r="C124" i="62" s="1"/>
  <c r="E123" i="62"/>
  <c r="E123" i="62" a="1"/>
  <c r="D123" i="62" a="1"/>
  <c r="D123" i="62" s="1"/>
  <c r="C123" i="62" a="1"/>
  <c r="C123" i="62" s="1"/>
  <c r="E122" i="62" a="1"/>
  <c r="E122" i="62" s="1"/>
  <c r="D122" i="62"/>
  <c r="D122" i="62" a="1"/>
  <c r="C122" i="62" a="1"/>
  <c r="C122" i="62" s="1"/>
  <c r="E121" i="62" a="1"/>
  <c r="E121" i="62" s="1"/>
  <c r="D121" i="62" a="1"/>
  <c r="D121" i="62" s="1"/>
  <c r="C121" i="62" a="1"/>
  <c r="C121" i="62" s="1"/>
  <c r="E120" i="62"/>
  <c r="E120" i="62" a="1"/>
  <c r="D120" i="62" a="1"/>
  <c r="D120" i="62" s="1"/>
  <c r="C120" i="62" a="1"/>
  <c r="C120" i="62" s="1"/>
  <c r="E119" i="62"/>
  <c r="E119" i="62" a="1"/>
  <c r="D119" i="62" a="1"/>
  <c r="D119" i="62" s="1"/>
  <c r="C119" i="62" a="1"/>
  <c r="C119" i="62" s="1"/>
  <c r="E118" i="62" a="1"/>
  <c r="E118" i="62" s="1"/>
  <c r="D118" i="62" a="1"/>
  <c r="D118" i="62" s="1"/>
  <c r="C118" i="62" a="1"/>
  <c r="C118" i="62" s="1"/>
  <c r="E117" i="62"/>
  <c r="E117" i="62" a="1"/>
  <c r="D117" i="62" a="1"/>
  <c r="D117" i="62" s="1"/>
  <c r="C117" i="62"/>
  <c r="C117" i="62" a="1"/>
  <c r="E116" i="62" a="1"/>
  <c r="E116" i="62" s="1"/>
  <c r="D116" i="62" a="1"/>
  <c r="D116" i="62" s="1"/>
  <c r="C116" i="62" a="1"/>
  <c r="C116" i="62" s="1"/>
  <c r="E115" i="62" a="1"/>
  <c r="E115" i="62" s="1"/>
  <c r="D115" i="62" a="1"/>
  <c r="D115" i="62" s="1"/>
  <c r="C115" i="62" a="1"/>
  <c r="C115" i="62" s="1"/>
  <c r="E114" i="62"/>
  <c r="E114" i="62" a="1"/>
  <c r="D114" i="62"/>
  <c r="D114" i="62" a="1"/>
  <c r="C114" i="62" a="1"/>
  <c r="C114" i="62" s="1"/>
  <c r="E113" i="62" a="1"/>
  <c r="E113" i="62" s="1"/>
  <c r="D113" i="62" a="1"/>
  <c r="D113" i="62" s="1"/>
  <c r="C113" i="62" a="1"/>
  <c r="C113" i="62" s="1"/>
  <c r="E112" i="62" a="1"/>
  <c r="E112" i="62" s="1"/>
  <c r="D112" i="62" a="1"/>
  <c r="D112" i="62" s="1"/>
  <c r="C112" i="62" a="1"/>
  <c r="C112" i="62" s="1"/>
  <c r="E111" i="62"/>
  <c r="E111" i="62" a="1"/>
  <c r="D111" i="62" a="1"/>
  <c r="D111" i="62" s="1"/>
  <c r="C111" i="62" a="1"/>
  <c r="C111" i="62" s="1"/>
  <c r="E110" i="62" a="1"/>
  <c r="E110" i="62" s="1"/>
  <c r="D110" i="62" a="1"/>
  <c r="D110" i="62" s="1"/>
  <c r="C110" i="62" a="1"/>
  <c r="C110" i="62" s="1"/>
  <c r="E109" i="62" a="1"/>
  <c r="E109" i="62" s="1"/>
  <c r="D109" i="62" a="1"/>
  <c r="D109" i="62" s="1"/>
  <c r="C109" i="62"/>
  <c r="C109" i="62" a="1"/>
  <c r="E108" i="62" a="1"/>
  <c r="E108" i="62" s="1"/>
  <c r="D108" i="62" a="1"/>
  <c r="D108" i="62" s="1"/>
  <c r="C108" i="62" a="1"/>
  <c r="C108" i="62" s="1"/>
  <c r="E107" i="62" a="1"/>
  <c r="E107" i="62" s="1"/>
  <c r="D107" i="62" a="1"/>
  <c r="D107" i="62" s="1"/>
  <c r="C107" i="62" a="1"/>
  <c r="C107" i="62" s="1"/>
  <c r="E106" i="62" a="1"/>
  <c r="E106" i="62" s="1"/>
  <c r="D106" i="62"/>
  <c r="D106" i="62" a="1"/>
  <c r="C106" i="62" a="1"/>
  <c r="C106" i="62" s="1"/>
  <c r="E105" i="62" a="1"/>
  <c r="E105" i="62" s="1"/>
  <c r="D105" i="62"/>
  <c r="D105" i="62" a="1"/>
  <c r="C105" i="62" a="1"/>
  <c r="C105" i="62" s="1"/>
  <c r="E104" i="62" a="1"/>
  <c r="E104" i="62" s="1"/>
  <c r="D104" i="62" a="1"/>
  <c r="D104" i="62" s="1"/>
  <c r="C104" i="62" a="1"/>
  <c r="C104" i="62" s="1"/>
  <c r="E103" i="62"/>
  <c r="E103" i="62" a="1"/>
  <c r="D103" i="62" a="1"/>
  <c r="D103" i="62" s="1"/>
  <c r="C103" i="62" a="1"/>
  <c r="C103" i="62" s="1"/>
  <c r="E102" i="62" a="1"/>
  <c r="E102" i="62" s="1"/>
  <c r="D102" i="62"/>
  <c r="D102" i="62" a="1"/>
  <c r="C102" i="62" a="1"/>
  <c r="C102" i="62" s="1"/>
  <c r="E101" i="62" a="1"/>
  <c r="E101" i="62" s="1"/>
  <c r="D101" i="62" a="1"/>
  <c r="D101" i="62" s="1"/>
  <c r="C101" i="62"/>
  <c r="C101" i="62" a="1"/>
  <c r="E100" i="62" a="1"/>
  <c r="E100" i="62" s="1"/>
  <c r="D100" i="62" a="1"/>
  <c r="D100" i="62" s="1"/>
  <c r="C100" i="62" a="1"/>
  <c r="C100" i="62" s="1"/>
  <c r="E99" i="62" a="1"/>
  <c r="E99" i="62" s="1"/>
  <c r="D99" i="62"/>
  <c r="D99" i="62" a="1"/>
  <c r="C99" i="62" a="1"/>
  <c r="C99" i="62" s="1"/>
  <c r="E98" i="62" a="1"/>
  <c r="E98" i="62" s="1"/>
  <c r="D98" i="62"/>
  <c r="D98" i="62" a="1"/>
  <c r="C98" i="62" a="1"/>
  <c r="C98" i="62" s="1"/>
  <c r="E97" i="62" a="1"/>
  <c r="E97" i="62" s="1"/>
  <c r="D97" i="62" a="1"/>
  <c r="D97" i="62" s="1"/>
  <c r="C97" i="62" a="1"/>
  <c r="C97" i="62" s="1"/>
  <c r="E96" i="62" a="1"/>
  <c r="E96" i="62" s="1"/>
  <c r="D96" i="62"/>
  <c r="D96" i="62" a="1"/>
  <c r="C96" i="62" a="1"/>
  <c r="C96" i="62" s="1"/>
  <c r="E95" i="62"/>
  <c r="E95" i="62" a="1"/>
  <c r="D95" i="62" a="1"/>
  <c r="D95" i="62" s="1"/>
  <c r="C95" i="62" a="1"/>
  <c r="C95" i="62" s="1"/>
  <c r="E94" i="62" a="1"/>
  <c r="E94" i="62" s="1"/>
  <c r="D94" i="62" a="1"/>
  <c r="D94" i="62" s="1"/>
  <c r="C94" i="62" a="1"/>
  <c r="C94" i="62" s="1"/>
  <c r="E93" i="62" a="1"/>
  <c r="E93" i="62" s="1"/>
  <c r="D93" i="62"/>
  <c r="D93" i="62" a="1"/>
  <c r="C93" i="62"/>
  <c r="C93" i="62" a="1"/>
  <c r="E92" i="62" a="1"/>
  <c r="E92" i="62" s="1"/>
  <c r="D92" i="62" a="1"/>
  <c r="D92" i="62" s="1"/>
  <c r="C92" i="62" a="1"/>
  <c r="C92" i="62" s="1"/>
  <c r="E91" i="62" a="1"/>
  <c r="E91" i="62" s="1"/>
  <c r="D91" i="62" a="1"/>
  <c r="D91" i="62" s="1"/>
  <c r="C91" i="62" a="1"/>
  <c r="C91" i="62" s="1"/>
  <c r="E90" i="62" a="1"/>
  <c r="E90" i="62" s="1"/>
  <c r="D90" i="62"/>
  <c r="D90" i="62" a="1"/>
  <c r="C90" i="62" a="1"/>
  <c r="C90" i="62" s="1"/>
  <c r="E89" i="62" a="1"/>
  <c r="E89" i="62" s="1"/>
  <c r="D89" i="62" a="1"/>
  <c r="D89" i="62" s="1"/>
  <c r="C89" i="62" a="1"/>
  <c r="C89" i="62" s="1"/>
  <c r="E88" i="62" a="1"/>
  <c r="E88" i="62" s="1"/>
  <c r="D88" i="62" a="1"/>
  <c r="D88" i="62" s="1"/>
  <c r="C88" i="62" a="1"/>
  <c r="C88" i="62" s="1"/>
  <c r="E87" i="62"/>
  <c r="E87" i="62" a="1"/>
  <c r="D87" i="62" a="1"/>
  <c r="D87" i="62" s="1"/>
  <c r="C87" i="62" a="1"/>
  <c r="C87" i="62" s="1"/>
  <c r="E86" i="62" a="1"/>
  <c r="E86" i="62" s="1"/>
  <c r="D86" i="62" a="1"/>
  <c r="D86" i="62" s="1"/>
  <c r="C86" i="62" a="1"/>
  <c r="C86" i="62" s="1"/>
  <c r="E85" i="62" a="1"/>
  <c r="E85" i="62" s="1"/>
  <c r="D85" i="62" a="1"/>
  <c r="D85" i="62" s="1"/>
  <c r="C85" i="62"/>
  <c r="C85" i="62" a="1"/>
  <c r="E84" i="62" a="1"/>
  <c r="E84" i="62" s="1"/>
  <c r="D84" i="62" a="1"/>
  <c r="D84" i="62" s="1"/>
  <c r="C84" i="62"/>
  <c r="C84" i="62" a="1"/>
  <c r="E83" i="62" a="1"/>
  <c r="E83" i="62" s="1"/>
  <c r="D83" i="62" a="1"/>
  <c r="D83" i="62" s="1"/>
  <c r="C83" i="62" a="1"/>
  <c r="C83" i="62" s="1"/>
  <c r="E82" i="62" a="1"/>
  <c r="E82" i="62" s="1"/>
  <c r="D82" i="62"/>
  <c r="D82" i="62" a="1"/>
  <c r="C82" i="62" a="1"/>
  <c r="C82" i="62" s="1"/>
  <c r="E81" i="62" a="1"/>
  <c r="E81" i="62" s="1"/>
  <c r="D81" i="62" a="1"/>
  <c r="D81" i="62" s="1"/>
  <c r="C81" i="62"/>
  <c r="C81" i="62" a="1"/>
  <c r="E80" i="62" a="1"/>
  <c r="E80" i="62" s="1"/>
  <c r="D80" i="62" a="1"/>
  <c r="D80" i="62" s="1"/>
  <c r="C80" i="62" a="1"/>
  <c r="C80" i="62" s="1"/>
  <c r="E79" i="62"/>
  <c r="E79" i="62" a="1"/>
  <c r="D79" i="62" a="1"/>
  <c r="D79" i="62" s="1"/>
  <c r="C79" i="62" a="1"/>
  <c r="C79" i="62" s="1"/>
  <c r="E78" i="62" a="1"/>
  <c r="E78" i="62" s="1"/>
  <c r="D78" i="62" a="1"/>
  <c r="D78" i="62" s="1"/>
  <c r="C78" i="62"/>
  <c r="C78" i="62" a="1"/>
  <c r="E77" i="62" a="1"/>
  <c r="E77" i="62" s="1"/>
  <c r="D77" i="62" a="1"/>
  <c r="D77" i="62" s="1"/>
  <c r="C77" i="62"/>
  <c r="C77" i="62" a="1"/>
  <c r="E76" i="62" a="1"/>
  <c r="E76" i="62" s="1"/>
  <c r="D76" i="62" a="1"/>
  <c r="D76" i="62" s="1"/>
  <c r="C76" i="62" a="1"/>
  <c r="C76" i="62" s="1"/>
  <c r="E75" i="62" a="1"/>
  <c r="E75" i="62" s="1"/>
  <c r="D75" i="62" a="1"/>
  <c r="D75" i="62" s="1"/>
  <c r="C75" i="62"/>
  <c r="C75" i="62" a="1"/>
  <c r="E74" i="62" a="1"/>
  <c r="E74" i="62" s="1"/>
  <c r="D74" i="62"/>
  <c r="D74" i="62" a="1"/>
  <c r="C74" i="62" a="1"/>
  <c r="C74" i="62" s="1"/>
  <c r="E73" i="62" a="1"/>
  <c r="E73" i="62" s="1"/>
  <c r="D73" i="62" a="1"/>
  <c r="D73" i="62" s="1"/>
  <c r="C73" i="62" a="1"/>
  <c r="C73" i="62" s="1"/>
  <c r="E72" i="62" a="1"/>
  <c r="E72" i="62" s="1"/>
  <c r="D72" i="62" a="1"/>
  <c r="D72" i="62" s="1"/>
  <c r="C72" i="62"/>
  <c r="C72" i="62" a="1"/>
  <c r="E71" i="62"/>
  <c r="E71" i="62" a="1"/>
  <c r="D71" i="62" a="1"/>
  <c r="D71" i="62" s="1"/>
  <c r="C71" i="62" a="1"/>
  <c r="C71" i="62" s="1"/>
  <c r="E70" i="62" a="1"/>
  <c r="E70" i="62" s="1"/>
  <c r="D70" i="62" a="1"/>
  <c r="D70" i="62" s="1"/>
  <c r="C70" i="62" a="1"/>
  <c r="C70" i="62" s="1"/>
  <c r="E69" i="62" a="1"/>
  <c r="E69" i="62" s="1"/>
  <c r="D69" i="62" a="1"/>
  <c r="D69" i="62" s="1"/>
  <c r="C69" i="62"/>
  <c r="C69" i="62" a="1"/>
  <c r="E68" i="62" a="1"/>
  <c r="E68" i="62" s="1"/>
  <c r="D68" i="62" a="1"/>
  <c r="D68" i="62" s="1"/>
  <c r="C68" i="62" a="1"/>
  <c r="C68" i="62" s="1"/>
  <c r="E67" i="62" a="1"/>
  <c r="E67" i="62" s="1"/>
  <c r="D67" i="62" a="1"/>
  <c r="D67" i="62" s="1"/>
  <c r="C67" i="62" a="1"/>
  <c r="C67" i="62" s="1"/>
  <c r="E66" i="62" a="1"/>
  <c r="E66" i="62" s="1"/>
  <c r="D66" i="62"/>
  <c r="D66" i="62" a="1"/>
  <c r="C66" i="62" a="1"/>
  <c r="C66" i="62" s="1"/>
  <c r="E65" i="62" a="1"/>
  <c r="E65" i="62" s="1"/>
  <c r="D65" i="62" a="1"/>
  <c r="D65" i="62" s="1"/>
  <c r="C65" i="62" a="1"/>
  <c r="C65" i="62" s="1"/>
  <c r="E64" i="62" a="1"/>
  <c r="E64" i="62" s="1"/>
  <c r="D64" i="62" a="1"/>
  <c r="D64" i="62" s="1"/>
  <c r="C64" i="62" a="1"/>
  <c r="C64" i="62" s="1"/>
  <c r="E63" i="62"/>
  <c r="E63" i="62" a="1"/>
  <c r="D63" i="62" a="1"/>
  <c r="D63" i="62" s="1"/>
  <c r="C63" i="62" a="1"/>
  <c r="C63" i="62" s="1"/>
  <c r="E62" i="62"/>
  <c r="E62" i="62" a="1"/>
  <c r="D62" i="62" a="1"/>
  <c r="D62" i="62" s="1"/>
  <c r="C62" i="62" a="1"/>
  <c r="C62" i="62" s="1"/>
  <c r="E61" i="62" a="1"/>
  <c r="E61" i="62" s="1"/>
  <c r="D61" i="62" a="1"/>
  <c r="D61" i="62" s="1"/>
  <c r="C61" i="62"/>
  <c r="C61" i="62" a="1"/>
  <c r="E60" i="62" a="1"/>
  <c r="E60" i="62" s="1"/>
  <c r="D60" i="62" a="1"/>
  <c r="D60" i="62" s="1"/>
  <c r="C60" i="62" a="1"/>
  <c r="C60" i="62" s="1"/>
  <c r="E59" i="62"/>
  <c r="E59" i="62" a="1"/>
  <c r="D59" i="62" a="1"/>
  <c r="D59" i="62" s="1"/>
  <c r="C59" i="62" a="1"/>
  <c r="C59" i="62" s="1"/>
  <c r="E58" i="62" a="1"/>
  <c r="E58" i="62" s="1"/>
  <c r="D58" i="62"/>
  <c r="D58" i="62" a="1"/>
  <c r="C58" i="62" a="1"/>
  <c r="C58" i="62" s="1"/>
  <c r="E57" i="62" a="1"/>
  <c r="E57" i="62" s="1"/>
  <c r="D57" i="62" a="1"/>
  <c r="D57" i="62" s="1"/>
  <c r="C57" i="62" a="1"/>
  <c r="C57" i="62" s="1"/>
  <c r="E56" i="62"/>
  <c r="E56" i="62" a="1"/>
  <c r="D56" i="62" a="1"/>
  <c r="D56" i="62" s="1"/>
  <c r="C56" i="62" a="1"/>
  <c r="C56" i="62" s="1"/>
  <c r="E55" i="62"/>
  <c r="E55" i="62" a="1"/>
  <c r="D55" i="62" a="1"/>
  <c r="D55" i="62" s="1"/>
  <c r="C55" i="62" a="1"/>
  <c r="C55" i="62" s="1"/>
  <c r="E54" i="62" a="1"/>
  <c r="E54" i="62" s="1"/>
  <c r="D54" i="62" a="1"/>
  <c r="D54" i="62" s="1"/>
  <c r="C54" i="62" a="1"/>
  <c r="C54" i="62" s="1"/>
  <c r="E53" i="62"/>
  <c r="E53" i="62" a="1"/>
  <c r="D53" i="62" a="1"/>
  <c r="D53" i="62" s="1"/>
  <c r="C53" i="62"/>
  <c r="C53" i="62" a="1"/>
  <c r="E52" i="62" a="1"/>
  <c r="E52" i="62" s="1"/>
  <c r="D52" i="62" a="1"/>
  <c r="D52" i="62" s="1"/>
  <c r="C52" i="62" a="1"/>
  <c r="C52" i="62" s="1"/>
  <c r="E51" i="62" a="1"/>
  <c r="E51" i="62" s="1"/>
  <c r="D51" i="62" a="1"/>
  <c r="D51" i="62" s="1"/>
  <c r="C51" i="62" a="1"/>
  <c r="C51" i="62" s="1"/>
  <c r="E50" i="62"/>
  <c r="E50" i="62" a="1"/>
  <c r="D50" i="62"/>
  <c r="D50" i="62" a="1"/>
  <c r="C50" i="62" a="1"/>
  <c r="C50" i="62" s="1"/>
  <c r="E49" i="62" a="1"/>
  <c r="E49" i="62" s="1"/>
  <c r="D49" i="62" a="1"/>
  <c r="D49" i="62" s="1"/>
  <c r="C49" i="62" a="1"/>
  <c r="C49" i="62" s="1"/>
  <c r="E48" i="62" a="1"/>
  <c r="E48" i="62" s="1"/>
  <c r="D48" i="62" a="1"/>
  <c r="D48" i="62" s="1"/>
  <c r="C48" i="62" a="1"/>
  <c r="C48" i="62" s="1"/>
  <c r="E47" i="62"/>
  <c r="E47" i="62" a="1"/>
  <c r="D47" i="62" a="1"/>
  <c r="D47" i="62" s="1"/>
  <c r="C47" i="62" a="1"/>
  <c r="C47" i="62" s="1"/>
  <c r="E46" i="62" a="1"/>
  <c r="E46" i="62" s="1"/>
  <c r="D46" i="62" a="1"/>
  <c r="D46" i="62" s="1"/>
  <c r="C46" i="62" a="1"/>
  <c r="C46" i="62" s="1"/>
  <c r="E45" i="62" a="1"/>
  <c r="E45" i="62" s="1"/>
  <c r="D45" i="62" a="1"/>
  <c r="D45" i="62" s="1"/>
  <c r="C45" i="62"/>
  <c r="C45" i="62" a="1"/>
  <c r="E44" i="62" a="1"/>
  <c r="E44" i="62" s="1"/>
  <c r="D44" i="62" a="1"/>
  <c r="D44" i="62" s="1"/>
  <c r="C44" i="62" a="1"/>
  <c r="C44" i="62" s="1"/>
  <c r="E43" i="62" a="1"/>
  <c r="E43" i="62" s="1"/>
  <c r="D43" i="62" a="1"/>
  <c r="D43" i="62" s="1"/>
  <c r="C43" i="62" a="1"/>
  <c r="C43" i="62" s="1"/>
  <c r="E42" i="62" a="1"/>
  <c r="E42" i="62" s="1"/>
  <c r="D42" i="62"/>
  <c r="D42" i="62" a="1"/>
  <c r="C42" i="62" a="1"/>
  <c r="C42" i="62" s="1"/>
  <c r="E41" i="62" a="1"/>
  <c r="E41" i="62" s="1"/>
  <c r="D41" i="62"/>
  <c r="D41" i="62" a="1"/>
  <c r="C41" i="62" a="1"/>
  <c r="C41" i="62" s="1"/>
  <c r="E40" i="62" a="1"/>
  <c r="E40" i="62" s="1"/>
  <c r="D40" i="62" a="1"/>
  <c r="D40" i="62" s="1"/>
  <c r="C40" i="62" a="1"/>
  <c r="C40" i="62" s="1"/>
  <c r="E39" i="62"/>
  <c r="E39" i="62" a="1"/>
  <c r="D39" i="62" a="1"/>
  <c r="D39" i="62" s="1"/>
  <c r="C39" i="62" a="1"/>
  <c r="C39" i="62" s="1"/>
  <c r="E38" i="62" a="1"/>
  <c r="E38" i="62" s="1"/>
  <c r="D38" i="62"/>
  <c r="D38" i="62" a="1"/>
  <c r="C38" i="62" a="1"/>
  <c r="C38" i="62" s="1"/>
  <c r="E37" i="62" a="1"/>
  <c r="E37" i="62" s="1"/>
  <c r="D37" i="62" a="1"/>
  <c r="D37" i="62" s="1"/>
  <c r="C37" i="62"/>
  <c r="C37" i="62" a="1"/>
  <c r="E36" i="62" a="1"/>
  <c r="E36" i="62" s="1"/>
  <c r="D36" i="62" a="1"/>
  <c r="D36" i="62" s="1"/>
  <c r="C36" i="62" a="1"/>
  <c r="C36" i="62" s="1"/>
  <c r="E35" i="62" a="1"/>
  <c r="E35" i="62" s="1"/>
  <c r="D35" i="62"/>
  <c r="D35" i="62" a="1"/>
  <c r="C35" i="62" a="1"/>
  <c r="C35" i="62" s="1"/>
  <c r="E34" i="62" a="1"/>
  <c r="E34" i="62" s="1"/>
  <c r="D34" i="62"/>
  <c r="D34" i="62" a="1"/>
  <c r="C34" i="62" a="1"/>
  <c r="C34" i="62" s="1"/>
  <c r="E33" i="62" a="1"/>
  <c r="E33" i="62" s="1"/>
  <c r="D33" i="62" a="1"/>
  <c r="D33" i="62" s="1"/>
  <c r="C33" i="62" a="1"/>
  <c r="C33" i="62" s="1"/>
  <c r="E32" i="62" a="1"/>
  <c r="E32" i="62" s="1"/>
  <c r="D32" i="62"/>
  <c r="D32" i="62" a="1"/>
  <c r="C32" i="62" a="1"/>
  <c r="C32" i="62" s="1"/>
  <c r="E31" i="62"/>
  <c r="E31" i="62" a="1"/>
  <c r="D31" i="62" a="1"/>
  <c r="D31" i="62" s="1"/>
  <c r="C31" i="62" a="1"/>
  <c r="C31" i="62" s="1"/>
  <c r="E30" i="62" a="1"/>
  <c r="E30" i="62" s="1"/>
  <c r="D30" i="62" a="1"/>
  <c r="D30" i="62" s="1"/>
  <c r="C30" i="62" a="1"/>
  <c r="C30" i="62" s="1"/>
  <c r="E29" i="62" a="1"/>
  <c r="E29" i="62" s="1"/>
  <c r="D29" i="62"/>
  <c r="D29" i="62" a="1"/>
  <c r="C29" i="62" a="1"/>
  <c r="C29" i="62" s="1"/>
  <c r="E28" i="62" a="1"/>
  <c r="E28" i="62" s="1"/>
  <c r="D28" i="62" a="1"/>
  <c r="D28" i="62" s="1"/>
  <c r="C28" i="62" a="1"/>
  <c r="C28" i="62" s="1"/>
  <c r="E27" i="62" a="1"/>
  <c r="E27" i="62" s="1"/>
  <c r="D27" i="62" a="1"/>
  <c r="D27" i="62" s="1"/>
  <c r="C27" i="62" a="1"/>
  <c r="C27" i="62" s="1"/>
  <c r="E26" i="62" a="1"/>
  <c r="E26" i="62" s="1"/>
  <c r="D26" i="62"/>
  <c r="D26" i="62" a="1"/>
  <c r="C26" i="62" a="1"/>
  <c r="C26" i="62" s="1"/>
  <c r="E25" i="62" a="1"/>
  <c r="E25" i="62" s="1"/>
  <c r="D25" i="62" a="1"/>
  <c r="D25" i="62" s="1"/>
  <c r="C25" i="62" a="1"/>
  <c r="C25" i="62" s="1"/>
  <c r="E24" i="62" a="1"/>
  <c r="E24" i="62" s="1"/>
  <c r="D24" i="62" a="1"/>
  <c r="D24" i="62" s="1"/>
  <c r="C24" i="62" a="1"/>
  <c r="C24" i="62" s="1"/>
  <c r="E23" i="62" a="1"/>
  <c r="E23" i="62" s="1"/>
  <c r="D23" i="62" a="1"/>
  <c r="D23" i="62" s="1"/>
  <c r="C23" i="62" a="1"/>
  <c r="C23" i="62" s="1"/>
  <c r="E22" i="62" a="1"/>
  <c r="E22" i="62" s="1"/>
  <c r="D22" i="62" a="1"/>
  <c r="D22" i="62" s="1"/>
  <c r="C22" i="62" a="1"/>
  <c r="C22" i="62" s="1"/>
  <c r="E21" i="62" a="1"/>
  <c r="E21" i="62" s="1"/>
  <c r="D21" i="62" a="1"/>
  <c r="D21" i="62" s="1"/>
  <c r="C21" i="62" a="1"/>
  <c r="C21" i="62" s="1"/>
  <c r="E20" i="62" a="1"/>
  <c r="E20" i="62" s="1"/>
  <c r="D20" i="62" a="1"/>
  <c r="D20" i="62" s="1"/>
  <c r="C20" i="62"/>
  <c r="C20" i="62" a="1"/>
  <c r="E19" i="62" a="1"/>
  <c r="E19" i="62" s="1"/>
  <c r="D19" i="62" a="1"/>
  <c r="D19" i="62" s="1"/>
  <c r="C19" i="62" a="1"/>
  <c r="C19" i="62" s="1"/>
  <c r="E18" i="62" a="1"/>
  <c r="E18" i="62" s="1"/>
  <c r="D18" i="62" a="1"/>
  <c r="D18" i="62" s="1"/>
  <c r="C18" i="62" a="1"/>
  <c r="C18" i="62" s="1"/>
  <c r="E17" i="62" a="1"/>
  <c r="E17" i="62" s="1"/>
  <c r="D17" i="62" a="1"/>
  <c r="D17" i="62" s="1"/>
  <c r="C17" i="62"/>
  <c r="C17" i="62" a="1"/>
  <c r="E16" i="62" a="1"/>
  <c r="E16" i="62" s="1"/>
  <c r="D16" i="62" a="1"/>
  <c r="D16" i="62" s="1"/>
  <c r="C16" i="62" a="1"/>
  <c r="C16" i="62" s="1"/>
  <c r="E15" i="62" a="1"/>
  <c r="E15" i="62" s="1"/>
  <c r="D15" i="62" a="1"/>
  <c r="D15" i="62" s="1"/>
  <c r="C15" i="62" a="1"/>
  <c r="C15" i="62" s="1"/>
  <c r="E14" i="62" a="1"/>
  <c r="E14" i="62" s="1"/>
  <c r="D14" i="62" a="1"/>
  <c r="D14" i="62" s="1"/>
  <c r="C14" i="62"/>
  <c r="C14" i="62" a="1"/>
  <c r="E13" i="62" a="1"/>
  <c r="E13" i="62" s="1"/>
  <c r="D13" i="62" a="1"/>
  <c r="D13" i="62" s="1"/>
  <c r="C13" i="62" a="1"/>
  <c r="C13" i="62" s="1"/>
  <c r="E12" i="62" a="1"/>
  <c r="E12" i="62" s="1"/>
  <c r="D12" i="62" a="1"/>
  <c r="D12" i="62" s="1"/>
  <c r="C12" i="62" a="1"/>
  <c r="C12" i="62" s="1"/>
  <c r="E11" i="62" a="1"/>
  <c r="E11" i="62" s="1"/>
  <c r="D11" i="62" a="1"/>
  <c r="D11" i="62" s="1"/>
  <c r="C11" i="62"/>
  <c r="C11" i="62" a="1"/>
  <c r="E10" i="62" a="1"/>
  <c r="E10" i="62" s="1"/>
  <c r="D10" i="62" a="1"/>
  <c r="D10" i="62" s="1"/>
  <c r="C10" i="62" a="1"/>
  <c r="C10" i="62" s="1"/>
  <c r="E9" i="62" a="1"/>
  <c r="E9" i="62" s="1"/>
  <c r="D9" i="62" a="1"/>
  <c r="D9" i="62" s="1"/>
  <c r="C9" i="62" a="1"/>
  <c r="C9" i="62" s="1"/>
  <c r="E8" i="62" a="1"/>
  <c r="E8" i="62" s="1"/>
  <c r="D8" i="62" a="1"/>
  <c r="D8" i="62" s="1"/>
  <c r="C8" i="62"/>
  <c r="C8" i="62" a="1"/>
  <c r="E7" i="62" a="1"/>
  <c r="E7" i="62" s="1"/>
  <c r="D7" i="62" a="1"/>
  <c r="D7" i="62" s="1"/>
  <c r="C7" i="62" a="1"/>
  <c r="C7" i="62" s="1"/>
  <c r="E6" i="62" a="1"/>
  <c r="E6" i="62" s="1"/>
  <c r="D6" i="62" a="1"/>
  <c r="D6" i="62" s="1"/>
  <c r="C6" i="62" a="1"/>
  <c r="C6" i="62" s="1"/>
  <c r="E5" i="62" a="1"/>
  <c r="E5" i="62" s="1"/>
  <c r="D5" i="62" a="1"/>
  <c r="D5" i="62" s="1"/>
  <c r="C5" i="62"/>
  <c r="C5" i="62" a="1"/>
  <c r="C1" i="62"/>
  <c r="B5" i="62"/>
  <c r="D1" i="62"/>
  <c r="C1" i="61"/>
  <c r="E357" i="61" a="1"/>
  <c r="E357" i="61" s="1"/>
  <c r="E356" i="61" a="1"/>
  <c r="E356" i="61" s="1"/>
  <c r="E355" i="61" a="1"/>
  <c r="E355" i="61" s="1"/>
  <c r="E354" i="61" a="1"/>
  <c r="E354" i="61" s="1"/>
  <c r="E353" i="61" a="1"/>
  <c r="E353" i="61" s="1"/>
  <c r="E352" i="61" a="1"/>
  <c r="E352" i="61" s="1"/>
  <c r="E351" i="61" a="1"/>
  <c r="E351" i="61" s="1"/>
  <c r="E350" i="61" a="1"/>
  <c r="E350" i="61" s="1"/>
  <c r="E349" i="61" a="1"/>
  <c r="E349" i="61" s="1"/>
  <c r="E348" i="61" a="1"/>
  <c r="E348" i="61" s="1"/>
  <c r="E347" i="61" a="1"/>
  <c r="E347" i="61" s="1"/>
  <c r="E346" i="61" a="1"/>
  <c r="E346" i="61" s="1"/>
  <c r="E345" i="61" a="1"/>
  <c r="E345" i="61" s="1"/>
  <c r="E344" i="61" a="1"/>
  <c r="E344" i="61" s="1"/>
  <c r="E343" i="61" a="1"/>
  <c r="E343" i="61" s="1"/>
  <c r="E342" i="61" a="1"/>
  <c r="E342" i="61" s="1"/>
  <c r="E341" i="61" a="1"/>
  <c r="E341" i="61" s="1"/>
  <c r="E340" i="61" a="1"/>
  <c r="E340" i="61" s="1"/>
  <c r="E339" i="61" a="1"/>
  <c r="E339" i="61" s="1"/>
  <c r="E338" i="61" a="1"/>
  <c r="E338" i="61" s="1"/>
  <c r="E337" i="61" a="1"/>
  <c r="E337" i="61" s="1"/>
  <c r="E336" i="61" a="1"/>
  <c r="E336" i="61" s="1"/>
  <c r="E335" i="61" a="1"/>
  <c r="E335" i="61" s="1"/>
  <c r="E334" i="61" a="1"/>
  <c r="E334" i="61" s="1"/>
  <c r="E333" i="61" a="1"/>
  <c r="E333" i="61" s="1"/>
  <c r="E332" i="61" a="1"/>
  <c r="E332" i="61" s="1"/>
  <c r="E331" i="61" a="1"/>
  <c r="E331" i="61" s="1"/>
  <c r="E330" i="61" a="1"/>
  <c r="E330" i="61" s="1"/>
  <c r="E329" i="61" a="1"/>
  <c r="E329" i="61" s="1"/>
  <c r="E328" i="61" a="1"/>
  <c r="E328" i="61" s="1"/>
  <c r="E327" i="61" a="1"/>
  <c r="E327" i="61" s="1"/>
  <c r="E326" i="61" a="1"/>
  <c r="E326" i="61" s="1"/>
  <c r="E325" i="61" a="1"/>
  <c r="E325" i="61" s="1"/>
  <c r="E324" i="61" a="1"/>
  <c r="E324" i="61" s="1"/>
  <c r="E323" i="61" a="1"/>
  <c r="E323" i="61" s="1"/>
  <c r="E322" i="61" a="1"/>
  <c r="E322" i="61" s="1"/>
  <c r="E321" i="61" a="1"/>
  <c r="E321" i="61" s="1"/>
  <c r="E320" i="61" a="1"/>
  <c r="E320" i="61" s="1"/>
  <c r="E319" i="61" a="1"/>
  <c r="E319" i="61" s="1"/>
  <c r="E318" i="61" a="1"/>
  <c r="E318" i="61" s="1"/>
  <c r="E317" i="61" a="1"/>
  <c r="E317" i="61" s="1"/>
  <c r="E316" i="61" a="1"/>
  <c r="E316" i="61" s="1"/>
  <c r="E315" i="61" a="1"/>
  <c r="E315" i="61" s="1"/>
  <c r="E314" i="61" a="1"/>
  <c r="E314" i="61" s="1"/>
  <c r="E313" i="61" a="1"/>
  <c r="E313" i="61" s="1"/>
  <c r="E312" i="61" a="1"/>
  <c r="E312" i="61" s="1"/>
  <c r="E311" i="61" a="1"/>
  <c r="E311" i="61" s="1"/>
  <c r="E310" i="61" a="1"/>
  <c r="E310" i="61" s="1"/>
  <c r="E309" i="61" a="1"/>
  <c r="E309" i="61" s="1"/>
  <c r="E308" i="61" a="1"/>
  <c r="E308" i="61" s="1"/>
  <c r="E307" i="61" a="1"/>
  <c r="E307" i="61" s="1"/>
  <c r="E306" i="61" a="1"/>
  <c r="E306" i="61" s="1"/>
  <c r="E305" i="61" a="1"/>
  <c r="E305" i="61" s="1"/>
  <c r="E304" i="61" a="1"/>
  <c r="E304" i="61" s="1"/>
  <c r="E303" i="61" a="1"/>
  <c r="E303" i="61" s="1"/>
  <c r="E302" i="61" a="1"/>
  <c r="E302" i="61" s="1"/>
  <c r="E301" i="61" a="1"/>
  <c r="E301" i="61" s="1"/>
  <c r="E300" i="61" a="1"/>
  <c r="E300" i="61" s="1"/>
  <c r="E299" i="61" a="1"/>
  <c r="E299" i="61" s="1"/>
  <c r="E298" i="61" a="1"/>
  <c r="E298" i="61" s="1"/>
  <c r="E297" i="61" a="1"/>
  <c r="E297" i="61" s="1"/>
  <c r="E296" i="61" a="1"/>
  <c r="E296" i="61" s="1"/>
  <c r="E295" i="61" a="1"/>
  <c r="E295" i="61" s="1"/>
  <c r="E294" i="61" a="1"/>
  <c r="E294" i="61" s="1"/>
  <c r="E293" i="61" a="1"/>
  <c r="E293" i="61" s="1"/>
  <c r="E292" i="61" a="1"/>
  <c r="E292" i="61" s="1"/>
  <c r="E291" i="61" a="1"/>
  <c r="E291" i="61" s="1"/>
  <c r="E290" i="61" a="1"/>
  <c r="E290" i="61" s="1"/>
  <c r="E289" i="61" a="1"/>
  <c r="E289" i="61" s="1"/>
  <c r="E288" i="61" a="1"/>
  <c r="E288" i="61" s="1"/>
  <c r="E287" i="61" a="1"/>
  <c r="E287" i="61" s="1"/>
  <c r="E286" i="61" a="1"/>
  <c r="E286" i="61" s="1"/>
  <c r="E285" i="61" a="1"/>
  <c r="E285" i="61" s="1"/>
  <c r="E284" i="61" a="1"/>
  <c r="E284" i="61" s="1"/>
  <c r="E283" i="61" a="1"/>
  <c r="E283" i="61" s="1"/>
  <c r="E282" i="61" a="1"/>
  <c r="E282" i="61" s="1"/>
  <c r="E281" i="61" a="1"/>
  <c r="E281" i="61" s="1"/>
  <c r="E280" i="61" a="1"/>
  <c r="E280" i="61" s="1"/>
  <c r="E279" i="61" a="1"/>
  <c r="E279" i="61" s="1"/>
  <c r="E278" i="61" a="1"/>
  <c r="E278" i="61" s="1"/>
  <c r="E277" i="61" a="1"/>
  <c r="E277" i="61" s="1"/>
  <c r="E276" i="61" a="1"/>
  <c r="E276" i="61" s="1"/>
  <c r="E275" i="61" a="1"/>
  <c r="E275" i="61" s="1"/>
  <c r="E274" i="61" a="1"/>
  <c r="E274" i="61" s="1"/>
  <c r="E273" i="61" a="1"/>
  <c r="E273" i="61" s="1"/>
  <c r="E272" i="61" a="1"/>
  <c r="E272" i="61" s="1"/>
  <c r="E271" i="61" a="1"/>
  <c r="E271" i="61" s="1"/>
  <c r="E270" i="61" a="1"/>
  <c r="E270" i="61" s="1"/>
  <c r="E269" i="61" a="1"/>
  <c r="E269" i="61" s="1"/>
  <c r="E268" i="61" a="1"/>
  <c r="E268" i="61" s="1"/>
  <c r="E267" i="61" a="1"/>
  <c r="E267" i="61" s="1"/>
  <c r="E266" i="61" a="1"/>
  <c r="E266" i="61" s="1"/>
  <c r="E265" i="61" a="1"/>
  <c r="E265" i="61" s="1"/>
  <c r="E264" i="61" a="1"/>
  <c r="E264" i="61" s="1"/>
  <c r="E263" i="61" a="1"/>
  <c r="E263" i="61" s="1"/>
  <c r="E262" i="61" a="1"/>
  <c r="E262" i="61" s="1"/>
  <c r="E261" i="61" a="1"/>
  <c r="E261" i="61" s="1"/>
  <c r="E260" i="61" a="1"/>
  <c r="E260" i="61" s="1"/>
  <c r="E259" i="61" a="1"/>
  <c r="E259" i="61" s="1"/>
  <c r="E258" i="61" a="1"/>
  <c r="E258" i="61" s="1"/>
  <c r="E257" i="61" a="1"/>
  <c r="E257" i="61" s="1"/>
  <c r="E256" i="61" a="1"/>
  <c r="E256" i="61" s="1"/>
  <c r="E255" i="61" a="1"/>
  <c r="E255" i="61" s="1"/>
  <c r="E254" i="61" a="1"/>
  <c r="E254" i="61" s="1"/>
  <c r="E253" i="61" a="1"/>
  <c r="E253" i="61" s="1"/>
  <c r="E252" i="61" a="1"/>
  <c r="E252" i="61" s="1"/>
  <c r="E251" i="61" a="1"/>
  <c r="E251" i="61" s="1"/>
  <c r="E250" i="61" a="1"/>
  <c r="E250" i="61" s="1"/>
  <c r="E249" i="61" a="1"/>
  <c r="E249" i="61" s="1"/>
  <c r="E248" i="61" a="1"/>
  <c r="E248" i="61" s="1"/>
  <c r="E247" i="61" a="1"/>
  <c r="E247" i="61" s="1"/>
  <c r="E246" i="61" a="1"/>
  <c r="E246" i="61" s="1"/>
  <c r="E245" i="61" a="1"/>
  <c r="E245" i="61" s="1"/>
  <c r="E244" i="61" a="1"/>
  <c r="E244" i="61" s="1"/>
  <c r="E243" i="61" a="1"/>
  <c r="E243" i="61" s="1"/>
  <c r="E242" i="61" a="1"/>
  <c r="E242" i="61" s="1"/>
  <c r="E241" i="61" a="1"/>
  <c r="E241" i="61" s="1"/>
  <c r="E240" i="61" a="1"/>
  <c r="E240" i="61" s="1"/>
  <c r="E239" i="61" a="1"/>
  <c r="E239" i="61" s="1"/>
  <c r="E238" i="61" a="1"/>
  <c r="E238" i="61" s="1"/>
  <c r="E237" i="61" a="1"/>
  <c r="E237" i="61" s="1"/>
  <c r="E236" i="61" a="1"/>
  <c r="E236" i="61" s="1"/>
  <c r="E235" i="61" a="1"/>
  <c r="E235" i="61" s="1"/>
  <c r="E234" i="61" a="1"/>
  <c r="E234" i="61" s="1"/>
  <c r="E233" i="61" a="1"/>
  <c r="E233" i="61" s="1"/>
  <c r="E232" i="61" a="1"/>
  <c r="E232" i="61" s="1"/>
  <c r="E231" i="61" a="1"/>
  <c r="E231" i="61" s="1"/>
  <c r="E230" i="61" a="1"/>
  <c r="E230" i="61" s="1"/>
  <c r="E229" i="61" a="1"/>
  <c r="E229" i="61" s="1"/>
  <c r="E228" i="61" a="1"/>
  <c r="E228" i="61" s="1"/>
  <c r="E227" i="61" a="1"/>
  <c r="E227" i="61" s="1"/>
  <c r="E226" i="61" a="1"/>
  <c r="E226" i="61" s="1"/>
  <c r="E225" i="61" a="1"/>
  <c r="E225" i="61" s="1"/>
  <c r="V11" i="24" s="1"/>
  <c r="E224" i="61" a="1"/>
  <c r="E224" i="61" s="1"/>
  <c r="V10" i="24" s="1"/>
  <c r="E223" i="61" a="1"/>
  <c r="E223" i="61" s="1"/>
  <c r="E222" i="61" a="1"/>
  <c r="E222" i="61" s="1"/>
  <c r="E221" i="61" a="1"/>
  <c r="E221" i="61" s="1"/>
  <c r="E220" i="61" a="1"/>
  <c r="E220" i="61" s="1"/>
  <c r="V6" i="24" s="1"/>
  <c r="E219" i="61" a="1"/>
  <c r="E219" i="61" s="1"/>
  <c r="V5" i="24" s="1"/>
  <c r="E218" i="61" a="1"/>
  <c r="E218" i="61" s="1"/>
  <c r="E217" i="61" a="1"/>
  <c r="E217" i="61" s="1"/>
  <c r="E216" i="61" a="1"/>
  <c r="E216" i="61" s="1"/>
  <c r="E215" i="61" a="1"/>
  <c r="E215" i="61" s="1"/>
  <c r="E214" i="61" a="1"/>
  <c r="E214" i="61" s="1"/>
  <c r="E213" i="61" a="1"/>
  <c r="E213" i="61" s="1"/>
  <c r="E212" i="61" a="1"/>
  <c r="E212" i="61" s="1"/>
  <c r="E211" i="61" a="1"/>
  <c r="E211" i="61" s="1"/>
  <c r="E210" i="61" a="1"/>
  <c r="E210" i="61" s="1"/>
  <c r="E209" i="61" a="1"/>
  <c r="E209" i="61" s="1"/>
  <c r="E208" i="61" a="1"/>
  <c r="E208" i="61" s="1"/>
  <c r="E207" i="61" a="1"/>
  <c r="E207" i="61" s="1"/>
  <c r="E206" i="61" a="1"/>
  <c r="E206" i="61" s="1"/>
  <c r="E205" i="61" a="1"/>
  <c r="E205" i="61" s="1"/>
  <c r="E204" i="61" a="1"/>
  <c r="E204" i="61" s="1"/>
  <c r="E203" i="61" a="1"/>
  <c r="E203" i="61" s="1"/>
  <c r="E202" i="61" a="1"/>
  <c r="E202" i="61" s="1"/>
  <c r="E201" i="61" a="1"/>
  <c r="E201" i="61" s="1"/>
  <c r="E200" i="61" a="1"/>
  <c r="E200" i="61" s="1"/>
  <c r="E199" i="61" a="1"/>
  <c r="E199" i="61" s="1"/>
  <c r="E198" i="61" a="1"/>
  <c r="E198" i="61" s="1"/>
  <c r="E197" i="61" a="1"/>
  <c r="E197" i="61" s="1"/>
  <c r="E196" i="61" a="1"/>
  <c r="E196" i="61" s="1"/>
  <c r="E195" i="61" a="1"/>
  <c r="E195" i="61" s="1"/>
  <c r="E194" i="61" a="1"/>
  <c r="E194" i="61" s="1"/>
  <c r="E193" i="61" a="1"/>
  <c r="E193" i="61" s="1"/>
  <c r="E192" i="61" a="1"/>
  <c r="E192" i="61" s="1"/>
  <c r="E191" i="61" a="1"/>
  <c r="E191" i="61" s="1"/>
  <c r="E190" i="61" a="1"/>
  <c r="E190" i="61" s="1"/>
  <c r="E189" i="61" a="1"/>
  <c r="E189" i="61" s="1"/>
  <c r="E188" i="61" a="1"/>
  <c r="E188" i="61" s="1"/>
  <c r="E187" i="61" a="1"/>
  <c r="E187" i="61" s="1"/>
  <c r="E186" i="61" a="1"/>
  <c r="E186" i="61" s="1"/>
  <c r="E185" i="61" a="1"/>
  <c r="E185" i="61" s="1"/>
  <c r="E184" i="61" a="1"/>
  <c r="E184" i="61" s="1"/>
  <c r="E183" i="61" a="1"/>
  <c r="E183" i="61" s="1"/>
  <c r="E182" i="61" a="1"/>
  <c r="E182" i="61" s="1"/>
  <c r="E181" i="61" a="1"/>
  <c r="E181" i="61" s="1"/>
  <c r="E180" i="61" a="1"/>
  <c r="E180" i="61" s="1"/>
  <c r="E179" i="61" a="1"/>
  <c r="E179" i="61" s="1"/>
  <c r="E178" i="61" a="1"/>
  <c r="E178" i="61" s="1"/>
  <c r="E177" i="61" a="1"/>
  <c r="E177" i="61" s="1"/>
  <c r="E176" i="61" a="1"/>
  <c r="E176" i="61" s="1"/>
  <c r="E175" i="61" a="1"/>
  <c r="E175" i="61" s="1"/>
  <c r="E174" i="61" a="1"/>
  <c r="E174" i="61" s="1"/>
  <c r="E173" i="61" a="1"/>
  <c r="E173" i="61" s="1"/>
  <c r="E172" i="61" a="1"/>
  <c r="E172" i="61" s="1"/>
  <c r="E171" i="61" a="1"/>
  <c r="E171" i="61" s="1"/>
  <c r="E170" i="61" a="1"/>
  <c r="E170" i="61" s="1"/>
  <c r="E169" i="61" a="1"/>
  <c r="E169" i="61" s="1"/>
  <c r="E168" i="61" a="1"/>
  <c r="E168" i="61" s="1"/>
  <c r="E167" i="61" a="1"/>
  <c r="E167" i="61" s="1"/>
  <c r="E166" i="61" a="1"/>
  <c r="E166" i="61" s="1"/>
  <c r="E165" i="61" a="1"/>
  <c r="E165" i="61" s="1"/>
  <c r="E164" i="61" a="1"/>
  <c r="E164" i="61" s="1"/>
  <c r="E163" i="61" a="1"/>
  <c r="E163" i="61" s="1"/>
  <c r="E162" i="61" a="1"/>
  <c r="E162" i="61" s="1"/>
  <c r="E161" i="61" a="1"/>
  <c r="E161" i="61" s="1"/>
  <c r="E160" i="61" a="1"/>
  <c r="E160" i="61" s="1"/>
  <c r="E159" i="61" a="1"/>
  <c r="E159" i="61" s="1"/>
  <c r="E158" i="61" a="1"/>
  <c r="E158" i="61" s="1"/>
  <c r="E157" i="61" a="1"/>
  <c r="E157" i="61" s="1"/>
  <c r="E156" i="61" a="1"/>
  <c r="E156" i="61" s="1"/>
  <c r="E155" i="61" a="1"/>
  <c r="E155" i="61" s="1"/>
  <c r="E154" i="61" a="1"/>
  <c r="E154" i="61" s="1"/>
  <c r="E153" i="61" a="1"/>
  <c r="E153" i="61" s="1"/>
  <c r="E152" i="61" a="1"/>
  <c r="E152" i="61" s="1"/>
  <c r="E151" i="61" a="1"/>
  <c r="E151" i="61" s="1"/>
  <c r="E150" i="61" a="1"/>
  <c r="E150" i="61" s="1"/>
  <c r="E149" i="61" a="1"/>
  <c r="E149" i="61" s="1"/>
  <c r="E148" i="61" a="1"/>
  <c r="E148" i="61" s="1"/>
  <c r="E147" i="61" a="1"/>
  <c r="E147" i="61" s="1"/>
  <c r="E146" i="61" a="1"/>
  <c r="E146" i="61" s="1"/>
  <c r="E145" i="61" a="1"/>
  <c r="E145" i="61" s="1"/>
  <c r="E144" i="61" a="1"/>
  <c r="E144" i="61" s="1"/>
  <c r="E143" i="61" a="1"/>
  <c r="E143" i="61" s="1"/>
  <c r="E142" i="61" a="1"/>
  <c r="E142" i="61" s="1"/>
  <c r="E141" i="61" a="1"/>
  <c r="E141" i="61" s="1"/>
  <c r="E140" i="61" a="1"/>
  <c r="E140" i="61" s="1"/>
  <c r="E139" i="61" a="1"/>
  <c r="E139" i="61" s="1"/>
  <c r="E138" i="61" a="1"/>
  <c r="E138" i="61" s="1"/>
  <c r="E137" i="61" a="1"/>
  <c r="E137" i="61" s="1"/>
  <c r="E136" i="61" a="1"/>
  <c r="E136" i="61" s="1"/>
  <c r="E135" i="61" a="1"/>
  <c r="E135" i="61" s="1"/>
  <c r="E134" i="61" a="1"/>
  <c r="E134" i="61" s="1"/>
  <c r="E133" i="61" a="1"/>
  <c r="E133" i="61" s="1"/>
  <c r="E132" i="61" a="1"/>
  <c r="E132" i="61" s="1"/>
  <c r="E131" i="61" a="1"/>
  <c r="E131" i="61" s="1"/>
  <c r="E130" i="61" a="1"/>
  <c r="E130" i="61" s="1"/>
  <c r="E129" i="61" a="1"/>
  <c r="E129" i="61" s="1"/>
  <c r="E128" i="61" a="1"/>
  <c r="E128" i="61" s="1"/>
  <c r="E127" i="61" a="1"/>
  <c r="E127" i="61" s="1"/>
  <c r="E126" i="61" a="1"/>
  <c r="E126" i="61" s="1"/>
  <c r="E125" i="61" a="1"/>
  <c r="E125" i="61" s="1"/>
  <c r="E124" i="61" a="1"/>
  <c r="E124" i="61" s="1"/>
  <c r="E123" i="61" a="1"/>
  <c r="E123" i="61" s="1"/>
  <c r="E122" i="61" a="1"/>
  <c r="E122" i="61" s="1"/>
  <c r="E121" i="61" a="1"/>
  <c r="E121" i="61" s="1"/>
  <c r="E120" i="61" a="1"/>
  <c r="E120" i="61" s="1"/>
  <c r="E119" i="61" a="1"/>
  <c r="E119" i="61" s="1"/>
  <c r="E118" i="61" a="1"/>
  <c r="E118" i="61" s="1"/>
  <c r="E117" i="61" a="1"/>
  <c r="E117" i="61" s="1"/>
  <c r="E116" i="61" a="1"/>
  <c r="E116" i="61" s="1"/>
  <c r="E115" i="61" a="1"/>
  <c r="E115" i="61" s="1"/>
  <c r="E114" i="61" a="1"/>
  <c r="E114" i="61" s="1"/>
  <c r="E113" i="61" a="1"/>
  <c r="E113" i="61" s="1"/>
  <c r="E112" i="61" a="1"/>
  <c r="E112" i="61" s="1"/>
  <c r="E111" i="61" a="1"/>
  <c r="E111" i="61" s="1"/>
  <c r="E110" i="61" a="1"/>
  <c r="E110" i="61" s="1"/>
  <c r="E109" i="61" a="1"/>
  <c r="E109" i="61" s="1"/>
  <c r="E108" i="61" a="1"/>
  <c r="E108" i="61" s="1"/>
  <c r="E107" i="61" a="1"/>
  <c r="E107" i="61" s="1"/>
  <c r="E106" i="61" a="1"/>
  <c r="E106" i="61" s="1"/>
  <c r="E105" i="61" a="1"/>
  <c r="E105" i="61" s="1"/>
  <c r="E104" i="61" a="1"/>
  <c r="E104" i="61" s="1"/>
  <c r="E103" i="61" a="1"/>
  <c r="E103" i="61" s="1"/>
  <c r="E102" i="61" a="1"/>
  <c r="E102" i="61" s="1"/>
  <c r="E101" i="61" a="1"/>
  <c r="E101" i="61" s="1"/>
  <c r="E100" i="61" a="1"/>
  <c r="E100" i="61" s="1"/>
  <c r="E99" i="61" a="1"/>
  <c r="E99" i="61" s="1"/>
  <c r="E98" i="61" a="1"/>
  <c r="E98" i="61" s="1"/>
  <c r="E97" i="61" a="1"/>
  <c r="E97" i="61" s="1"/>
  <c r="E96" i="61" a="1"/>
  <c r="E96" i="61" s="1"/>
  <c r="E95" i="61" a="1"/>
  <c r="E95" i="61" s="1"/>
  <c r="E94" i="61" a="1"/>
  <c r="E94" i="61" s="1"/>
  <c r="E93" i="61" a="1"/>
  <c r="E93" i="61" s="1"/>
  <c r="E92" i="61" a="1"/>
  <c r="E92" i="61" s="1"/>
  <c r="E91" i="61" a="1"/>
  <c r="E91" i="61" s="1"/>
  <c r="E90" i="61" a="1"/>
  <c r="E90" i="61" s="1"/>
  <c r="E89" i="61" a="1"/>
  <c r="E89" i="61" s="1"/>
  <c r="E88" i="61" a="1"/>
  <c r="E88" i="61" s="1"/>
  <c r="E87" i="61" a="1"/>
  <c r="E87" i="61" s="1"/>
  <c r="E86" i="61" a="1"/>
  <c r="E86" i="61" s="1"/>
  <c r="E85" i="61" a="1"/>
  <c r="E85" i="61" s="1"/>
  <c r="E84" i="61" a="1"/>
  <c r="E84" i="61" s="1"/>
  <c r="E83" i="61" a="1"/>
  <c r="E83" i="61" s="1"/>
  <c r="E82" i="61" a="1"/>
  <c r="E82" i="61" s="1"/>
  <c r="E81" i="61" a="1"/>
  <c r="E81" i="61" s="1"/>
  <c r="E80" i="61" a="1"/>
  <c r="E80" i="61" s="1"/>
  <c r="E79" i="61" a="1"/>
  <c r="E79" i="61" s="1"/>
  <c r="E78" i="61" a="1"/>
  <c r="E78" i="61" s="1"/>
  <c r="E77" i="61" a="1"/>
  <c r="E77" i="61" s="1"/>
  <c r="E76" i="61" a="1"/>
  <c r="E76" i="61" s="1"/>
  <c r="E75" i="61" a="1"/>
  <c r="E75" i="61" s="1"/>
  <c r="E74" i="61" a="1"/>
  <c r="E74" i="61" s="1"/>
  <c r="E73" i="61" a="1"/>
  <c r="E73" i="61" s="1"/>
  <c r="E72" i="61" a="1"/>
  <c r="E72" i="61" s="1"/>
  <c r="E71" i="61" a="1"/>
  <c r="E71" i="61" s="1"/>
  <c r="E70" i="61" a="1"/>
  <c r="E70" i="61" s="1"/>
  <c r="E69" i="61" a="1"/>
  <c r="E69" i="61" s="1"/>
  <c r="E68" i="61" a="1"/>
  <c r="E68" i="61" s="1"/>
  <c r="E67" i="61" a="1"/>
  <c r="E67" i="61" s="1"/>
  <c r="E66" i="61" a="1"/>
  <c r="E66" i="61" s="1"/>
  <c r="E65" i="61" a="1"/>
  <c r="E65" i="61" s="1"/>
  <c r="E64" i="61" a="1"/>
  <c r="E64" i="61" s="1"/>
  <c r="E63" i="61" a="1"/>
  <c r="E63" i="61" s="1"/>
  <c r="E62" i="61" a="1"/>
  <c r="E62" i="61" s="1"/>
  <c r="E61" i="61" a="1"/>
  <c r="E61" i="61" s="1"/>
  <c r="E60" i="61" a="1"/>
  <c r="E60" i="61" s="1"/>
  <c r="E59" i="61" a="1"/>
  <c r="E59" i="61" s="1"/>
  <c r="E58" i="61" a="1"/>
  <c r="E58" i="61" s="1"/>
  <c r="E57" i="61" a="1"/>
  <c r="E57" i="61" s="1"/>
  <c r="E56" i="61" a="1"/>
  <c r="E56" i="61" s="1"/>
  <c r="E55" i="61" a="1"/>
  <c r="E55" i="61" s="1"/>
  <c r="E54" i="61" a="1"/>
  <c r="E54" i="61" s="1"/>
  <c r="E53" i="61" a="1"/>
  <c r="E53" i="61" s="1"/>
  <c r="E52" i="61" a="1"/>
  <c r="E52" i="61" s="1"/>
  <c r="E51" i="61" a="1"/>
  <c r="E51" i="61" s="1"/>
  <c r="E50" i="61" a="1"/>
  <c r="E50" i="61" s="1"/>
  <c r="E49" i="61" a="1"/>
  <c r="E49" i="61" s="1"/>
  <c r="E48" i="61" a="1"/>
  <c r="E48" i="61" s="1"/>
  <c r="E47" i="61" a="1"/>
  <c r="E47" i="61" s="1"/>
  <c r="E46" i="61" a="1"/>
  <c r="E46" i="61" s="1"/>
  <c r="E45" i="61" a="1"/>
  <c r="E45" i="61" s="1"/>
  <c r="E44" i="61" a="1"/>
  <c r="E44" i="61" s="1"/>
  <c r="E43" i="61" a="1"/>
  <c r="E43" i="61" s="1"/>
  <c r="E42" i="61" a="1"/>
  <c r="E42" i="61" s="1"/>
  <c r="E41" i="61" a="1"/>
  <c r="E41" i="61" s="1"/>
  <c r="E40" i="61" a="1"/>
  <c r="E40" i="61" s="1"/>
  <c r="E39" i="61" a="1"/>
  <c r="E39" i="61" s="1"/>
  <c r="E38" i="61" a="1"/>
  <c r="E38" i="61" s="1"/>
  <c r="E37" i="61" a="1"/>
  <c r="E37" i="61" s="1"/>
  <c r="E36" i="61" a="1"/>
  <c r="E36" i="61" s="1"/>
  <c r="E35" i="61" a="1"/>
  <c r="E35" i="61" s="1"/>
  <c r="E34" i="61" a="1"/>
  <c r="E34" i="61" s="1"/>
  <c r="E33" i="61" a="1"/>
  <c r="E33" i="61" s="1"/>
  <c r="E32" i="61" a="1"/>
  <c r="E32" i="61" s="1"/>
  <c r="E31" i="61" a="1"/>
  <c r="E31" i="61" s="1"/>
  <c r="E30" i="61" a="1"/>
  <c r="E30" i="61" s="1"/>
  <c r="E29" i="61" a="1"/>
  <c r="E29" i="61" s="1"/>
  <c r="E28" i="61" a="1"/>
  <c r="E28" i="61" s="1"/>
  <c r="E27" i="61" a="1"/>
  <c r="E27" i="61" s="1"/>
  <c r="E26" i="61" a="1"/>
  <c r="E26" i="61" s="1"/>
  <c r="E25" i="61" a="1"/>
  <c r="E25" i="61" s="1"/>
  <c r="E24" i="61" a="1"/>
  <c r="E24" i="61" s="1"/>
  <c r="E23" i="61" a="1"/>
  <c r="E23" i="61" s="1"/>
  <c r="E22" i="61" a="1"/>
  <c r="E22" i="61" s="1"/>
  <c r="E21" i="61" a="1"/>
  <c r="E21" i="61" s="1"/>
  <c r="E20" i="61" a="1"/>
  <c r="E20" i="61" s="1"/>
  <c r="E19" i="61" a="1"/>
  <c r="E19" i="61" s="1"/>
  <c r="E18" i="61" a="1"/>
  <c r="E18" i="61" s="1"/>
  <c r="E17" i="61" a="1"/>
  <c r="E17" i="61" s="1"/>
  <c r="E16" i="61" a="1"/>
  <c r="E16" i="61" s="1"/>
  <c r="E15" i="61" a="1"/>
  <c r="E15" i="61" s="1"/>
  <c r="E14" i="61" a="1"/>
  <c r="E14" i="61" s="1"/>
  <c r="E13" i="61" a="1"/>
  <c r="E13" i="61" s="1"/>
  <c r="E12" i="61" a="1"/>
  <c r="E12" i="61" s="1"/>
  <c r="E11" i="61" a="1"/>
  <c r="E11" i="61" s="1"/>
  <c r="E10" i="61" a="1"/>
  <c r="E10" i="61" s="1"/>
  <c r="E9" i="61" a="1"/>
  <c r="E9" i="61" s="1"/>
  <c r="E8" i="61" a="1"/>
  <c r="E8" i="61" s="1"/>
  <c r="E7" i="61" a="1"/>
  <c r="E7" i="61" s="1"/>
  <c r="E6" i="61" a="1"/>
  <c r="E6" i="61" s="1"/>
  <c r="D357" i="61" a="1"/>
  <c r="D357" i="61" s="1"/>
  <c r="D356" i="61" a="1"/>
  <c r="D356" i="61" s="1"/>
  <c r="D355" i="61" a="1"/>
  <c r="D355" i="61" s="1"/>
  <c r="D354" i="61" a="1"/>
  <c r="D354" i="61" s="1"/>
  <c r="D353" i="61" a="1"/>
  <c r="D353" i="61" s="1"/>
  <c r="D352" i="61" a="1"/>
  <c r="D352" i="61" s="1"/>
  <c r="D351" i="61" a="1"/>
  <c r="D351" i="61" s="1"/>
  <c r="D350" i="61" a="1"/>
  <c r="D350" i="61" s="1"/>
  <c r="D349" i="61" a="1"/>
  <c r="D349" i="61" s="1"/>
  <c r="D348" i="61" a="1"/>
  <c r="D348" i="61" s="1"/>
  <c r="D347" i="61" a="1"/>
  <c r="D347" i="61" s="1"/>
  <c r="D346" i="61" a="1"/>
  <c r="D346" i="61" s="1"/>
  <c r="D345" i="61" a="1"/>
  <c r="D345" i="61" s="1"/>
  <c r="D344" i="61" a="1"/>
  <c r="D344" i="61" s="1"/>
  <c r="D343" i="61" a="1"/>
  <c r="D343" i="61" s="1"/>
  <c r="D342" i="61" a="1"/>
  <c r="D342" i="61" s="1"/>
  <c r="D341" i="61" a="1"/>
  <c r="D341" i="61" s="1"/>
  <c r="D340" i="61" a="1"/>
  <c r="D340" i="61" s="1"/>
  <c r="D339" i="61" a="1"/>
  <c r="D339" i="61" s="1"/>
  <c r="D338" i="61" a="1"/>
  <c r="D338" i="61" s="1"/>
  <c r="D337" i="61" a="1"/>
  <c r="D337" i="61" s="1"/>
  <c r="D336" i="61" a="1"/>
  <c r="D336" i="61" s="1"/>
  <c r="D335" i="61" a="1"/>
  <c r="D335" i="61" s="1"/>
  <c r="D334" i="61" a="1"/>
  <c r="D334" i="61" s="1"/>
  <c r="D333" i="61" a="1"/>
  <c r="D333" i="61" s="1"/>
  <c r="D332" i="61" a="1"/>
  <c r="D332" i="61" s="1"/>
  <c r="D331" i="61" a="1"/>
  <c r="D331" i="61" s="1"/>
  <c r="D330" i="61" a="1"/>
  <c r="D330" i="61" s="1"/>
  <c r="D329" i="61" a="1"/>
  <c r="D329" i="61" s="1"/>
  <c r="D328" i="61" a="1"/>
  <c r="D328" i="61" s="1"/>
  <c r="D327" i="61" a="1"/>
  <c r="D327" i="61" s="1"/>
  <c r="D326" i="61" a="1"/>
  <c r="D326" i="61" s="1"/>
  <c r="D325" i="61" a="1"/>
  <c r="D325" i="61" s="1"/>
  <c r="D324" i="61" a="1"/>
  <c r="D324" i="61" s="1"/>
  <c r="D323" i="61" a="1"/>
  <c r="D323" i="61" s="1"/>
  <c r="D322" i="61" a="1"/>
  <c r="D322" i="61" s="1"/>
  <c r="D321" i="61" a="1"/>
  <c r="D321" i="61" s="1"/>
  <c r="D320" i="61" a="1"/>
  <c r="D320" i="61" s="1"/>
  <c r="D319" i="61" a="1"/>
  <c r="D319" i="61" s="1"/>
  <c r="D318" i="61" a="1"/>
  <c r="D318" i="61" s="1"/>
  <c r="D317" i="61" a="1"/>
  <c r="D317" i="61" s="1"/>
  <c r="D316" i="61" a="1"/>
  <c r="D316" i="61" s="1"/>
  <c r="D315" i="61" a="1"/>
  <c r="D315" i="61" s="1"/>
  <c r="D314" i="61" a="1"/>
  <c r="D314" i="61" s="1"/>
  <c r="D313" i="61" a="1"/>
  <c r="D313" i="61" s="1"/>
  <c r="D312" i="61" a="1"/>
  <c r="D312" i="61" s="1"/>
  <c r="D311" i="61" a="1"/>
  <c r="D311" i="61" s="1"/>
  <c r="D310" i="61" a="1"/>
  <c r="D310" i="61" s="1"/>
  <c r="D309" i="61" a="1"/>
  <c r="D309" i="61" s="1"/>
  <c r="D308" i="61" a="1"/>
  <c r="D308" i="61" s="1"/>
  <c r="D307" i="61" a="1"/>
  <c r="D307" i="61" s="1"/>
  <c r="D306" i="61" a="1"/>
  <c r="D306" i="61" s="1"/>
  <c r="D305" i="61" a="1"/>
  <c r="D305" i="61" s="1"/>
  <c r="D304" i="61" a="1"/>
  <c r="D304" i="61" s="1"/>
  <c r="D303" i="61" a="1"/>
  <c r="D303" i="61" s="1"/>
  <c r="D302" i="61" a="1"/>
  <c r="D302" i="61" s="1"/>
  <c r="D301" i="61" a="1"/>
  <c r="D301" i="61" s="1"/>
  <c r="D300" i="61" a="1"/>
  <c r="D300" i="61" s="1"/>
  <c r="D299" i="61" a="1"/>
  <c r="D299" i="61" s="1"/>
  <c r="D298" i="61" a="1"/>
  <c r="D298" i="61" s="1"/>
  <c r="D297" i="61" a="1"/>
  <c r="D297" i="61" s="1"/>
  <c r="D296" i="61" a="1"/>
  <c r="D296" i="61" s="1"/>
  <c r="D295" i="61" a="1"/>
  <c r="D295" i="61" s="1"/>
  <c r="D294" i="61" a="1"/>
  <c r="D294" i="61" s="1"/>
  <c r="D293" i="61" a="1"/>
  <c r="D293" i="61" s="1"/>
  <c r="D292" i="61" a="1"/>
  <c r="D292" i="61" s="1"/>
  <c r="D291" i="61" a="1"/>
  <c r="D291" i="61" s="1"/>
  <c r="D290" i="61" a="1"/>
  <c r="D290" i="61" s="1"/>
  <c r="D289" i="61" a="1"/>
  <c r="D289" i="61" s="1"/>
  <c r="D288" i="61" a="1"/>
  <c r="D288" i="61" s="1"/>
  <c r="D287" i="61" a="1"/>
  <c r="D287" i="61" s="1"/>
  <c r="D286" i="61" a="1"/>
  <c r="D286" i="61" s="1"/>
  <c r="D285" i="61" a="1"/>
  <c r="D285" i="61" s="1"/>
  <c r="D284" i="61" a="1"/>
  <c r="D284" i="61" s="1"/>
  <c r="D283" i="61" a="1"/>
  <c r="D283" i="61" s="1"/>
  <c r="D282" i="61" a="1"/>
  <c r="D282" i="61" s="1"/>
  <c r="D281" i="61" a="1"/>
  <c r="D281" i="61" s="1"/>
  <c r="D280" i="61" a="1"/>
  <c r="D280" i="61" s="1"/>
  <c r="D279" i="61" a="1"/>
  <c r="D279" i="61" s="1"/>
  <c r="D278" i="61" a="1"/>
  <c r="D278" i="61" s="1"/>
  <c r="D277" i="61" a="1"/>
  <c r="D277" i="61" s="1"/>
  <c r="D276" i="61" a="1"/>
  <c r="D276" i="61" s="1"/>
  <c r="D275" i="61" a="1"/>
  <c r="D275" i="61" s="1"/>
  <c r="D274" i="61" a="1"/>
  <c r="D274" i="61" s="1"/>
  <c r="D273" i="61" a="1"/>
  <c r="D273" i="61" s="1"/>
  <c r="D272" i="61" a="1"/>
  <c r="D272" i="61" s="1"/>
  <c r="D271" i="61" a="1"/>
  <c r="D271" i="61" s="1"/>
  <c r="D270" i="61" a="1"/>
  <c r="D270" i="61" s="1"/>
  <c r="D269" i="61" a="1"/>
  <c r="D269" i="61" s="1"/>
  <c r="D268" i="61" a="1"/>
  <c r="D268" i="61" s="1"/>
  <c r="D267" i="61" a="1"/>
  <c r="D267" i="61" s="1"/>
  <c r="D266" i="61" a="1"/>
  <c r="D266" i="61" s="1"/>
  <c r="D265" i="61" a="1"/>
  <c r="D265" i="61" s="1"/>
  <c r="D264" i="61" a="1"/>
  <c r="D264" i="61" s="1"/>
  <c r="D263" i="61" a="1"/>
  <c r="D263" i="61" s="1"/>
  <c r="D262" i="61" a="1"/>
  <c r="D262" i="61" s="1"/>
  <c r="D261" i="61" a="1"/>
  <c r="D261" i="61" s="1"/>
  <c r="D260" i="61" a="1"/>
  <c r="D260" i="61" s="1"/>
  <c r="D259" i="61" a="1"/>
  <c r="D259" i="61" s="1"/>
  <c r="D258" i="61" a="1"/>
  <c r="D258" i="61" s="1"/>
  <c r="D257" i="61" a="1"/>
  <c r="D257" i="61" s="1"/>
  <c r="D256" i="61" a="1"/>
  <c r="D256" i="61" s="1"/>
  <c r="D255" i="61" a="1"/>
  <c r="D255" i="61" s="1"/>
  <c r="D254" i="61" a="1"/>
  <c r="D254" i="61" s="1"/>
  <c r="D253" i="61" a="1"/>
  <c r="D253" i="61" s="1"/>
  <c r="D252" i="61" a="1"/>
  <c r="D252" i="61" s="1"/>
  <c r="D251" i="61" a="1"/>
  <c r="D251" i="61" s="1"/>
  <c r="D250" i="61" a="1"/>
  <c r="D250" i="61" s="1"/>
  <c r="D249" i="61" a="1"/>
  <c r="D249" i="61" s="1"/>
  <c r="D248" i="61" a="1"/>
  <c r="D248" i="61" s="1"/>
  <c r="D247" i="61" a="1"/>
  <c r="D247" i="61" s="1"/>
  <c r="D246" i="61" a="1"/>
  <c r="D246" i="61" s="1"/>
  <c r="D245" i="61" a="1"/>
  <c r="D245" i="61" s="1"/>
  <c r="D244" i="61" a="1"/>
  <c r="D244" i="61" s="1"/>
  <c r="D243" i="61" a="1"/>
  <c r="D243" i="61" s="1"/>
  <c r="D242" i="61" a="1"/>
  <c r="D242" i="61" s="1"/>
  <c r="D241" i="61" a="1"/>
  <c r="D241" i="61" s="1"/>
  <c r="D240" i="61" a="1"/>
  <c r="D240" i="61" s="1"/>
  <c r="D239" i="61" a="1"/>
  <c r="D239" i="61" s="1"/>
  <c r="D238" i="61" a="1"/>
  <c r="D238" i="61" s="1"/>
  <c r="D237" i="61" a="1"/>
  <c r="D237" i="61" s="1"/>
  <c r="D236" i="61" a="1"/>
  <c r="D236" i="61" s="1"/>
  <c r="D235" i="61" a="1"/>
  <c r="D235" i="61" s="1"/>
  <c r="D234" i="61" a="1"/>
  <c r="D234" i="61" s="1"/>
  <c r="D233" i="61" a="1"/>
  <c r="D233" i="61" s="1"/>
  <c r="D232" i="61" a="1"/>
  <c r="D232" i="61" s="1"/>
  <c r="D231" i="61" a="1"/>
  <c r="D231" i="61" s="1"/>
  <c r="D230" i="61" a="1"/>
  <c r="D230" i="61" s="1"/>
  <c r="D229" i="61" a="1"/>
  <c r="D229" i="61" s="1"/>
  <c r="D228" i="61" a="1"/>
  <c r="D228" i="61" s="1"/>
  <c r="D227" i="61" a="1"/>
  <c r="D227" i="61" s="1"/>
  <c r="D226" i="61" a="1"/>
  <c r="D226" i="61" s="1"/>
  <c r="D225" i="61" a="1"/>
  <c r="D225" i="61" s="1"/>
  <c r="U11" i="24" s="1"/>
  <c r="D224" i="61" a="1"/>
  <c r="D224" i="61" s="1"/>
  <c r="U10" i="24" s="1"/>
  <c r="D223" i="61" a="1"/>
  <c r="D223" i="61" s="1"/>
  <c r="D222" i="61" a="1"/>
  <c r="D222" i="61" s="1"/>
  <c r="D221" i="61" a="1"/>
  <c r="D221" i="61" s="1"/>
  <c r="D220" i="61" a="1"/>
  <c r="D220" i="61" s="1"/>
  <c r="U6" i="24" s="1"/>
  <c r="D219" i="61" a="1"/>
  <c r="D219" i="61" s="1"/>
  <c r="U5" i="24" s="1"/>
  <c r="D218" i="61" a="1"/>
  <c r="D218" i="61" s="1"/>
  <c r="U4" i="24" s="1"/>
  <c r="D217" i="61" a="1"/>
  <c r="D217" i="61" s="1"/>
  <c r="D216" i="61" a="1"/>
  <c r="D216" i="61" s="1"/>
  <c r="D215" i="61" a="1"/>
  <c r="D215" i="61" s="1"/>
  <c r="D214" i="61" a="1"/>
  <c r="D214" i="61" s="1"/>
  <c r="D213" i="61" a="1"/>
  <c r="D213" i="61" s="1"/>
  <c r="D212" i="61" a="1"/>
  <c r="D212" i="61" s="1"/>
  <c r="D211" i="61" a="1"/>
  <c r="D211" i="61" s="1"/>
  <c r="D210" i="61" a="1"/>
  <c r="D210" i="61" s="1"/>
  <c r="D209" i="61" a="1"/>
  <c r="D209" i="61" s="1"/>
  <c r="D208" i="61" a="1"/>
  <c r="D208" i="61" s="1"/>
  <c r="D207" i="61" a="1"/>
  <c r="D207" i="61" s="1"/>
  <c r="D206" i="61" a="1"/>
  <c r="D206" i="61" s="1"/>
  <c r="D205" i="61" a="1"/>
  <c r="D205" i="61" s="1"/>
  <c r="D204" i="61" a="1"/>
  <c r="D204" i="61" s="1"/>
  <c r="D203" i="61" a="1"/>
  <c r="D203" i="61" s="1"/>
  <c r="D202" i="61" a="1"/>
  <c r="D202" i="61" s="1"/>
  <c r="D201" i="61" a="1"/>
  <c r="D201" i="61" s="1"/>
  <c r="D200" i="61" a="1"/>
  <c r="D200" i="61" s="1"/>
  <c r="D199" i="61" a="1"/>
  <c r="D199" i="61" s="1"/>
  <c r="D198" i="61" a="1"/>
  <c r="D198" i="61" s="1"/>
  <c r="D197" i="61" a="1"/>
  <c r="D197" i="61" s="1"/>
  <c r="D196" i="61" a="1"/>
  <c r="D196" i="61" s="1"/>
  <c r="D195" i="61" a="1"/>
  <c r="D195" i="61" s="1"/>
  <c r="D194" i="61" a="1"/>
  <c r="D194" i="61" s="1"/>
  <c r="D193" i="61" a="1"/>
  <c r="D193" i="61" s="1"/>
  <c r="D192" i="61" a="1"/>
  <c r="D192" i="61" s="1"/>
  <c r="D191" i="61" a="1"/>
  <c r="D191" i="61" s="1"/>
  <c r="D190" i="61" a="1"/>
  <c r="D190" i="61" s="1"/>
  <c r="D189" i="61" a="1"/>
  <c r="D189" i="61" s="1"/>
  <c r="D188" i="61" a="1"/>
  <c r="D188" i="61" s="1"/>
  <c r="D187" i="61" a="1"/>
  <c r="D187" i="61" s="1"/>
  <c r="D186" i="61" a="1"/>
  <c r="D186" i="61" s="1"/>
  <c r="D185" i="61" a="1"/>
  <c r="D185" i="61" s="1"/>
  <c r="D184" i="61" a="1"/>
  <c r="D184" i="61" s="1"/>
  <c r="D183" i="61" a="1"/>
  <c r="D183" i="61" s="1"/>
  <c r="D182" i="61" a="1"/>
  <c r="D182" i="61" s="1"/>
  <c r="D181" i="61" a="1"/>
  <c r="D181" i="61" s="1"/>
  <c r="D180" i="61" a="1"/>
  <c r="D180" i="61" s="1"/>
  <c r="D179" i="61" a="1"/>
  <c r="D179" i="61" s="1"/>
  <c r="D178" i="61" a="1"/>
  <c r="D178" i="61" s="1"/>
  <c r="D177" i="61" a="1"/>
  <c r="D177" i="61" s="1"/>
  <c r="D176" i="61" a="1"/>
  <c r="D176" i="61" s="1"/>
  <c r="D175" i="61" a="1"/>
  <c r="D175" i="61" s="1"/>
  <c r="D174" i="61" a="1"/>
  <c r="D174" i="61" s="1"/>
  <c r="D173" i="61" a="1"/>
  <c r="D173" i="61" s="1"/>
  <c r="D172" i="61" a="1"/>
  <c r="D172" i="61" s="1"/>
  <c r="D171" i="61" a="1"/>
  <c r="D171" i="61" s="1"/>
  <c r="D170" i="61" a="1"/>
  <c r="D170" i="61" s="1"/>
  <c r="D169" i="61" a="1"/>
  <c r="D169" i="61" s="1"/>
  <c r="D168" i="61" a="1"/>
  <c r="D168" i="61" s="1"/>
  <c r="D167" i="61" a="1"/>
  <c r="D167" i="61" s="1"/>
  <c r="D166" i="61" a="1"/>
  <c r="D166" i="61" s="1"/>
  <c r="D165" i="61" a="1"/>
  <c r="D165" i="61" s="1"/>
  <c r="D164" i="61" a="1"/>
  <c r="D164" i="61" s="1"/>
  <c r="D163" i="61" a="1"/>
  <c r="D163" i="61" s="1"/>
  <c r="D162" i="61" a="1"/>
  <c r="D162" i="61" s="1"/>
  <c r="D161" i="61" a="1"/>
  <c r="D161" i="61" s="1"/>
  <c r="D160" i="61" a="1"/>
  <c r="D160" i="61" s="1"/>
  <c r="D159" i="61" a="1"/>
  <c r="D159" i="61" s="1"/>
  <c r="D158" i="61" a="1"/>
  <c r="D158" i="61" s="1"/>
  <c r="D157" i="61" a="1"/>
  <c r="D157" i="61" s="1"/>
  <c r="D156" i="61" a="1"/>
  <c r="D156" i="61" s="1"/>
  <c r="D155" i="61" a="1"/>
  <c r="D155" i="61" s="1"/>
  <c r="D154" i="61" a="1"/>
  <c r="D154" i="61" s="1"/>
  <c r="D153" i="61" a="1"/>
  <c r="D153" i="61" s="1"/>
  <c r="D152" i="61" a="1"/>
  <c r="D152" i="61" s="1"/>
  <c r="D151" i="61" a="1"/>
  <c r="D151" i="61" s="1"/>
  <c r="D150" i="61" a="1"/>
  <c r="D150" i="61" s="1"/>
  <c r="D149" i="61" a="1"/>
  <c r="D149" i="61" s="1"/>
  <c r="D148" i="61" a="1"/>
  <c r="D148" i="61" s="1"/>
  <c r="D147" i="61" a="1"/>
  <c r="D147" i="61" s="1"/>
  <c r="D146" i="61" a="1"/>
  <c r="D146" i="61" s="1"/>
  <c r="D145" i="61" a="1"/>
  <c r="D145" i="61" s="1"/>
  <c r="D144" i="61" a="1"/>
  <c r="D144" i="61" s="1"/>
  <c r="D143" i="61" a="1"/>
  <c r="D143" i="61" s="1"/>
  <c r="D142" i="61" a="1"/>
  <c r="D142" i="61" s="1"/>
  <c r="D141" i="61" a="1"/>
  <c r="D141" i="61" s="1"/>
  <c r="D140" i="61" a="1"/>
  <c r="D140" i="61" s="1"/>
  <c r="D139" i="61" a="1"/>
  <c r="D139" i="61" s="1"/>
  <c r="D138" i="61" a="1"/>
  <c r="D138" i="61" s="1"/>
  <c r="D137" i="61" a="1"/>
  <c r="D137" i="61" s="1"/>
  <c r="D136" i="61" a="1"/>
  <c r="D136" i="61" s="1"/>
  <c r="D135" i="61" a="1"/>
  <c r="D135" i="61" s="1"/>
  <c r="D134" i="61" a="1"/>
  <c r="D134" i="61" s="1"/>
  <c r="D133" i="61" a="1"/>
  <c r="D133" i="61" s="1"/>
  <c r="D132" i="61" a="1"/>
  <c r="D132" i="61" s="1"/>
  <c r="D131" i="61" a="1"/>
  <c r="D131" i="61" s="1"/>
  <c r="D130" i="61" a="1"/>
  <c r="D130" i="61" s="1"/>
  <c r="D129" i="61" a="1"/>
  <c r="D129" i="61" s="1"/>
  <c r="D128" i="61" a="1"/>
  <c r="D128" i="61" s="1"/>
  <c r="D127" i="61" a="1"/>
  <c r="D127" i="61" s="1"/>
  <c r="D126" i="61" a="1"/>
  <c r="D126" i="61" s="1"/>
  <c r="D125" i="61" a="1"/>
  <c r="D125" i="61" s="1"/>
  <c r="D124" i="61" a="1"/>
  <c r="D124" i="61" s="1"/>
  <c r="D123" i="61" a="1"/>
  <c r="D123" i="61" s="1"/>
  <c r="D122" i="61" a="1"/>
  <c r="D122" i="61" s="1"/>
  <c r="D121" i="61" a="1"/>
  <c r="D121" i="61" s="1"/>
  <c r="D120" i="61" a="1"/>
  <c r="D120" i="61" s="1"/>
  <c r="D119" i="61" a="1"/>
  <c r="D119" i="61" s="1"/>
  <c r="D118" i="61" a="1"/>
  <c r="D118" i="61" s="1"/>
  <c r="D117" i="61" a="1"/>
  <c r="D117" i="61" s="1"/>
  <c r="D116" i="61" a="1"/>
  <c r="D116" i="61" s="1"/>
  <c r="D115" i="61" a="1"/>
  <c r="D115" i="61" s="1"/>
  <c r="D114" i="61" a="1"/>
  <c r="D114" i="61" s="1"/>
  <c r="D113" i="61" a="1"/>
  <c r="D113" i="61" s="1"/>
  <c r="D112" i="61" a="1"/>
  <c r="D112" i="61" s="1"/>
  <c r="D111" i="61" a="1"/>
  <c r="D111" i="61" s="1"/>
  <c r="D110" i="61" a="1"/>
  <c r="D110" i="61" s="1"/>
  <c r="D109" i="61" a="1"/>
  <c r="D109" i="61" s="1"/>
  <c r="D108" i="61" a="1"/>
  <c r="D108" i="61" s="1"/>
  <c r="D107" i="61" a="1"/>
  <c r="D107" i="61" s="1"/>
  <c r="D106" i="61" a="1"/>
  <c r="D106" i="61" s="1"/>
  <c r="D105" i="61" a="1"/>
  <c r="D105" i="61" s="1"/>
  <c r="D104" i="61" a="1"/>
  <c r="D104" i="61" s="1"/>
  <c r="D103" i="61" a="1"/>
  <c r="D103" i="61" s="1"/>
  <c r="D102" i="61" a="1"/>
  <c r="D102" i="61" s="1"/>
  <c r="D101" i="61" a="1"/>
  <c r="D101" i="61" s="1"/>
  <c r="D100" i="61" a="1"/>
  <c r="D100" i="61" s="1"/>
  <c r="D99" i="61" a="1"/>
  <c r="D99" i="61" s="1"/>
  <c r="D98" i="61" a="1"/>
  <c r="D98" i="61" s="1"/>
  <c r="D97" i="61" a="1"/>
  <c r="D97" i="61" s="1"/>
  <c r="D96" i="61" a="1"/>
  <c r="D96" i="61" s="1"/>
  <c r="D95" i="61" a="1"/>
  <c r="D95" i="61" s="1"/>
  <c r="D94" i="61" a="1"/>
  <c r="D94" i="61" s="1"/>
  <c r="D93" i="61" a="1"/>
  <c r="D93" i="61" s="1"/>
  <c r="D92" i="61" a="1"/>
  <c r="D92" i="61" s="1"/>
  <c r="D91" i="61" a="1"/>
  <c r="D91" i="61" s="1"/>
  <c r="D90" i="61" a="1"/>
  <c r="D90" i="61" s="1"/>
  <c r="D89" i="61" a="1"/>
  <c r="D89" i="61" s="1"/>
  <c r="D88" i="61" a="1"/>
  <c r="D88" i="61" s="1"/>
  <c r="D87" i="61" a="1"/>
  <c r="D87" i="61" s="1"/>
  <c r="D86" i="61" a="1"/>
  <c r="D86" i="61" s="1"/>
  <c r="D85" i="61" a="1"/>
  <c r="D85" i="61" s="1"/>
  <c r="D84" i="61" a="1"/>
  <c r="D84" i="61" s="1"/>
  <c r="D83" i="61" a="1"/>
  <c r="D83" i="61" s="1"/>
  <c r="D82" i="61" a="1"/>
  <c r="D82" i="61" s="1"/>
  <c r="D81" i="61" a="1"/>
  <c r="D81" i="61" s="1"/>
  <c r="D80" i="61" a="1"/>
  <c r="D80" i="61" s="1"/>
  <c r="D79" i="61" a="1"/>
  <c r="D79" i="61" s="1"/>
  <c r="D78" i="61" a="1"/>
  <c r="D78" i="61" s="1"/>
  <c r="D77" i="61" a="1"/>
  <c r="D77" i="61" s="1"/>
  <c r="D76" i="61" a="1"/>
  <c r="D76" i="61" s="1"/>
  <c r="D75" i="61" a="1"/>
  <c r="D75" i="61" s="1"/>
  <c r="D74" i="61" a="1"/>
  <c r="D74" i="61" s="1"/>
  <c r="D73" i="61" a="1"/>
  <c r="D73" i="61" s="1"/>
  <c r="D72" i="61" a="1"/>
  <c r="D72" i="61" s="1"/>
  <c r="D71" i="61" a="1"/>
  <c r="D71" i="61" s="1"/>
  <c r="D70" i="61" a="1"/>
  <c r="D70" i="61" s="1"/>
  <c r="D69" i="61" a="1"/>
  <c r="D69" i="61" s="1"/>
  <c r="D68" i="61" a="1"/>
  <c r="D68" i="61" s="1"/>
  <c r="D67" i="61" a="1"/>
  <c r="D67" i="61" s="1"/>
  <c r="D66" i="61" a="1"/>
  <c r="D66" i="61" s="1"/>
  <c r="D65" i="61" a="1"/>
  <c r="D65" i="61" s="1"/>
  <c r="D64" i="61" a="1"/>
  <c r="D64" i="61" s="1"/>
  <c r="D63" i="61" a="1"/>
  <c r="D63" i="61" s="1"/>
  <c r="D62" i="61" a="1"/>
  <c r="D62" i="61" s="1"/>
  <c r="D61" i="61" a="1"/>
  <c r="D61" i="61" s="1"/>
  <c r="D60" i="61" a="1"/>
  <c r="D60" i="61" s="1"/>
  <c r="D59" i="61" a="1"/>
  <c r="D59" i="61" s="1"/>
  <c r="D58" i="61" a="1"/>
  <c r="D58" i="61" s="1"/>
  <c r="D57" i="61" a="1"/>
  <c r="D57" i="61" s="1"/>
  <c r="D56" i="61" a="1"/>
  <c r="D56" i="61" s="1"/>
  <c r="D55" i="61" a="1"/>
  <c r="D55" i="61" s="1"/>
  <c r="D54" i="61" a="1"/>
  <c r="D54" i="61" s="1"/>
  <c r="D53" i="61" a="1"/>
  <c r="D53" i="61" s="1"/>
  <c r="D52" i="61" a="1"/>
  <c r="D52" i="61" s="1"/>
  <c r="D51" i="61" a="1"/>
  <c r="D51" i="61" s="1"/>
  <c r="D50" i="61" a="1"/>
  <c r="D50" i="61" s="1"/>
  <c r="D49" i="61" a="1"/>
  <c r="D49" i="61" s="1"/>
  <c r="D48" i="61" a="1"/>
  <c r="D48" i="61" s="1"/>
  <c r="D47" i="61" a="1"/>
  <c r="D47" i="61" s="1"/>
  <c r="D46" i="61" a="1"/>
  <c r="D46" i="61" s="1"/>
  <c r="D45" i="61" a="1"/>
  <c r="D45" i="61" s="1"/>
  <c r="D44" i="61" a="1"/>
  <c r="D44" i="61" s="1"/>
  <c r="D43" i="61" a="1"/>
  <c r="D43" i="61" s="1"/>
  <c r="D42" i="61" a="1"/>
  <c r="D42" i="61" s="1"/>
  <c r="D41" i="61" a="1"/>
  <c r="D41" i="61" s="1"/>
  <c r="D40" i="61" a="1"/>
  <c r="D40" i="61" s="1"/>
  <c r="D39" i="61" a="1"/>
  <c r="D39" i="61" s="1"/>
  <c r="D38" i="61" a="1"/>
  <c r="D38" i="61" s="1"/>
  <c r="D37" i="61" a="1"/>
  <c r="D37" i="61" s="1"/>
  <c r="D36" i="61" a="1"/>
  <c r="D36" i="61" s="1"/>
  <c r="D35" i="61" a="1"/>
  <c r="D35" i="61" s="1"/>
  <c r="D34" i="61" a="1"/>
  <c r="D34" i="61" s="1"/>
  <c r="D33" i="61" a="1"/>
  <c r="D33" i="61" s="1"/>
  <c r="D32" i="61" a="1"/>
  <c r="D32" i="61" s="1"/>
  <c r="D31" i="61" a="1"/>
  <c r="D31" i="61" s="1"/>
  <c r="D30" i="61" a="1"/>
  <c r="D30" i="61" s="1"/>
  <c r="D29" i="61" a="1"/>
  <c r="D29" i="61" s="1"/>
  <c r="D28" i="61" a="1"/>
  <c r="D28" i="61" s="1"/>
  <c r="D27" i="61" a="1"/>
  <c r="D27" i="61" s="1"/>
  <c r="D26" i="61" a="1"/>
  <c r="D26" i="61" s="1"/>
  <c r="D25" i="61" a="1"/>
  <c r="D25" i="61" s="1"/>
  <c r="D24" i="61" a="1"/>
  <c r="D24" i="61" s="1"/>
  <c r="D23" i="61" a="1"/>
  <c r="D23" i="61" s="1"/>
  <c r="D22" i="61" a="1"/>
  <c r="D22" i="61" s="1"/>
  <c r="D21" i="61" a="1"/>
  <c r="D21" i="61" s="1"/>
  <c r="D20" i="61" a="1"/>
  <c r="D20" i="61" s="1"/>
  <c r="D19" i="61" a="1"/>
  <c r="D19" i="61" s="1"/>
  <c r="D18" i="61" a="1"/>
  <c r="D18" i="61" s="1"/>
  <c r="D17" i="61" a="1"/>
  <c r="D17" i="61" s="1"/>
  <c r="D16" i="61" a="1"/>
  <c r="D16" i="61" s="1"/>
  <c r="D15" i="61" a="1"/>
  <c r="D15" i="61" s="1"/>
  <c r="D14" i="61" a="1"/>
  <c r="D14" i="61" s="1"/>
  <c r="D13" i="61" a="1"/>
  <c r="D13" i="61" s="1"/>
  <c r="D12" i="61" a="1"/>
  <c r="D12" i="61" s="1"/>
  <c r="D11" i="61" a="1"/>
  <c r="D11" i="61" s="1"/>
  <c r="D10" i="61" a="1"/>
  <c r="D10" i="61" s="1"/>
  <c r="D9" i="61" a="1"/>
  <c r="D9" i="61" s="1"/>
  <c r="D8" i="61" a="1"/>
  <c r="D8" i="61" s="1"/>
  <c r="D7" i="61" a="1"/>
  <c r="D7" i="61" s="1"/>
  <c r="D6" i="61" a="1"/>
  <c r="D6" i="61" s="1"/>
  <c r="C7" i="61" a="1"/>
  <c r="C7" i="61" s="1"/>
  <c r="C8" i="61" a="1"/>
  <c r="C8" i="61" s="1"/>
  <c r="C9" i="61" a="1"/>
  <c r="C9" i="61"/>
  <c r="C10" i="61" a="1"/>
  <c r="C10" i="61"/>
  <c r="C11" i="61" a="1"/>
  <c r="C11" i="61" s="1"/>
  <c r="C12" i="61" a="1"/>
  <c r="C12" i="61" s="1"/>
  <c r="C13" i="61" a="1"/>
  <c r="C13" i="61" s="1"/>
  <c r="C14" i="61" a="1"/>
  <c r="C14" i="61" s="1"/>
  <c r="C15" i="61" a="1"/>
  <c r="C15" i="61" s="1"/>
  <c r="C16" i="61" a="1"/>
  <c r="C16" i="61" s="1"/>
  <c r="C17" i="61" a="1"/>
  <c r="C17" i="61"/>
  <c r="C18" i="61" a="1"/>
  <c r="C18" i="61"/>
  <c r="C19" i="61" a="1"/>
  <c r="C19" i="61"/>
  <c r="C20" i="61" a="1"/>
  <c r="C20" i="61" s="1"/>
  <c r="C21" i="61" a="1"/>
  <c r="C21" i="61" s="1"/>
  <c r="C22" i="61" a="1"/>
  <c r="C22" i="61" s="1"/>
  <c r="C23" i="61" a="1"/>
  <c r="C23" i="61" s="1"/>
  <c r="C24" i="61" a="1"/>
  <c r="C24" i="61" s="1"/>
  <c r="C25" i="61" a="1"/>
  <c r="C25" i="61" s="1"/>
  <c r="C26" i="61" a="1"/>
  <c r="C26" i="61"/>
  <c r="C27" i="61" a="1"/>
  <c r="C27" i="61"/>
  <c r="C28" i="61" a="1"/>
  <c r="C28" i="61"/>
  <c r="C29" i="61" a="1"/>
  <c r="C29" i="61" s="1"/>
  <c r="C30" i="61" a="1"/>
  <c r="C30" i="61" s="1"/>
  <c r="C31" i="61" a="1"/>
  <c r="C31" i="61" s="1"/>
  <c r="C32" i="61" a="1"/>
  <c r="C32" i="61" s="1"/>
  <c r="C33" i="61" a="1"/>
  <c r="C33" i="61" s="1"/>
  <c r="C34" i="61" a="1"/>
  <c r="C34" i="61" s="1"/>
  <c r="C35" i="61" a="1"/>
  <c r="C35" i="61" s="1"/>
  <c r="C36" i="61" a="1"/>
  <c r="C36" i="61"/>
  <c r="C37" i="61" a="1"/>
  <c r="C37" i="61"/>
  <c r="C38" i="61" a="1"/>
  <c r="C38" i="61" s="1"/>
  <c r="C39" i="61" a="1"/>
  <c r="C39" i="61" s="1"/>
  <c r="C40" i="61" a="1"/>
  <c r="C40" i="61" s="1"/>
  <c r="C41" i="61" a="1"/>
  <c r="C41" i="61"/>
  <c r="C42" i="61" a="1"/>
  <c r="C42" i="61" s="1"/>
  <c r="C43" i="61" a="1"/>
  <c r="C43" i="61"/>
  <c r="C44" i="61" a="1"/>
  <c r="C44" i="61"/>
  <c r="C45" i="61" a="1"/>
  <c r="C45" i="61"/>
  <c r="C46" i="61" a="1"/>
  <c r="C46" i="61"/>
  <c r="C47" i="61" a="1"/>
  <c r="C47" i="61" s="1"/>
  <c r="C48" i="61" a="1"/>
  <c r="C48" i="61" s="1"/>
  <c r="C49" i="61" a="1"/>
  <c r="C49" i="61" s="1"/>
  <c r="C50" i="61" a="1"/>
  <c r="C50" i="61"/>
  <c r="C51" i="61" a="1"/>
  <c r="C51" i="61"/>
  <c r="C52" i="61" a="1"/>
  <c r="C52" i="61" s="1"/>
  <c r="C53" i="61" a="1"/>
  <c r="C53" i="61" s="1"/>
  <c r="C54" i="61" a="1"/>
  <c r="C54" i="61" s="1"/>
  <c r="C55" i="61" a="1"/>
  <c r="C55" i="61" s="1"/>
  <c r="C56" i="61" a="1"/>
  <c r="C56" i="61" s="1"/>
  <c r="C57" i="61" a="1"/>
  <c r="C57" i="61" s="1"/>
  <c r="C58" i="61" a="1"/>
  <c r="C58" i="61" s="1"/>
  <c r="C59" i="61" a="1"/>
  <c r="C59" i="61"/>
  <c r="C60" i="61" a="1"/>
  <c r="C60" i="61"/>
  <c r="C61" i="61" a="1"/>
  <c r="C61" i="61"/>
  <c r="C62" i="61" a="1"/>
  <c r="C62" i="61" s="1"/>
  <c r="C63" i="61" a="1"/>
  <c r="C63" i="61" s="1"/>
  <c r="C64" i="61" a="1"/>
  <c r="C64" i="61" s="1"/>
  <c r="C65" i="61" a="1"/>
  <c r="C65" i="61" s="1"/>
  <c r="C66" i="61" a="1"/>
  <c r="C66" i="61" s="1"/>
  <c r="C67" i="61" a="1"/>
  <c r="C67" i="61" s="1"/>
  <c r="C68" i="61" a="1"/>
  <c r="C68" i="61"/>
  <c r="C69" i="61" a="1"/>
  <c r="C69" i="61"/>
  <c r="C70" i="61" a="1"/>
  <c r="C70" i="61"/>
  <c r="C71" i="61" a="1"/>
  <c r="C71" i="61" s="1"/>
  <c r="C72" i="61" a="1"/>
  <c r="C72" i="61" s="1"/>
  <c r="C73" i="61" a="1"/>
  <c r="C73" i="61" s="1"/>
  <c r="C74" i="61" a="1"/>
  <c r="C74" i="61" s="1"/>
  <c r="C75" i="61" a="1"/>
  <c r="C75" i="61" s="1"/>
  <c r="C76" i="61" a="1"/>
  <c r="C76" i="61" s="1"/>
  <c r="C77" i="61" a="1"/>
  <c r="C77" i="61"/>
  <c r="C78" i="61" a="1"/>
  <c r="C78" i="61"/>
  <c r="C79" i="61" a="1"/>
  <c r="C79" i="61" s="1"/>
  <c r="C80" i="61" a="1"/>
  <c r="C80" i="61" s="1"/>
  <c r="C81" i="61" a="1"/>
  <c r="C81" i="61"/>
  <c r="C82" i="61" a="1"/>
  <c r="C82" i="61"/>
  <c r="C83" i="61" a="1"/>
  <c r="C83" i="61" s="1"/>
  <c r="C84" i="61" a="1"/>
  <c r="C84" i="61" s="1"/>
  <c r="C85" i="61" a="1"/>
  <c r="C85" i="61" s="1"/>
  <c r="C86" i="61" a="1"/>
  <c r="C86" i="61" s="1"/>
  <c r="C87" i="61" a="1"/>
  <c r="C87" i="61" s="1"/>
  <c r="C88" i="61" a="1"/>
  <c r="C88" i="61" s="1"/>
  <c r="C89" i="61" a="1"/>
  <c r="C89" i="61"/>
  <c r="C90" i="61" a="1"/>
  <c r="C90" i="61"/>
  <c r="C91" i="61" a="1"/>
  <c r="C91" i="61"/>
  <c r="C92" i="61" a="1"/>
  <c r="C92" i="61"/>
  <c r="C93" i="61" a="1"/>
  <c r="C93" i="61" s="1"/>
  <c r="C94" i="61" a="1"/>
  <c r="C94" i="61" s="1"/>
  <c r="C95" i="61" a="1"/>
  <c r="C95" i="61" s="1"/>
  <c r="C96" i="61" a="1"/>
  <c r="C96" i="61" s="1"/>
  <c r="C97" i="61" a="1"/>
  <c r="C97" i="61" s="1"/>
  <c r="C98" i="61" a="1"/>
  <c r="C98" i="61"/>
  <c r="C99" i="61" a="1"/>
  <c r="C99" i="61"/>
  <c r="C100" i="61" a="1"/>
  <c r="C100" i="61"/>
  <c r="C101" i="61" a="1"/>
  <c r="C101" i="61"/>
  <c r="C102" i="61" a="1"/>
  <c r="C102" i="61" s="1"/>
  <c r="C103" i="61" a="1"/>
  <c r="C103" i="61" s="1"/>
  <c r="C104" i="61" a="1"/>
  <c r="C104" i="61" s="1"/>
  <c r="C105" i="61" a="1"/>
  <c r="C105" i="61"/>
  <c r="C106" i="61" a="1"/>
  <c r="C106" i="61"/>
  <c r="C107" i="61" a="1"/>
  <c r="C107" i="61"/>
  <c r="C108" i="61" a="1"/>
  <c r="C108" i="61"/>
  <c r="C109" i="61" a="1"/>
  <c r="C109" i="61"/>
  <c r="C110" i="61" a="1"/>
  <c r="C110" i="61"/>
  <c r="C111" i="61" a="1"/>
  <c r="C111" i="61" s="1"/>
  <c r="C112" i="61" a="1"/>
  <c r="C112" i="61" s="1"/>
  <c r="C113" i="61" a="1"/>
  <c r="C113" i="61" s="1"/>
  <c r="C114" i="61" a="1"/>
  <c r="C114" i="61" s="1"/>
  <c r="C115" i="61" a="1"/>
  <c r="C115" i="61" s="1"/>
  <c r="C116" i="61" a="1"/>
  <c r="C116" i="61" s="1"/>
  <c r="C117" i="61" a="1"/>
  <c r="C117" i="61"/>
  <c r="C118" i="61" a="1"/>
  <c r="C118" i="61"/>
  <c r="C119" i="61" a="1"/>
  <c r="C119" i="61" s="1"/>
  <c r="C120" i="61" a="1"/>
  <c r="C120" i="61" s="1"/>
  <c r="C121" i="61" a="1"/>
  <c r="C121" i="61" s="1"/>
  <c r="C122" i="61" a="1"/>
  <c r="C122" i="61" s="1"/>
  <c r="C123" i="61" a="1"/>
  <c r="C123" i="61"/>
  <c r="C124" i="61" a="1"/>
  <c r="C124" i="61" s="1"/>
  <c r="C125" i="61" a="1"/>
  <c r="C125" i="61" s="1"/>
  <c r="C126" i="61" a="1"/>
  <c r="C126" i="61" s="1"/>
  <c r="C127" i="61" a="1"/>
  <c r="C127" i="61" s="1"/>
  <c r="C128" i="61" a="1"/>
  <c r="C128" i="61" s="1"/>
  <c r="C129" i="61" a="1"/>
  <c r="C129" i="61"/>
  <c r="C130" i="61" a="1"/>
  <c r="C130" i="61" s="1"/>
  <c r="C131" i="61" a="1"/>
  <c r="C131" i="61" s="1"/>
  <c r="C132" i="61" a="1"/>
  <c r="C132" i="61"/>
  <c r="C133" i="61" a="1"/>
  <c r="C133" i="61"/>
  <c r="C134" i="61" a="1"/>
  <c r="C134" i="61" s="1"/>
  <c r="C135" i="61" a="1"/>
  <c r="C135" i="61" s="1"/>
  <c r="C136" i="61" a="1"/>
  <c r="C136" i="61" s="1"/>
  <c r="C137" i="61" a="1"/>
  <c r="C137" i="61" s="1"/>
  <c r="C138" i="61" a="1"/>
  <c r="C138" i="61"/>
  <c r="C139" i="61" a="1"/>
  <c r="C139" i="61" s="1"/>
  <c r="C140" i="61" a="1"/>
  <c r="C140" i="61" s="1"/>
  <c r="C141" i="61" a="1"/>
  <c r="C141" i="61"/>
  <c r="C142" i="61" a="1"/>
  <c r="C142" i="61"/>
  <c r="C143" i="61" a="1"/>
  <c r="C143" i="61" s="1"/>
  <c r="C144" i="61" a="1"/>
  <c r="C144" i="61" s="1"/>
  <c r="C145" i="61" a="1"/>
  <c r="C145" i="61" s="1"/>
  <c r="C146" i="61" a="1"/>
  <c r="C146" i="61" s="1"/>
  <c r="C147" i="61" a="1"/>
  <c r="C147" i="61" s="1"/>
  <c r="C148" i="61" a="1"/>
  <c r="C148" i="61" s="1"/>
  <c r="C149" i="61" a="1"/>
  <c r="C149" i="61" s="1"/>
  <c r="C150" i="61" a="1"/>
  <c r="C150" i="61"/>
  <c r="C151" i="61" a="1"/>
  <c r="C151" i="61" s="1"/>
  <c r="C152" i="61" a="1"/>
  <c r="C152" i="61" s="1"/>
  <c r="C153" i="61" a="1"/>
  <c r="C153" i="61"/>
  <c r="C154" i="61" a="1"/>
  <c r="C154" i="61"/>
  <c r="C155" i="61" a="1"/>
  <c r="C155" i="61" s="1"/>
  <c r="C156" i="61" a="1"/>
  <c r="C156" i="61" s="1"/>
  <c r="C157" i="61" a="1"/>
  <c r="C157" i="61" s="1"/>
  <c r="C158" i="61" a="1"/>
  <c r="C158" i="61" s="1"/>
  <c r="C159" i="61" a="1"/>
  <c r="C159" i="61" s="1"/>
  <c r="C160" i="61" a="1"/>
  <c r="C160" i="61" s="1"/>
  <c r="C161" i="61" a="1"/>
  <c r="C161" i="61"/>
  <c r="C162" i="61" a="1"/>
  <c r="C162" i="61"/>
  <c r="C163" i="61" a="1"/>
  <c r="C163" i="61"/>
  <c r="C164" i="61" a="1"/>
  <c r="C164" i="61"/>
  <c r="C165" i="61" a="1"/>
  <c r="C165" i="61" s="1"/>
  <c r="C166" i="61" a="1"/>
  <c r="C166" i="61" s="1"/>
  <c r="C167" i="61" a="1"/>
  <c r="C167" i="61" s="1"/>
  <c r="C168" i="61" a="1"/>
  <c r="C168" i="61" s="1"/>
  <c r="C169" i="61" a="1"/>
  <c r="C169" i="61"/>
  <c r="C170" i="61" a="1"/>
  <c r="C170" i="61"/>
  <c r="C171" i="61" a="1"/>
  <c r="C171" i="61"/>
  <c r="C172" i="61" a="1"/>
  <c r="C172" i="61"/>
  <c r="C173" i="61" a="1"/>
  <c r="C173" i="61"/>
  <c r="C174" i="61" a="1"/>
  <c r="C174" i="61" s="1"/>
  <c r="C175" i="61" a="1"/>
  <c r="C175" i="61" s="1"/>
  <c r="C176" i="61" a="1"/>
  <c r="C176" i="61" s="1"/>
  <c r="C177" i="61" a="1"/>
  <c r="C177" i="61" s="1"/>
  <c r="C178" i="61" a="1"/>
  <c r="C178" i="61" s="1"/>
  <c r="C179" i="61" a="1"/>
  <c r="C179" i="61"/>
  <c r="C180" i="61" a="1"/>
  <c r="C180" i="61"/>
  <c r="C181" i="61" a="1"/>
  <c r="C181" i="61"/>
  <c r="C182" i="61" a="1"/>
  <c r="C182" i="61"/>
  <c r="C183" i="61" a="1"/>
  <c r="C183" i="61" s="1"/>
  <c r="C184" i="61" a="1"/>
  <c r="C184" i="61" s="1"/>
  <c r="C185" i="61" a="1"/>
  <c r="C185" i="61" s="1"/>
  <c r="C186" i="61" a="1"/>
  <c r="C186" i="61" s="1"/>
  <c r="C187" i="61" a="1"/>
  <c r="C187" i="61" s="1"/>
  <c r="C188" i="61" a="1"/>
  <c r="C188" i="61" s="1"/>
  <c r="C189" i="61" a="1"/>
  <c r="C189" i="61"/>
  <c r="C190" i="61" a="1"/>
  <c r="C190" i="61"/>
  <c r="C191" i="61" a="1"/>
  <c r="C191" i="61" s="1"/>
  <c r="C192" i="61" a="1"/>
  <c r="C192" i="61" s="1"/>
  <c r="C193" i="61" a="1"/>
  <c r="C193" i="61"/>
  <c r="C194" i="61" a="1"/>
  <c r="C194" i="61" s="1"/>
  <c r="C195" i="61" a="1"/>
  <c r="C195" i="61" s="1"/>
  <c r="C196" i="61" a="1"/>
  <c r="C196" i="61" s="1"/>
  <c r="C197" i="61" a="1"/>
  <c r="C197" i="61" s="1"/>
  <c r="C198" i="61" a="1"/>
  <c r="C198" i="61" s="1"/>
  <c r="C199" i="61" a="1"/>
  <c r="C199" i="61" s="1"/>
  <c r="C200" i="61" a="1"/>
  <c r="C200" i="61" s="1"/>
  <c r="C201" i="61" a="1"/>
  <c r="C201" i="61"/>
  <c r="C202" i="61" a="1"/>
  <c r="C202" i="61"/>
  <c r="C203" i="61" a="1"/>
  <c r="C203" i="61" s="1"/>
  <c r="C204" i="61" a="1"/>
  <c r="C204" i="61" s="1"/>
  <c r="C205" i="61" a="1"/>
  <c r="C205" i="61"/>
  <c r="C206" i="61" a="1"/>
  <c r="C206" i="61" s="1"/>
  <c r="C207" i="61" a="1"/>
  <c r="C207" i="61" s="1"/>
  <c r="C208" i="61" a="1"/>
  <c r="C208" i="61" s="1"/>
  <c r="C209" i="61" a="1"/>
  <c r="C209" i="61" s="1"/>
  <c r="C210" i="61" a="1"/>
  <c r="C210" i="61"/>
  <c r="C211" i="61" a="1"/>
  <c r="C211" i="61"/>
  <c r="C212" i="61" a="1"/>
  <c r="C212" i="61" s="1"/>
  <c r="C213" i="61" a="1"/>
  <c r="C213" i="61" s="1"/>
  <c r="C214" i="61" a="1"/>
  <c r="C214" i="61"/>
  <c r="C215" i="61" a="1"/>
  <c r="C215" i="61" s="1"/>
  <c r="C216" i="61" a="1"/>
  <c r="C216" i="61" s="1"/>
  <c r="C217" i="61" a="1"/>
  <c r="C217" i="61" s="1"/>
  <c r="C218" i="61" a="1"/>
  <c r="C218" i="61"/>
  <c r="C219" i="61" a="1"/>
  <c r="C219" i="61"/>
  <c r="T5" i="24" s="1"/>
  <c r="C220" i="61" a="1"/>
  <c r="C220" i="61"/>
  <c r="T6" i="24" s="1"/>
  <c r="C221" i="61" a="1"/>
  <c r="C221" i="61"/>
  <c r="T7" i="24" s="1"/>
  <c r="C222" i="61" a="1"/>
  <c r="C222" i="61" s="1"/>
  <c r="T8" i="24" s="1"/>
  <c r="C223" i="61" a="1"/>
  <c r="C223" i="61" s="1"/>
  <c r="C224" i="61" a="1"/>
  <c r="C224" i="61" s="1"/>
  <c r="C225" i="61" a="1"/>
  <c r="C225" i="61" s="1"/>
  <c r="T11" i="24" s="1"/>
  <c r="C226" i="61" a="1"/>
  <c r="C226" i="61" s="1"/>
  <c r="C227" i="61" a="1"/>
  <c r="C227" i="61"/>
  <c r="C228" i="61" a="1"/>
  <c r="C228" i="61" s="1"/>
  <c r="C229" i="61" a="1"/>
  <c r="C229" i="61" s="1"/>
  <c r="C230" i="61" a="1"/>
  <c r="C230" i="61" s="1"/>
  <c r="C231" i="61" a="1"/>
  <c r="C231" i="61" s="1"/>
  <c r="C232" i="61" a="1"/>
  <c r="C232" i="61" s="1"/>
  <c r="C233" i="61" a="1"/>
  <c r="C233" i="61" s="1"/>
  <c r="C234" i="61" a="1"/>
  <c r="C234" i="61" s="1"/>
  <c r="C235" i="61" a="1"/>
  <c r="C235" i="61"/>
  <c r="C236" i="61" a="1"/>
  <c r="C236" i="61"/>
  <c r="C237" i="61" a="1"/>
  <c r="C237" i="61"/>
  <c r="C238" i="61" a="1"/>
  <c r="C238" i="61" s="1"/>
  <c r="C239" i="61" a="1"/>
  <c r="C239" i="61" s="1"/>
  <c r="C240" i="61" a="1"/>
  <c r="C240" i="61" s="1"/>
  <c r="C241" i="61" a="1"/>
  <c r="C241" i="61" s="1"/>
  <c r="C242" i="61" a="1"/>
  <c r="C242" i="61"/>
  <c r="C243" i="61" a="1"/>
  <c r="C243" i="61"/>
  <c r="C244" i="61" a="1"/>
  <c r="C244" i="61"/>
  <c r="C245" i="61" a="1"/>
  <c r="C245" i="61" s="1"/>
  <c r="C246" i="61" a="1"/>
  <c r="C246" i="61"/>
  <c r="C247" i="61" a="1"/>
  <c r="C247" i="61" s="1"/>
  <c r="C248" i="61" a="1"/>
  <c r="C248" i="61" s="1"/>
  <c r="C249" i="61" a="1"/>
  <c r="C249" i="61" s="1"/>
  <c r="C250" i="61" a="1"/>
  <c r="C250" i="61"/>
  <c r="C251" i="61" a="1"/>
  <c r="C251" i="61"/>
  <c r="C252" i="61" a="1"/>
  <c r="C252" i="61" s="1"/>
  <c r="C253" i="61" a="1"/>
  <c r="C253" i="61" s="1"/>
  <c r="C254" i="61" a="1"/>
  <c r="C254" i="61"/>
  <c r="C255" i="61" a="1"/>
  <c r="C255" i="61" s="1"/>
  <c r="C256" i="61" a="1"/>
  <c r="C256" i="61" s="1"/>
  <c r="C257" i="61" a="1"/>
  <c r="C257" i="61" s="1"/>
  <c r="C258" i="61" a="1"/>
  <c r="C258" i="61"/>
  <c r="C259" i="61" a="1"/>
  <c r="C259" i="61"/>
  <c r="C260" i="61" a="1"/>
  <c r="C260" i="61" s="1"/>
  <c r="C261" i="61" a="1"/>
  <c r="C261" i="61" s="1"/>
  <c r="C262" i="61" a="1"/>
  <c r="C262" i="61" s="1"/>
  <c r="C263" i="61" a="1"/>
  <c r="C263" i="61" s="1"/>
  <c r="C264" i="61" a="1"/>
  <c r="C264" i="61" s="1"/>
  <c r="C265" i="61" a="1"/>
  <c r="C265" i="61" s="1"/>
  <c r="C266" i="61" a="1"/>
  <c r="C266" i="61"/>
  <c r="C267" i="61" a="1"/>
  <c r="C267" i="61"/>
  <c r="C268" i="61" a="1"/>
  <c r="C268" i="61"/>
  <c r="C269" i="61" a="1"/>
  <c r="C269" i="61" s="1"/>
  <c r="C270" i="61" a="1"/>
  <c r="C270" i="61"/>
  <c r="C271" i="61" a="1"/>
  <c r="C271" i="61" s="1"/>
  <c r="C272" i="61" a="1"/>
  <c r="C272" i="61" s="1"/>
  <c r="C273" i="61" a="1"/>
  <c r="C273" i="61" s="1"/>
  <c r="C274" i="61" a="1"/>
  <c r="C274" i="61"/>
  <c r="C275" i="61" a="1"/>
  <c r="C275" i="61" s="1"/>
  <c r="C276" i="61" a="1"/>
  <c r="C276" i="61"/>
  <c r="C277" i="61" a="1"/>
  <c r="C277" i="61"/>
  <c r="C278" i="61" a="1"/>
  <c r="C278" i="61"/>
  <c r="C279" i="61" a="1"/>
  <c r="C279" i="61" s="1"/>
  <c r="C280" i="61" a="1"/>
  <c r="C280" i="61" s="1"/>
  <c r="C281" i="61" a="1"/>
  <c r="C281" i="61" s="1"/>
  <c r="C282" i="61" a="1"/>
  <c r="C282" i="61" s="1"/>
  <c r="C283" i="61" a="1"/>
  <c r="C283" i="61" s="1"/>
  <c r="C284" i="61" a="1"/>
  <c r="C284" i="61" s="1"/>
  <c r="C285" i="61" a="1"/>
  <c r="C285" i="61"/>
  <c r="C286" i="61" a="1"/>
  <c r="C286" i="61"/>
  <c r="C287" i="61" a="1"/>
  <c r="C287" i="61" s="1"/>
  <c r="C288" i="61" a="1"/>
  <c r="C288" i="61" s="1"/>
  <c r="C289" i="61" a="1"/>
  <c r="C289" i="61" s="1"/>
  <c r="C290" i="61" a="1"/>
  <c r="C290" i="61"/>
  <c r="C291" i="61" a="1"/>
  <c r="C291" i="61" s="1"/>
  <c r="C292" i="61" a="1"/>
  <c r="C292" i="61"/>
  <c r="C293" i="61" a="1"/>
  <c r="C293" i="61"/>
  <c r="C294" i="61" a="1"/>
  <c r="C294" i="61" s="1"/>
  <c r="C295" i="61" a="1"/>
  <c r="C295" i="61" s="1"/>
  <c r="C296" i="61" a="1"/>
  <c r="C296" i="61" s="1"/>
  <c r="C297" i="61" a="1"/>
  <c r="C297" i="61" s="1"/>
  <c r="C298" i="61" a="1"/>
  <c r="C298" i="61"/>
  <c r="C299" i="61" a="1"/>
  <c r="C299" i="61"/>
  <c r="C300" i="61" a="1"/>
  <c r="C300" i="61"/>
  <c r="C301" i="61" a="1"/>
  <c r="C301" i="61" s="1"/>
  <c r="C302" i="61" a="1"/>
  <c r="C302" i="61" s="1"/>
  <c r="C303" i="61" a="1"/>
  <c r="C303" i="61" s="1"/>
  <c r="C304" i="61" a="1"/>
  <c r="C304" i="61" s="1"/>
  <c r="C305" i="61" a="1"/>
  <c r="C305" i="61" s="1"/>
  <c r="C306" i="61" a="1"/>
  <c r="C306" i="61" s="1"/>
  <c r="C307" i="61" a="1"/>
  <c r="C307" i="61"/>
  <c r="C308" i="61" a="1"/>
  <c r="C308" i="61"/>
  <c r="C309" i="61" a="1"/>
  <c r="C309" i="61"/>
  <c r="C310" i="61" a="1"/>
  <c r="C310" i="61"/>
  <c r="C311" i="61" a="1"/>
  <c r="C311" i="61" s="1"/>
  <c r="C312" i="61" a="1"/>
  <c r="C312" i="61" s="1"/>
  <c r="C313" i="61" a="1"/>
  <c r="C313" i="61" s="1"/>
  <c r="C314" i="61" a="1"/>
  <c r="C314" i="61"/>
  <c r="C315" i="61" a="1"/>
  <c r="C315" i="61"/>
  <c r="C316" i="61" a="1"/>
  <c r="C316" i="61"/>
  <c r="C317" i="61" a="1"/>
  <c r="C317" i="61"/>
  <c r="C318" i="61" a="1"/>
  <c r="C318" i="61"/>
  <c r="C319" i="61" a="1"/>
  <c r="C319" i="61" s="1"/>
  <c r="C320" i="61" a="1"/>
  <c r="C320" i="61" s="1"/>
  <c r="C321" i="61" a="1"/>
  <c r="C321" i="61" s="1"/>
  <c r="C322" i="61" a="1"/>
  <c r="C322" i="61"/>
  <c r="C323" i="61" a="1"/>
  <c r="C323" i="61" s="1"/>
  <c r="C324" i="61" a="1"/>
  <c r="C324" i="61" s="1"/>
  <c r="C325" i="61" a="1"/>
  <c r="C325" i="61"/>
  <c r="C326" i="61" a="1"/>
  <c r="C326" i="61"/>
  <c r="C327" i="61" a="1"/>
  <c r="C327" i="61" s="1"/>
  <c r="C328" i="61" a="1"/>
  <c r="C328" i="61" s="1"/>
  <c r="C329" i="61" a="1"/>
  <c r="C329" i="61" s="1"/>
  <c r="C330" i="61" a="1"/>
  <c r="C330" i="61"/>
  <c r="C331" i="61" a="1"/>
  <c r="C331" i="61" s="1"/>
  <c r="C332" i="61" a="1"/>
  <c r="C332" i="61" s="1"/>
  <c r="C333" i="61" a="1"/>
  <c r="C333" i="61"/>
  <c r="C334" i="61" a="1"/>
  <c r="C334" i="61" s="1"/>
  <c r="C335" i="61" a="1"/>
  <c r="C335" i="61" s="1"/>
  <c r="C336" i="61" a="1"/>
  <c r="C336" i="61" s="1"/>
  <c r="C337" i="61" a="1"/>
  <c r="C337" i="61" s="1"/>
  <c r="C338" i="61" a="1"/>
  <c r="C338" i="61"/>
  <c r="C339" i="61" a="1"/>
  <c r="C339" i="61"/>
  <c r="C340" i="61" a="1"/>
  <c r="C340" i="61"/>
  <c r="C341" i="61" a="1"/>
  <c r="C341" i="61"/>
  <c r="C342" i="61" a="1"/>
  <c r="C342" i="61"/>
  <c r="C343" i="61" a="1"/>
  <c r="C343" i="61" s="1"/>
  <c r="C344" i="61" a="1"/>
  <c r="C344" i="61" s="1"/>
  <c r="C345" i="61" a="1"/>
  <c r="C345" i="61" s="1"/>
  <c r="C346" i="61" a="1"/>
  <c r="C346" i="61" s="1"/>
  <c r="C347" i="61" a="1"/>
  <c r="C347" i="61" s="1"/>
  <c r="C348" i="61" a="1"/>
  <c r="C348" i="61"/>
  <c r="C349" i="61" a="1"/>
  <c r="C349" i="61"/>
  <c r="C350" i="61" a="1"/>
  <c r="C350" i="61" s="1"/>
  <c r="C351" i="61" a="1"/>
  <c r="C351" i="61" s="1"/>
  <c r="C352" i="61" a="1"/>
  <c r="C352" i="61" s="1"/>
  <c r="C353" i="61" a="1"/>
  <c r="C353" i="61" s="1"/>
  <c r="C354" i="61" a="1"/>
  <c r="C354" i="61" s="1"/>
  <c r="C355" i="61" a="1"/>
  <c r="C355" i="61" s="1"/>
  <c r="C356" i="61" a="1"/>
  <c r="C356" i="61"/>
  <c r="C357" i="61" a="1"/>
  <c r="C357" i="61"/>
  <c r="C6" i="61" a="1"/>
  <c r="C6" i="61" s="1"/>
  <c r="B5" i="61"/>
  <c r="D5" i="61" s="1" a="1"/>
  <c r="D5" i="61" s="1"/>
  <c r="AY624" i="1" l="1"/>
  <c r="E1" i="62"/>
  <c r="E5" i="61" a="1"/>
  <c r="E5" i="61" s="1"/>
  <c r="C5" i="61" a="1"/>
  <c r="C5" i="61" s="1"/>
  <c r="D1" i="61"/>
  <c r="E1" i="61"/>
  <c r="A624" i="1"/>
  <c r="AC173" i="24" l="1"/>
  <c r="AC170" i="24"/>
  <c r="AC167" i="24"/>
  <c r="AC164" i="24"/>
  <c r="AB173" i="24"/>
  <c r="AB170" i="24"/>
  <c r="AB167" i="24"/>
  <c r="AB164" i="24"/>
  <c r="AB161" i="24"/>
  <c r="AF173" i="24"/>
  <c r="AF170" i="24"/>
  <c r="AF167" i="24"/>
  <c r="AF164" i="24"/>
  <c r="AF161" i="24"/>
  <c r="AE164" i="24"/>
  <c r="AE162" i="24" s="1"/>
  <c r="AE163" i="24" s="1"/>
  <c r="AE167" i="24"/>
  <c r="AE165" i="24" s="1"/>
  <c r="AE166" i="24" s="1"/>
  <c r="AE170" i="24"/>
  <c r="AE168" i="24" s="1"/>
  <c r="AE169" i="24" s="1"/>
  <c r="AE173" i="24"/>
  <c r="AE171" i="24" s="1"/>
  <c r="AE172" i="24" s="1"/>
  <c r="AF158" i="24"/>
  <c r="AF155" i="24"/>
  <c r="AE161" i="24"/>
  <c r="AE158" i="24"/>
  <c r="AE155" i="24"/>
  <c r="AF152" i="24"/>
  <c r="AE152" i="24"/>
  <c r="AE5" i="24" l="1"/>
  <c r="AF5" i="24"/>
  <c r="AE6" i="24"/>
  <c r="AF6" i="24"/>
  <c r="AE7" i="24"/>
  <c r="AF7" i="24"/>
  <c r="AE8" i="24"/>
  <c r="AF8" i="24"/>
  <c r="AE9" i="24"/>
  <c r="AF9" i="24"/>
  <c r="AE10" i="24"/>
  <c r="AF10" i="24"/>
  <c r="AE11" i="24"/>
  <c r="AF11" i="24"/>
  <c r="AE12" i="24"/>
  <c r="AF12" i="24"/>
  <c r="AE13" i="24"/>
  <c r="AF13" i="24"/>
  <c r="AE14" i="24"/>
  <c r="AF14" i="24"/>
  <c r="AE15" i="24"/>
  <c r="AF15" i="24"/>
  <c r="AE16" i="24"/>
  <c r="AF16" i="24"/>
  <c r="AE17" i="24"/>
  <c r="AF17" i="24"/>
  <c r="AE18" i="24"/>
  <c r="AF18" i="24"/>
  <c r="AE19" i="24"/>
  <c r="AF19" i="24"/>
  <c r="AE20" i="24"/>
  <c r="AF20" i="24"/>
  <c r="AE21" i="24"/>
  <c r="AF21" i="24"/>
  <c r="AE22" i="24"/>
  <c r="AF22" i="24"/>
  <c r="AE23" i="24"/>
  <c r="AF23" i="24"/>
  <c r="AE24" i="24"/>
  <c r="AF24" i="24"/>
  <c r="AE25" i="24"/>
  <c r="AF25" i="24"/>
  <c r="AE26" i="24"/>
  <c r="AF26" i="24"/>
  <c r="AE27" i="24"/>
  <c r="AF27" i="24"/>
  <c r="AE28" i="24"/>
  <c r="AF28" i="24"/>
  <c r="AE29" i="24"/>
  <c r="AF29" i="24"/>
  <c r="AE30" i="24"/>
  <c r="AF30" i="24"/>
  <c r="AE31" i="24"/>
  <c r="AF31" i="24"/>
  <c r="AE32" i="24"/>
  <c r="AF32" i="24"/>
  <c r="AE33" i="24"/>
  <c r="AF33" i="24"/>
  <c r="AE34" i="24"/>
  <c r="AF34" i="24"/>
  <c r="AE35" i="24"/>
  <c r="AF35" i="24"/>
  <c r="AE36" i="24"/>
  <c r="AF36" i="24"/>
  <c r="AE37" i="24"/>
  <c r="AF37" i="24"/>
  <c r="AE38" i="24"/>
  <c r="AF38" i="24"/>
  <c r="AE39" i="24"/>
  <c r="AF39" i="24"/>
  <c r="AE40" i="24"/>
  <c r="AF40" i="24"/>
  <c r="AE41" i="24"/>
  <c r="AF41" i="24"/>
  <c r="AE42" i="24"/>
  <c r="AF42" i="24"/>
  <c r="AE43" i="24"/>
  <c r="AF43" i="24"/>
  <c r="AE44" i="24"/>
  <c r="AF44" i="24"/>
  <c r="AE45" i="24"/>
  <c r="AF45" i="24"/>
  <c r="AE46" i="24"/>
  <c r="AF46" i="24"/>
  <c r="AE47" i="24"/>
  <c r="AF47" i="24"/>
  <c r="AE48" i="24"/>
  <c r="AF48" i="24"/>
  <c r="AE49" i="24"/>
  <c r="AF49" i="24"/>
  <c r="AE50" i="24"/>
  <c r="AF50" i="24"/>
  <c r="AE51" i="24"/>
  <c r="AF51" i="24"/>
  <c r="AE52" i="24"/>
  <c r="AF52" i="24"/>
  <c r="AE53" i="24"/>
  <c r="AF53" i="24"/>
  <c r="AE54" i="24"/>
  <c r="AF54" i="24"/>
  <c r="AE55" i="24"/>
  <c r="AF55" i="24"/>
  <c r="AE56" i="24"/>
  <c r="AF56" i="24"/>
  <c r="AE57" i="24"/>
  <c r="AF57" i="24"/>
  <c r="AE58" i="24"/>
  <c r="AF58" i="24"/>
  <c r="AE59" i="24"/>
  <c r="AF59" i="24"/>
  <c r="AE60" i="24"/>
  <c r="AF60" i="24"/>
  <c r="AE61" i="24"/>
  <c r="AF61" i="24"/>
  <c r="AE62" i="24"/>
  <c r="AF62" i="24"/>
  <c r="AE63" i="24"/>
  <c r="AF63" i="24"/>
  <c r="AE64" i="24"/>
  <c r="AF64" i="24"/>
  <c r="AE65" i="24"/>
  <c r="AF65" i="24"/>
  <c r="AE66" i="24"/>
  <c r="AF66" i="24"/>
  <c r="AE67" i="24"/>
  <c r="AF67" i="24"/>
  <c r="AE68" i="24"/>
  <c r="AF68" i="24"/>
  <c r="AE69" i="24"/>
  <c r="AF69" i="24"/>
  <c r="AE70" i="24"/>
  <c r="AF70" i="24"/>
  <c r="AE71" i="24"/>
  <c r="AF71" i="24"/>
  <c r="AE72" i="24"/>
  <c r="AF72" i="24"/>
  <c r="AE73" i="24"/>
  <c r="AF73" i="24"/>
  <c r="AE74" i="24"/>
  <c r="AF74" i="24"/>
  <c r="AE75" i="24"/>
  <c r="AF75" i="24"/>
  <c r="AE76" i="24"/>
  <c r="AF76" i="24"/>
  <c r="AE77" i="24"/>
  <c r="AF77" i="24"/>
  <c r="AE78" i="24"/>
  <c r="AF78" i="24"/>
  <c r="AE79" i="24"/>
  <c r="AF79" i="24"/>
  <c r="AE80" i="24"/>
  <c r="AF80" i="24"/>
  <c r="AE81" i="24"/>
  <c r="AF81" i="24"/>
  <c r="AE82" i="24"/>
  <c r="AF82" i="24"/>
  <c r="AE83" i="24"/>
  <c r="AF83" i="24"/>
  <c r="AE84" i="24"/>
  <c r="AF84" i="24"/>
  <c r="AE85" i="24"/>
  <c r="AF85" i="24"/>
  <c r="AE86" i="24"/>
  <c r="AF86" i="24"/>
  <c r="AE87" i="24"/>
  <c r="AF87" i="24"/>
  <c r="AE88" i="24"/>
  <c r="AF88" i="24"/>
  <c r="AE89" i="24"/>
  <c r="AF89" i="24"/>
  <c r="AE90" i="24"/>
  <c r="AF90" i="24"/>
  <c r="AE91" i="24"/>
  <c r="AF91" i="24"/>
  <c r="AE92" i="24"/>
  <c r="AF92" i="24"/>
  <c r="AE93" i="24"/>
  <c r="AF93" i="24"/>
  <c r="AE94" i="24"/>
  <c r="AF94" i="24"/>
  <c r="AE95" i="24"/>
  <c r="AF95" i="24"/>
  <c r="AE96" i="24"/>
  <c r="AF96" i="24"/>
  <c r="AE97" i="24"/>
  <c r="AF97" i="24"/>
  <c r="AE98" i="24"/>
  <c r="AF98" i="24"/>
  <c r="AE99" i="24"/>
  <c r="AF99" i="24"/>
  <c r="AE100" i="24"/>
  <c r="AF100" i="24"/>
  <c r="AE101" i="24"/>
  <c r="AF101" i="24"/>
  <c r="AE102" i="24"/>
  <c r="AF102" i="24"/>
  <c r="AE103" i="24"/>
  <c r="AF103" i="24"/>
  <c r="AE104" i="24"/>
  <c r="AF104" i="24"/>
  <c r="AE105" i="24"/>
  <c r="AF105" i="24"/>
  <c r="AE106" i="24"/>
  <c r="AF106" i="24"/>
  <c r="AE107" i="24"/>
  <c r="AF107" i="24"/>
  <c r="AE108" i="24"/>
  <c r="AF108" i="24"/>
  <c r="AE109" i="24"/>
  <c r="AF109" i="24"/>
  <c r="AE110" i="24"/>
  <c r="AF110" i="24"/>
  <c r="AE111" i="24"/>
  <c r="AF111" i="24"/>
  <c r="AE112" i="24"/>
  <c r="AF112" i="24"/>
  <c r="AE113" i="24"/>
  <c r="AF113" i="24"/>
  <c r="AE114" i="24"/>
  <c r="AF114" i="24"/>
  <c r="AE115" i="24"/>
  <c r="AF115" i="24"/>
  <c r="AE116" i="24"/>
  <c r="AF116" i="24"/>
  <c r="AE117" i="24"/>
  <c r="AF117" i="24"/>
  <c r="AE118" i="24"/>
  <c r="AF118" i="24"/>
  <c r="AE119" i="24"/>
  <c r="AF119" i="24"/>
  <c r="AE120" i="24"/>
  <c r="AF120" i="24"/>
  <c r="AE121" i="24"/>
  <c r="AF121" i="24"/>
  <c r="AE122" i="24"/>
  <c r="AF122" i="24"/>
  <c r="AE123" i="24"/>
  <c r="AF123" i="24"/>
  <c r="AE124" i="24"/>
  <c r="AF124" i="24"/>
  <c r="AE125" i="24"/>
  <c r="AF125" i="24"/>
  <c r="AE126" i="24"/>
  <c r="AF126" i="24"/>
  <c r="AE127" i="24"/>
  <c r="AF127" i="24"/>
  <c r="AE128" i="24"/>
  <c r="AF128" i="24"/>
  <c r="AE129" i="24"/>
  <c r="AF129" i="24"/>
  <c r="AE130" i="24"/>
  <c r="AF130" i="24"/>
  <c r="AE131" i="24"/>
  <c r="AF131" i="24"/>
  <c r="AE132" i="24"/>
  <c r="AF132" i="24"/>
  <c r="AE133" i="24"/>
  <c r="AF133" i="24"/>
  <c r="AE134" i="24"/>
  <c r="AF134" i="24"/>
  <c r="AE135" i="24"/>
  <c r="AF135" i="24"/>
  <c r="AE136" i="24"/>
  <c r="AF136" i="24"/>
  <c r="AE137" i="24"/>
  <c r="AF137" i="24"/>
  <c r="AE138" i="24"/>
  <c r="AF138" i="24"/>
  <c r="AE139" i="24"/>
  <c r="AF139" i="24"/>
  <c r="AE140" i="24"/>
  <c r="AF140" i="24"/>
  <c r="AE141" i="24"/>
  <c r="AF141" i="24"/>
  <c r="AE142" i="24"/>
  <c r="AF142" i="24"/>
  <c r="AE143" i="24"/>
  <c r="AF143" i="24"/>
  <c r="AE144" i="24"/>
  <c r="AF144" i="24"/>
  <c r="AE145" i="24"/>
  <c r="AF145" i="24"/>
  <c r="AE146" i="24"/>
  <c r="AF146" i="24"/>
  <c r="AE147" i="24"/>
  <c r="AF147" i="24"/>
  <c r="AE148" i="24"/>
  <c r="AF148" i="24"/>
  <c r="AE149" i="24"/>
  <c r="AF149" i="24"/>
  <c r="AE150" i="24"/>
  <c r="AF150" i="24"/>
  <c r="AE151" i="24"/>
  <c r="AF151" i="24"/>
  <c r="AF4" i="24"/>
  <c r="AE4" i="24"/>
  <c r="Z2" i="24"/>
  <c r="Y2" i="24"/>
  <c r="Y5" i="24"/>
  <c r="AB5" i="24" s="1"/>
  <c r="Z5" i="24"/>
  <c r="Y6" i="24"/>
  <c r="Z6" i="24"/>
  <c r="AC6" i="24" s="1"/>
  <c r="Y7" i="24"/>
  <c r="Z7" i="24"/>
  <c r="Y8" i="24"/>
  <c r="Z8" i="24"/>
  <c r="Y9" i="24"/>
  <c r="Z9" i="24"/>
  <c r="Y10" i="24"/>
  <c r="Z10" i="24"/>
  <c r="Y11" i="24"/>
  <c r="Z11" i="24"/>
  <c r="Y12" i="24"/>
  <c r="Z12" i="24"/>
  <c r="Y13" i="24"/>
  <c r="Z13" i="24"/>
  <c r="Y14" i="24"/>
  <c r="Z14" i="24"/>
  <c r="AC14" i="24" s="1"/>
  <c r="Y15" i="24"/>
  <c r="Z15" i="24"/>
  <c r="Y16" i="24"/>
  <c r="Z16" i="24"/>
  <c r="Y17" i="24"/>
  <c r="Z17" i="24"/>
  <c r="Y18" i="24"/>
  <c r="Z18" i="24"/>
  <c r="Y19" i="24"/>
  <c r="Z19" i="24"/>
  <c r="Y20" i="24"/>
  <c r="Z20" i="24"/>
  <c r="Y21" i="24"/>
  <c r="Z21" i="24"/>
  <c r="AC21" i="24" s="1"/>
  <c r="Y22" i="24"/>
  <c r="Z22" i="24"/>
  <c r="AC22" i="24" s="1"/>
  <c r="Y23" i="24"/>
  <c r="Z23" i="24"/>
  <c r="Y24" i="24"/>
  <c r="Z24" i="24"/>
  <c r="Y25" i="24"/>
  <c r="Z25" i="24"/>
  <c r="Y26" i="24"/>
  <c r="Z26" i="24"/>
  <c r="Y27" i="24"/>
  <c r="Z27" i="24"/>
  <c r="Y28" i="24"/>
  <c r="Z28" i="24"/>
  <c r="Y29" i="24"/>
  <c r="Z29" i="24"/>
  <c r="AC29" i="24" s="1"/>
  <c r="Y30" i="24"/>
  <c r="Z30" i="24"/>
  <c r="AC30" i="24" s="1"/>
  <c r="Y31" i="24"/>
  <c r="Z31" i="24"/>
  <c r="Y32" i="24"/>
  <c r="AI32" i="24" s="1"/>
  <c r="Z32" i="24"/>
  <c r="Y33" i="24"/>
  <c r="Z33" i="24"/>
  <c r="Y34" i="24"/>
  <c r="Z34" i="24"/>
  <c r="Y35" i="24"/>
  <c r="Z35" i="24"/>
  <c r="Y36" i="24"/>
  <c r="AI36" i="24" s="1"/>
  <c r="Z36" i="24"/>
  <c r="Y37" i="24"/>
  <c r="AI37" i="24" s="1"/>
  <c r="Z37" i="24"/>
  <c r="AC37" i="24" s="1"/>
  <c r="Y38" i="24"/>
  <c r="Z38" i="24"/>
  <c r="AC38" i="24" s="1"/>
  <c r="Y39" i="24"/>
  <c r="AI39" i="24" s="1"/>
  <c r="Z39" i="24"/>
  <c r="Y40" i="24"/>
  <c r="Z40" i="24"/>
  <c r="Y41" i="24"/>
  <c r="Z41" i="24"/>
  <c r="Y42" i="24"/>
  <c r="Z42" i="24"/>
  <c r="Y43" i="24"/>
  <c r="Z43" i="24"/>
  <c r="Y44" i="24"/>
  <c r="Z44" i="24"/>
  <c r="Y45" i="24"/>
  <c r="Z45" i="24"/>
  <c r="AC45" i="24" s="1"/>
  <c r="Y46" i="24"/>
  <c r="Z46" i="24"/>
  <c r="AC46" i="24" s="1"/>
  <c r="Y47" i="24"/>
  <c r="AB47" i="24" s="1"/>
  <c r="Z47" i="24"/>
  <c r="Y48" i="24"/>
  <c r="AI48" i="24" s="1"/>
  <c r="Z48" i="24"/>
  <c r="Y49" i="24"/>
  <c r="Z49" i="24"/>
  <c r="Y50" i="24"/>
  <c r="Z50" i="24"/>
  <c r="Y51" i="24"/>
  <c r="Z51" i="24"/>
  <c r="Y52" i="24"/>
  <c r="Z52" i="24"/>
  <c r="Y53" i="24"/>
  <c r="AI53" i="24" s="1"/>
  <c r="Z53" i="24"/>
  <c r="AC53" i="24" s="1"/>
  <c r="Y54" i="24"/>
  <c r="Z54" i="24"/>
  <c r="AC54" i="24" s="1"/>
  <c r="Y55" i="24"/>
  <c r="AB55" i="24" s="1"/>
  <c r="Z55" i="24"/>
  <c r="Y56" i="24"/>
  <c r="Z56" i="24"/>
  <c r="Y57" i="24"/>
  <c r="Z57" i="24"/>
  <c r="Y58" i="24"/>
  <c r="Z58" i="24"/>
  <c r="Y59" i="24"/>
  <c r="Z59" i="24"/>
  <c r="Y60" i="24"/>
  <c r="AI60" i="24" s="1"/>
  <c r="Z60" i="24"/>
  <c r="Y61" i="24"/>
  <c r="Z61" i="24"/>
  <c r="Y62" i="24"/>
  <c r="Z62" i="24"/>
  <c r="AC62" i="24" s="1"/>
  <c r="Y63" i="24"/>
  <c r="AB63" i="24" s="1"/>
  <c r="Z63" i="24"/>
  <c r="Y64" i="24"/>
  <c r="Z64" i="24"/>
  <c r="Y65" i="24"/>
  <c r="Z65" i="24"/>
  <c r="Y66" i="24"/>
  <c r="Z66" i="24"/>
  <c r="Y67" i="24"/>
  <c r="Z67" i="24"/>
  <c r="Y68" i="24"/>
  <c r="Z68" i="24"/>
  <c r="Y69" i="24"/>
  <c r="Z69" i="24"/>
  <c r="Y70" i="24"/>
  <c r="AI70" i="24" s="1"/>
  <c r="Z70" i="24"/>
  <c r="Y71" i="24"/>
  <c r="Z71" i="24"/>
  <c r="Y72" i="24"/>
  <c r="Z72" i="24"/>
  <c r="Y73" i="24"/>
  <c r="Z73" i="24"/>
  <c r="Y74" i="24"/>
  <c r="Z74" i="24"/>
  <c r="Y75" i="24"/>
  <c r="Z75" i="24"/>
  <c r="Y76" i="24"/>
  <c r="AI76" i="24" s="1"/>
  <c r="Z76" i="24"/>
  <c r="Y77" i="24"/>
  <c r="AI77" i="24" s="1"/>
  <c r="Z77" i="24"/>
  <c r="Y78" i="24"/>
  <c r="Z78" i="24"/>
  <c r="Y79" i="24"/>
  <c r="AI79" i="24" s="1"/>
  <c r="Z79" i="24"/>
  <c r="Y80" i="24"/>
  <c r="AI80" i="24" s="1"/>
  <c r="Z80" i="24"/>
  <c r="Y81" i="24"/>
  <c r="AI81" i="24" s="1"/>
  <c r="Z81" i="24"/>
  <c r="Y82" i="24"/>
  <c r="AI82" i="24" s="1"/>
  <c r="Z82" i="24"/>
  <c r="Y83" i="24"/>
  <c r="Z83" i="24"/>
  <c r="Y84" i="24"/>
  <c r="AI84" i="24" s="1"/>
  <c r="Z84" i="24"/>
  <c r="Y85" i="24"/>
  <c r="Z85" i="24"/>
  <c r="Y86" i="24"/>
  <c r="Z86" i="24"/>
  <c r="Y87" i="24"/>
  <c r="AI87" i="24" s="1"/>
  <c r="Z87" i="24"/>
  <c r="Y88" i="24"/>
  <c r="Z88" i="24"/>
  <c r="Y89" i="24"/>
  <c r="Z89" i="24"/>
  <c r="Y90" i="24"/>
  <c r="AI90" i="24" s="1"/>
  <c r="Z90" i="24"/>
  <c r="Y91" i="24"/>
  <c r="Z91" i="24"/>
  <c r="Y92" i="24"/>
  <c r="Z92" i="24"/>
  <c r="Y93" i="24"/>
  <c r="AB93" i="24" s="1"/>
  <c r="Z93" i="24"/>
  <c r="AC93" i="24" s="1"/>
  <c r="Y94" i="24"/>
  <c r="AI94" i="24" s="1"/>
  <c r="Z94" i="24"/>
  <c r="AC94" i="24" s="1"/>
  <c r="Y95" i="24"/>
  <c r="AI95" i="24" s="1"/>
  <c r="Z95" i="24"/>
  <c r="Y96" i="24"/>
  <c r="Z96" i="24"/>
  <c r="Y97" i="24"/>
  <c r="AI97" i="24" s="1"/>
  <c r="Z97" i="24"/>
  <c r="Y98" i="24"/>
  <c r="Z98" i="24"/>
  <c r="Y99" i="24"/>
  <c r="Z99" i="24"/>
  <c r="Y100" i="24"/>
  <c r="Z100" i="24"/>
  <c r="Y101" i="24"/>
  <c r="AI101" i="24" s="1"/>
  <c r="Z101" i="24"/>
  <c r="Y102" i="24"/>
  <c r="Z102" i="24"/>
  <c r="AC102" i="24" s="1"/>
  <c r="Y103" i="24"/>
  <c r="Z103" i="24"/>
  <c r="Y104" i="24"/>
  <c r="Z104" i="24"/>
  <c r="Y105" i="24"/>
  <c r="Z105" i="24"/>
  <c r="Y106" i="24"/>
  <c r="AI106" i="24" s="1"/>
  <c r="Z106" i="24"/>
  <c r="Y107" i="24"/>
  <c r="Z107" i="24"/>
  <c r="Y108" i="24"/>
  <c r="Z108" i="24"/>
  <c r="Y109" i="24"/>
  <c r="AI109" i="24" s="1"/>
  <c r="Z109" i="24"/>
  <c r="AC109" i="24" s="1"/>
  <c r="Y110" i="24"/>
  <c r="Z110" i="24"/>
  <c r="Y111" i="24"/>
  <c r="Z111" i="24"/>
  <c r="Y112" i="24"/>
  <c r="Z112" i="24"/>
  <c r="Y113" i="24"/>
  <c r="AI113" i="24" s="1"/>
  <c r="Z113" i="24"/>
  <c r="Y114" i="24"/>
  <c r="AI114" i="24" s="1"/>
  <c r="Z114" i="24"/>
  <c r="Y115" i="24"/>
  <c r="AI115" i="24" s="1"/>
  <c r="Z115" i="24"/>
  <c r="Y116" i="24"/>
  <c r="Z116" i="24"/>
  <c r="Y117" i="24"/>
  <c r="AI117" i="24" s="1"/>
  <c r="Z117" i="24"/>
  <c r="Y118" i="24"/>
  <c r="AI118" i="24" s="1"/>
  <c r="Z118" i="24"/>
  <c r="Y119" i="24"/>
  <c r="Z119" i="24"/>
  <c r="Y120" i="24"/>
  <c r="Z120" i="24"/>
  <c r="Y121" i="24"/>
  <c r="AI121" i="24" s="1"/>
  <c r="Z121" i="24"/>
  <c r="Y122" i="24"/>
  <c r="AI122" i="24" s="1"/>
  <c r="Z122" i="24"/>
  <c r="Y123" i="24"/>
  <c r="Z123" i="24"/>
  <c r="Y124" i="24"/>
  <c r="Z124" i="24"/>
  <c r="Y125" i="24"/>
  <c r="Z125" i="24"/>
  <c r="Y126" i="24"/>
  <c r="AI126" i="24" s="1"/>
  <c r="Z126" i="24"/>
  <c r="Y127" i="24"/>
  <c r="AB127" i="24" s="1"/>
  <c r="Z127" i="24"/>
  <c r="Y128" i="24"/>
  <c r="Z128" i="24"/>
  <c r="Y129" i="24"/>
  <c r="Z129" i="24"/>
  <c r="Y130" i="24"/>
  <c r="AI130" i="24" s="1"/>
  <c r="Z130" i="24"/>
  <c r="Y131" i="24"/>
  <c r="Z131" i="24"/>
  <c r="Y132" i="24"/>
  <c r="Z132" i="24"/>
  <c r="Y133" i="24"/>
  <c r="AI133" i="24" s="1"/>
  <c r="Z133" i="24"/>
  <c r="Y134" i="24"/>
  <c r="Z134" i="24"/>
  <c r="Y135" i="24"/>
  <c r="AI135" i="24" s="1"/>
  <c r="Z135" i="24"/>
  <c r="Y136" i="24"/>
  <c r="Z136" i="24"/>
  <c r="Y137" i="24"/>
  <c r="Z137" i="24"/>
  <c r="Y138" i="24"/>
  <c r="Z138" i="24"/>
  <c r="Y139" i="24"/>
  <c r="Z139" i="24"/>
  <c r="Y140" i="24"/>
  <c r="AI140" i="24" s="1"/>
  <c r="Z140" i="24"/>
  <c r="Y141" i="24"/>
  <c r="AB141" i="24" s="1"/>
  <c r="Z141" i="24"/>
  <c r="Y142" i="24"/>
  <c r="AI142" i="24" s="1"/>
  <c r="Z142" i="24"/>
  <c r="Y143" i="24"/>
  <c r="AI143" i="24" s="1"/>
  <c r="Z143" i="24"/>
  <c r="Y144" i="24"/>
  <c r="Z144" i="24"/>
  <c r="Y145" i="24"/>
  <c r="Z145" i="24"/>
  <c r="Y146" i="24"/>
  <c r="AI146" i="24" s="1"/>
  <c r="Z146" i="24"/>
  <c r="Y147" i="24"/>
  <c r="Z147" i="24"/>
  <c r="Y148" i="24"/>
  <c r="Z148" i="24"/>
  <c r="Y149" i="24"/>
  <c r="AI149" i="24" s="1"/>
  <c r="Z149" i="24"/>
  <c r="Y150" i="24"/>
  <c r="AI150" i="24" s="1"/>
  <c r="Z150" i="24"/>
  <c r="Y151" i="24"/>
  <c r="Z151" i="24"/>
  <c r="Z4" i="24"/>
  <c r="Y4" i="24"/>
  <c r="AC168" i="24"/>
  <c r="AC169" i="24" s="1"/>
  <c r="Y167" i="24"/>
  <c r="AC156" i="24"/>
  <c r="AC157" i="24" s="1"/>
  <c r="AB156" i="24"/>
  <c r="AB157" i="24" s="1"/>
  <c r="AB37" i="24"/>
  <c r="I357" i="44" a="1"/>
  <c r="I357" i="44" s="1"/>
  <c r="H357" i="44" a="1"/>
  <c r="H357" i="44" s="1"/>
  <c r="G357" i="44" a="1"/>
  <c r="G357" i="44" s="1"/>
  <c r="I356" i="44" a="1"/>
  <c r="I356" i="44" s="1"/>
  <c r="H356" i="44" a="1"/>
  <c r="H356" i="44" s="1"/>
  <c r="G356" i="44" a="1"/>
  <c r="G356" i="44" s="1"/>
  <c r="I355" i="44" a="1"/>
  <c r="I355" i="44" s="1"/>
  <c r="H355" i="44" a="1"/>
  <c r="H355" i="44" s="1"/>
  <c r="G355" i="44" a="1"/>
  <c r="G355" i="44" s="1"/>
  <c r="I354" i="44" a="1"/>
  <c r="I354" i="44" s="1"/>
  <c r="H354" i="44" a="1"/>
  <c r="H354" i="44" s="1"/>
  <c r="G354" i="44" a="1"/>
  <c r="G354" i="44" s="1"/>
  <c r="I353" i="44" a="1"/>
  <c r="I353" i="44" s="1"/>
  <c r="H353" i="44" a="1"/>
  <c r="H353" i="44" s="1"/>
  <c r="G353" i="44" a="1"/>
  <c r="G353" i="44" s="1"/>
  <c r="I352" i="44" a="1"/>
  <c r="I352" i="44" s="1"/>
  <c r="H352" i="44" a="1"/>
  <c r="H352" i="44" s="1"/>
  <c r="G352" i="44" a="1"/>
  <c r="G352" i="44" s="1"/>
  <c r="I351" i="44" a="1"/>
  <c r="I351" i="44" s="1"/>
  <c r="H351" i="44" a="1"/>
  <c r="H351" i="44" s="1"/>
  <c r="G351" i="44" a="1"/>
  <c r="G351" i="44" s="1"/>
  <c r="I350" i="44" a="1"/>
  <c r="I350" i="44" s="1"/>
  <c r="H350" i="44" a="1"/>
  <c r="H350" i="44" s="1"/>
  <c r="G350" i="44" a="1"/>
  <c r="G350" i="44" s="1"/>
  <c r="I349" i="44" a="1"/>
  <c r="I349" i="44" s="1"/>
  <c r="H349" i="44" a="1"/>
  <c r="H349" i="44" s="1"/>
  <c r="G349" i="44" a="1"/>
  <c r="G349" i="44" s="1"/>
  <c r="I348" i="44" a="1"/>
  <c r="I348" i="44" s="1"/>
  <c r="H348" i="44" a="1"/>
  <c r="H348" i="44" s="1"/>
  <c r="G348" i="44" a="1"/>
  <c r="G348" i="44" s="1"/>
  <c r="I347" i="44" a="1"/>
  <c r="I347" i="44" s="1"/>
  <c r="H347" i="44" a="1"/>
  <c r="H347" i="44" s="1"/>
  <c r="G347" i="44" a="1"/>
  <c r="G347" i="44" s="1"/>
  <c r="I346" i="44" a="1"/>
  <c r="I346" i="44" s="1"/>
  <c r="H346" i="44" a="1"/>
  <c r="H346" i="44" s="1"/>
  <c r="G346" i="44" a="1"/>
  <c r="G346" i="44" s="1"/>
  <c r="I345" i="44" a="1"/>
  <c r="I345" i="44" s="1"/>
  <c r="H345" i="44" a="1"/>
  <c r="H345" i="44" s="1"/>
  <c r="G345" i="44" a="1"/>
  <c r="G345" i="44" s="1"/>
  <c r="I344" i="44" a="1"/>
  <c r="I344" i="44" s="1"/>
  <c r="H344" i="44" a="1"/>
  <c r="H344" i="44" s="1"/>
  <c r="G344" i="44" a="1"/>
  <c r="G344" i="44" s="1"/>
  <c r="I343" i="44" a="1"/>
  <c r="I343" i="44" s="1"/>
  <c r="H343" i="44" a="1"/>
  <c r="H343" i="44" s="1"/>
  <c r="G343" i="44" a="1"/>
  <c r="G343" i="44" s="1"/>
  <c r="I342" i="44" a="1"/>
  <c r="I342" i="44" s="1"/>
  <c r="H342" i="44" a="1"/>
  <c r="H342" i="44" s="1"/>
  <c r="G342" i="44" a="1"/>
  <c r="G342" i="44" s="1"/>
  <c r="I341" i="44" a="1"/>
  <c r="I341" i="44" s="1"/>
  <c r="H341" i="44" a="1"/>
  <c r="H341" i="44" s="1"/>
  <c r="G341" i="44" a="1"/>
  <c r="G341" i="44" s="1"/>
  <c r="I340" i="44" a="1"/>
  <c r="I340" i="44" s="1"/>
  <c r="H340" i="44" a="1"/>
  <c r="H340" i="44" s="1"/>
  <c r="G340" i="44" a="1"/>
  <c r="G340" i="44" s="1"/>
  <c r="I339" i="44" a="1"/>
  <c r="I339" i="44" s="1"/>
  <c r="H339" i="44" a="1"/>
  <c r="H339" i="44" s="1"/>
  <c r="G339" i="44" a="1"/>
  <c r="G339" i="44" s="1"/>
  <c r="I338" i="44" a="1"/>
  <c r="I338" i="44" s="1"/>
  <c r="H338" i="44" a="1"/>
  <c r="H338" i="44" s="1"/>
  <c r="G338" i="44" a="1"/>
  <c r="G338" i="44" s="1"/>
  <c r="I337" i="44" a="1"/>
  <c r="I337" i="44" s="1"/>
  <c r="H337" i="44" a="1"/>
  <c r="H337" i="44" s="1"/>
  <c r="G337" i="44" a="1"/>
  <c r="G337" i="44" s="1"/>
  <c r="I336" i="44" a="1"/>
  <c r="I336" i="44" s="1"/>
  <c r="H336" i="44" a="1"/>
  <c r="H336" i="44" s="1"/>
  <c r="G336" i="44" a="1"/>
  <c r="G336" i="44" s="1"/>
  <c r="I335" i="44" a="1"/>
  <c r="I335" i="44" s="1"/>
  <c r="H335" i="44" a="1"/>
  <c r="H335" i="44" s="1"/>
  <c r="G335" i="44" a="1"/>
  <c r="G335" i="44" s="1"/>
  <c r="I334" i="44" a="1"/>
  <c r="I334" i="44" s="1"/>
  <c r="H334" i="44" a="1"/>
  <c r="H334" i="44" s="1"/>
  <c r="G334" i="44" a="1"/>
  <c r="G334" i="44" s="1"/>
  <c r="I333" i="44" a="1"/>
  <c r="I333" i="44" s="1"/>
  <c r="H333" i="44" a="1"/>
  <c r="H333" i="44" s="1"/>
  <c r="G333" i="44" a="1"/>
  <c r="G333" i="44" s="1"/>
  <c r="I332" i="44" a="1"/>
  <c r="I332" i="44" s="1"/>
  <c r="H332" i="44" a="1"/>
  <c r="H332" i="44" s="1"/>
  <c r="G332" i="44" a="1"/>
  <c r="G332" i="44" s="1"/>
  <c r="I331" i="44" a="1"/>
  <c r="I331" i="44" s="1"/>
  <c r="H331" i="44" a="1"/>
  <c r="H331" i="44" s="1"/>
  <c r="G331" i="44" a="1"/>
  <c r="G331" i="44" s="1"/>
  <c r="I330" i="44" a="1"/>
  <c r="I330" i="44" s="1"/>
  <c r="H330" i="44" a="1"/>
  <c r="H330" i="44" s="1"/>
  <c r="G330" i="44" a="1"/>
  <c r="G330" i="44" s="1"/>
  <c r="I329" i="44" a="1"/>
  <c r="I329" i="44" s="1"/>
  <c r="H329" i="44" a="1"/>
  <c r="H329" i="44" s="1"/>
  <c r="G329" i="44" a="1"/>
  <c r="G329" i="44" s="1"/>
  <c r="I328" i="44" a="1"/>
  <c r="I328" i="44" s="1"/>
  <c r="H328" i="44" a="1"/>
  <c r="H328" i="44" s="1"/>
  <c r="G328" i="44" a="1"/>
  <c r="G328" i="44" s="1"/>
  <c r="I327" i="44" a="1"/>
  <c r="I327" i="44" s="1"/>
  <c r="H327" i="44" a="1"/>
  <c r="H327" i="44" s="1"/>
  <c r="G327" i="44" a="1"/>
  <c r="G327" i="44" s="1"/>
  <c r="I326" i="44" a="1"/>
  <c r="I326" i="44" s="1"/>
  <c r="H326" i="44" a="1"/>
  <c r="H326" i="44" s="1"/>
  <c r="G326" i="44" a="1"/>
  <c r="G326" i="44" s="1"/>
  <c r="I325" i="44" a="1"/>
  <c r="I325" i="44" s="1"/>
  <c r="H325" i="44" a="1"/>
  <c r="H325" i="44" s="1"/>
  <c r="G325" i="44" a="1"/>
  <c r="G325" i="44" s="1"/>
  <c r="I324" i="44" a="1"/>
  <c r="I324" i="44" s="1"/>
  <c r="H324" i="44" a="1"/>
  <c r="H324" i="44" s="1"/>
  <c r="G324" i="44" a="1"/>
  <c r="G324" i="44" s="1"/>
  <c r="I323" i="44" a="1"/>
  <c r="I323" i="44" s="1"/>
  <c r="H323" i="44" a="1"/>
  <c r="H323" i="44" s="1"/>
  <c r="G323" i="44" a="1"/>
  <c r="G323" i="44" s="1"/>
  <c r="I322" i="44" a="1"/>
  <c r="I322" i="44" s="1"/>
  <c r="H322" i="44" a="1"/>
  <c r="H322" i="44" s="1"/>
  <c r="G322" i="44" a="1"/>
  <c r="G322" i="44" s="1"/>
  <c r="I321" i="44" a="1"/>
  <c r="I321" i="44" s="1"/>
  <c r="H321" i="44" a="1"/>
  <c r="H321" i="44" s="1"/>
  <c r="G321" i="44" a="1"/>
  <c r="G321" i="44" s="1"/>
  <c r="I320" i="44" a="1"/>
  <c r="I320" i="44" s="1"/>
  <c r="H320" i="44" a="1"/>
  <c r="H320" i="44" s="1"/>
  <c r="G320" i="44" a="1"/>
  <c r="G320" i="44" s="1"/>
  <c r="I319" i="44" a="1"/>
  <c r="I319" i="44" s="1"/>
  <c r="H319" i="44" a="1"/>
  <c r="H319" i="44" s="1"/>
  <c r="G319" i="44" a="1"/>
  <c r="G319" i="44" s="1"/>
  <c r="I318" i="44" a="1"/>
  <c r="I318" i="44" s="1"/>
  <c r="H318" i="44" a="1"/>
  <c r="H318" i="44" s="1"/>
  <c r="G318" i="44" a="1"/>
  <c r="G318" i="44" s="1"/>
  <c r="I317" i="44" a="1"/>
  <c r="I317" i="44" s="1"/>
  <c r="H317" i="44" a="1"/>
  <c r="H317" i="44" s="1"/>
  <c r="G317" i="44" a="1"/>
  <c r="G317" i="44" s="1"/>
  <c r="I316" i="44" a="1"/>
  <c r="I316" i="44" s="1"/>
  <c r="H316" i="44" a="1"/>
  <c r="H316" i="44" s="1"/>
  <c r="G316" i="44" a="1"/>
  <c r="G316" i="44" s="1"/>
  <c r="I315" i="44" a="1"/>
  <c r="I315" i="44" s="1"/>
  <c r="H315" i="44" a="1"/>
  <c r="H315" i="44" s="1"/>
  <c r="G315" i="44" a="1"/>
  <c r="G315" i="44" s="1"/>
  <c r="I314" i="44" a="1"/>
  <c r="I314" i="44" s="1"/>
  <c r="H314" i="44" a="1"/>
  <c r="H314" i="44" s="1"/>
  <c r="G314" i="44" a="1"/>
  <c r="G314" i="44" s="1"/>
  <c r="I313" i="44" a="1"/>
  <c r="I313" i="44" s="1"/>
  <c r="H313" i="44" a="1"/>
  <c r="H313" i="44" s="1"/>
  <c r="G313" i="44" a="1"/>
  <c r="G313" i="44" s="1"/>
  <c r="I312" i="44" a="1"/>
  <c r="I312" i="44" s="1"/>
  <c r="H312" i="44" a="1"/>
  <c r="H312" i="44" s="1"/>
  <c r="G312" i="44" a="1"/>
  <c r="G312" i="44" s="1"/>
  <c r="I311" i="44" a="1"/>
  <c r="I311" i="44" s="1"/>
  <c r="H311" i="44" a="1"/>
  <c r="H311" i="44" s="1"/>
  <c r="G311" i="44" a="1"/>
  <c r="G311" i="44" s="1"/>
  <c r="I310" i="44" a="1"/>
  <c r="I310" i="44" s="1"/>
  <c r="H310" i="44" a="1"/>
  <c r="H310" i="44" s="1"/>
  <c r="G310" i="44" a="1"/>
  <c r="G310" i="44" s="1"/>
  <c r="I309" i="44" a="1"/>
  <c r="I309" i="44" s="1"/>
  <c r="H309" i="44" a="1"/>
  <c r="H309" i="44" s="1"/>
  <c r="G309" i="44" a="1"/>
  <c r="G309" i="44" s="1"/>
  <c r="I308" i="44" a="1"/>
  <c r="I308" i="44" s="1"/>
  <c r="H308" i="44" a="1"/>
  <c r="H308" i="44" s="1"/>
  <c r="G308" i="44" a="1"/>
  <c r="G308" i="44" s="1"/>
  <c r="I307" i="44" a="1"/>
  <c r="I307" i="44" s="1"/>
  <c r="H307" i="44" a="1"/>
  <c r="H307" i="44" s="1"/>
  <c r="G307" i="44" a="1"/>
  <c r="G307" i="44" s="1"/>
  <c r="I306" i="44" a="1"/>
  <c r="I306" i="44" s="1"/>
  <c r="H306" i="44" a="1"/>
  <c r="H306" i="44" s="1"/>
  <c r="G306" i="44" a="1"/>
  <c r="G306" i="44" s="1"/>
  <c r="I305" i="44" a="1"/>
  <c r="I305" i="44" s="1"/>
  <c r="H305" i="44" a="1"/>
  <c r="H305" i="44" s="1"/>
  <c r="G305" i="44" a="1"/>
  <c r="G305" i="44" s="1"/>
  <c r="I304" i="44" a="1"/>
  <c r="I304" i="44" s="1"/>
  <c r="H304" i="44" a="1"/>
  <c r="H304" i="44" s="1"/>
  <c r="G304" i="44" a="1"/>
  <c r="G304" i="44" s="1"/>
  <c r="I303" i="44" a="1"/>
  <c r="I303" i="44" s="1"/>
  <c r="H303" i="44" a="1"/>
  <c r="H303" i="44" s="1"/>
  <c r="G303" i="44" a="1"/>
  <c r="G303" i="44" s="1"/>
  <c r="I302" i="44" a="1"/>
  <c r="I302" i="44" s="1"/>
  <c r="H302" i="44" a="1"/>
  <c r="H302" i="44" s="1"/>
  <c r="G302" i="44" a="1"/>
  <c r="G302" i="44" s="1"/>
  <c r="I301" i="44" a="1"/>
  <c r="I301" i="44" s="1"/>
  <c r="H301" i="44" a="1"/>
  <c r="H301" i="44" s="1"/>
  <c r="G301" i="44" a="1"/>
  <c r="G301" i="44" s="1"/>
  <c r="I300" i="44" a="1"/>
  <c r="I300" i="44" s="1"/>
  <c r="H300" i="44" a="1"/>
  <c r="H300" i="44" s="1"/>
  <c r="G300" i="44" a="1"/>
  <c r="G300" i="44" s="1"/>
  <c r="I299" i="44" a="1"/>
  <c r="I299" i="44" s="1"/>
  <c r="H299" i="44" a="1"/>
  <c r="H299" i="44" s="1"/>
  <c r="G299" i="44" a="1"/>
  <c r="G299" i="44" s="1"/>
  <c r="I298" i="44" a="1"/>
  <c r="I298" i="44" s="1"/>
  <c r="H298" i="44" a="1"/>
  <c r="H298" i="44" s="1"/>
  <c r="G298" i="44" a="1"/>
  <c r="G298" i="44" s="1"/>
  <c r="I297" i="44" a="1"/>
  <c r="I297" i="44" s="1"/>
  <c r="H297" i="44" a="1"/>
  <c r="H297" i="44" s="1"/>
  <c r="G297" i="44" a="1"/>
  <c r="G297" i="44" s="1"/>
  <c r="I296" i="44" a="1"/>
  <c r="I296" i="44" s="1"/>
  <c r="H296" i="44" a="1"/>
  <c r="H296" i="44" s="1"/>
  <c r="G296" i="44" a="1"/>
  <c r="G296" i="44" s="1"/>
  <c r="I295" i="44" a="1"/>
  <c r="I295" i="44" s="1"/>
  <c r="H295" i="44" a="1"/>
  <c r="H295" i="44" s="1"/>
  <c r="G295" i="44" a="1"/>
  <c r="G295" i="44" s="1"/>
  <c r="I294" i="44" a="1"/>
  <c r="I294" i="44" s="1"/>
  <c r="H294" i="44" a="1"/>
  <c r="H294" i="44" s="1"/>
  <c r="G294" i="44" a="1"/>
  <c r="G294" i="44" s="1"/>
  <c r="I293" i="44" a="1"/>
  <c r="I293" i="44" s="1"/>
  <c r="H293" i="44" a="1"/>
  <c r="H293" i="44" s="1"/>
  <c r="G293" i="44" a="1"/>
  <c r="G293" i="44" s="1"/>
  <c r="I292" i="44" a="1"/>
  <c r="I292" i="44" s="1"/>
  <c r="H292" i="44" a="1"/>
  <c r="H292" i="44" s="1"/>
  <c r="G292" i="44" a="1"/>
  <c r="G292" i="44" s="1"/>
  <c r="I291" i="44" a="1"/>
  <c r="I291" i="44" s="1"/>
  <c r="H291" i="44" a="1"/>
  <c r="H291" i="44" s="1"/>
  <c r="G291" i="44" a="1"/>
  <c r="G291" i="44" s="1"/>
  <c r="I290" i="44" a="1"/>
  <c r="I290" i="44" s="1"/>
  <c r="H290" i="44" a="1"/>
  <c r="H290" i="44" s="1"/>
  <c r="G290" i="44" a="1"/>
  <c r="G290" i="44" s="1"/>
  <c r="I289" i="44" a="1"/>
  <c r="I289" i="44" s="1"/>
  <c r="H289" i="44" a="1"/>
  <c r="H289" i="44" s="1"/>
  <c r="G289" i="44" a="1"/>
  <c r="G289" i="44" s="1"/>
  <c r="I288" i="44" a="1"/>
  <c r="I288" i="44" s="1"/>
  <c r="H288" i="44" a="1"/>
  <c r="H288" i="44" s="1"/>
  <c r="G288" i="44" a="1"/>
  <c r="G288" i="44" s="1"/>
  <c r="I287" i="44" a="1"/>
  <c r="I287" i="44" s="1"/>
  <c r="H287" i="44" a="1"/>
  <c r="H287" i="44" s="1"/>
  <c r="G287" i="44"/>
  <c r="G287" i="44" a="1"/>
  <c r="I286" i="44" a="1"/>
  <c r="I286" i="44" s="1"/>
  <c r="H286" i="44" a="1"/>
  <c r="H286" i="44" s="1"/>
  <c r="G286" i="44" a="1"/>
  <c r="G286" i="44" s="1"/>
  <c r="I285" i="44" a="1"/>
  <c r="I285" i="44" s="1"/>
  <c r="H285" i="44" a="1"/>
  <c r="H285" i="44" s="1"/>
  <c r="G285" i="44" a="1"/>
  <c r="G285" i="44" s="1"/>
  <c r="I284" i="44" a="1"/>
  <c r="I284" i="44" s="1"/>
  <c r="H284" i="44" a="1"/>
  <c r="H284" i="44" s="1"/>
  <c r="G284" i="44" a="1"/>
  <c r="G284" i="44" s="1"/>
  <c r="I283" i="44" a="1"/>
  <c r="I283" i="44" s="1"/>
  <c r="H283" i="44" a="1"/>
  <c r="H283" i="44" s="1"/>
  <c r="G283" i="44" a="1"/>
  <c r="G283" i="44" s="1"/>
  <c r="I282" i="44" a="1"/>
  <c r="I282" i="44" s="1"/>
  <c r="H282" i="44" a="1"/>
  <c r="H282" i="44" s="1"/>
  <c r="G282" i="44" a="1"/>
  <c r="G282" i="44" s="1"/>
  <c r="I281" i="44" a="1"/>
  <c r="I281" i="44" s="1"/>
  <c r="H281" i="44" a="1"/>
  <c r="H281" i="44" s="1"/>
  <c r="G281" i="44" a="1"/>
  <c r="G281" i="44" s="1"/>
  <c r="I280" i="44" a="1"/>
  <c r="I280" i="44" s="1"/>
  <c r="H280" i="44" a="1"/>
  <c r="H280" i="44" s="1"/>
  <c r="G280" i="44" a="1"/>
  <c r="G280" i="44" s="1"/>
  <c r="I279" i="44" a="1"/>
  <c r="I279" i="44" s="1"/>
  <c r="H279" i="44" a="1"/>
  <c r="H279" i="44" s="1"/>
  <c r="G279" i="44" a="1"/>
  <c r="G279" i="44" s="1"/>
  <c r="I278" i="44" a="1"/>
  <c r="I278" i="44" s="1"/>
  <c r="H278" i="44" a="1"/>
  <c r="H278" i="44" s="1"/>
  <c r="G278" i="44" a="1"/>
  <c r="G278" i="44" s="1"/>
  <c r="I277" i="44" a="1"/>
  <c r="I277" i="44" s="1"/>
  <c r="H277" i="44" a="1"/>
  <c r="H277" i="44" s="1"/>
  <c r="G277" i="44" a="1"/>
  <c r="G277" i="44" s="1"/>
  <c r="I276" i="44" a="1"/>
  <c r="I276" i="44" s="1"/>
  <c r="H276" i="44" a="1"/>
  <c r="H276" i="44" s="1"/>
  <c r="G276" i="44" a="1"/>
  <c r="G276" i="44" s="1"/>
  <c r="I275" i="44" a="1"/>
  <c r="I275" i="44" s="1"/>
  <c r="H275" i="44" a="1"/>
  <c r="H275" i="44" s="1"/>
  <c r="G275" i="44" a="1"/>
  <c r="G275" i="44" s="1"/>
  <c r="I274" i="44" a="1"/>
  <c r="I274" i="44" s="1"/>
  <c r="H274" i="44" a="1"/>
  <c r="H274" i="44" s="1"/>
  <c r="G274" i="44" a="1"/>
  <c r="G274" i="44" s="1"/>
  <c r="I273" i="44" a="1"/>
  <c r="I273" i="44" s="1"/>
  <c r="H273" i="44" a="1"/>
  <c r="H273" i="44" s="1"/>
  <c r="G273" i="44" a="1"/>
  <c r="G273" i="44" s="1"/>
  <c r="I272" i="44" a="1"/>
  <c r="I272" i="44" s="1"/>
  <c r="H272" i="44" a="1"/>
  <c r="H272" i="44" s="1"/>
  <c r="G272" i="44" a="1"/>
  <c r="G272" i="44" s="1"/>
  <c r="I271" i="44" a="1"/>
  <c r="I271" i="44" s="1"/>
  <c r="H271" i="44" a="1"/>
  <c r="H271" i="44" s="1"/>
  <c r="G271" i="44" a="1"/>
  <c r="G271" i="44" s="1"/>
  <c r="I270" i="44" a="1"/>
  <c r="I270" i="44" s="1"/>
  <c r="H270" i="44" a="1"/>
  <c r="H270" i="44" s="1"/>
  <c r="G270" i="44" a="1"/>
  <c r="G270" i="44" s="1"/>
  <c r="I269" i="44" a="1"/>
  <c r="I269" i="44" s="1"/>
  <c r="H269" i="44" a="1"/>
  <c r="H269" i="44" s="1"/>
  <c r="G269" i="44" a="1"/>
  <c r="G269" i="44" s="1"/>
  <c r="I268" i="44" a="1"/>
  <c r="I268" i="44" s="1"/>
  <c r="H268" i="44" a="1"/>
  <c r="H268" i="44" s="1"/>
  <c r="G268" i="44" a="1"/>
  <c r="G268" i="44" s="1"/>
  <c r="I267" i="44" a="1"/>
  <c r="I267" i="44" s="1"/>
  <c r="H267" i="44" a="1"/>
  <c r="H267" i="44" s="1"/>
  <c r="G267" i="44" a="1"/>
  <c r="G267" i="44" s="1"/>
  <c r="I266" i="44" a="1"/>
  <c r="I266" i="44" s="1"/>
  <c r="H266" i="44" a="1"/>
  <c r="H266" i="44" s="1"/>
  <c r="G266" i="44" a="1"/>
  <c r="G266" i="44" s="1"/>
  <c r="I265" i="44" a="1"/>
  <c r="I265" i="44" s="1"/>
  <c r="H265" i="44" a="1"/>
  <c r="H265" i="44" s="1"/>
  <c r="G265" i="44" a="1"/>
  <c r="G265" i="44" s="1"/>
  <c r="I264" i="44" a="1"/>
  <c r="I264" i="44" s="1"/>
  <c r="H264" i="44" a="1"/>
  <c r="H264" i="44" s="1"/>
  <c r="G264" i="44" a="1"/>
  <c r="G264" i="44" s="1"/>
  <c r="I263" i="44" a="1"/>
  <c r="I263" i="44" s="1"/>
  <c r="H263" i="44" a="1"/>
  <c r="H263" i="44" s="1"/>
  <c r="G263" i="44" a="1"/>
  <c r="G263" i="44" s="1"/>
  <c r="I262" i="44" a="1"/>
  <c r="I262" i="44" s="1"/>
  <c r="H262" i="44" a="1"/>
  <c r="H262" i="44" s="1"/>
  <c r="G262" i="44" a="1"/>
  <c r="G262" i="44" s="1"/>
  <c r="I261" i="44" a="1"/>
  <c r="I261" i="44" s="1"/>
  <c r="H261" i="44" a="1"/>
  <c r="H261" i="44" s="1"/>
  <c r="G261" i="44" a="1"/>
  <c r="G261" i="44" s="1"/>
  <c r="I260" i="44" a="1"/>
  <c r="I260" i="44" s="1"/>
  <c r="H260" i="44" a="1"/>
  <c r="H260" i="44" s="1"/>
  <c r="G260" i="44"/>
  <c r="G260" i="44" a="1"/>
  <c r="I259" i="44" a="1"/>
  <c r="I259" i="44" s="1"/>
  <c r="H259" i="44" a="1"/>
  <c r="H259" i="44" s="1"/>
  <c r="G259" i="44" a="1"/>
  <c r="G259" i="44" s="1"/>
  <c r="I258" i="44" a="1"/>
  <c r="I258" i="44" s="1"/>
  <c r="H258" i="44" a="1"/>
  <c r="H258" i="44" s="1"/>
  <c r="G258" i="44" a="1"/>
  <c r="G258" i="44" s="1"/>
  <c r="I257" i="44" a="1"/>
  <c r="I257" i="44" s="1"/>
  <c r="H257" i="44" a="1"/>
  <c r="H257" i="44" s="1"/>
  <c r="G257" i="44" a="1"/>
  <c r="G257" i="44" s="1"/>
  <c r="I256" i="44" a="1"/>
  <c r="I256" i="44" s="1"/>
  <c r="H256" i="44" a="1"/>
  <c r="H256" i="44" s="1"/>
  <c r="G256" i="44" a="1"/>
  <c r="G256" i="44" s="1"/>
  <c r="I255" i="44" a="1"/>
  <c r="I255" i="44" s="1"/>
  <c r="H255" i="44" a="1"/>
  <c r="H255" i="44" s="1"/>
  <c r="G255" i="44" a="1"/>
  <c r="G255" i="44" s="1"/>
  <c r="I254" i="44" a="1"/>
  <c r="I254" i="44" s="1"/>
  <c r="H254" i="44" a="1"/>
  <c r="H254" i="44" s="1"/>
  <c r="G254" i="44" a="1"/>
  <c r="G254" i="44" s="1"/>
  <c r="I253" i="44" a="1"/>
  <c r="I253" i="44" s="1"/>
  <c r="H253" i="44" a="1"/>
  <c r="H253" i="44" s="1"/>
  <c r="G253" i="44" a="1"/>
  <c r="G253" i="44" s="1"/>
  <c r="I252" i="44" a="1"/>
  <c r="I252" i="44" s="1"/>
  <c r="H252" i="44" a="1"/>
  <c r="H252" i="44" s="1"/>
  <c r="G252" i="44" a="1"/>
  <c r="G252" i="44" s="1"/>
  <c r="I251" i="44"/>
  <c r="I251" i="44" a="1"/>
  <c r="H251" i="44" a="1"/>
  <c r="H251" i="44" s="1"/>
  <c r="G251" i="44" a="1"/>
  <c r="G251" i="44" s="1"/>
  <c r="I250" i="44" a="1"/>
  <c r="I250" i="44" s="1"/>
  <c r="H250" i="44" a="1"/>
  <c r="H250" i="44" s="1"/>
  <c r="G250" i="44" a="1"/>
  <c r="G250" i="44" s="1"/>
  <c r="I249" i="44" a="1"/>
  <c r="I249" i="44" s="1"/>
  <c r="H249" i="44" a="1"/>
  <c r="H249" i="44" s="1"/>
  <c r="G249" i="44" a="1"/>
  <c r="G249" i="44" s="1"/>
  <c r="I248" i="44" a="1"/>
  <c r="I248" i="44" s="1"/>
  <c r="H248" i="44" a="1"/>
  <c r="H248" i="44" s="1"/>
  <c r="G248" i="44" a="1"/>
  <c r="G248" i="44" s="1"/>
  <c r="I247" i="44" a="1"/>
  <c r="I247" i="44" s="1"/>
  <c r="H247" i="44" a="1"/>
  <c r="H247" i="44" s="1"/>
  <c r="G247" i="44" a="1"/>
  <c r="G247" i="44" s="1"/>
  <c r="I246" i="44" a="1"/>
  <c r="I246" i="44" s="1"/>
  <c r="H246" i="44" a="1"/>
  <c r="H246" i="44" s="1"/>
  <c r="G246" i="44" a="1"/>
  <c r="G246" i="44" s="1"/>
  <c r="I245" i="44" a="1"/>
  <c r="I245" i="44" s="1"/>
  <c r="H245" i="44" a="1"/>
  <c r="H245" i="44" s="1"/>
  <c r="G245" i="44" a="1"/>
  <c r="G245" i="44" s="1"/>
  <c r="I244" i="44" a="1"/>
  <c r="I244" i="44" s="1"/>
  <c r="H244" i="44" a="1"/>
  <c r="H244" i="44" s="1"/>
  <c r="G244" i="44"/>
  <c r="G244" i="44" a="1"/>
  <c r="I243" i="44" a="1"/>
  <c r="I243" i="44" s="1"/>
  <c r="H243" i="44" a="1"/>
  <c r="H243" i="44" s="1"/>
  <c r="G243" i="44" a="1"/>
  <c r="G243" i="44" s="1"/>
  <c r="I242" i="44" a="1"/>
  <c r="I242" i="44" s="1"/>
  <c r="H242" i="44" a="1"/>
  <c r="H242" i="44" s="1"/>
  <c r="G242" i="44" a="1"/>
  <c r="G242" i="44" s="1"/>
  <c r="I241" i="44" a="1"/>
  <c r="I241" i="44" s="1"/>
  <c r="H241" i="44" a="1"/>
  <c r="H241" i="44" s="1"/>
  <c r="G241" i="44" a="1"/>
  <c r="G241" i="44" s="1"/>
  <c r="I240" i="44" a="1"/>
  <c r="I240" i="44" s="1"/>
  <c r="H240" i="44" a="1"/>
  <c r="H240" i="44" s="1"/>
  <c r="G240" i="44" a="1"/>
  <c r="G240" i="44" s="1"/>
  <c r="I239" i="44" a="1"/>
  <c r="I239" i="44" s="1"/>
  <c r="H239" i="44" a="1"/>
  <c r="H239" i="44" s="1"/>
  <c r="G239" i="44" a="1"/>
  <c r="G239" i="44" s="1"/>
  <c r="I238" i="44"/>
  <c r="I238" i="44" a="1"/>
  <c r="H238" i="44" a="1"/>
  <c r="H238" i="44" s="1"/>
  <c r="G238" i="44" a="1"/>
  <c r="G238" i="44" s="1"/>
  <c r="I237" i="44" a="1"/>
  <c r="I237" i="44" s="1"/>
  <c r="H237" i="44" a="1"/>
  <c r="H237" i="44" s="1"/>
  <c r="G237" i="44" a="1"/>
  <c r="G237" i="44" s="1"/>
  <c r="I236" i="44" a="1"/>
  <c r="I236" i="44" s="1"/>
  <c r="H236" i="44" a="1"/>
  <c r="H236" i="44" s="1"/>
  <c r="G236" i="44" a="1"/>
  <c r="G236" i="44" s="1"/>
  <c r="I235" i="44" a="1"/>
  <c r="I235" i="44" s="1"/>
  <c r="H235" i="44" a="1"/>
  <c r="H235" i="44" s="1"/>
  <c r="G235" i="44" a="1"/>
  <c r="G235" i="44" s="1"/>
  <c r="I234" i="44" a="1"/>
  <c r="I234" i="44" s="1"/>
  <c r="H234" i="44" a="1"/>
  <c r="H234" i="44" s="1"/>
  <c r="G234" i="44" a="1"/>
  <c r="G234" i="44" s="1"/>
  <c r="I233" i="44" a="1"/>
  <c r="I233" i="44" s="1"/>
  <c r="H233" i="44" a="1"/>
  <c r="H233" i="44" s="1"/>
  <c r="G233" i="44" a="1"/>
  <c r="G233" i="44" s="1"/>
  <c r="I232" i="44" a="1"/>
  <c r="I232" i="44" s="1"/>
  <c r="H232" i="44" a="1"/>
  <c r="H232" i="44" s="1"/>
  <c r="G232" i="44" a="1"/>
  <c r="G232" i="44" s="1"/>
  <c r="I231" i="44" a="1"/>
  <c r="I231" i="44" s="1"/>
  <c r="H231" i="44" a="1"/>
  <c r="H231" i="44" s="1"/>
  <c r="G231" i="44" a="1"/>
  <c r="G231" i="44" s="1"/>
  <c r="I230" i="44" a="1"/>
  <c r="I230" i="44" s="1"/>
  <c r="H230" i="44" a="1"/>
  <c r="H230" i="44" s="1"/>
  <c r="G230" i="44" a="1"/>
  <c r="G230" i="44" s="1"/>
  <c r="I229" i="44" a="1"/>
  <c r="I229" i="44" s="1"/>
  <c r="H229" i="44" a="1"/>
  <c r="H229" i="44" s="1"/>
  <c r="G229" i="44" a="1"/>
  <c r="G229" i="44" s="1"/>
  <c r="I228" i="44" a="1"/>
  <c r="I228" i="44" s="1"/>
  <c r="H228" i="44" a="1"/>
  <c r="H228" i="44" s="1"/>
  <c r="G228" i="44" a="1"/>
  <c r="G228" i="44" s="1"/>
  <c r="I227" i="44" a="1"/>
  <c r="I227" i="44" s="1"/>
  <c r="H227" i="44" a="1"/>
  <c r="H227" i="44" s="1"/>
  <c r="G227" i="44" a="1"/>
  <c r="G227" i="44" s="1"/>
  <c r="I226" i="44"/>
  <c r="I226" i="44" a="1"/>
  <c r="H226" i="44" a="1"/>
  <c r="H226" i="44" s="1"/>
  <c r="G226" i="44" a="1"/>
  <c r="G226" i="44" s="1"/>
  <c r="I225" i="44" a="1"/>
  <c r="I225" i="44" s="1"/>
  <c r="H225" i="44" a="1"/>
  <c r="H225" i="44" s="1"/>
  <c r="G225" i="44" a="1"/>
  <c r="G225" i="44" s="1"/>
  <c r="I224" i="44" a="1"/>
  <c r="I224" i="44" s="1"/>
  <c r="H224" i="44" a="1"/>
  <c r="H224" i="44" s="1"/>
  <c r="G224" i="44" a="1"/>
  <c r="G224" i="44" s="1"/>
  <c r="I223" i="44" a="1"/>
  <c r="I223" i="44" s="1"/>
  <c r="H223" i="44" a="1"/>
  <c r="H223" i="44" s="1"/>
  <c r="G223" i="44" a="1"/>
  <c r="G223" i="44" s="1"/>
  <c r="I222" i="44" a="1"/>
  <c r="I222" i="44" s="1"/>
  <c r="H222" i="44" a="1"/>
  <c r="H222" i="44" s="1"/>
  <c r="G222" i="44" a="1"/>
  <c r="G222" i="44" s="1"/>
  <c r="I221" i="44" a="1"/>
  <c r="I221" i="44" s="1"/>
  <c r="H221" i="44" a="1"/>
  <c r="H221" i="44" s="1"/>
  <c r="G221" i="44" a="1"/>
  <c r="G221" i="44" s="1"/>
  <c r="I220" i="44" a="1"/>
  <c r="I220" i="44" s="1"/>
  <c r="H220" i="44" a="1"/>
  <c r="H220" i="44" s="1"/>
  <c r="G220" i="44" a="1"/>
  <c r="G220" i="44" s="1"/>
  <c r="I219" i="44" a="1"/>
  <c r="I219" i="44" s="1"/>
  <c r="H219" i="44" a="1"/>
  <c r="H219" i="44" s="1"/>
  <c r="G219" i="44" a="1"/>
  <c r="G219" i="44" s="1"/>
  <c r="I218" i="44" a="1"/>
  <c r="I218" i="44" s="1"/>
  <c r="H218" i="44" a="1"/>
  <c r="H218" i="44" s="1"/>
  <c r="G218" i="44" a="1"/>
  <c r="G218" i="44" s="1"/>
  <c r="I217" i="44" a="1"/>
  <c r="I217" i="44" s="1"/>
  <c r="H217" i="44" a="1"/>
  <c r="H217" i="44" s="1"/>
  <c r="G217" i="44" a="1"/>
  <c r="G217" i="44" s="1"/>
  <c r="I216" i="44" a="1"/>
  <c r="I216" i="44" s="1"/>
  <c r="H216" i="44" a="1"/>
  <c r="H216" i="44" s="1"/>
  <c r="G216" i="44" a="1"/>
  <c r="G216" i="44" s="1"/>
  <c r="I215" i="44" a="1"/>
  <c r="I215" i="44" s="1"/>
  <c r="H215" i="44" a="1"/>
  <c r="H215" i="44" s="1"/>
  <c r="G215" i="44" a="1"/>
  <c r="G215" i="44" s="1"/>
  <c r="I214" i="44" a="1"/>
  <c r="I214" i="44" s="1"/>
  <c r="H214" i="44" a="1"/>
  <c r="H214" i="44" s="1"/>
  <c r="G214" i="44" a="1"/>
  <c r="G214" i="44" s="1"/>
  <c r="I213" i="44" a="1"/>
  <c r="I213" i="44" s="1"/>
  <c r="H213" i="44" a="1"/>
  <c r="H213" i="44" s="1"/>
  <c r="G213" i="44" a="1"/>
  <c r="G213" i="44" s="1"/>
  <c r="I212" i="44" a="1"/>
  <c r="I212" i="44" s="1"/>
  <c r="H212" i="44" a="1"/>
  <c r="H212" i="44" s="1"/>
  <c r="G212" i="44" a="1"/>
  <c r="G212" i="44" s="1"/>
  <c r="I211" i="44" a="1"/>
  <c r="I211" i="44" s="1"/>
  <c r="H211" i="44" a="1"/>
  <c r="H211" i="44" s="1"/>
  <c r="G211" i="44" a="1"/>
  <c r="G211" i="44" s="1"/>
  <c r="I210" i="44" a="1"/>
  <c r="I210" i="44" s="1"/>
  <c r="H210" i="44" a="1"/>
  <c r="H210" i="44" s="1"/>
  <c r="G210" i="44" a="1"/>
  <c r="G210" i="44" s="1"/>
  <c r="I209" i="44" a="1"/>
  <c r="I209" i="44" s="1"/>
  <c r="H209" i="44" a="1"/>
  <c r="H209" i="44" s="1"/>
  <c r="G209" i="44" a="1"/>
  <c r="G209" i="44" s="1"/>
  <c r="I208" i="44" a="1"/>
  <c r="I208" i="44" s="1"/>
  <c r="H208" i="44" a="1"/>
  <c r="H208" i="44" s="1"/>
  <c r="G208" i="44" a="1"/>
  <c r="G208" i="44" s="1"/>
  <c r="I207" i="44" a="1"/>
  <c r="I207" i="44" s="1"/>
  <c r="H207" i="44" a="1"/>
  <c r="H207" i="44" s="1"/>
  <c r="G207" i="44" a="1"/>
  <c r="G207" i="44" s="1"/>
  <c r="I206" i="44" a="1"/>
  <c r="I206" i="44" s="1"/>
  <c r="H206" i="44" a="1"/>
  <c r="H206" i="44" s="1"/>
  <c r="G206" i="44" a="1"/>
  <c r="G206" i="44" s="1"/>
  <c r="I205" i="44" a="1"/>
  <c r="I205" i="44" s="1"/>
  <c r="H205" i="44" a="1"/>
  <c r="H205" i="44" s="1"/>
  <c r="G205" i="44" a="1"/>
  <c r="G205" i="44" s="1"/>
  <c r="I204" i="44" a="1"/>
  <c r="I204" i="44" s="1"/>
  <c r="H204" i="44" a="1"/>
  <c r="H204" i="44" s="1"/>
  <c r="G204" i="44" a="1"/>
  <c r="G204" i="44" s="1"/>
  <c r="I203" i="44" a="1"/>
  <c r="I203" i="44" s="1"/>
  <c r="H203" i="44" a="1"/>
  <c r="H203" i="44" s="1"/>
  <c r="G203" i="44" a="1"/>
  <c r="G203" i="44" s="1"/>
  <c r="I202" i="44" a="1"/>
  <c r="I202" i="44" s="1"/>
  <c r="H202" i="44" a="1"/>
  <c r="H202" i="44" s="1"/>
  <c r="G202" i="44" a="1"/>
  <c r="G202" i="44" s="1"/>
  <c r="I201" i="44" a="1"/>
  <c r="I201" i="44" s="1"/>
  <c r="H201" i="44" a="1"/>
  <c r="H201" i="44" s="1"/>
  <c r="G201" i="44" a="1"/>
  <c r="G201" i="44" s="1"/>
  <c r="I200" i="44" a="1"/>
  <c r="I200" i="44" s="1"/>
  <c r="H200" i="44" a="1"/>
  <c r="H200" i="44" s="1"/>
  <c r="G200" i="44" a="1"/>
  <c r="G200" i="44" s="1"/>
  <c r="I199" i="44" a="1"/>
  <c r="I199" i="44" s="1"/>
  <c r="H199" i="44" a="1"/>
  <c r="H199" i="44" s="1"/>
  <c r="G199" i="44" a="1"/>
  <c r="G199" i="44" s="1"/>
  <c r="I198" i="44" a="1"/>
  <c r="I198" i="44" s="1"/>
  <c r="H198" i="44" a="1"/>
  <c r="H198" i="44" s="1"/>
  <c r="G198" i="44" a="1"/>
  <c r="G198" i="44" s="1"/>
  <c r="I197" i="44" a="1"/>
  <c r="I197" i="44" s="1"/>
  <c r="H197" i="44" a="1"/>
  <c r="H197" i="44" s="1"/>
  <c r="G197" i="44" a="1"/>
  <c r="G197" i="44" s="1"/>
  <c r="I196" i="44" a="1"/>
  <c r="I196" i="44" s="1"/>
  <c r="H196" i="44" a="1"/>
  <c r="H196" i="44" s="1"/>
  <c r="G196" i="44" a="1"/>
  <c r="G196" i="44" s="1"/>
  <c r="I195" i="44" a="1"/>
  <c r="I195" i="44" s="1"/>
  <c r="H195" i="44" a="1"/>
  <c r="H195" i="44" s="1"/>
  <c r="G195" i="44" a="1"/>
  <c r="G195" i="44" s="1"/>
  <c r="I194" i="44" a="1"/>
  <c r="I194" i="44" s="1"/>
  <c r="H194" i="44" a="1"/>
  <c r="H194" i="44" s="1"/>
  <c r="G194" i="44" a="1"/>
  <c r="G194" i="44" s="1"/>
  <c r="I193" i="44" a="1"/>
  <c r="I193" i="44" s="1"/>
  <c r="H193" i="44" a="1"/>
  <c r="H193" i="44" s="1"/>
  <c r="G193" i="44" a="1"/>
  <c r="G193" i="44" s="1"/>
  <c r="I192" i="44" a="1"/>
  <c r="I192" i="44" s="1"/>
  <c r="H192" i="44" a="1"/>
  <c r="H192" i="44" s="1"/>
  <c r="G192" i="44" a="1"/>
  <c r="G192" i="44" s="1"/>
  <c r="I191" i="44" a="1"/>
  <c r="I191" i="44" s="1"/>
  <c r="H191" i="44" a="1"/>
  <c r="H191" i="44" s="1"/>
  <c r="G191" i="44" a="1"/>
  <c r="G191" i="44" s="1"/>
  <c r="I190" i="44"/>
  <c r="I190" i="44" a="1"/>
  <c r="H190" i="44" a="1"/>
  <c r="H190" i="44" s="1"/>
  <c r="G190" i="44" a="1"/>
  <c r="G190" i="44" s="1"/>
  <c r="I189" i="44" a="1"/>
  <c r="I189" i="44" s="1"/>
  <c r="H189" i="44" a="1"/>
  <c r="H189" i="44" s="1"/>
  <c r="G189" i="44" a="1"/>
  <c r="G189" i="44" s="1"/>
  <c r="I188" i="44" a="1"/>
  <c r="I188" i="44" s="1"/>
  <c r="H188" i="44" a="1"/>
  <c r="H188" i="44" s="1"/>
  <c r="G188" i="44" a="1"/>
  <c r="G188" i="44" s="1"/>
  <c r="I187" i="44" a="1"/>
  <c r="I187" i="44" s="1"/>
  <c r="H187" i="44" a="1"/>
  <c r="H187" i="44" s="1"/>
  <c r="G187" i="44" a="1"/>
  <c r="G187" i="44" s="1"/>
  <c r="I186" i="44" a="1"/>
  <c r="I186" i="44" s="1"/>
  <c r="H186" i="44" a="1"/>
  <c r="H186" i="44" s="1"/>
  <c r="G186" i="44" a="1"/>
  <c r="G186" i="44" s="1"/>
  <c r="I185" i="44" a="1"/>
  <c r="I185" i="44" s="1"/>
  <c r="H185" i="44" a="1"/>
  <c r="H185" i="44" s="1"/>
  <c r="G185" i="44" a="1"/>
  <c r="G185" i="44" s="1"/>
  <c r="I184" i="44" a="1"/>
  <c r="I184" i="44" s="1"/>
  <c r="H184" i="44" a="1"/>
  <c r="H184" i="44" s="1"/>
  <c r="G184" i="44" a="1"/>
  <c r="G184" i="44" s="1"/>
  <c r="I183" i="44" a="1"/>
  <c r="I183" i="44" s="1"/>
  <c r="H183" i="44" a="1"/>
  <c r="H183" i="44" s="1"/>
  <c r="G183" i="44" a="1"/>
  <c r="G183" i="44" s="1"/>
  <c r="I182" i="44" a="1"/>
  <c r="I182" i="44" s="1"/>
  <c r="H182" i="44" a="1"/>
  <c r="H182" i="44" s="1"/>
  <c r="G182" i="44" a="1"/>
  <c r="G182" i="44" s="1"/>
  <c r="I181" i="44" a="1"/>
  <c r="I181" i="44" s="1"/>
  <c r="H181" i="44" a="1"/>
  <c r="H181" i="44" s="1"/>
  <c r="G181" i="44" a="1"/>
  <c r="G181" i="44" s="1"/>
  <c r="I180" i="44" a="1"/>
  <c r="I180" i="44" s="1"/>
  <c r="H180" i="44" a="1"/>
  <c r="H180" i="44" s="1"/>
  <c r="G180" i="44" a="1"/>
  <c r="G180" i="44" s="1"/>
  <c r="I179" i="44" a="1"/>
  <c r="I179" i="44" s="1"/>
  <c r="H179" i="44" a="1"/>
  <c r="H179" i="44" s="1"/>
  <c r="G179" i="44" a="1"/>
  <c r="G179" i="44" s="1"/>
  <c r="I178" i="44" a="1"/>
  <c r="I178" i="44" s="1"/>
  <c r="H178" i="44" a="1"/>
  <c r="H178" i="44" s="1"/>
  <c r="G178" i="44" a="1"/>
  <c r="G178" i="44" s="1"/>
  <c r="I177" i="44" a="1"/>
  <c r="I177" i="44" s="1"/>
  <c r="H177" i="44" a="1"/>
  <c r="H177" i="44" s="1"/>
  <c r="G177" i="44" a="1"/>
  <c r="G177" i="44" s="1"/>
  <c r="I176" i="44" a="1"/>
  <c r="I176" i="44" s="1"/>
  <c r="H176" i="44" a="1"/>
  <c r="H176" i="44" s="1"/>
  <c r="G176" i="44" a="1"/>
  <c r="G176" i="44" s="1"/>
  <c r="I175" i="44" a="1"/>
  <c r="I175" i="44" s="1"/>
  <c r="H175" i="44" a="1"/>
  <c r="H175" i="44" s="1"/>
  <c r="G175" i="44" a="1"/>
  <c r="G175" i="44" s="1"/>
  <c r="I174" i="44" a="1"/>
  <c r="I174" i="44" s="1"/>
  <c r="H174" i="44" a="1"/>
  <c r="H174" i="44" s="1"/>
  <c r="G174" i="44" a="1"/>
  <c r="G174" i="44" s="1"/>
  <c r="I173" i="44" a="1"/>
  <c r="I173" i="44" s="1"/>
  <c r="H173" i="44" a="1"/>
  <c r="H173" i="44" s="1"/>
  <c r="G173" i="44" a="1"/>
  <c r="G173" i="44" s="1"/>
  <c r="I172" i="44" a="1"/>
  <c r="I172" i="44" s="1"/>
  <c r="H172" i="44" a="1"/>
  <c r="H172" i="44" s="1"/>
  <c r="G172" i="44" a="1"/>
  <c r="G172" i="44" s="1"/>
  <c r="I171" i="44" a="1"/>
  <c r="I171" i="44" s="1"/>
  <c r="H171" i="44" a="1"/>
  <c r="H171" i="44" s="1"/>
  <c r="G171" i="44" a="1"/>
  <c r="G171" i="44" s="1"/>
  <c r="I170" i="44" a="1"/>
  <c r="I170" i="44" s="1"/>
  <c r="H170" i="44" a="1"/>
  <c r="H170" i="44" s="1"/>
  <c r="G170" i="44" a="1"/>
  <c r="G170" i="44" s="1"/>
  <c r="I169" i="44" a="1"/>
  <c r="I169" i="44" s="1"/>
  <c r="H169" i="44" a="1"/>
  <c r="H169" i="44" s="1"/>
  <c r="G169" i="44" a="1"/>
  <c r="G169" i="44" s="1"/>
  <c r="I168" i="44" a="1"/>
  <c r="I168" i="44" s="1"/>
  <c r="H168" i="44" a="1"/>
  <c r="H168" i="44" s="1"/>
  <c r="G168" i="44" a="1"/>
  <c r="G168" i="44" s="1"/>
  <c r="I167" i="44" a="1"/>
  <c r="I167" i="44" s="1"/>
  <c r="H167" i="44" a="1"/>
  <c r="H167" i="44" s="1"/>
  <c r="G167" i="44" a="1"/>
  <c r="G167" i="44" s="1"/>
  <c r="I166" i="44" a="1"/>
  <c r="I166" i="44" s="1"/>
  <c r="H166" i="44" a="1"/>
  <c r="H166" i="44" s="1"/>
  <c r="G166" i="44" a="1"/>
  <c r="G166" i="44" s="1"/>
  <c r="I165" i="44" a="1"/>
  <c r="I165" i="44" s="1"/>
  <c r="H165" i="44" a="1"/>
  <c r="H165" i="44" s="1"/>
  <c r="G165" i="44" a="1"/>
  <c r="G165" i="44" s="1"/>
  <c r="I164" i="44" a="1"/>
  <c r="I164" i="44" s="1"/>
  <c r="H164" i="44" a="1"/>
  <c r="H164" i="44" s="1"/>
  <c r="G164" i="44" a="1"/>
  <c r="G164" i="44" s="1"/>
  <c r="I163" i="44" a="1"/>
  <c r="I163" i="44" s="1"/>
  <c r="H163" i="44" a="1"/>
  <c r="H163" i="44" s="1"/>
  <c r="G163" i="44" a="1"/>
  <c r="G163" i="44" s="1"/>
  <c r="I162" i="44" a="1"/>
  <c r="I162" i="44" s="1"/>
  <c r="H162" i="44" a="1"/>
  <c r="H162" i="44" s="1"/>
  <c r="G162" i="44" a="1"/>
  <c r="G162" i="44" s="1"/>
  <c r="I161" i="44" a="1"/>
  <c r="I161" i="44" s="1"/>
  <c r="H161" i="44" a="1"/>
  <c r="H161" i="44" s="1"/>
  <c r="G161" i="44" a="1"/>
  <c r="G161" i="44" s="1"/>
  <c r="I160" i="44" a="1"/>
  <c r="I160" i="44" s="1"/>
  <c r="H160" i="44" a="1"/>
  <c r="H160" i="44" s="1"/>
  <c r="G160" i="44" a="1"/>
  <c r="G160" i="44" s="1"/>
  <c r="I159" i="44" a="1"/>
  <c r="I159" i="44" s="1"/>
  <c r="H159" i="44" a="1"/>
  <c r="H159" i="44" s="1"/>
  <c r="G159" i="44" a="1"/>
  <c r="G159" i="44" s="1"/>
  <c r="I158" i="44" a="1"/>
  <c r="I158" i="44" s="1"/>
  <c r="H158" i="44" a="1"/>
  <c r="H158" i="44" s="1"/>
  <c r="G158" i="44" a="1"/>
  <c r="G158" i="44" s="1"/>
  <c r="I157" i="44" a="1"/>
  <c r="I157" i="44" s="1"/>
  <c r="H157" i="44" a="1"/>
  <c r="H157" i="44" s="1"/>
  <c r="G157" i="44" a="1"/>
  <c r="G157" i="44" s="1"/>
  <c r="I156" i="44" a="1"/>
  <c r="I156" i="44" s="1"/>
  <c r="H156" i="44" a="1"/>
  <c r="H156" i="44" s="1"/>
  <c r="G156" i="44" a="1"/>
  <c r="G156" i="44" s="1"/>
  <c r="I155" i="44"/>
  <c r="I155" i="44" a="1"/>
  <c r="H155" i="44" a="1"/>
  <c r="H155" i="44" s="1"/>
  <c r="G155" i="44" a="1"/>
  <c r="G155" i="44" s="1"/>
  <c r="I154" i="44" a="1"/>
  <c r="I154" i="44" s="1"/>
  <c r="H154" i="44" a="1"/>
  <c r="H154" i="44" s="1"/>
  <c r="G154" i="44" a="1"/>
  <c r="G154" i="44" s="1"/>
  <c r="I153" i="44" a="1"/>
  <c r="I153" i="44" s="1"/>
  <c r="H153" i="44" a="1"/>
  <c r="H153" i="44" s="1"/>
  <c r="G153" i="44" a="1"/>
  <c r="G153" i="44" s="1"/>
  <c r="I152" i="44" a="1"/>
  <c r="I152" i="44" s="1"/>
  <c r="H152" i="44" a="1"/>
  <c r="H152" i="44" s="1"/>
  <c r="G152" i="44" a="1"/>
  <c r="G152" i="44" s="1"/>
  <c r="I151" i="44" a="1"/>
  <c r="I151" i="44" s="1"/>
  <c r="H151" i="44" a="1"/>
  <c r="H151" i="44" s="1"/>
  <c r="G151" i="44" a="1"/>
  <c r="G151" i="44" s="1"/>
  <c r="I150" i="44" a="1"/>
  <c r="I150" i="44" s="1"/>
  <c r="H150" i="44" a="1"/>
  <c r="H150" i="44" s="1"/>
  <c r="G150" i="44" a="1"/>
  <c r="G150" i="44" s="1"/>
  <c r="I149" i="44" a="1"/>
  <c r="I149" i="44" s="1"/>
  <c r="H149" i="44" a="1"/>
  <c r="H149" i="44" s="1"/>
  <c r="G149" i="44" a="1"/>
  <c r="G149" i="44" s="1"/>
  <c r="I148" i="44" a="1"/>
  <c r="I148" i="44" s="1"/>
  <c r="H148" i="44" a="1"/>
  <c r="H148" i="44" s="1"/>
  <c r="G148" i="44" a="1"/>
  <c r="G148" i="44" s="1"/>
  <c r="I147" i="44" a="1"/>
  <c r="I147" i="44" s="1"/>
  <c r="H147" i="44" a="1"/>
  <c r="H147" i="44" s="1"/>
  <c r="G147" i="44" a="1"/>
  <c r="G147" i="44" s="1"/>
  <c r="I146" i="44" a="1"/>
  <c r="I146" i="44" s="1"/>
  <c r="H146" i="44" a="1"/>
  <c r="H146" i="44" s="1"/>
  <c r="G146" i="44" a="1"/>
  <c r="G146" i="44" s="1"/>
  <c r="I145" i="44" a="1"/>
  <c r="I145" i="44" s="1"/>
  <c r="H145" i="44" a="1"/>
  <c r="H145" i="44" s="1"/>
  <c r="G145" i="44" a="1"/>
  <c r="G145" i="44" s="1"/>
  <c r="I144" i="44" a="1"/>
  <c r="I144" i="44" s="1"/>
  <c r="H144" i="44" a="1"/>
  <c r="H144" i="44" s="1"/>
  <c r="G144" i="44" a="1"/>
  <c r="G144" i="44" s="1"/>
  <c r="I143" i="44" a="1"/>
  <c r="I143" i="44" s="1"/>
  <c r="H143" i="44" a="1"/>
  <c r="H143" i="44" s="1"/>
  <c r="G143" i="44" a="1"/>
  <c r="G143" i="44" s="1"/>
  <c r="I142" i="44" a="1"/>
  <c r="I142" i="44" s="1"/>
  <c r="H142" i="44" a="1"/>
  <c r="H142" i="44" s="1"/>
  <c r="G142" i="44" a="1"/>
  <c r="G142" i="44" s="1"/>
  <c r="I141" i="44" a="1"/>
  <c r="I141" i="44" s="1"/>
  <c r="H141" i="44" a="1"/>
  <c r="H141" i="44" s="1"/>
  <c r="G141" i="44" a="1"/>
  <c r="G141" i="44" s="1"/>
  <c r="I140" i="44" a="1"/>
  <c r="I140" i="44" s="1"/>
  <c r="H140" i="44" a="1"/>
  <c r="H140" i="44" s="1"/>
  <c r="G140" i="44" a="1"/>
  <c r="G140" i="44" s="1"/>
  <c r="I139" i="44" a="1"/>
  <c r="I139" i="44" s="1"/>
  <c r="H139" i="44" a="1"/>
  <c r="H139" i="44" s="1"/>
  <c r="G139" i="44" a="1"/>
  <c r="G139" i="44" s="1"/>
  <c r="I138" i="44" a="1"/>
  <c r="I138" i="44" s="1"/>
  <c r="H138" i="44" a="1"/>
  <c r="H138" i="44" s="1"/>
  <c r="G138" i="44" a="1"/>
  <c r="G138" i="44" s="1"/>
  <c r="I137" i="44" a="1"/>
  <c r="I137" i="44" s="1"/>
  <c r="H137" i="44" a="1"/>
  <c r="H137" i="44" s="1"/>
  <c r="G137" i="44" a="1"/>
  <c r="G137" i="44" s="1"/>
  <c r="I136" i="44" a="1"/>
  <c r="I136" i="44" s="1"/>
  <c r="H136" i="44" a="1"/>
  <c r="H136" i="44" s="1"/>
  <c r="G136" i="44" a="1"/>
  <c r="G136" i="44" s="1"/>
  <c r="I135" i="44" a="1"/>
  <c r="I135" i="44" s="1"/>
  <c r="H135" i="44" a="1"/>
  <c r="H135" i="44" s="1"/>
  <c r="G135" i="44" a="1"/>
  <c r="G135" i="44" s="1"/>
  <c r="I134" i="44" a="1"/>
  <c r="I134" i="44" s="1"/>
  <c r="H134" i="44" a="1"/>
  <c r="H134" i="44" s="1"/>
  <c r="G134" i="44" a="1"/>
  <c r="G134" i="44" s="1"/>
  <c r="I133" i="44" a="1"/>
  <c r="I133" i="44" s="1"/>
  <c r="H133" i="44" a="1"/>
  <c r="H133" i="44" s="1"/>
  <c r="G133" i="44" a="1"/>
  <c r="G133" i="44" s="1"/>
  <c r="I132" i="44" a="1"/>
  <c r="I132" i="44" s="1"/>
  <c r="H132" i="44" a="1"/>
  <c r="H132" i="44" s="1"/>
  <c r="G132" i="44" a="1"/>
  <c r="G132" i="44" s="1"/>
  <c r="I131" i="44" a="1"/>
  <c r="I131" i="44" s="1"/>
  <c r="H131" i="44" a="1"/>
  <c r="H131" i="44" s="1"/>
  <c r="G131" i="44" a="1"/>
  <c r="G131" i="44" s="1"/>
  <c r="I130" i="44" a="1"/>
  <c r="I130" i="44" s="1"/>
  <c r="H130" i="44" a="1"/>
  <c r="H130" i="44" s="1"/>
  <c r="G130" i="44" a="1"/>
  <c r="G130" i="44" s="1"/>
  <c r="I129" i="44" a="1"/>
  <c r="I129" i="44" s="1"/>
  <c r="H129" i="44" a="1"/>
  <c r="H129" i="44" s="1"/>
  <c r="G129" i="44" a="1"/>
  <c r="G129" i="44" s="1"/>
  <c r="I128" i="44" a="1"/>
  <c r="I128" i="44" s="1"/>
  <c r="H128" i="44" a="1"/>
  <c r="H128" i="44" s="1"/>
  <c r="G128" i="44" a="1"/>
  <c r="G128" i="44" s="1"/>
  <c r="I127" i="44" a="1"/>
  <c r="I127" i="44" s="1"/>
  <c r="H127" i="44" a="1"/>
  <c r="H127" i="44" s="1"/>
  <c r="G127" i="44" a="1"/>
  <c r="G127" i="44" s="1"/>
  <c r="I126" i="44" a="1"/>
  <c r="I126" i="44" s="1"/>
  <c r="H126" i="44" a="1"/>
  <c r="H126" i="44" s="1"/>
  <c r="G126" i="44" a="1"/>
  <c r="G126" i="44" s="1"/>
  <c r="I125" i="44" a="1"/>
  <c r="I125" i="44" s="1"/>
  <c r="H125" i="44" a="1"/>
  <c r="H125" i="44" s="1"/>
  <c r="G125" i="44" a="1"/>
  <c r="G125" i="44" s="1"/>
  <c r="I124" i="44"/>
  <c r="I124" i="44" a="1"/>
  <c r="H124" i="44" a="1"/>
  <c r="H124" i="44" s="1"/>
  <c r="G124" i="44" a="1"/>
  <c r="G124" i="44" s="1"/>
  <c r="I123" i="44" a="1"/>
  <c r="I123" i="44" s="1"/>
  <c r="H123" i="44" a="1"/>
  <c r="H123" i="44" s="1"/>
  <c r="G123" i="44" a="1"/>
  <c r="G123" i="44" s="1"/>
  <c r="I122" i="44"/>
  <c r="I122" i="44" a="1"/>
  <c r="H122" i="44" a="1"/>
  <c r="H122" i="44" s="1"/>
  <c r="G122" i="44" a="1"/>
  <c r="G122" i="44" s="1"/>
  <c r="I121" i="44" a="1"/>
  <c r="I121" i="44" s="1"/>
  <c r="H121" i="44" a="1"/>
  <c r="H121" i="44" s="1"/>
  <c r="G121" i="44" a="1"/>
  <c r="G121" i="44" s="1"/>
  <c r="I120" i="44" a="1"/>
  <c r="I120" i="44" s="1"/>
  <c r="H120" i="44"/>
  <c r="H120" i="44" a="1"/>
  <c r="G120" i="44" a="1"/>
  <c r="G120" i="44" s="1"/>
  <c r="I119" i="44" a="1"/>
  <c r="I119" i="44" s="1"/>
  <c r="H119" i="44" a="1"/>
  <c r="H119" i="44" s="1"/>
  <c r="G119" i="44" a="1"/>
  <c r="G119" i="44" s="1"/>
  <c r="I118" i="44"/>
  <c r="I118" i="44" a="1"/>
  <c r="H118" i="44" a="1"/>
  <c r="H118" i="44" s="1"/>
  <c r="G118" i="44" a="1"/>
  <c r="G118" i="44" s="1"/>
  <c r="I117" i="44" a="1"/>
  <c r="I117" i="44" s="1"/>
  <c r="H117" i="44"/>
  <c r="H117" i="44" a="1"/>
  <c r="G117" i="44" a="1"/>
  <c r="G117" i="44" s="1"/>
  <c r="I116" i="44" a="1"/>
  <c r="I116" i="44" s="1"/>
  <c r="H116" i="44" a="1"/>
  <c r="H116" i="44" s="1"/>
  <c r="G116" i="44" a="1"/>
  <c r="G116" i="44" s="1"/>
  <c r="I115" i="44" a="1"/>
  <c r="I115" i="44" s="1"/>
  <c r="H115" i="44" a="1"/>
  <c r="H115" i="44" s="1"/>
  <c r="G115" i="44" a="1"/>
  <c r="G115" i="44" s="1"/>
  <c r="I114" i="44" a="1"/>
  <c r="I114" i="44" s="1"/>
  <c r="H114" i="44" a="1"/>
  <c r="H114" i="44" s="1"/>
  <c r="G114" i="44" a="1"/>
  <c r="G114" i="44" s="1"/>
  <c r="I113" i="44" a="1"/>
  <c r="I113" i="44" s="1"/>
  <c r="H113" i="44" a="1"/>
  <c r="H113" i="44" s="1"/>
  <c r="G113" i="44" a="1"/>
  <c r="G113" i="44" s="1"/>
  <c r="I112" i="44" a="1"/>
  <c r="I112" i="44" s="1"/>
  <c r="H112" i="44" a="1"/>
  <c r="H112" i="44" s="1"/>
  <c r="G112" i="44" a="1"/>
  <c r="G112" i="44" s="1"/>
  <c r="I111" i="44" a="1"/>
  <c r="I111" i="44" s="1"/>
  <c r="H111" i="44" a="1"/>
  <c r="H111" i="44" s="1"/>
  <c r="G111" i="44" a="1"/>
  <c r="G111" i="44" s="1"/>
  <c r="I110" i="44" a="1"/>
  <c r="I110" i="44" s="1"/>
  <c r="H110" i="44" a="1"/>
  <c r="H110" i="44" s="1"/>
  <c r="G110" i="44" a="1"/>
  <c r="G110" i="44" s="1"/>
  <c r="I109" i="44" a="1"/>
  <c r="I109" i="44" s="1"/>
  <c r="H109" i="44" a="1"/>
  <c r="H109" i="44" s="1"/>
  <c r="G109" i="44" a="1"/>
  <c r="G109" i="44" s="1"/>
  <c r="I108" i="44" a="1"/>
  <c r="I108" i="44" s="1"/>
  <c r="H108" i="44" a="1"/>
  <c r="H108" i="44" s="1"/>
  <c r="G108" i="44" a="1"/>
  <c r="G108" i="44" s="1"/>
  <c r="I107" i="44" a="1"/>
  <c r="I107" i="44" s="1"/>
  <c r="H107" i="44" a="1"/>
  <c r="H107" i="44" s="1"/>
  <c r="G107" i="44" a="1"/>
  <c r="G107" i="44" s="1"/>
  <c r="I106" i="44" a="1"/>
  <c r="I106" i="44" s="1"/>
  <c r="H106" i="44" a="1"/>
  <c r="H106" i="44" s="1"/>
  <c r="G106" i="44" a="1"/>
  <c r="G106" i="44" s="1"/>
  <c r="I105" i="44" a="1"/>
  <c r="I105" i="44" s="1"/>
  <c r="H105" i="44" a="1"/>
  <c r="H105" i="44" s="1"/>
  <c r="G105" i="44" a="1"/>
  <c r="G105" i="44" s="1"/>
  <c r="I104" i="44" a="1"/>
  <c r="I104" i="44" s="1"/>
  <c r="H104" i="44" a="1"/>
  <c r="H104" i="44" s="1"/>
  <c r="G104" i="44" a="1"/>
  <c r="G104" i="44" s="1"/>
  <c r="I103" i="44" a="1"/>
  <c r="I103" i="44" s="1"/>
  <c r="H103" i="44" a="1"/>
  <c r="H103" i="44" s="1"/>
  <c r="G103" i="44" a="1"/>
  <c r="G103" i="44" s="1"/>
  <c r="I102" i="44" a="1"/>
  <c r="I102" i="44" s="1"/>
  <c r="H102" i="44" a="1"/>
  <c r="H102" i="44" s="1"/>
  <c r="G102" i="44" a="1"/>
  <c r="G102" i="44" s="1"/>
  <c r="I101" i="44" a="1"/>
  <c r="I101" i="44" s="1"/>
  <c r="H101" i="44" a="1"/>
  <c r="H101" i="44" s="1"/>
  <c r="G101" i="44" a="1"/>
  <c r="G101" i="44" s="1"/>
  <c r="I100" i="44"/>
  <c r="I100" i="44" a="1"/>
  <c r="H100" i="44" a="1"/>
  <c r="H100" i="44" s="1"/>
  <c r="G100" i="44" a="1"/>
  <c r="G100" i="44" s="1"/>
  <c r="I99" i="44" a="1"/>
  <c r="I99" i="44" s="1"/>
  <c r="H99" i="44" a="1"/>
  <c r="H99" i="44" s="1"/>
  <c r="G99" i="44" a="1"/>
  <c r="G99" i="44" s="1"/>
  <c r="I98" i="44" a="1"/>
  <c r="I98" i="44" s="1"/>
  <c r="H98" i="44" a="1"/>
  <c r="H98" i="44" s="1"/>
  <c r="G98" i="44" a="1"/>
  <c r="G98" i="44" s="1"/>
  <c r="I97" i="44" a="1"/>
  <c r="I97" i="44" s="1"/>
  <c r="H97" i="44" a="1"/>
  <c r="H97" i="44" s="1"/>
  <c r="G97" i="44" a="1"/>
  <c r="G97" i="44" s="1"/>
  <c r="I96" i="44"/>
  <c r="I96" i="44" a="1"/>
  <c r="H96" i="44" a="1"/>
  <c r="H96" i="44" s="1"/>
  <c r="G96" i="44" a="1"/>
  <c r="G96" i="44" s="1"/>
  <c r="I95" i="44" a="1"/>
  <c r="I95" i="44" s="1"/>
  <c r="H95" i="44" a="1"/>
  <c r="H95" i="44" s="1"/>
  <c r="G95" i="44" a="1"/>
  <c r="G95" i="44" s="1"/>
  <c r="I94" i="44"/>
  <c r="I94" i="44" a="1"/>
  <c r="H94" i="44" a="1"/>
  <c r="H94" i="44" s="1"/>
  <c r="G94" i="44" a="1"/>
  <c r="G94" i="44" s="1"/>
  <c r="I93" i="44" a="1"/>
  <c r="I93" i="44" s="1"/>
  <c r="H93" i="44" a="1"/>
  <c r="H93" i="44" s="1"/>
  <c r="G93" i="44" a="1"/>
  <c r="G93" i="44" s="1"/>
  <c r="I92" i="44" a="1"/>
  <c r="I92" i="44" s="1"/>
  <c r="H92" i="44" a="1"/>
  <c r="H92" i="44" s="1"/>
  <c r="G92" i="44" a="1"/>
  <c r="G92" i="44" s="1"/>
  <c r="I91" i="44" a="1"/>
  <c r="I91" i="44" s="1"/>
  <c r="H91" i="44" a="1"/>
  <c r="H91" i="44" s="1"/>
  <c r="G91" i="44" a="1"/>
  <c r="G91" i="44" s="1"/>
  <c r="I90" i="44" a="1"/>
  <c r="I90" i="44" s="1"/>
  <c r="H90" i="44" a="1"/>
  <c r="H90" i="44" s="1"/>
  <c r="G90" i="44" a="1"/>
  <c r="G90" i="44" s="1"/>
  <c r="I89" i="44" a="1"/>
  <c r="I89" i="44" s="1"/>
  <c r="H89" i="44" a="1"/>
  <c r="H89" i="44" s="1"/>
  <c r="G89" i="44" a="1"/>
  <c r="G89" i="44" s="1"/>
  <c r="I88" i="44" a="1"/>
  <c r="I88" i="44" s="1"/>
  <c r="H88" i="44" a="1"/>
  <c r="H88" i="44" s="1"/>
  <c r="G88" i="44" a="1"/>
  <c r="G88" i="44" s="1"/>
  <c r="I87" i="44" a="1"/>
  <c r="I87" i="44" s="1"/>
  <c r="H87" i="44" a="1"/>
  <c r="H87" i="44" s="1"/>
  <c r="G87" i="44" a="1"/>
  <c r="G87" i="44" s="1"/>
  <c r="I86" i="44" a="1"/>
  <c r="I86" i="44" s="1"/>
  <c r="H86" i="44" a="1"/>
  <c r="H86" i="44" s="1"/>
  <c r="G86" i="44" a="1"/>
  <c r="G86" i="44" s="1"/>
  <c r="I85" i="44" a="1"/>
  <c r="I85" i="44" s="1"/>
  <c r="H85" i="44" a="1"/>
  <c r="H85" i="44" s="1"/>
  <c r="G85" i="44" a="1"/>
  <c r="G85" i="44" s="1"/>
  <c r="I84" i="44"/>
  <c r="I84" i="44" a="1"/>
  <c r="H84" i="44" a="1"/>
  <c r="H84" i="44" s="1"/>
  <c r="G84" i="44" a="1"/>
  <c r="G84" i="44" s="1"/>
  <c r="I83" i="44" a="1"/>
  <c r="I83" i="44" s="1"/>
  <c r="H83" i="44" a="1"/>
  <c r="H83" i="44" s="1"/>
  <c r="G83" i="44" a="1"/>
  <c r="G83" i="44" s="1"/>
  <c r="I82" i="44" a="1"/>
  <c r="I82" i="44" s="1"/>
  <c r="H82" i="44" a="1"/>
  <c r="H82" i="44" s="1"/>
  <c r="G82" i="44" a="1"/>
  <c r="G82" i="44" s="1"/>
  <c r="I81" i="44" a="1"/>
  <c r="I81" i="44" s="1"/>
  <c r="H81" i="44" a="1"/>
  <c r="H81" i="44" s="1"/>
  <c r="G81" i="44" a="1"/>
  <c r="G81" i="44" s="1"/>
  <c r="I80" i="44" a="1"/>
  <c r="I80" i="44" s="1"/>
  <c r="H80" i="44" a="1"/>
  <c r="H80" i="44" s="1"/>
  <c r="G80" i="44" a="1"/>
  <c r="G80" i="44" s="1"/>
  <c r="I79" i="44" a="1"/>
  <c r="I79" i="44" s="1"/>
  <c r="H79" i="44" a="1"/>
  <c r="H79" i="44" s="1"/>
  <c r="G79" i="44" a="1"/>
  <c r="G79" i="44" s="1"/>
  <c r="I78" i="44" a="1"/>
  <c r="I78" i="44" s="1"/>
  <c r="H78" i="44" a="1"/>
  <c r="H78" i="44" s="1"/>
  <c r="G78" i="44" a="1"/>
  <c r="G78" i="44" s="1"/>
  <c r="I77" i="44" a="1"/>
  <c r="I77" i="44" s="1"/>
  <c r="H77" i="44" a="1"/>
  <c r="H77" i="44" s="1"/>
  <c r="G77" i="44" a="1"/>
  <c r="G77" i="44" s="1"/>
  <c r="I76" i="44"/>
  <c r="I76" i="44" a="1"/>
  <c r="H76" i="44" a="1"/>
  <c r="H76" i="44" s="1"/>
  <c r="G76" i="44" a="1"/>
  <c r="G76" i="44" s="1"/>
  <c r="I75" i="44" a="1"/>
  <c r="I75" i="44" s="1"/>
  <c r="H75" i="44" a="1"/>
  <c r="H75" i="44" s="1"/>
  <c r="G75" i="44" a="1"/>
  <c r="G75" i="44" s="1"/>
  <c r="I74" i="44"/>
  <c r="I74" i="44" a="1"/>
  <c r="H74" i="44" a="1"/>
  <c r="H74" i="44" s="1"/>
  <c r="G74" i="44" a="1"/>
  <c r="G74" i="44" s="1"/>
  <c r="I73" i="44" a="1"/>
  <c r="I73" i="44" s="1"/>
  <c r="H73" i="44" a="1"/>
  <c r="H73" i="44" s="1"/>
  <c r="G73" i="44" a="1"/>
  <c r="G73" i="44" s="1"/>
  <c r="I72" i="44" a="1"/>
  <c r="I72" i="44" s="1"/>
  <c r="H72" i="44" a="1"/>
  <c r="H72" i="44" s="1"/>
  <c r="G72" i="44" a="1"/>
  <c r="G72" i="44" s="1"/>
  <c r="I71" i="44" a="1"/>
  <c r="I71" i="44" s="1"/>
  <c r="H71" i="44" a="1"/>
  <c r="H71" i="44" s="1"/>
  <c r="G71" i="44" a="1"/>
  <c r="G71" i="44" s="1"/>
  <c r="I70" i="44" a="1"/>
  <c r="I70" i="44" s="1"/>
  <c r="H70" i="44" a="1"/>
  <c r="H70" i="44" s="1"/>
  <c r="G70" i="44" a="1"/>
  <c r="G70" i="44" s="1"/>
  <c r="I69" i="44" a="1"/>
  <c r="I69" i="44" s="1"/>
  <c r="H69" i="44" a="1"/>
  <c r="H69" i="44" s="1"/>
  <c r="G69" i="44" a="1"/>
  <c r="G69" i="44" s="1"/>
  <c r="I68" i="44" a="1"/>
  <c r="I68" i="44" s="1"/>
  <c r="H68" i="44" a="1"/>
  <c r="H68" i="44" s="1"/>
  <c r="G68" i="44" a="1"/>
  <c r="G68" i="44" s="1"/>
  <c r="I67" i="44" a="1"/>
  <c r="I67" i="44" s="1"/>
  <c r="H67" i="44" a="1"/>
  <c r="H67" i="44" s="1"/>
  <c r="G67" i="44" a="1"/>
  <c r="G67" i="44" s="1"/>
  <c r="I66" i="44"/>
  <c r="I66" i="44" a="1"/>
  <c r="H66" i="44" a="1"/>
  <c r="H66" i="44" s="1"/>
  <c r="G66" i="44" a="1"/>
  <c r="G66" i="44" s="1"/>
  <c r="I65" i="44" a="1"/>
  <c r="I65" i="44" s="1"/>
  <c r="H65" i="44" a="1"/>
  <c r="H65" i="44" s="1"/>
  <c r="G65" i="44" a="1"/>
  <c r="G65" i="44" s="1"/>
  <c r="I64" i="44" a="1"/>
  <c r="I64" i="44" s="1"/>
  <c r="H64" i="44" a="1"/>
  <c r="H64" i="44" s="1"/>
  <c r="G64" i="44" a="1"/>
  <c r="G64" i="44" s="1"/>
  <c r="I63" i="44" a="1"/>
  <c r="I63" i="44" s="1"/>
  <c r="H63" i="44" a="1"/>
  <c r="H63" i="44" s="1"/>
  <c r="G63" i="44" a="1"/>
  <c r="G63" i="44" s="1"/>
  <c r="I62" i="44" a="1"/>
  <c r="I62" i="44" s="1"/>
  <c r="H62" i="44" a="1"/>
  <c r="H62" i="44" s="1"/>
  <c r="G62" i="44" a="1"/>
  <c r="G62" i="44" s="1"/>
  <c r="I61" i="44" a="1"/>
  <c r="I61" i="44" s="1"/>
  <c r="H61" i="44" a="1"/>
  <c r="H61" i="44" s="1"/>
  <c r="G61" i="44" a="1"/>
  <c r="G61" i="44" s="1"/>
  <c r="I60" i="44" a="1"/>
  <c r="I60" i="44" s="1"/>
  <c r="H60" i="44" a="1"/>
  <c r="H60" i="44" s="1"/>
  <c r="G60" i="44" a="1"/>
  <c r="G60" i="44" s="1"/>
  <c r="I59" i="44" a="1"/>
  <c r="I59" i="44" s="1"/>
  <c r="H59" i="44" a="1"/>
  <c r="H59" i="44" s="1"/>
  <c r="G59" i="44" a="1"/>
  <c r="G59" i="44" s="1"/>
  <c r="I58" i="44" a="1"/>
  <c r="I58" i="44" s="1"/>
  <c r="H58" i="44" a="1"/>
  <c r="H58" i="44" s="1"/>
  <c r="G58" i="44"/>
  <c r="G58" i="44" a="1"/>
  <c r="I57" i="44" a="1"/>
  <c r="I57" i="44" s="1"/>
  <c r="H57" i="44" a="1"/>
  <c r="H57" i="44" s="1"/>
  <c r="G57" i="44" a="1"/>
  <c r="G57" i="44" s="1"/>
  <c r="I56" i="44" a="1"/>
  <c r="I56" i="44" s="1"/>
  <c r="H56" i="44" a="1"/>
  <c r="H56" i="44" s="1"/>
  <c r="G56" i="44" a="1"/>
  <c r="G56" i="44" s="1"/>
  <c r="I55" i="44" a="1"/>
  <c r="I55" i="44" s="1"/>
  <c r="H55" i="44"/>
  <c r="H55" i="44" a="1"/>
  <c r="G55" i="44" a="1"/>
  <c r="G55" i="44" s="1"/>
  <c r="I54" i="44" a="1"/>
  <c r="I54" i="44" s="1"/>
  <c r="H54" i="44" a="1"/>
  <c r="H54" i="44" s="1"/>
  <c r="G54" i="44" a="1"/>
  <c r="G54" i="44" s="1"/>
  <c r="I53" i="44" a="1"/>
  <c r="I53" i="44" s="1"/>
  <c r="H53" i="44" a="1"/>
  <c r="H53" i="44" s="1"/>
  <c r="G53" i="44" a="1"/>
  <c r="G53" i="44" s="1"/>
  <c r="I52" i="44" a="1"/>
  <c r="I52" i="44" s="1"/>
  <c r="H52" i="44" a="1"/>
  <c r="H52" i="44" s="1"/>
  <c r="G52" i="44" a="1"/>
  <c r="G52" i="44" s="1"/>
  <c r="I51" i="44"/>
  <c r="I51" i="44" a="1"/>
  <c r="H51" i="44" a="1"/>
  <c r="H51" i="44" s="1"/>
  <c r="G51" i="44" a="1"/>
  <c r="G51" i="44" s="1"/>
  <c r="I50" i="44" a="1"/>
  <c r="I50" i="44" s="1"/>
  <c r="H50" i="44" a="1"/>
  <c r="H50" i="44" s="1"/>
  <c r="G50" i="44" a="1"/>
  <c r="G50" i="44" s="1"/>
  <c r="I49" i="44" a="1"/>
  <c r="I49" i="44" s="1"/>
  <c r="H49" i="44" a="1"/>
  <c r="H49" i="44" s="1"/>
  <c r="G49" i="44" a="1"/>
  <c r="G49" i="44" s="1"/>
  <c r="I48" i="44" a="1"/>
  <c r="I48" i="44" s="1"/>
  <c r="H48" i="44" a="1"/>
  <c r="H48" i="44" s="1"/>
  <c r="G48" i="44" a="1"/>
  <c r="G48" i="44" s="1"/>
  <c r="I47" i="44" a="1"/>
  <c r="I47" i="44" s="1"/>
  <c r="H47" i="44" a="1"/>
  <c r="H47" i="44" s="1"/>
  <c r="G47" i="44" a="1"/>
  <c r="G47" i="44" s="1"/>
  <c r="I46" i="44" a="1"/>
  <c r="I46" i="44" s="1"/>
  <c r="H46" i="44" a="1"/>
  <c r="H46" i="44" s="1"/>
  <c r="G46" i="44" a="1"/>
  <c r="G46" i="44" s="1"/>
  <c r="I45" i="44" a="1"/>
  <c r="I45" i="44" s="1"/>
  <c r="H45" i="44" a="1"/>
  <c r="H45" i="44" s="1"/>
  <c r="G45" i="44" a="1"/>
  <c r="G45" i="44" s="1"/>
  <c r="I44" i="44"/>
  <c r="I44" i="44" a="1"/>
  <c r="H44" i="44" a="1"/>
  <c r="H44" i="44" s="1"/>
  <c r="G44" i="44" a="1"/>
  <c r="G44" i="44" s="1"/>
  <c r="I43" i="44" a="1"/>
  <c r="I43" i="44" s="1"/>
  <c r="H43" i="44" a="1"/>
  <c r="H43" i="44" s="1"/>
  <c r="G43" i="44" a="1"/>
  <c r="G43" i="44" s="1"/>
  <c r="I42" i="44" a="1"/>
  <c r="I42" i="44" s="1"/>
  <c r="H42" i="44" a="1"/>
  <c r="H42" i="44" s="1"/>
  <c r="G42" i="44" a="1"/>
  <c r="G42" i="44" s="1"/>
  <c r="I41" i="44" a="1"/>
  <c r="I41" i="44" s="1"/>
  <c r="H41" i="44" a="1"/>
  <c r="H41" i="44" s="1"/>
  <c r="G41" i="44" a="1"/>
  <c r="G41" i="44" s="1"/>
  <c r="I40" i="44" a="1"/>
  <c r="I40" i="44" s="1"/>
  <c r="H40" i="44" a="1"/>
  <c r="H40" i="44" s="1"/>
  <c r="G40" i="44" a="1"/>
  <c r="G40" i="44" s="1"/>
  <c r="I39" i="44" a="1"/>
  <c r="I39" i="44" s="1"/>
  <c r="H39" i="44" a="1"/>
  <c r="H39" i="44" s="1"/>
  <c r="G39" i="44" a="1"/>
  <c r="G39" i="44" s="1"/>
  <c r="I38" i="44" a="1"/>
  <c r="I38" i="44" s="1"/>
  <c r="H38" i="44" a="1"/>
  <c r="H38" i="44" s="1"/>
  <c r="G38" i="44" a="1"/>
  <c r="G38" i="44" s="1"/>
  <c r="I37" i="44" a="1"/>
  <c r="I37" i="44" s="1"/>
  <c r="H37" i="44" a="1"/>
  <c r="H37" i="44" s="1"/>
  <c r="G37" i="44" a="1"/>
  <c r="G37" i="44" s="1"/>
  <c r="I36" i="44" a="1"/>
  <c r="I36" i="44" s="1"/>
  <c r="H36" i="44" a="1"/>
  <c r="H36" i="44" s="1"/>
  <c r="G36" i="44" a="1"/>
  <c r="G36" i="44" s="1"/>
  <c r="I35" i="44" a="1"/>
  <c r="I35" i="44" s="1"/>
  <c r="H35" i="44" a="1"/>
  <c r="H35" i="44" s="1"/>
  <c r="G35" i="44" a="1"/>
  <c r="G35" i="44" s="1"/>
  <c r="I34" i="44" a="1"/>
  <c r="I34" i="44" s="1"/>
  <c r="H34" i="44" a="1"/>
  <c r="H34" i="44" s="1"/>
  <c r="G34" i="44" a="1"/>
  <c r="G34" i="44" s="1"/>
  <c r="I33" i="44" a="1"/>
  <c r="I33" i="44" s="1"/>
  <c r="H33" i="44" a="1"/>
  <c r="H33" i="44" s="1"/>
  <c r="G33" i="44" a="1"/>
  <c r="G33" i="44" s="1"/>
  <c r="I32" i="44" a="1"/>
  <c r="I32" i="44" s="1"/>
  <c r="H32" i="44" a="1"/>
  <c r="H32" i="44" s="1"/>
  <c r="G32" i="44" a="1"/>
  <c r="G32" i="44" s="1"/>
  <c r="I31" i="44" a="1"/>
  <c r="I31" i="44" s="1"/>
  <c r="H31" i="44" a="1"/>
  <c r="H31" i="44" s="1"/>
  <c r="G31" i="44" a="1"/>
  <c r="G31" i="44" s="1"/>
  <c r="I30" i="44" a="1"/>
  <c r="I30" i="44" s="1"/>
  <c r="H30" i="44" a="1"/>
  <c r="H30" i="44" s="1"/>
  <c r="G30" i="44" a="1"/>
  <c r="G30" i="44" s="1"/>
  <c r="I29" i="44" a="1"/>
  <c r="I29" i="44" s="1"/>
  <c r="H29" i="44" a="1"/>
  <c r="H29" i="44" s="1"/>
  <c r="G29" i="44" a="1"/>
  <c r="G29" i="44" s="1"/>
  <c r="I28" i="44" a="1"/>
  <c r="I28" i="44" s="1"/>
  <c r="H28" i="44" a="1"/>
  <c r="H28" i="44" s="1"/>
  <c r="G28" i="44" a="1"/>
  <c r="G28" i="44" s="1"/>
  <c r="I27" i="44" a="1"/>
  <c r="I27" i="44" s="1"/>
  <c r="H27" i="44" a="1"/>
  <c r="H27" i="44" s="1"/>
  <c r="G27" i="44" a="1"/>
  <c r="G27" i="44" s="1"/>
  <c r="I26" i="44" a="1"/>
  <c r="I26" i="44" s="1"/>
  <c r="H26" i="44" a="1"/>
  <c r="H26" i="44" s="1"/>
  <c r="G26" i="44" a="1"/>
  <c r="G26" i="44" s="1"/>
  <c r="I25" i="44" a="1"/>
  <c r="I25" i="44" s="1"/>
  <c r="H25" i="44" a="1"/>
  <c r="H25" i="44" s="1"/>
  <c r="G25" i="44" a="1"/>
  <c r="G25" i="44" s="1"/>
  <c r="I24" i="44" a="1"/>
  <c r="I24" i="44" s="1"/>
  <c r="H24" i="44" a="1"/>
  <c r="H24" i="44" s="1"/>
  <c r="G24" i="44" a="1"/>
  <c r="G24" i="44" s="1"/>
  <c r="I23" i="44" a="1"/>
  <c r="I23" i="44" s="1"/>
  <c r="H23" i="44" a="1"/>
  <c r="H23" i="44" s="1"/>
  <c r="G23" i="44" a="1"/>
  <c r="G23" i="44" s="1"/>
  <c r="I22" i="44" a="1"/>
  <c r="I22" i="44" s="1"/>
  <c r="H22" i="44" a="1"/>
  <c r="H22" i="44" s="1"/>
  <c r="G22" i="44" a="1"/>
  <c r="G22" i="44" s="1"/>
  <c r="I21" i="44" a="1"/>
  <c r="I21" i="44" s="1"/>
  <c r="H21" i="44" a="1"/>
  <c r="H21" i="44" s="1"/>
  <c r="G21" i="44" a="1"/>
  <c r="G21" i="44" s="1"/>
  <c r="I20" i="44" a="1"/>
  <c r="I20" i="44" s="1"/>
  <c r="H20" i="44" a="1"/>
  <c r="H20" i="44" s="1"/>
  <c r="G20" i="44" a="1"/>
  <c r="G20" i="44" s="1"/>
  <c r="I19" i="44" a="1"/>
  <c r="I19" i="44" s="1"/>
  <c r="H19" i="44" a="1"/>
  <c r="H19" i="44" s="1"/>
  <c r="G19" i="44" a="1"/>
  <c r="G19" i="44" s="1"/>
  <c r="I18" i="44" a="1"/>
  <c r="I18" i="44" s="1"/>
  <c r="H18" i="44" a="1"/>
  <c r="H18" i="44" s="1"/>
  <c r="G18" i="44" a="1"/>
  <c r="G18" i="44" s="1"/>
  <c r="I17" i="44" a="1"/>
  <c r="I17" i="44" s="1"/>
  <c r="H17" i="44" a="1"/>
  <c r="H17" i="44" s="1"/>
  <c r="G17" i="44" a="1"/>
  <c r="G17" i="44" s="1"/>
  <c r="I16" i="44" a="1"/>
  <c r="I16" i="44" s="1"/>
  <c r="H16" i="44" a="1"/>
  <c r="H16" i="44" s="1"/>
  <c r="G16" i="44" a="1"/>
  <c r="G16" i="44" s="1"/>
  <c r="I15" i="44" a="1"/>
  <c r="I15" i="44" s="1"/>
  <c r="H15" i="44" a="1"/>
  <c r="H15" i="44" s="1"/>
  <c r="G15" i="44" a="1"/>
  <c r="G15" i="44" s="1"/>
  <c r="I14" i="44" a="1"/>
  <c r="I14" i="44" s="1"/>
  <c r="H14" i="44" a="1"/>
  <c r="H14" i="44" s="1"/>
  <c r="G14" i="44" a="1"/>
  <c r="G14" i="44" s="1"/>
  <c r="I13" i="44" a="1"/>
  <c r="I13" i="44" s="1"/>
  <c r="H13" i="44" a="1"/>
  <c r="H13" i="44" s="1"/>
  <c r="G13" i="44" a="1"/>
  <c r="G13" i="44" s="1"/>
  <c r="I12" i="44" a="1"/>
  <c r="I12" i="44" s="1"/>
  <c r="H12" i="44" a="1"/>
  <c r="H12" i="44" s="1"/>
  <c r="G12" i="44" a="1"/>
  <c r="G12" i="44" s="1"/>
  <c r="I11" i="44" a="1"/>
  <c r="I11" i="44" s="1"/>
  <c r="H11" i="44" a="1"/>
  <c r="H11" i="44" s="1"/>
  <c r="G11" i="44" a="1"/>
  <c r="G11" i="44" s="1"/>
  <c r="I10" i="44" a="1"/>
  <c r="I10" i="44" s="1"/>
  <c r="H10" i="44" a="1"/>
  <c r="H10" i="44" s="1"/>
  <c r="G10" i="44" a="1"/>
  <c r="G10" i="44" s="1"/>
  <c r="I9" i="44" a="1"/>
  <c r="I9" i="44" s="1"/>
  <c r="H9" i="44" a="1"/>
  <c r="H9" i="44" s="1"/>
  <c r="G9" i="44" a="1"/>
  <c r="G9" i="44" s="1"/>
  <c r="I8" i="44" a="1"/>
  <c r="I8" i="44" s="1"/>
  <c r="H8" i="44" a="1"/>
  <c r="H8" i="44" s="1"/>
  <c r="G8" i="44" a="1"/>
  <c r="G8" i="44" s="1"/>
  <c r="I7" i="44" a="1"/>
  <c r="I7" i="44" s="1"/>
  <c r="H7" i="44" a="1"/>
  <c r="H7" i="44" s="1"/>
  <c r="G7" i="44" a="1"/>
  <c r="G7" i="44" s="1"/>
  <c r="I6" i="44" a="1"/>
  <c r="I6" i="44" s="1"/>
  <c r="H6" i="44" a="1"/>
  <c r="H6" i="44" s="1"/>
  <c r="G6" i="44" a="1"/>
  <c r="G6" i="44" s="1"/>
  <c r="I5" i="44" a="1"/>
  <c r="I5" i="44" s="1"/>
  <c r="H5" i="44" a="1"/>
  <c r="H5" i="44" s="1"/>
  <c r="G5" i="44" a="1"/>
  <c r="G5" i="44" s="1"/>
  <c r="I1" i="44"/>
  <c r="H1" i="44"/>
  <c r="G1" i="44"/>
  <c r="AB31" i="24" l="1"/>
  <c r="AI93" i="24"/>
  <c r="AB77" i="24"/>
  <c r="AI102" i="24"/>
  <c r="AI99" i="24"/>
  <c r="AB133" i="24"/>
  <c r="AB85" i="24"/>
  <c r="AI31" i="24"/>
  <c r="AI104" i="24"/>
  <c r="AC151" i="24"/>
  <c r="Z174" i="24"/>
  <c r="AB151" i="24"/>
  <c r="Y174" i="24"/>
  <c r="AB149" i="24"/>
  <c r="AB109" i="24"/>
  <c r="AB29" i="24"/>
  <c r="AB21" i="24"/>
  <c r="AB13" i="24"/>
  <c r="AB23" i="24"/>
  <c r="AI129" i="24"/>
  <c r="AJ82" i="24"/>
  <c r="AJ118" i="24"/>
  <c r="AJ110" i="24"/>
  <c r="AJ102" i="24"/>
  <c r="AJ94" i="24"/>
  <c r="AJ90" i="24"/>
  <c r="AB53" i="24"/>
  <c r="AB94" i="24"/>
  <c r="AJ137" i="24"/>
  <c r="AJ113" i="24"/>
  <c r="AJ69" i="24"/>
  <c r="AJ146" i="24"/>
  <c r="AJ74" i="24"/>
  <c r="AB150" i="24"/>
  <c r="AJ114" i="24"/>
  <c r="AJ66" i="24"/>
  <c r="AJ132" i="24"/>
  <c r="AJ130" i="24"/>
  <c r="AC111" i="24"/>
  <c r="AC15" i="24"/>
  <c r="AJ70" i="24"/>
  <c r="AB119" i="24"/>
  <c r="AC147" i="24"/>
  <c r="AC99" i="24"/>
  <c r="AC75" i="24"/>
  <c r="AB91" i="24"/>
  <c r="AC145" i="24"/>
  <c r="AB105" i="24"/>
  <c r="AB57" i="24"/>
  <c r="AC138" i="24"/>
  <c r="AC98" i="24"/>
  <c r="AB98" i="24"/>
  <c r="AB50" i="24"/>
  <c r="AC112" i="24"/>
  <c r="AC80" i="24"/>
  <c r="AC48" i="24"/>
  <c r="AJ139" i="24"/>
  <c r="AJ123" i="24"/>
  <c r="AC115" i="24"/>
  <c r="AJ83" i="24"/>
  <c r="AJ67" i="24"/>
  <c r="AC43" i="24"/>
  <c r="AJ87" i="24"/>
  <c r="AJ79" i="24"/>
  <c r="AC11" i="24"/>
  <c r="AC127" i="24"/>
  <c r="AB27" i="24"/>
  <c r="AB11" i="24"/>
  <c r="Z161" i="24"/>
  <c r="AJ161" i="24" s="1"/>
  <c r="AC81" i="24"/>
  <c r="AC49" i="24"/>
  <c r="AC41" i="24"/>
  <c r="AC33" i="24"/>
  <c r="AB14" i="24"/>
  <c r="AB22" i="24"/>
  <c r="AB15" i="24"/>
  <c r="AB38" i="24"/>
  <c r="AI167" i="24"/>
  <c r="AC86" i="24"/>
  <c r="AI145" i="24"/>
  <c r="AI40" i="24"/>
  <c r="AC79" i="24"/>
  <c r="AC32" i="24"/>
  <c r="AB111" i="24"/>
  <c r="AC118" i="24"/>
  <c r="AB65" i="24"/>
  <c r="AB126" i="24"/>
  <c r="AB66" i="24"/>
  <c r="AB17" i="24"/>
  <c r="AC39" i="24"/>
  <c r="AB59" i="24"/>
  <c r="AB62" i="24"/>
  <c r="AB46" i="24"/>
  <c r="AB30" i="24"/>
  <c r="AI73" i="24"/>
  <c r="AC141" i="24"/>
  <c r="AC125" i="24"/>
  <c r="AC85" i="24"/>
  <c r="AI34" i="24"/>
  <c r="AI58" i="24"/>
  <c r="AC128" i="24"/>
  <c r="AB79" i="24"/>
  <c r="AI33" i="24"/>
  <c r="AC16" i="24"/>
  <c r="AJ64" i="24"/>
  <c r="AC55" i="24"/>
  <c r="AC23" i="24"/>
  <c r="AC61" i="24"/>
  <c r="Z167" i="24"/>
  <c r="AJ167" i="24" s="1"/>
  <c r="AB25" i="24"/>
  <c r="AJ72" i="24"/>
  <c r="AB168" i="24"/>
  <c r="AB169" i="24" s="1"/>
  <c r="AB75" i="24"/>
  <c r="Y155" i="24"/>
  <c r="AI155" i="24" s="1"/>
  <c r="AB26" i="24"/>
  <c r="AB9" i="24"/>
  <c r="AB153" i="24"/>
  <c r="AB154" i="24" s="1"/>
  <c r="AI30" i="24"/>
  <c r="AI46" i="24"/>
  <c r="AC153" i="24"/>
  <c r="AC154" i="24" s="1"/>
  <c r="AI74" i="24"/>
  <c r="AC13" i="24"/>
  <c r="AC59" i="24"/>
  <c r="AB10" i="24"/>
  <c r="AC25" i="24"/>
  <c r="AJ138" i="24"/>
  <c r="AB97" i="24"/>
  <c r="AC143" i="24"/>
  <c r="AC119" i="24"/>
  <c r="AC103" i="24"/>
  <c r="AC63" i="24"/>
  <c r="AC47" i="24"/>
  <c r="AB121" i="24"/>
  <c r="AB143" i="24"/>
  <c r="Z152" i="24"/>
  <c r="AJ152" i="24" s="1"/>
  <c r="AJ135" i="24"/>
  <c r="AB171" i="24"/>
  <c r="AB172" i="24" s="1"/>
  <c r="AB24" i="24"/>
  <c r="AC159" i="24"/>
  <c r="AC160" i="24" s="1"/>
  <c r="AC171" i="24"/>
  <c r="AC172" i="24" s="1"/>
  <c r="AC91" i="24"/>
  <c r="AB144" i="24"/>
  <c r="AC130" i="24"/>
  <c r="AC150" i="24"/>
  <c r="AE156" i="24"/>
  <c r="AE157" i="24" s="1"/>
  <c r="Y157" i="24" s="1"/>
  <c r="AI157" i="24" s="1"/>
  <c r="AF165" i="24"/>
  <c r="AF166" i="24" s="1"/>
  <c r="AB147" i="24"/>
  <c r="AB83" i="24"/>
  <c r="Y152" i="24"/>
  <c r="AI152" i="24" s="1"/>
  <c r="AB56" i="24"/>
  <c r="AB130" i="24"/>
  <c r="Z155" i="24"/>
  <c r="AJ155" i="24" s="1"/>
  <c r="AF171" i="24"/>
  <c r="AF172" i="24" s="1"/>
  <c r="AI137" i="24"/>
  <c r="AI65" i="24"/>
  <c r="AB120" i="24"/>
  <c r="AE153" i="24"/>
  <c r="AE154" i="24" s="1"/>
  <c r="AC57" i="24"/>
  <c r="AF153" i="24"/>
  <c r="AF154" i="24" s="1"/>
  <c r="AJ91" i="24"/>
  <c r="AJ98" i="24"/>
  <c r="AJ150" i="24"/>
  <c r="AB67" i="24"/>
  <c r="AC9" i="24"/>
  <c r="AB40" i="24"/>
  <c r="AC88" i="24"/>
  <c r="AB88" i="24"/>
  <c r="AI50" i="24"/>
  <c r="AB129" i="24"/>
  <c r="AB34" i="24"/>
  <c r="AI123" i="24"/>
  <c r="AC17" i="24"/>
  <c r="AJ75" i="24"/>
  <c r="AB138" i="24"/>
  <c r="AB82" i="24"/>
  <c r="AI56" i="24"/>
  <c r="AC82" i="24"/>
  <c r="AC67" i="24"/>
  <c r="AB146" i="24"/>
  <c r="AJ140" i="24"/>
  <c r="AJ124" i="24"/>
  <c r="AJ116" i="24"/>
  <c r="AC100" i="24"/>
  <c r="AC84" i="24"/>
  <c r="AJ76" i="24"/>
  <c r="AJ68" i="24"/>
  <c r="AC52" i="24"/>
  <c r="AJ104" i="24"/>
  <c r="AC36" i="24"/>
  <c r="AC28" i="24"/>
  <c r="AJ80" i="24"/>
  <c r="AI107" i="24"/>
  <c r="AB44" i="24"/>
  <c r="AB28" i="24"/>
  <c r="AB36" i="24"/>
  <c r="AC44" i="24"/>
  <c r="AC34" i="24"/>
  <c r="AB107" i="24"/>
  <c r="AJ127" i="24"/>
  <c r="AC146" i="24"/>
  <c r="AC10" i="24"/>
  <c r="AC68" i="24"/>
  <c r="AC107" i="24"/>
  <c r="AB115" i="24"/>
  <c r="AJ112" i="24"/>
  <c r="AC83" i="24"/>
  <c r="AJ143" i="24"/>
  <c r="AB60" i="24"/>
  <c r="AJ88" i="24"/>
  <c r="AJ126" i="24"/>
  <c r="AI44" i="24"/>
  <c r="AC60" i="24"/>
  <c r="AC139" i="24"/>
  <c r="AI91" i="24"/>
  <c r="AB99" i="24"/>
  <c r="AJ107" i="24"/>
  <c r="AC12" i="24"/>
  <c r="AB12" i="24"/>
  <c r="AI67" i="24"/>
  <c r="AC116" i="24"/>
  <c r="AC124" i="24"/>
  <c r="AC20" i="24"/>
  <c r="AC58" i="24"/>
  <c r="AI139" i="24"/>
  <c r="AB139" i="24"/>
  <c r="AC31" i="24"/>
  <c r="AI29" i="24"/>
  <c r="AI71" i="24"/>
  <c r="AB71" i="24"/>
  <c r="AJ95" i="24"/>
  <c r="AC95" i="24"/>
  <c r="AI103" i="24"/>
  <c r="AB103" i="24"/>
  <c r="AI119" i="24"/>
  <c r="AI127" i="24"/>
  <c r="AB159" i="24"/>
  <c r="AB160" i="24" s="1"/>
  <c r="Y161" i="24"/>
  <c r="AI161" i="24" s="1"/>
  <c r="AB8" i="24"/>
  <c r="AB43" i="24"/>
  <c r="AJ71" i="24"/>
  <c r="AC71" i="24"/>
  <c r="AJ101" i="24"/>
  <c r="AJ119" i="24"/>
  <c r="AJ142" i="24"/>
  <c r="AC162" i="24"/>
  <c r="AC163" i="24" s="1"/>
  <c r="AC8" i="24"/>
  <c r="AB41" i="24"/>
  <c r="AB69" i="24"/>
  <c r="AI78" i="24"/>
  <c r="AB95" i="24"/>
  <c r="AI105" i="24"/>
  <c r="AI110" i="24"/>
  <c r="AJ115" i="24"/>
  <c r="AB118" i="24"/>
  <c r="AI63" i="24"/>
  <c r="AB101" i="24"/>
  <c r="AB114" i="24"/>
  <c r="AB134" i="24"/>
  <c r="AI134" i="24"/>
  <c r="AI147" i="24"/>
  <c r="AI83" i="24"/>
  <c r="AC114" i="24"/>
  <c r="AC120" i="24"/>
  <c r="AJ120" i="24"/>
  <c r="AC126" i="24"/>
  <c r="AJ134" i="24"/>
  <c r="AC134" i="24"/>
  <c r="AJ147" i="24"/>
  <c r="AF162" i="24"/>
  <c r="AF163" i="24" s="1"/>
  <c r="AI52" i="24"/>
  <c r="AB54" i="24"/>
  <c r="AI54" i="24"/>
  <c r="AI86" i="24"/>
  <c r="AB86" i="24"/>
  <c r="AJ103" i="24"/>
  <c r="AJ106" i="24"/>
  <c r="AJ122" i="24"/>
  <c r="AC132" i="24"/>
  <c r="Z164" i="24"/>
  <c r="AJ164" i="24" s="1"/>
  <c r="AC165" i="24"/>
  <c r="AC87" i="24"/>
  <c r="AI41" i="24"/>
  <c r="AC74" i="24"/>
  <c r="AB90" i="24"/>
  <c r="AJ92" i="24"/>
  <c r="AC92" i="24"/>
  <c r="AI98" i="24"/>
  <c r="AB125" i="24"/>
  <c r="AI125" i="24"/>
  <c r="AI89" i="24"/>
  <c r="AB89" i="24"/>
  <c r="AB117" i="24"/>
  <c r="AB123" i="24"/>
  <c r="AI131" i="24"/>
  <c r="AB131" i="24"/>
  <c r="AB135" i="24"/>
  <c r="AB33" i="24"/>
  <c r="AI43" i="24"/>
  <c r="AI57" i="24"/>
  <c r="AB87" i="24"/>
  <c r="AC123" i="24"/>
  <c r="AJ131" i="24"/>
  <c r="AC131" i="24"/>
  <c r="AC135" i="24"/>
  <c r="AI141" i="24"/>
  <c r="AI35" i="24"/>
  <c r="AB20" i="24"/>
  <c r="AI49" i="24"/>
  <c r="AC56" i="24"/>
  <c r="AI47" i="24"/>
  <c r="AC64" i="24"/>
  <c r="AB70" i="24"/>
  <c r="AB72" i="24"/>
  <c r="AC90" i="24"/>
  <c r="AB106" i="24"/>
  <c r="AI138" i="24"/>
  <c r="AC148" i="24"/>
  <c r="AJ148" i="24"/>
  <c r="AJ151" i="24"/>
  <c r="AB137" i="24"/>
  <c r="AB145" i="24"/>
  <c r="AB81" i="24"/>
  <c r="AI28" i="24"/>
  <c r="AB16" i="24"/>
  <c r="AC40" i="24"/>
  <c r="AC66" i="24"/>
  <c r="AC70" i="24"/>
  <c r="AC72" i="24"/>
  <c r="AB74" i="24"/>
  <c r="AC96" i="24"/>
  <c r="AB102" i="24"/>
  <c r="AC106" i="24"/>
  <c r="AI111" i="24"/>
  <c r="Y164" i="24"/>
  <c r="AI164" i="24" s="1"/>
  <c r="AB165" i="24"/>
  <c r="AB7" i="24"/>
  <c r="AB19" i="24"/>
  <c r="AB52" i="24"/>
  <c r="AC142" i="24"/>
  <c r="AC7" i="24"/>
  <c r="AC19" i="24"/>
  <c r="AJ73" i="24"/>
  <c r="AB78" i="24"/>
  <c r="AJ97" i="24"/>
  <c r="AJ105" i="24"/>
  <c r="AB113" i="24"/>
  <c r="AC122" i="24"/>
  <c r="AJ141" i="24"/>
  <c r="AI144" i="24"/>
  <c r="AI59" i="24"/>
  <c r="AC50" i="24"/>
  <c r="AC78" i="24"/>
  <c r="AC113" i="24"/>
  <c r="AJ144" i="24"/>
  <c r="AC5" i="24"/>
  <c r="AC35" i="24"/>
  <c r="AJ65" i="24"/>
  <c r="AB73" i="24"/>
  <c r="AB110" i="24"/>
  <c r="AB122" i="24"/>
  <c r="AC133" i="24"/>
  <c r="AI108" i="24"/>
  <c r="AB80" i="24"/>
  <c r="AC110" i="24"/>
  <c r="AI112" i="24"/>
  <c r="AI136" i="24"/>
  <c r="AB6" i="24"/>
  <c r="AB18" i="24"/>
  <c r="AC27" i="24"/>
  <c r="AB32" i="24"/>
  <c r="AB35" i="24"/>
  <c r="AI51" i="24"/>
  <c r="AJ77" i="24"/>
  <c r="AI151" i="24"/>
  <c r="AB142" i="24"/>
  <c r="AJ78" i="24"/>
  <c r="AI42" i="24"/>
  <c r="AC51" i="24"/>
  <c r="AJ85" i="24"/>
  <c r="AJ109" i="24"/>
  <c r="AC24" i="24"/>
  <c r="AJ86" i="24"/>
  <c r="AI38" i="24"/>
  <c r="AB49" i="24"/>
  <c r="AI55" i="24"/>
  <c r="AB58" i="24"/>
  <c r="AC77" i="24"/>
  <c r="AJ93" i="24"/>
  <c r="AJ100" i="24"/>
  <c r="AB112" i="24"/>
  <c r="AI128" i="24"/>
  <c r="AB128" i="24"/>
  <c r="AI75" i="24"/>
  <c r="Z158" i="24"/>
  <c r="AJ158" i="24" s="1"/>
  <c r="AF156" i="24"/>
  <c r="AJ89" i="24"/>
  <c r="AC89" i="24"/>
  <c r="AJ84" i="24"/>
  <c r="AI92" i="24"/>
  <c r="AB92" i="24"/>
  <c r="AJ121" i="24"/>
  <c r="AC121" i="24"/>
  <c r="AC144" i="24"/>
  <c r="AB4" i="24"/>
  <c r="AC26" i="24"/>
  <c r="AI69" i="24"/>
  <c r="AI45" i="24"/>
  <c r="AB51" i="24"/>
  <c r="AJ108" i="24"/>
  <c r="AI124" i="24"/>
  <c r="AB124" i="24"/>
  <c r="AC4" i="24"/>
  <c r="AI85" i="24"/>
  <c r="AB61" i="24"/>
  <c r="AB48" i="24"/>
  <c r="AC73" i="24"/>
  <c r="AJ96" i="24"/>
  <c r="AC105" i="24"/>
  <c r="AB108" i="24"/>
  <c r="AB45" i="24"/>
  <c r="Y170" i="24"/>
  <c r="AI170" i="24" s="1"/>
  <c r="AC42" i="24"/>
  <c r="AJ99" i="24"/>
  <c r="AC101" i="24"/>
  <c r="AJ129" i="24"/>
  <c r="AI61" i="24"/>
  <c r="AC69" i="24"/>
  <c r="AI100" i="24"/>
  <c r="AI116" i="24"/>
  <c r="AJ136" i="24"/>
  <c r="Y158" i="24"/>
  <c r="AI158" i="24" s="1"/>
  <c r="AI64" i="24"/>
  <c r="AB64" i="24"/>
  <c r="AB76" i="24"/>
  <c r="AC108" i="24"/>
  <c r="AJ117" i="24"/>
  <c r="AC117" i="24"/>
  <c r="AJ128" i="24"/>
  <c r="AC137" i="24"/>
  <c r="AB140" i="24"/>
  <c r="AE159" i="24"/>
  <c r="AE160" i="24" s="1"/>
  <c r="AB42" i="24"/>
  <c r="AI72" i="24"/>
  <c r="AC76" i="24"/>
  <c r="AJ133" i="24"/>
  <c r="AC140" i="24"/>
  <c r="AJ149" i="24"/>
  <c r="AC149" i="24"/>
  <c r="AF159" i="24"/>
  <c r="AF160" i="24" s="1"/>
  <c r="Z170" i="24"/>
  <c r="AJ170" i="24" s="1"/>
  <c r="AF168" i="24"/>
  <c r="AB39" i="24"/>
  <c r="AC18" i="24"/>
  <c r="AC97" i="24"/>
  <c r="AB104" i="24"/>
  <c r="AJ111" i="24"/>
  <c r="AI132" i="24"/>
  <c r="AI148" i="24"/>
  <c r="AB84" i="24"/>
  <c r="AC104" i="24"/>
  <c r="AC129" i="24"/>
  <c r="AB136" i="24"/>
  <c r="AB162" i="24"/>
  <c r="AI68" i="24"/>
  <c r="AB68" i="24"/>
  <c r="AB100" i="24"/>
  <c r="AB116" i="24"/>
  <c r="AJ125" i="24"/>
  <c r="AC136" i="24"/>
  <c r="AC65" i="24"/>
  <c r="AI66" i="24"/>
  <c r="AI96" i="24"/>
  <c r="AB96" i="24"/>
  <c r="AB132" i="24"/>
  <c r="AB148" i="24"/>
  <c r="AI88" i="24"/>
  <c r="AI120" i="24"/>
  <c r="AJ145" i="24"/>
  <c r="AI62" i="24"/>
  <c r="AJ81" i="24"/>
  <c r="Z154" i="24" l="1"/>
  <c r="AJ154" i="24" s="1"/>
  <c r="Y154" i="24"/>
  <c r="AI154" i="24" s="1"/>
  <c r="Y160" i="24"/>
  <c r="AI160" i="24" s="1"/>
  <c r="Z171" i="24"/>
  <c r="AJ171" i="24" s="1"/>
  <c r="Z153" i="24"/>
  <c r="AJ153" i="24" s="1"/>
  <c r="Y153" i="24"/>
  <c r="AI153" i="24" s="1"/>
  <c r="Z160" i="24"/>
  <c r="AJ160" i="24" s="1"/>
  <c r="Y156" i="24"/>
  <c r="AI156" i="24" s="1"/>
  <c r="Z159" i="24"/>
  <c r="AJ159" i="24" s="1"/>
  <c r="Z162" i="24"/>
  <c r="AJ162" i="24" s="1"/>
  <c r="Z163" i="24"/>
  <c r="AJ163" i="24" s="1"/>
  <c r="AB166" i="24"/>
  <c r="Y166" i="24" s="1"/>
  <c r="AI166" i="24" s="1"/>
  <c r="Y165" i="24"/>
  <c r="AI165" i="24" s="1"/>
  <c r="Z165" i="24"/>
  <c r="AJ165" i="24" s="1"/>
  <c r="AC166" i="24"/>
  <c r="Z166" i="24" s="1"/>
  <c r="AJ166" i="24" s="1"/>
  <c r="AB163" i="24"/>
  <c r="Y163" i="24" s="1"/>
  <c r="AI163" i="24" s="1"/>
  <c r="Y162" i="24"/>
  <c r="AI162" i="24" s="1"/>
  <c r="Y169" i="24"/>
  <c r="AI169" i="24" s="1"/>
  <c r="Y168" i="24"/>
  <c r="AI168" i="24" s="1"/>
  <c r="Z156" i="24"/>
  <c r="AJ156" i="24" s="1"/>
  <c r="AF157" i="24"/>
  <c r="Z157" i="24" s="1"/>
  <c r="AJ157" i="24" s="1"/>
  <c r="AF169" i="24"/>
  <c r="Z169" i="24" s="1"/>
  <c r="AJ169" i="24" s="1"/>
  <c r="Z168" i="24"/>
  <c r="AJ168" i="24" s="1"/>
  <c r="Y171" i="24"/>
  <c r="AI171" i="24" s="1"/>
  <c r="Y159" i="24"/>
  <c r="AI159" i="24" s="1"/>
  <c r="P15" i="24" l="1"/>
  <c r="O15" i="24"/>
  <c r="P14" i="24"/>
  <c r="O14" i="24"/>
  <c r="P13" i="24"/>
  <c r="O13" i="24"/>
  <c r="P12" i="24"/>
  <c r="O12" i="24"/>
  <c r="P4" i="24"/>
  <c r="P5" i="24"/>
  <c r="P6" i="24"/>
  <c r="P7" i="24"/>
  <c r="O5" i="24"/>
  <c r="Q7" i="24" s="1"/>
  <c r="O6" i="24"/>
  <c r="O7" i="24"/>
  <c r="O4" i="24"/>
  <c r="AA6" i="14"/>
  <c r="AA7" i="14"/>
  <c r="AA8" i="14"/>
  <c r="AA9" i="14"/>
  <c r="AA10" i="14"/>
  <c r="AA5" i="14"/>
  <c r="AB5" i="14"/>
  <c r="Z5" i="14"/>
  <c r="Z6" i="14"/>
  <c r="Z7" i="14"/>
  <c r="Z8" i="14"/>
  <c r="Z9" i="14"/>
  <c r="Z10" i="14"/>
  <c r="Z4" i="14"/>
  <c r="Y5" i="14"/>
  <c r="Y6" i="14"/>
  <c r="Y7" i="14"/>
  <c r="Y8" i="14"/>
  <c r="Y9" i="14"/>
  <c r="Y10" i="14"/>
  <c r="Y4" i="14"/>
  <c r="V5" i="14"/>
  <c r="W5" i="14"/>
  <c r="V6" i="14"/>
  <c r="W6" i="14"/>
  <c r="V7" i="14"/>
  <c r="W7" i="14"/>
  <c r="V8" i="14"/>
  <c r="W8" i="14"/>
  <c r="V9" i="14"/>
  <c r="W9" i="14"/>
  <c r="V10" i="14"/>
  <c r="W10" i="14"/>
  <c r="W4" i="14"/>
  <c r="V4" i="14"/>
  <c r="U5" i="14"/>
  <c r="U6" i="14"/>
  <c r="U7" i="14"/>
  <c r="U8" i="14"/>
  <c r="U9" i="14"/>
  <c r="U10" i="14"/>
  <c r="U4" i="14"/>
  <c r="Q15" i="24" l="1"/>
  <c r="AA12" i="14"/>
  <c r="Z14" i="14"/>
  <c r="Y14" i="14"/>
  <c r="AC5" i="14"/>
  <c r="AD5" i="14" s="1"/>
  <c r="AE5" i="14" s="1"/>
  <c r="AF4" i="14"/>
  <c r="AC4" i="14"/>
  <c r="AB7" i="14" l="1"/>
  <c r="AC7" i="14" s="1"/>
  <c r="AB6" i="14"/>
  <c r="AC6" i="14" s="1"/>
  <c r="AD6" i="14" s="1"/>
  <c r="AE6" i="14" s="1"/>
  <c r="AF5" i="14"/>
  <c r="AB8" i="14" l="1"/>
  <c r="AF6" i="14"/>
  <c r="AG5" i="14"/>
  <c r="AC8" i="14"/>
  <c r="AD8" i="14" s="1"/>
  <c r="AE8" i="14" s="1"/>
  <c r="AB9" i="14"/>
  <c r="AD7" i="14"/>
  <c r="AE7" i="14" s="1"/>
  <c r="AC9" i="14" l="1"/>
  <c r="AD9" i="14" s="1"/>
  <c r="AE9" i="14" s="1"/>
  <c r="AG6" i="14"/>
  <c r="AF7" i="14"/>
  <c r="AB10" i="14" l="1"/>
  <c r="AC10" i="14" s="1"/>
  <c r="AF8" i="14"/>
  <c r="AG7" i="14"/>
  <c r="AC14" i="14" l="1"/>
  <c r="AD10" i="14"/>
  <c r="AE10" i="14" s="1"/>
  <c r="AF9" i="14"/>
  <c r="AG8" i="14"/>
  <c r="AG9" i="14" l="1"/>
  <c r="AF10" i="14"/>
  <c r="AF16" i="14" l="1"/>
  <c r="AF14" i="14"/>
  <c r="AF15" i="14" s="1"/>
  <c r="AG10" i="14"/>
  <c r="F47" i="24" l="1"/>
  <c r="G47" i="24"/>
  <c r="H47" i="24"/>
  <c r="H8" i="24"/>
  <c r="G11" i="24"/>
  <c r="H11" i="24"/>
  <c r="I11" i="24"/>
  <c r="F12" i="24"/>
  <c r="H12" i="24"/>
  <c r="H15" i="24"/>
  <c r="I15" i="24"/>
  <c r="F16" i="24"/>
  <c r="G16" i="24"/>
  <c r="H16" i="24"/>
  <c r="F19" i="24"/>
  <c r="G19" i="24"/>
  <c r="H19" i="24"/>
  <c r="I19" i="24"/>
  <c r="F20" i="24"/>
  <c r="G20" i="24"/>
  <c r="H20" i="24"/>
  <c r="G24" i="24"/>
  <c r="H24" i="24"/>
  <c r="I27" i="24"/>
  <c r="G28" i="24"/>
  <c r="H28" i="24"/>
  <c r="F31" i="24"/>
  <c r="G31" i="24"/>
  <c r="F32" i="24"/>
  <c r="G32" i="24"/>
  <c r="H32" i="24"/>
  <c r="G35" i="24"/>
  <c r="H35" i="24"/>
  <c r="F40" i="24"/>
  <c r="H43" i="24"/>
  <c r="I43" i="24"/>
  <c r="F44" i="24"/>
  <c r="G44" i="24"/>
  <c r="H44" i="24"/>
  <c r="F4" i="24"/>
  <c r="C7" i="44" a="1"/>
  <c r="C7" i="44" s="1"/>
  <c r="D7" i="44" a="1"/>
  <c r="D7" i="44" s="1"/>
  <c r="E7" i="44" a="1"/>
  <c r="E7" i="44" s="1"/>
  <c r="F7" i="44" a="1"/>
  <c r="F7" i="44" s="1"/>
  <c r="C8" i="44" a="1"/>
  <c r="C8" i="44" s="1"/>
  <c r="D8" i="44" a="1"/>
  <c r="D8" i="44" s="1"/>
  <c r="E8" i="44" a="1"/>
  <c r="E8" i="44" s="1"/>
  <c r="F8" i="44" a="1"/>
  <c r="F8" i="44" s="1"/>
  <c r="C9" i="44" a="1"/>
  <c r="C9" i="44"/>
  <c r="D9" i="44" a="1"/>
  <c r="D9" i="44"/>
  <c r="E9" i="44" a="1"/>
  <c r="E9" i="44" s="1"/>
  <c r="F9" i="44" a="1"/>
  <c r="F9" i="44"/>
  <c r="C10" i="44" a="1"/>
  <c r="C10" i="44" s="1"/>
  <c r="D10" i="44" a="1"/>
  <c r="D10" i="44" s="1"/>
  <c r="E10" i="44" a="1"/>
  <c r="E10" i="44"/>
  <c r="F10" i="44" a="1"/>
  <c r="F10" i="44" s="1"/>
  <c r="C11" i="44" a="1"/>
  <c r="C11" i="44" s="1"/>
  <c r="D11" i="44" a="1"/>
  <c r="D11" i="44" s="1"/>
  <c r="E11" i="44" a="1"/>
  <c r="E11" i="44"/>
  <c r="F11" i="44" a="1"/>
  <c r="F11" i="44" s="1"/>
  <c r="C12" i="44" a="1"/>
  <c r="C12" i="44" s="1"/>
  <c r="D12" i="44" a="1"/>
  <c r="D12" i="44" s="1"/>
  <c r="E12" i="44" a="1"/>
  <c r="E12" i="44"/>
  <c r="F12" i="44" a="1"/>
  <c r="F12" i="44" s="1"/>
  <c r="C13" i="44" a="1"/>
  <c r="C13" i="44" s="1"/>
  <c r="D13" i="44" a="1"/>
  <c r="D13" i="44"/>
  <c r="E13" i="44" a="1"/>
  <c r="E13" i="44" s="1"/>
  <c r="F13" i="44" a="1"/>
  <c r="F13" i="44" s="1"/>
  <c r="C14" i="44" a="1"/>
  <c r="C14" i="44" s="1"/>
  <c r="D14" i="44" a="1"/>
  <c r="D14" i="44" s="1"/>
  <c r="E14" i="44" a="1"/>
  <c r="E14" i="44" s="1"/>
  <c r="F14" i="44" a="1"/>
  <c r="F14" i="44" s="1"/>
  <c r="C15" i="44" a="1"/>
  <c r="C15" i="44" s="1"/>
  <c r="D15" i="44" a="1"/>
  <c r="D15" i="44"/>
  <c r="E15" i="44" a="1"/>
  <c r="E15" i="44"/>
  <c r="F15" i="44" a="1"/>
  <c r="F15" i="44" s="1"/>
  <c r="C16" i="44" a="1"/>
  <c r="C16" i="44"/>
  <c r="D16" i="44" a="1"/>
  <c r="D16" i="44" s="1"/>
  <c r="E16" i="44" a="1"/>
  <c r="E16" i="44" s="1"/>
  <c r="F16" i="44" a="1"/>
  <c r="F16" i="44" s="1"/>
  <c r="C17" i="44" a="1"/>
  <c r="C17" i="44" s="1"/>
  <c r="D17" i="44" a="1"/>
  <c r="D17" i="44" s="1"/>
  <c r="E17" i="44" a="1"/>
  <c r="E17" i="44" s="1"/>
  <c r="F17" i="44" a="1"/>
  <c r="F17" i="44" s="1"/>
  <c r="C18" i="44" a="1"/>
  <c r="C18" i="44" s="1"/>
  <c r="D18" i="44" a="1"/>
  <c r="D18" i="44" s="1"/>
  <c r="E18" i="44" a="1"/>
  <c r="E18" i="44" s="1"/>
  <c r="F18" i="44" a="1"/>
  <c r="F18" i="44" s="1"/>
  <c r="C19" i="44" a="1"/>
  <c r="C19" i="44"/>
  <c r="D19" i="44" a="1"/>
  <c r="D19" i="44" s="1"/>
  <c r="E19" i="44" a="1"/>
  <c r="E19" i="44" s="1"/>
  <c r="F19" i="44" a="1"/>
  <c r="F19" i="44" s="1"/>
  <c r="C20" i="44" a="1"/>
  <c r="C20" i="44" s="1"/>
  <c r="D20" i="44" a="1"/>
  <c r="D20" i="44" s="1"/>
  <c r="E20" i="44" a="1"/>
  <c r="E20" i="44" s="1"/>
  <c r="F20" i="44" a="1"/>
  <c r="F20" i="44" s="1"/>
  <c r="C21" i="44" a="1"/>
  <c r="C21" i="44" s="1"/>
  <c r="D21" i="44" a="1"/>
  <c r="D21" i="44" s="1"/>
  <c r="E21" i="44" a="1"/>
  <c r="E21" i="44" s="1"/>
  <c r="F21" i="44" a="1"/>
  <c r="F21" i="44" s="1"/>
  <c r="C22" i="44" a="1"/>
  <c r="C22" i="44" s="1"/>
  <c r="D22" i="44" a="1"/>
  <c r="D22" i="44" s="1"/>
  <c r="E22" i="44" a="1"/>
  <c r="E22" i="44" s="1"/>
  <c r="F22" i="44" a="1"/>
  <c r="F22" i="44" s="1"/>
  <c r="C23" i="44" a="1"/>
  <c r="C23" i="44" s="1"/>
  <c r="D23" i="44" a="1"/>
  <c r="D23" i="44" s="1"/>
  <c r="E23" i="44" a="1"/>
  <c r="E23" i="44" s="1"/>
  <c r="F23" i="44" a="1"/>
  <c r="F23" i="44" s="1"/>
  <c r="C24" i="44" a="1"/>
  <c r="C24" i="44" s="1"/>
  <c r="D24" i="44" a="1"/>
  <c r="D24" i="44" s="1"/>
  <c r="E24" i="44" a="1"/>
  <c r="E24" i="44" s="1"/>
  <c r="F24" i="44" a="1"/>
  <c r="F24" i="44" s="1"/>
  <c r="C25" i="44" a="1"/>
  <c r="C25" i="44" s="1"/>
  <c r="D25" i="44" a="1"/>
  <c r="D25" i="44"/>
  <c r="E25" i="44" a="1"/>
  <c r="E25" i="44" s="1"/>
  <c r="F25" i="44" a="1"/>
  <c r="F25" i="44" s="1"/>
  <c r="C26" i="44" a="1"/>
  <c r="C26" i="44" s="1"/>
  <c r="D26" i="44" a="1"/>
  <c r="D26" i="44" s="1"/>
  <c r="E26" i="44" a="1"/>
  <c r="E26" i="44" s="1"/>
  <c r="F26" i="44" a="1"/>
  <c r="F26" i="44" s="1"/>
  <c r="C27" i="44" a="1"/>
  <c r="C27" i="44" s="1"/>
  <c r="D27" i="44" a="1"/>
  <c r="D27" i="44" s="1"/>
  <c r="E27" i="44" a="1"/>
  <c r="E27" i="44" s="1"/>
  <c r="F27" i="44" a="1"/>
  <c r="F27" i="44" s="1"/>
  <c r="C28" i="44" a="1"/>
  <c r="C28" i="44" s="1"/>
  <c r="D28" i="44" a="1"/>
  <c r="D28" i="44" s="1"/>
  <c r="E28" i="44" a="1"/>
  <c r="E28" i="44"/>
  <c r="F28" i="44" a="1"/>
  <c r="F28" i="44" s="1"/>
  <c r="C29" i="44" a="1"/>
  <c r="C29" i="44" s="1"/>
  <c r="D29" i="44" a="1"/>
  <c r="D29" i="44"/>
  <c r="E29" i="44" a="1"/>
  <c r="E29" i="44" s="1"/>
  <c r="F29" i="44" a="1"/>
  <c r="F29" i="44" s="1"/>
  <c r="C30" i="44" a="1"/>
  <c r="C30" i="44" s="1"/>
  <c r="D30" i="44" a="1"/>
  <c r="D30" i="44" s="1"/>
  <c r="E30" i="44" a="1"/>
  <c r="E30" i="44" s="1"/>
  <c r="F30" i="44" a="1"/>
  <c r="F30" i="44" s="1"/>
  <c r="C31" i="44" a="1"/>
  <c r="C31" i="44" s="1"/>
  <c r="D31" i="44" a="1"/>
  <c r="D31" i="44" s="1"/>
  <c r="E31" i="44" a="1"/>
  <c r="E31" i="44" s="1"/>
  <c r="F31" i="44" a="1"/>
  <c r="F31" i="44" s="1"/>
  <c r="C32" i="44" a="1"/>
  <c r="C32" i="44" s="1"/>
  <c r="D32" i="44" a="1"/>
  <c r="D32" i="44" s="1"/>
  <c r="E32" i="44" a="1"/>
  <c r="E32" i="44"/>
  <c r="F32" i="44" a="1"/>
  <c r="F32" i="44" s="1"/>
  <c r="C33" i="44" a="1"/>
  <c r="C33" i="44" s="1"/>
  <c r="D33" i="44" a="1"/>
  <c r="D33" i="44" s="1"/>
  <c r="E33" i="44" a="1"/>
  <c r="E33" i="44" s="1"/>
  <c r="F33" i="44" a="1"/>
  <c r="F33" i="44" s="1"/>
  <c r="C34" i="44" a="1"/>
  <c r="C34" i="44" s="1"/>
  <c r="D34" i="44" a="1"/>
  <c r="D34" i="44" s="1"/>
  <c r="E34" i="44" a="1"/>
  <c r="E34" i="44"/>
  <c r="F34" i="44" a="1"/>
  <c r="F34" i="44" s="1"/>
  <c r="C35" i="44" a="1"/>
  <c r="C35" i="44" s="1"/>
  <c r="D35" i="44" a="1"/>
  <c r="D35" i="44" s="1"/>
  <c r="E35" i="44" a="1"/>
  <c r="E35" i="44" s="1"/>
  <c r="F35" i="44" a="1"/>
  <c r="F35" i="44" s="1"/>
  <c r="C36" i="44" a="1"/>
  <c r="C36" i="44" s="1"/>
  <c r="D36" i="44" a="1"/>
  <c r="D36" i="44" s="1"/>
  <c r="E36" i="44" a="1"/>
  <c r="E36" i="44" s="1"/>
  <c r="F36" i="44" a="1"/>
  <c r="F36" i="44" s="1"/>
  <c r="C37" i="44" a="1"/>
  <c r="C37" i="44" s="1"/>
  <c r="D37" i="44" a="1"/>
  <c r="D37" i="44" s="1"/>
  <c r="E37" i="44" a="1"/>
  <c r="E37" i="44" s="1"/>
  <c r="F37" i="44" a="1"/>
  <c r="F37" i="44" s="1"/>
  <c r="C38" i="44" a="1"/>
  <c r="C38" i="44" s="1"/>
  <c r="D38" i="44" a="1"/>
  <c r="D38" i="44" s="1"/>
  <c r="E38" i="44" a="1"/>
  <c r="E38" i="44" s="1"/>
  <c r="F38" i="44" a="1"/>
  <c r="F38" i="44" s="1"/>
  <c r="C39" i="44" a="1"/>
  <c r="C39" i="44" s="1"/>
  <c r="D39" i="44" a="1"/>
  <c r="D39" i="44" s="1"/>
  <c r="E39" i="44" a="1"/>
  <c r="E39" i="44" s="1"/>
  <c r="F39" i="44" a="1"/>
  <c r="F39" i="44" s="1"/>
  <c r="C40" i="44" a="1"/>
  <c r="C40" i="44" s="1"/>
  <c r="D40" i="44" a="1"/>
  <c r="D40" i="44" s="1"/>
  <c r="E40" i="44" a="1"/>
  <c r="E40" i="44" s="1"/>
  <c r="F40" i="44" a="1"/>
  <c r="F40" i="44" s="1"/>
  <c r="C41" i="44" a="1"/>
  <c r="C41" i="44" s="1"/>
  <c r="D41" i="44" a="1"/>
  <c r="D41" i="44"/>
  <c r="E41" i="44" a="1"/>
  <c r="E41" i="44" s="1"/>
  <c r="F41" i="44" a="1"/>
  <c r="F41" i="44" s="1"/>
  <c r="C42" i="44" a="1"/>
  <c r="C42" i="44"/>
  <c r="D42" i="44" a="1"/>
  <c r="D42" i="44" s="1"/>
  <c r="E42" i="44" a="1"/>
  <c r="E42" i="44" s="1"/>
  <c r="F42" i="44" a="1"/>
  <c r="F42" i="44"/>
  <c r="C43" i="44" a="1"/>
  <c r="C43" i="44" s="1"/>
  <c r="D43" i="44" a="1"/>
  <c r="D43" i="44" s="1"/>
  <c r="E43" i="44" a="1"/>
  <c r="E43" i="44" s="1"/>
  <c r="F43" i="44" a="1"/>
  <c r="F43" i="44" s="1"/>
  <c r="C44" i="44" a="1"/>
  <c r="C44" i="44" s="1"/>
  <c r="D44" i="44" a="1"/>
  <c r="D44" i="44" s="1"/>
  <c r="E44" i="44" a="1"/>
  <c r="E44" i="44" s="1"/>
  <c r="F44" i="44" a="1"/>
  <c r="F44" i="44" s="1"/>
  <c r="C45" i="44" a="1"/>
  <c r="C45" i="44" s="1"/>
  <c r="D45" i="44" a="1"/>
  <c r="D45" i="44" s="1"/>
  <c r="E45" i="44" a="1"/>
  <c r="E45" i="44" s="1"/>
  <c r="F45" i="44" a="1"/>
  <c r="F45" i="44" s="1"/>
  <c r="C46" i="44" a="1"/>
  <c r="C46" i="44"/>
  <c r="D46" i="44" a="1"/>
  <c r="D46" i="44" s="1"/>
  <c r="E46" i="44" a="1"/>
  <c r="E46" i="44" s="1"/>
  <c r="F46" i="44" a="1"/>
  <c r="F46" i="44" s="1"/>
  <c r="C47" i="44" a="1"/>
  <c r="C47" i="44" s="1"/>
  <c r="D47" i="44" a="1"/>
  <c r="D47" i="44" s="1"/>
  <c r="E47" i="44" a="1"/>
  <c r="E47" i="44" s="1"/>
  <c r="F47" i="44" a="1"/>
  <c r="F47" i="44"/>
  <c r="C48" i="44" a="1"/>
  <c r="C48" i="44" s="1"/>
  <c r="D48" i="44" a="1"/>
  <c r="D48" i="44"/>
  <c r="E48" i="44" a="1"/>
  <c r="E48" i="44" s="1"/>
  <c r="F48" i="44" a="1"/>
  <c r="F48" i="44" s="1"/>
  <c r="C49" i="44" a="1"/>
  <c r="C49" i="44" s="1"/>
  <c r="D49" i="44" a="1"/>
  <c r="D49" i="44" s="1"/>
  <c r="E49" i="44" a="1"/>
  <c r="E49" i="44"/>
  <c r="F49" i="44" a="1"/>
  <c r="F49" i="44" s="1"/>
  <c r="C50" i="44" a="1"/>
  <c r="C50" i="44" s="1"/>
  <c r="D50" i="44" a="1"/>
  <c r="D50" i="44" s="1"/>
  <c r="E50" i="44" a="1"/>
  <c r="E50" i="44" s="1"/>
  <c r="F50" i="44" a="1"/>
  <c r="F50" i="44" s="1"/>
  <c r="C51" i="44" a="1"/>
  <c r="C51" i="44" s="1"/>
  <c r="D51" i="44" a="1"/>
  <c r="D51" i="44" s="1"/>
  <c r="E51" i="44" a="1"/>
  <c r="E51" i="44"/>
  <c r="F51" i="44" a="1"/>
  <c r="F51" i="44" s="1"/>
  <c r="C52" i="44" a="1"/>
  <c r="C52" i="44" s="1"/>
  <c r="D52" i="44" a="1"/>
  <c r="D52" i="44"/>
  <c r="E52" i="44" a="1"/>
  <c r="E52" i="44"/>
  <c r="F52" i="44" a="1"/>
  <c r="F52" i="44"/>
  <c r="C53" i="44" a="1"/>
  <c r="C53" i="44" s="1"/>
  <c r="D53" i="44" a="1"/>
  <c r="D53" i="44" s="1"/>
  <c r="E53" i="44" a="1"/>
  <c r="E53" i="44" s="1"/>
  <c r="F53" i="44" a="1"/>
  <c r="F53" i="44" s="1"/>
  <c r="C54" i="44" a="1"/>
  <c r="C54" i="44" s="1"/>
  <c r="D54" i="44" a="1"/>
  <c r="D54" i="44" s="1"/>
  <c r="E54" i="44" a="1"/>
  <c r="E54" i="44" s="1"/>
  <c r="F54" i="44" a="1"/>
  <c r="F54" i="44"/>
  <c r="C55" i="44" a="1"/>
  <c r="C55" i="44" s="1"/>
  <c r="D55" i="44" a="1"/>
  <c r="D55" i="44"/>
  <c r="E55" i="44" a="1"/>
  <c r="E55" i="44" s="1"/>
  <c r="F55" i="44" a="1"/>
  <c r="F55" i="44" s="1"/>
  <c r="C56" i="44" a="1"/>
  <c r="C56" i="44" s="1"/>
  <c r="D56" i="44" a="1"/>
  <c r="D56" i="44" s="1"/>
  <c r="E56" i="44" a="1"/>
  <c r="E56" i="44" s="1"/>
  <c r="F56" i="44" a="1"/>
  <c r="F56" i="44" s="1"/>
  <c r="C57" i="44" a="1"/>
  <c r="C57" i="44" s="1"/>
  <c r="D57" i="44" a="1"/>
  <c r="D57" i="44"/>
  <c r="E57" i="44" a="1"/>
  <c r="E57" i="44"/>
  <c r="F57" i="44" a="1"/>
  <c r="F57" i="44"/>
  <c r="C58" i="44" a="1"/>
  <c r="C58" i="44"/>
  <c r="D58" i="44" a="1"/>
  <c r="D58" i="44" s="1"/>
  <c r="E58" i="44" a="1"/>
  <c r="E58" i="44" s="1"/>
  <c r="F58" i="44" a="1"/>
  <c r="F58" i="44" s="1"/>
  <c r="C59" i="44" a="1"/>
  <c r="C59" i="44" s="1"/>
  <c r="D59" i="44" a="1"/>
  <c r="D59" i="44" s="1"/>
  <c r="E59" i="44" a="1"/>
  <c r="E59" i="44" s="1"/>
  <c r="F59" i="44" a="1"/>
  <c r="F59" i="44" s="1"/>
  <c r="C60" i="44" a="1"/>
  <c r="C60" i="44"/>
  <c r="D60" i="44" a="1"/>
  <c r="D60" i="44" s="1"/>
  <c r="E60" i="44" a="1"/>
  <c r="E60" i="44"/>
  <c r="F60" i="44" a="1"/>
  <c r="F60" i="44" s="1"/>
  <c r="C61" i="44" a="1"/>
  <c r="C61" i="44" s="1"/>
  <c r="D61" i="44" a="1"/>
  <c r="D61" i="44" s="1"/>
  <c r="E61" i="44" a="1"/>
  <c r="E61" i="44" s="1"/>
  <c r="F61" i="44" a="1"/>
  <c r="F61" i="44" s="1"/>
  <c r="C62" i="44" a="1"/>
  <c r="C62" i="44" s="1"/>
  <c r="D62" i="44" a="1"/>
  <c r="D62" i="44" s="1"/>
  <c r="E62" i="44" a="1"/>
  <c r="E62" i="44" s="1"/>
  <c r="F62" i="44" a="1"/>
  <c r="F62" i="44"/>
  <c r="C63" i="44" a="1"/>
  <c r="C63" i="44" s="1"/>
  <c r="D63" i="44" a="1"/>
  <c r="D63" i="44" s="1"/>
  <c r="E63" i="44" a="1"/>
  <c r="E63" i="44"/>
  <c r="F63" i="44" a="1"/>
  <c r="F63" i="44" s="1"/>
  <c r="C64" i="44" a="1"/>
  <c r="C64" i="44" s="1"/>
  <c r="D64" i="44" a="1"/>
  <c r="D64" i="44"/>
  <c r="E64" i="44" a="1"/>
  <c r="E64" i="44"/>
  <c r="F64" i="44" a="1"/>
  <c r="F64" i="44" s="1"/>
  <c r="C65" i="44" a="1"/>
  <c r="C65" i="44" s="1"/>
  <c r="D65" i="44" a="1"/>
  <c r="D65" i="44" s="1"/>
  <c r="E65" i="44" a="1"/>
  <c r="E65" i="44" s="1"/>
  <c r="F65" i="44" a="1"/>
  <c r="F65" i="44" s="1"/>
  <c r="C66" i="44" a="1"/>
  <c r="C66" i="44" s="1"/>
  <c r="D66" i="44" a="1"/>
  <c r="D66" i="44" s="1"/>
  <c r="E66" i="44" a="1"/>
  <c r="E66" i="44" s="1"/>
  <c r="F66" i="44" a="1"/>
  <c r="F66" i="44" s="1"/>
  <c r="C67" i="44" a="1"/>
  <c r="C67" i="44" s="1"/>
  <c r="D67" i="44" a="1"/>
  <c r="D67" i="44"/>
  <c r="E67" i="44" a="1"/>
  <c r="E67" i="44" s="1"/>
  <c r="F67" i="44" a="1"/>
  <c r="F67" i="44" s="1"/>
  <c r="C68" i="44" a="1"/>
  <c r="C68" i="44" s="1"/>
  <c r="D68" i="44" a="1"/>
  <c r="D68" i="44" s="1"/>
  <c r="E68" i="44" a="1"/>
  <c r="E68" i="44" s="1"/>
  <c r="F68" i="44" a="1"/>
  <c r="F68" i="44" s="1"/>
  <c r="C69" i="44" a="1"/>
  <c r="C69" i="44" s="1"/>
  <c r="D69" i="44" a="1"/>
  <c r="D69" i="44" s="1"/>
  <c r="E69" i="44" a="1"/>
  <c r="E69" i="44" s="1"/>
  <c r="F69" i="44" a="1"/>
  <c r="F69" i="44" s="1"/>
  <c r="C70" i="44" a="1"/>
  <c r="C70" i="44" s="1"/>
  <c r="D70" i="44" a="1"/>
  <c r="D70" i="44"/>
  <c r="E70" i="44" a="1"/>
  <c r="E70" i="44" s="1"/>
  <c r="F70" i="44" a="1"/>
  <c r="F70" i="44" s="1"/>
  <c r="C71" i="44" a="1"/>
  <c r="C71" i="44" s="1"/>
  <c r="D71" i="44" a="1"/>
  <c r="D71" i="44"/>
  <c r="E71" i="44" a="1"/>
  <c r="E71" i="44" s="1"/>
  <c r="F71" i="44" a="1"/>
  <c r="F71" i="44"/>
  <c r="C72" i="44" a="1"/>
  <c r="C72" i="44" s="1"/>
  <c r="D72" i="44" a="1"/>
  <c r="D72" i="44" s="1"/>
  <c r="E72" i="44" a="1"/>
  <c r="E72" i="44" s="1"/>
  <c r="F72" i="44" a="1"/>
  <c r="F72" i="44" s="1"/>
  <c r="C73" i="44" a="1"/>
  <c r="C73" i="44" s="1"/>
  <c r="D73" i="44" a="1"/>
  <c r="D73" i="44" s="1"/>
  <c r="E73" i="44" a="1"/>
  <c r="E73" i="44" s="1"/>
  <c r="F73" i="44" a="1"/>
  <c r="F73" i="44" s="1"/>
  <c r="C74" i="44" a="1"/>
  <c r="C74" i="44"/>
  <c r="D74" i="44" a="1"/>
  <c r="D74" i="44" s="1"/>
  <c r="E74" i="44" a="1"/>
  <c r="E74" i="44"/>
  <c r="F74" i="44" a="1"/>
  <c r="F74" i="44" s="1"/>
  <c r="C75" i="44" a="1"/>
  <c r="C75" i="44" s="1"/>
  <c r="D75" i="44" a="1"/>
  <c r="D75" i="44" s="1"/>
  <c r="E75" i="44" a="1"/>
  <c r="E75" i="44" s="1"/>
  <c r="F75" i="44" a="1"/>
  <c r="F75" i="44" s="1"/>
  <c r="C76" i="44" a="1"/>
  <c r="C76" i="44" s="1"/>
  <c r="D76" i="44" a="1"/>
  <c r="D76" i="44" s="1"/>
  <c r="E76" i="44" a="1"/>
  <c r="E76" i="44"/>
  <c r="F76" i="44" a="1"/>
  <c r="F76" i="44" s="1"/>
  <c r="C77" i="44" a="1"/>
  <c r="C77" i="44"/>
  <c r="D77" i="44" a="1"/>
  <c r="D77" i="44" s="1"/>
  <c r="E77" i="44" a="1"/>
  <c r="E77" i="44" s="1"/>
  <c r="F77" i="44" a="1"/>
  <c r="F77" i="44" s="1"/>
  <c r="C78" i="44" a="1"/>
  <c r="C78" i="44"/>
  <c r="D78" i="44" a="1"/>
  <c r="D78" i="44" s="1"/>
  <c r="E78" i="44" a="1"/>
  <c r="E78" i="44" s="1"/>
  <c r="F78" i="44" a="1"/>
  <c r="F78" i="44" s="1"/>
  <c r="C79" i="44" a="1"/>
  <c r="C79" i="44" s="1"/>
  <c r="D79" i="44" a="1"/>
  <c r="D79" i="44"/>
  <c r="E79" i="44" a="1"/>
  <c r="E79" i="44" s="1"/>
  <c r="F79" i="44" a="1"/>
  <c r="F79" i="44" s="1"/>
  <c r="C80" i="44" a="1"/>
  <c r="C80" i="44" s="1"/>
  <c r="D80" i="44" a="1"/>
  <c r="D80" i="44" s="1"/>
  <c r="E80" i="44" a="1"/>
  <c r="E80" i="44" s="1"/>
  <c r="F80" i="44" a="1"/>
  <c r="F80" i="44" s="1"/>
  <c r="C81" i="44" a="1"/>
  <c r="C81" i="44" s="1"/>
  <c r="D81" i="44" a="1"/>
  <c r="D81" i="44" s="1"/>
  <c r="E81" i="44" a="1"/>
  <c r="E81" i="44" s="1"/>
  <c r="F81" i="44" a="1"/>
  <c r="F81" i="44" s="1"/>
  <c r="C82" i="44" a="1"/>
  <c r="C82" i="44" s="1"/>
  <c r="D82" i="44" a="1"/>
  <c r="D82" i="44" s="1"/>
  <c r="E82" i="44" a="1"/>
  <c r="E82" i="44" s="1"/>
  <c r="F82" i="44" a="1"/>
  <c r="F82" i="44" s="1"/>
  <c r="C83" i="44" a="1"/>
  <c r="C83" i="44" s="1"/>
  <c r="D83" i="44" a="1"/>
  <c r="D83" i="44" s="1"/>
  <c r="E83" i="44" a="1"/>
  <c r="E83" i="44" s="1"/>
  <c r="F83" i="44" a="1"/>
  <c r="F83" i="44" s="1"/>
  <c r="C84" i="44" a="1"/>
  <c r="C84" i="44" s="1"/>
  <c r="D84" i="44" a="1"/>
  <c r="D84" i="44" s="1"/>
  <c r="E84" i="44" a="1"/>
  <c r="E84" i="44" s="1"/>
  <c r="F84" i="44" a="1"/>
  <c r="F84" i="44" s="1"/>
  <c r="C85" i="44" a="1"/>
  <c r="C85" i="44" s="1"/>
  <c r="D85" i="44" a="1"/>
  <c r="D85" i="44" s="1"/>
  <c r="E85" i="44" a="1"/>
  <c r="E85" i="44" s="1"/>
  <c r="F85" i="44" a="1"/>
  <c r="F85" i="44" s="1"/>
  <c r="C86" i="44" a="1"/>
  <c r="C86" i="44" s="1"/>
  <c r="D86" i="44" a="1"/>
  <c r="D86" i="44"/>
  <c r="E86" i="44" a="1"/>
  <c r="E86" i="44" s="1"/>
  <c r="F86" i="44" a="1"/>
  <c r="F86" i="44" s="1"/>
  <c r="C87" i="44" a="1"/>
  <c r="C87" i="44" s="1"/>
  <c r="D87" i="44" a="1"/>
  <c r="D87" i="44" s="1"/>
  <c r="E87" i="44" a="1"/>
  <c r="E87" i="44" s="1"/>
  <c r="F87" i="44" a="1"/>
  <c r="F87" i="44" s="1"/>
  <c r="C88" i="44" a="1"/>
  <c r="C88" i="44" s="1"/>
  <c r="D88" i="44" a="1"/>
  <c r="D88" i="44"/>
  <c r="E88" i="44" a="1"/>
  <c r="E88" i="44" s="1"/>
  <c r="F88" i="44" a="1"/>
  <c r="F88" i="44" s="1"/>
  <c r="C89" i="44" a="1"/>
  <c r="C89" i="44"/>
  <c r="D89" i="44" a="1"/>
  <c r="D89" i="44"/>
  <c r="E89" i="44" a="1"/>
  <c r="E89" i="44" s="1"/>
  <c r="F89" i="44" a="1"/>
  <c r="F89" i="44" s="1"/>
  <c r="C90" i="44" a="1"/>
  <c r="C90" i="44" s="1"/>
  <c r="D90" i="44" a="1"/>
  <c r="D90" i="44" s="1"/>
  <c r="E90" i="44" a="1"/>
  <c r="E90" i="44" s="1"/>
  <c r="F90" i="44" a="1"/>
  <c r="F90" i="44" s="1"/>
  <c r="C91" i="44" a="1"/>
  <c r="C91" i="44" s="1"/>
  <c r="D91" i="44" a="1"/>
  <c r="D91" i="44" s="1"/>
  <c r="E91" i="44" a="1"/>
  <c r="E91" i="44"/>
  <c r="F91" i="44" a="1"/>
  <c r="F91" i="44" s="1"/>
  <c r="C92" i="44" a="1"/>
  <c r="C92" i="44" s="1"/>
  <c r="D92" i="44" a="1"/>
  <c r="D92" i="44"/>
  <c r="E92" i="44" a="1"/>
  <c r="E92" i="44" s="1"/>
  <c r="F92" i="44" a="1"/>
  <c r="F92" i="44"/>
  <c r="C93" i="44" a="1"/>
  <c r="C93" i="44"/>
  <c r="D93" i="44" a="1"/>
  <c r="D93" i="44" s="1"/>
  <c r="E93" i="44" a="1"/>
  <c r="E93" i="44" s="1"/>
  <c r="F93" i="44" a="1"/>
  <c r="F93" i="44" s="1"/>
  <c r="C94" i="44" a="1"/>
  <c r="C94" i="44" s="1"/>
  <c r="D94" i="44" a="1"/>
  <c r="D94" i="44" s="1"/>
  <c r="E94" i="44" a="1"/>
  <c r="E94" i="44" s="1"/>
  <c r="F94" i="44" a="1"/>
  <c r="F94" i="44" s="1"/>
  <c r="C95" i="44" a="1"/>
  <c r="C95" i="44" s="1"/>
  <c r="D95" i="44" a="1"/>
  <c r="D95" i="44" s="1"/>
  <c r="E95" i="44" a="1"/>
  <c r="E95" i="44" s="1"/>
  <c r="F95" i="44" a="1"/>
  <c r="F95" i="44" s="1"/>
  <c r="C96" i="44" a="1"/>
  <c r="C96" i="44" s="1"/>
  <c r="D96" i="44" a="1"/>
  <c r="D96" i="44"/>
  <c r="E96" i="44" a="1"/>
  <c r="E96" i="44" s="1"/>
  <c r="F96" i="44" a="1"/>
  <c r="F96" i="44" s="1"/>
  <c r="C97" i="44" a="1"/>
  <c r="C97" i="44" s="1"/>
  <c r="D97" i="44" a="1"/>
  <c r="D97" i="44" s="1"/>
  <c r="E97" i="44" a="1"/>
  <c r="E97" i="44" s="1"/>
  <c r="F97" i="44" a="1"/>
  <c r="F97" i="44" s="1"/>
  <c r="C98" i="44" a="1"/>
  <c r="C98" i="44" s="1"/>
  <c r="D98" i="44" a="1"/>
  <c r="D98" i="44" s="1"/>
  <c r="E98" i="44" a="1"/>
  <c r="E98" i="44" s="1"/>
  <c r="F98" i="44" a="1"/>
  <c r="F98" i="44" s="1"/>
  <c r="C99" i="44" a="1"/>
  <c r="C99" i="44" s="1"/>
  <c r="D99" i="44" a="1"/>
  <c r="D99" i="44" s="1"/>
  <c r="E99" i="44" a="1"/>
  <c r="E99" i="44"/>
  <c r="F99" i="44" a="1"/>
  <c r="F99" i="44" s="1"/>
  <c r="C100" i="44" a="1"/>
  <c r="C100" i="44" s="1"/>
  <c r="D100" i="44" a="1"/>
  <c r="D100" i="44"/>
  <c r="E100" i="44" a="1"/>
  <c r="E100" i="44" s="1"/>
  <c r="F100" i="44" a="1"/>
  <c r="F100" i="44" s="1"/>
  <c r="C101" i="44" a="1"/>
  <c r="C101" i="44" s="1"/>
  <c r="D101" i="44" a="1"/>
  <c r="D101" i="44" s="1"/>
  <c r="E101" i="44" a="1"/>
  <c r="E101" i="44" s="1"/>
  <c r="F101" i="44" a="1"/>
  <c r="F101" i="44" s="1"/>
  <c r="C102" i="44" a="1"/>
  <c r="C102" i="44" s="1"/>
  <c r="D102" i="44" a="1"/>
  <c r="D102" i="44" s="1"/>
  <c r="E102" i="44" a="1"/>
  <c r="E102" i="44" s="1"/>
  <c r="F102" i="44" a="1"/>
  <c r="F102" i="44" s="1"/>
  <c r="C103" i="44" a="1"/>
  <c r="C103" i="44" s="1"/>
  <c r="D103" i="44" a="1"/>
  <c r="D103" i="44"/>
  <c r="E103" i="44" a="1"/>
  <c r="E103" i="44" s="1"/>
  <c r="F103" i="44" a="1"/>
  <c r="F103" i="44" s="1"/>
  <c r="C104" i="44" a="1"/>
  <c r="C104" i="44" s="1"/>
  <c r="D104" i="44" a="1"/>
  <c r="D104" i="44" s="1"/>
  <c r="E104" i="44" a="1"/>
  <c r="E104" i="44" s="1"/>
  <c r="F104" i="44" a="1"/>
  <c r="F104" i="44" s="1"/>
  <c r="C105" i="44" a="1"/>
  <c r="C105" i="44" s="1"/>
  <c r="D105" i="44" a="1"/>
  <c r="D105" i="44" s="1"/>
  <c r="E105" i="44" a="1"/>
  <c r="E105" i="44" s="1"/>
  <c r="F105" i="44" a="1"/>
  <c r="F105" i="44"/>
  <c r="C106" i="44" a="1"/>
  <c r="C106" i="44" s="1"/>
  <c r="D106" i="44" a="1"/>
  <c r="D106" i="44" s="1"/>
  <c r="E106" i="44" a="1"/>
  <c r="E106" i="44"/>
  <c r="F106" i="44" a="1"/>
  <c r="F106" i="44"/>
  <c r="C107" i="44" a="1"/>
  <c r="C107" i="44" s="1"/>
  <c r="D107" i="44" a="1"/>
  <c r="D107" i="44" s="1"/>
  <c r="E107" i="44" a="1"/>
  <c r="E107" i="44" s="1"/>
  <c r="F107" i="44" a="1"/>
  <c r="F107" i="44" s="1"/>
  <c r="C108" i="44" a="1"/>
  <c r="C108" i="44" s="1"/>
  <c r="D108" i="44" a="1"/>
  <c r="D108" i="44" s="1"/>
  <c r="E108" i="44" a="1"/>
  <c r="E108" i="44"/>
  <c r="F108" i="44" a="1"/>
  <c r="F108" i="44" s="1"/>
  <c r="C109" i="44" a="1"/>
  <c r="C109" i="44" s="1"/>
  <c r="D109" i="44" a="1"/>
  <c r="D109" i="44"/>
  <c r="E109" i="44" a="1"/>
  <c r="E109" i="44" s="1"/>
  <c r="F109" i="44" a="1"/>
  <c r="F109" i="44" s="1"/>
  <c r="C110" i="44" a="1"/>
  <c r="C110" i="44" s="1"/>
  <c r="D110" i="44" a="1"/>
  <c r="D110" i="44" s="1"/>
  <c r="E110" i="44" a="1"/>
  <c r="E110" i="44" s="1"/>
  <c r="F110" i="44" a="1"/>
  <c r="F110" i="44" s="1"/>
  <c r="C111" i="44" a="1"/>
  <c r="C111" i="44" s="1"/>
  <c r="D111" i="44" a="1"/>
  <c r="D111" i="44"/>
  <c r="E111" i="44" a="1"/>
  <c r="E111" i="44" s="1"/>
  <c r="F111" i="44" a="1"/>
  <c r="F111" i="44" s="1"/>
  <c r="C112" i="44" a="1"/>
  <c r="C112" i="44"/>
  <c r="D112" i="44" a="1"/>
  <c r="D112" i="44" s="1"/>
  <c r="E112" i="44" a="1"/>
  <c r="E112" i="44" s="1"/>
  <c r="F112" i="44" a="1"/>
  <c r="F112" i="44" s="1"/>
  <c r="C113" i="44" a="1"/>
  <c r="C113" i="44" s="1"/>
  <c r="D113" i="44" a="1"/>
  <c r="D113" i="44" s="1"/>
  <c r="E113" i="44" a="1"/>
  <c r="E113" i="44" s="1"/>
  <c r="F113" i="44" a="1"/>
  <c r="F113" i="44"/>
  <c r="C114" i="44" a="1"/>
  <c r="C114" i="44"/>
  <c r="D114" i="44" a="1"/>
  <c r="D114" i="44" s="1"/>
  <c r="E114" i="44" a="1"/>
  <c r="E114" i="44"/>
  <c r="F114" i="44" a="1"/>
  <c r="F114" i="44" s="1"/>
  <c r="C115" i="44" a="1"/>
  <c r="C115" i="44" s="1"/>
  <c r="D115" i="44" a="1"/>
  <c r="D115" i="44"/>
  <c r="E115" i="44" a="1"/>
  <c r="E115" i="44" s="1"/>
  <c r="F115" i="44" a="1"/>
  <c r="F115" i="44" s="1"/>
  <c r="C116" i="44" a="1"/>
  <c r="C116" i="44" s="1"/>
  <c r="D116" i="44" a="1"/>
  <c r="D116" i="44" s="1"/>
  <c r="E116" i="44" a="1"/>
  <c r="E116" i="44" s="1"/>
  <c r="F116" i="44" a="1"/>
  <c r="F116" i="44"/>
  <c r="C117" i="44" a="1"/>
  <c r="C117" i="44" s="1"/>
  <c r="D117" i="44" a="1"/>
  <c r="D117" i="44"/>
  <c r="E117" i="44" a="1"/>
  <c r="E117" i="44" s="1"/>
  <c r="F117" i="44" a="1"/>
  <c r="F117" i="44"/>
  <c r="C118" i="44" a="1"/>
  <c r="C118" i="44" s="1"/>
  <c r="D118" i="44" a="1"/>
  <c r="D118" i="44"/>
  <c r="E118" i="44" a="1"/>
  <c r="E118" i="44" s="1"/>
  <c r="F118" i="44" a="1"/>
  <c r="F118" i="44" s="1"/>
  <c r="C119" i="44" a="1"/>
  <c r="C119" i="44" s="1"/>
  <c r="D119" i="44" a="1"/>
  <c r="D119" i="44" s="1"/>
  <c r="E119" i="44" a="1"/>
  <c r="E119" i="44" s="1"/>
  <c r="F119" i="44" a="1"/>
  <c r="F119" i="44" s="1"/>
  <c r="C120" i="44" a="1"/>
  <c r="C120" i="44"/>
  <c r="D120" i="44" a="1"/>
  <c r="D120" i="44"/>
  <c r="E120" i="44" a="1"/>
  <c r="E120" i="44" s="1"/>
  <c r="F120" i="44" a="1"/>
  <c r="F120" i="44" s="1"/>
  <c r="C121" i="44" a="1"/>
  <c r="C121" i="44" s="1"/>
  <c r="D121" i="44" a="1"/>
  <c r="D121" i="44" s="1"/>
  <c r="E121" i="44" a="1"/>
  <c r="E121" i="44" s="1"/>
  <c r="F121" i="44" a="1"/>
  <c r="F121" i="44" s="1"/>
  <c r="C122" i="44" a="1"/>
  <c r="C122" i="44" s="1"/>
  <c r="D122" i="44" a="1"/>
  <c r="D122" i="44" s="1"/>
  <c r="E122" i="44" a="1"/>
  <c r="E122" i="44"/>
  <c r="F122" i="44" a="1"/>
  <c r="F122" i="44"/>
  <c r="C123" i="44" a="1"/>
  <c r="C123" i="44" s="1"/>
  <c r="D123" i="44" a="1"/>
  <c r="D123" i="44" s="1"/>
  <c r="E123" i="44" a="1"/>
  <c r="E123" i="44" s="1"/>
  <c r="F123" i="44" a="1"/>
  <c r="F123" i="44" s="1"/>
  <c r="C124" i="44" a="1"/>
  <c r="C124" i="44" s="1"/>
  <c r="D124" i="44" a="1"/>
  <c r="D124" i="44" s="1"/>
  <c r="E124" i="44" a="1"/>
  <c r="E124" i="44" s="1"/>
  <c r="F124" i="44" a="1"/>
  <c r="F124" i="44" s="1"/>
  <c r="C125" i="44" a="1"/>
  <c r="C125" i="44" s="1"/>
  <c r="D125" i="44" a="1"/>
  <c r="D125" i="44" s="1"/>
  <c r="E125" i="44" a="1"/>
  <c r="E125" i="44" s="1"/>
  <c r="F125" i="44" a="1"/>
  <c r="F125" i="44"/>
  <c r="C126" i="44" a="1"/>
  <c r="C126" i="44" s="1"/>
  <c r="D126" i="44" a="1"/>
  <c r="D126" i="44" s="1"/>
  <c r="E126" i="44" a="1"/>
  <c r="E126" i="44" s="1"/>
  <c r="F126" i="44" a="1"/>
  <c r="F126" i="44" s="1"/>
  <c r="C127" i="44" a="1"/>
  <c r="C127" i="44" s="1"/>
  <c r="D127" i="44" a="1"/>
  <c r="D127" i="44" s="1"/>
  <c r="E127" i="44" a="1"/>
  <c r="E127" i="44" s="1"/>
  <c r="F127" i="44" a="1"/>
  <c r="F127" i="44" s="1"/>
  <c r="C128" i="44" a="1"/>
  <c r="C128" i="44"/>
  <c r="D128" i="44" a="1"/>
  <c r="D128" i="44"/>
  <c r="E128" i="44" a="1"/>
  <c r="E128" i="44"/>
  <c r="F128" i="44" a="1"/>
  <c r="F128" i="44" s="1"/>
  <c r="C129" i="44" a="1"/>
  <c r="C129" i="44" s="1"/>
  <c r="D129" i="44" a="1"/>
  <c r="D129" i="44"/>
  <c r="E129" i="44" a="1"/>
  <c r="E129" i="44" s="1"/>
  <c r="F129" i="44" a="1"/>
  <c r="F129" i="44" s="1"/>
  <c r="C130" i="44" a="1"/>
  <c r="C130" i="44" s="1"/>
  <c r="D130" i="44" a="1"/>
  <c r="D130" i="44" s="1"/>
  <c r="E130" i="44" a="1"/>
  <c r="E130" i="44" s="1"/>
  <c r="F130" i="44" a="1"/>
  <c r="F130" i="44" s="1"/>
  <c r="C131" i="44" a="1"/>
  <c r="C131" i="44" s="1"/>
  <c r="D131" i="44" a="1"/>
  <c r="D131" i="44" s="1"/>
  <c r="E131" i="44" a="1"/>
  <c r="E131" i="44" s="1"/>
  <c r="F131" i="44" a="1"/>
  <c r="F131" i="44"/>
  <c r="C132" i="44" a="1"/>
  <c r="C132" i="44" s="1"/>
  <c r="D132" i="44" a="1"/>
  <c r="D132" i="44" s="1"/>
  <c r="E132" i="44" a="1"/>
  <c r="E132" i="44" s="1"/>
  <c r="F132" i="44" a="1"/>
  <c r="F132" i="44"/>
  <c r="C133" i="44" a="1"/>
  <c r="C133" i="44" s="1"/>
  <c r="D133" i="44" a="1"/>
  <c r="D133" i="44" s="1"/>
  <c r="E133" i="44" a="1"/>
  <c r="E133" i="44" s="1"/>
  <c r="F133" i="44" a="1"/>
  <c r="F133" i="44" s="1"/>
  <c r="C134" i="44" a="1"/>
  <c r="C134" i="44" s="1"/>
  <c r="D134" i="44" a="1"/>
  <c r="D134" i="44" s="1"/>
  <c r="E134" i="44" a="1"/>
  <c r="E134" i="44" s="1"/>
  <c r="F134" i="44" a="1"/>
  <c r="F134" i="44" s="1"/>
  <c r="C135" i="44" a="1"/>
  <c r="C135" i="44" s="1"/>
  <c r="D135" i="44" a="1"/>
  <c r="D135" i="44" s="1"/>
  <c r="E135" i="44" a="1"/>
  <c r="E135" i="44" s="1"/>
  <c r="F135" i="44" a="1"/>
  <c r="F135" i="44"/>
  <c r="C136" i="44" a="1"/>
  <c r="C136" i="44" s="1"/>
  <c r="D136" i="44" a="1"/>
  <c r="D136" i="44" s="1"/>
  <c r="E136" i="44" a="1"/>
  <c r="E136" i="44" s="1"/>
  <c r="F136" i="44" a="1"/>
  <c r="F136" i="44" s="1"/>
  <c r="C137" i="44" a="1"/>
  <c r="C137" i="44" s="1"/>
  <c r="D137" i="44" a="1"/>
  <c r="D137" i="44" s="1"/>
  <c r="E137" i="44" a="1"/>
  <c r="E137" i="44"/>
  <c r="F137" i="44" a="1"/>
  <c r="F137" i="44"/>
  <c r="C138" i="44" a="1"/>
  <c r="C138" i="44"/>
  <c r="D138" i="44" a="1"/>
  <c r="D138" i="44" s="1"/>
  <c r="E138" i="44" a="1"/>
  <c r="E138" i="44" s="1"/>
  <c r="F138" i="44" a="1"/>
  <c r="F138" i="44" s="1"/>
  <c r="C139" i="44" a="1"/>
  <c r="C139" i="44" s="1"/>
  <c r="D139" i="44" a="1"/>
  <c r="D139" i="44"/>
  <c r="E139" i="44" a="1"/>
  <c r="E139" i="44" s="1"/>
  <c r="F139" i="44" a="1"/>
  <c r="F139" i="44" s="1"/>
  <c r="C140" i="44" a="1"/>
  <c r="C140" i="44" s="1"/>
  <c r="D140" i="44" a="1"/>
  <c r="D140" i="44"/>
  <c r="E140" i="44" a="1"/>
  <c r="E140" i="44" s="1"/>
  <c r="F140" i="44" a="1"/>
  <c r="F140" i="44" s="1"/>
  <c r="C141" i="44" a="1"/>
  <c r="C141" i="44" s="1"/>
  <c r="D141" i="44" a="1"/>
  <c r="D141" i="44"/>
  <c r="E141" i="44" a="1"/>
  <c r="E141" i="44" s="1"/>
  <c r="F141" i="44" a="1"/>
  <c r="F141" i="44" s="1"/>
  <c r="C142" i="44" a="1"/>
  <c r="C142" i="44" s="1"/>
  <c r="D142" i="44" a="1"/>
  <c r="D142" i="44"/>
  <c r="E142" i="44" a="1"/>
  <c r="E142" i="44" s="1"/>
  <c r="F142" i="44" a="1"/>
  <c r="F142" i="44"/>
  <c r="C143" i="44" a="1"/>
  <c r="C143" i="44" s="1"/>
  <c r="D143" i="44" a="1"/>
  <c r="D143" i="44"/>
  <c r="E143" i="44" a="1"/>
  <c r="E143" i="44" s="1"/>
  <c r="F143" i="44" a="1"/>
  <c r="F143" i="44" s="1"/>
  <c r="C144" i="44" a="1"/>
  <c r="C144" i="44"/>
  <c r="D144" i="44" a="1"/>
  <c r="D144" i="44" s="1"/>
  <c r="E144" i="44" a="1"/>
  <c r="E144" i="44" s="1"/>
  <c r="F144" i="44" a="1"/>
  <c r="F144" i="44"/>
  <c r="C145" i="44" a="1"/>
  <c r="C145" i="44" s="1"/>
  <c r="D145" i="44" a="1"/>
  <c r="D145" i="44" s="1"/>
  <c r="E145" i="44" a="1"/>
  <c r="E145" i="44" s="1"/>
  <c r="F145" i="44" a="1"/>
  <c r="F145" i="44" s="1"/>
  <c r="C146" i="44" a="1"/>
  <c r="C146" i="44" s="1"/>
  <c r="D146" i="44" a="1"/>
  <c r="D146" i="44"/>
  <c r="E146" i="44" a="1"/>
  <c r="E146" i="44"/>
  <c r="F146" i="44" a="1"/>
  <c r="F146" i="44" s="1"/>
  <c r="C147" i="44" a="1"/>
  <c r="C147" i="44" s="1"/>
  <c r="D147" i="44" a="1"/>
  <c r="D147" i="44" s="1"/>
  <c r="E147" i="44" a="1"/>
  <c r="E147" i="44" s="1"/>
  <c r="F147" i="44" a="1"/>
  <c r="F147" i="44"/>
  <c r="C148" i="44" a="1"/>
  <c r="C148" i="44" s="1"/>
  <c r="D148" i="44" a="1"/>
  <c r="D148" i="44" s="1"/>
  <c r="E148" i="44" a="1"/>
  <c r="E148" i="44" s="1"/>
  <c r="F148" i="44" a="1"/>
  <c r="F148" i="44"/>
  <c r="C149" i="44" a="1"/>
  <c r="C149" i="44" s="1"/>
  <c r="D149" i="44" a="1"/>
  <c r="D149" i="44"/>
  <c r="E149" i="44" a="1"/>
  <c r="E149" i="44"/>
  <c r="F149" i="44" a="1"/>
  <c r="F149" i="44" s="1"/>
  <c r="C150" i="44" a="1"/>
  <c r="C150" i="44" s="1"/>
  <c r="D150" i="44" a="1"/>
  <c r="D150" i="44" s="1"/>
  <c r="E150" i="44" a="1"/>
  <c r="E150" i="44"/>
  <c r="F150" i="44" a="1"/>
  <c r="F150" i="44" s="1"/>
  <c r="C151" i="44" a="1"/>
  <c r="C151" i="44" s="1"/>
  <c r="D151" i="44" a="1"/>
  <c r="D151" i="44"/>
  <c r="E151" i="44" a="1"/>
  <c r="E151" i="44" s="1"/>
  <c r="F151" i="44" a="1"/>
  <c r="F151" i="44" s="1"/>
  <c r="C152" i="44" a="1"/>
  <c r="C152" i="44" s="1"/>
  <c r="D152" i="44" a="1"/>
  <c r="D152" i="44" s="1"/>
  <c r="E152" i="44" a="1"/>
  <c r="E152" i="44" s="1"/>
  <c r="F152" i="44" a="1"/>
  <c r="F152" i="44" s="1"/>
  <c r="C153" i="44" a="1"/>
  <c r="C153" i="44" s="1"/>
  <c r="D153" i="44" a="1"/>
  <c r="D153" i="44" s="1"/>
  <c r="E153" i="44" a="1"/>
  <c r="E153" i="44" s="1"/>
  <c r="F153" i="44" a="1"/>
  <c r="F153" i="44" s="1"/>
  <c r="C154" i="44" a="1"/>
  <c r="C154" i="44"/>
  <c r="D154" i="44" a="1"/>
  <c r="D154" i="44" s="1"/>
  <c r="E154" i="44" a="1"/>
  <c r="E154" i="44" s="1"/>
  <c r="F154" i="44" a="1"/>
  <c r="F154" i="44" s="1"/>
  <c r="C155" i="44" a="1"/>
  <c r="C155" i="44" s="1"/>
  <c r="D155" i="44" a="1"/>
  <c r="D155" i="44" s="1"/>
  <c r="E155" i="44" a="1"/>
  <c r="E155" i="44" s="1"/>
  <c r="F155" i="44" a="1"/>
  <c r="F155" i="44" s="1"/>
  <c r="C156" i="44" a="1"/>
  <c r="C156" i="44"/>
  <c r="D156" i="44" a="1"/>
  <c r="D156" i="44" s="1"/>
  <c r="E156" i="44" a="1"/>
  <c r="E156" i="44" s="1"/>
  <c r="F156" i="44" a="1"/>
  <c r="F156" i="44"/>
  <c r="C157" i="44" a="1"/>
  <c r="C157" i="44" s="1"/>
  <c r="D157" i="44" a="1"/>
  <c r="D157" i="44" s="1"/>
  <c r="E157" i="44" a="1"/>
  <c r="E157" i="44" s="1"/>
  <c r="F157" i="44" a="1"/>
  <c r="F157" i="44" s="1"/>
  <c r="C158" i="44" a="1"/>
  <c r="C158" i="44" s="1"/>
  <c r="D158" i="44" a="1"/>
  <c r="D158" i="44" s="1"/>
  <c r="E158" i="44" a="1"/>
  <c r="E158" i="44" s="1"/>
  <c r="F158" i="44" a="1"/>
  <c r="F158" i="44" s="1"/>
  <c r="C159" i="44" a="1"/>
  <c r="C159" i="44" s="1"/>
  <c r="D159" i="44" a="1"/>
  <c r="D159" i="44" s="1"/>
  <c r="E159" i="44" a="1"/>
  <c r="E159" i="44" s="1"/>
  <c r="F159" i="44" a="1"/>
  <c r="F159" i="44" s="1"/>
  <c r="C160" i="44" a="1"/>
  <c r="C160" i="44" s="1"/>
  <c r="D160" i="44" a="1"/>
  <c r="D160" i="44"/>
  <c r="E160" i="44" a="1"/>
  <c r="E160" i="44" s="1"/>
  <c r="F160" i="44" a="1"/>
  <c r="F160" i="44" s="1"/>
  <c r="C161" i="44" a="1"/>
  <c r="C161" i="44" s="1"/>
  <c r="D161" i="44" a="1"/>
  <c r="D161" i="44" s="1"/>
  <c r="E161" i="44" a="1"/>
  <c r="E161" i="44" s="1"/>
  <c r="F161" i="44" a="1"/>
  <c r="F161" i="44"/>
  <c r="C162" i="44" a="1"/>
  <c r="C162" i="44" s="1"/>
  <c r="D162" i="44" a="1"/>
  <c r="D162" i="44"/>
  <c r="E162" i="44" a="1"/>
  <c r="E162" i="44"/>
  <c r="F162" i="44" a="1"/>
  <c r="F162" i="44" s="1"/>
  <c r="C163" i="44" a="1"/>
  <c r="C163" i="44" s="1"/>
  <c r="D163" i="44" a="1"/>
  <c r="D163" i="44"/>
  <c r="E163" i="44" a="1"/>
  <c r="E163" i="44" s="1"/>
  <c r="F163" i="44" a="1"/>
  <c r="F163" i="44" s="1"/>
  <c r="C164" i="44" a="1"/>
  <c r="C164" i="44" s="1"/>
  <c r="D164" i="44" a="1"/>
  <c r="D164" i="44" s="1"/>
  <c r="E164" i="44" a="1"/>
  <c r="E164" i="44" s="1"/>
  <c r="F164" i="44" a="1"/>
  <c r="F164" i="44" s="1"/>
  <c r="C165" i="44" a="1"/>
  <c r="C165" i="44" s="1"/>
  <c r="D165" i="44" a="1"/>
  <c r="D165" i="44"/>
  <c r="E165" i="44" a="1"/>
  <c r="E165" i="44" s="1"/>
  <c r="F165" i="44" a="1"/>
  <c r="F165" i="44" s="1"/>
  <c r="C166" i="44" a="1"/>
  <c r="C166" i="44" s="1"/>
  <c r="D166" i="44" a="1"/>
  <c r="D166" i="44"/>
  <c r="E166" i="44" a="1"/>
  <c r="E166" i="44" s="1"/>
  <c r="F166" i="44" a="1"/>
  <c r="F166" i="44" s="1"/>
  <c r="C167" i="44" a="1"/>
  <c r="C167" i="44" s="1"/>
  <c r="D167" i="44" a="1"/>
  <c r="D167" i="44" s="1"/>
  <c r="E167" i="44" a="1"/>
  <c r="E167" i="44" s="1"/>
  <c r="F167" i="44" a="1"/>
  <c r="F167" i="44" s="1"/>
  <c r="C168" i="44" a="1"/>
  <c r="C168" i="44" s="1"/>
  <c r="D168" i="44" a="1"/>
  <c r="D168" i="44"/>
  <c r="E168" i="44" a="1"/>
  <c r="E168" i="44"/>
  <c r="F168" i="44" a="1"/>
  <c r="F168" i="44" s="1"/>
  <c r="C169" i="44" a="1"/>
  <c r="C169" i="44" s="1"/>
  <c r="D169" i="44" a="1"/>
  <c r="D169" i="44" s="1"/>
  <c r="E169" i="44" a="1"/>
  <c r="E169" i="44" s="1"/>
  <c r="F169" i="44" a="1"/>
  <c r="F169" i="44" s="1"/>
  <c r="C170" i="44" a="1"/>
  <c r="C170" i="44"/>
  <c r="D170" i="44" a="1"/>
  <c r="D170" i="44" s="1"/>
  <c r="E170" i="44" a="1"/>
  <c r="E170" i="44" s="1"/>
  <c r="F170" i="44" a="1"/>
  <c r="F170" i="44" s="1"/>
  <c r="C171" i="44" a="1"/>
  <c r="C171" i="44" s="1"/>
  <c r="D171" i="44" a="1"/>
  <c r="D171" i="44"/>
  <c r="E171" i="44" a="1"/>
  <c r="E171" i="44" s="1"/>
  <c r="F171" i="44" a="1"/>
  <c r="F171" i="44"/>
  <c r="C172" i="44" a="1"/>
  <c r="C172" i="44" s="1"/>
  <c r="D172" i="44" a="1"/>
  <c r="D172" i="44" s="1"/>
  <c r="E172" i="44" a="1"/>
  <c r="E172" i="44" s="1"/>
  <c r="F172" i="44" a="1"/>
  <c r="F172" i="44" s="1"/>
  <c r="C173" i="44" a="1"/>
  <c r="C173" i="44" s="1"/>
  <c r="D173" i="44" a="1"/>
  <c r="D173" i="44" s="1"/>
  <c r="E173" i="44" a="1"/>
  <c r="E173" i="44" s="1"/>
  <c r="F173" i="44" a="1"/>
  <c r="F173" i="44" s="1"/>
  <c r="C174" i="44" a="1"/>
  <c r="C174" i="44" s="1"/>
  <c r="D174" i="44" a="1"/>
  <c r="D174" i="44" s="1"/>
  <c r="E174" i="44" a="1"/>
  <c r="E174" i="44"/>
  <c r="F174" i="44" a="1"/>
  <c r="F174" i="44" s="1"/>
  <c r="C175" i="44" a="1"/>
  <c r="C175" i="44"/>
  <c r="D175" i="44" a="1"/>
  <c r="D175" i="44" s="1"/>
  <c r="E175" i="44" a="1"/>
  <c r="E175" i="44" s="1"/>
  <c r="F175" i="44" a="1"/>
  <c r="F175" i="44" s="1"/>
  <c r="C176" i="44" a="1"/>
  <c r="C176" i="44"/>
  <c r="D176" i="44" a="1"/>
  <c r="D176" i="44" s="1"/>
  <c r="E176" i="44" a="1"/>
  <c r="E176" i="44" s="1"/>
  <c r="F176" i="44" a="1"/>
  <c r="F176" i="44" s="1"/>
  <c r="C177" i="44" a="1"/>
  <c r="C177" i="44" s="1"/>
  <c r="D177" i="44" a="1"/>
  <c r="D177" i="44" s="1"/>
  <c r="E177" i="44" a="1"/>
  <c r="E177" i="44"/>
  <c r="F177" i="44" a="1"/>
  <c r="F177" i="44" s="1"/>
  <c r="C178" i="44" a="1"/>
  <c r="C178" i="44"/>
  <c r="D178" i="44" a="1"/>
  <c r="D178" i="44"/>
  <c r="E178" i="44" a="1"/>
  <c r="E178" i="44" s="1"/>
  <c r="F178" i="44" a="1"/>
  <c r="F178" i="44" s="1"/>
  <c r="C179" i="44" a="1"/>
  <c r="C179" i="44" s="1"/>
  <c r="D179" i="44" a="1"/>
  <c r="D179" i="44" s="1"/>
  <c r="E179" i="44" a="1"/>
  <c r="E179" i="44" s="1"/>
  <c r="F179" i="44" a="1"/>
  <c r="F179" i="44" s="1"/>
  <c r="C180" i="44" a="1"/>
  <c r="C180" i="44"/>
  <c r="D180" i="44" a="1"/>
  <c r="D180" i="44" s="1"/>
  <c r="E180" i="44" a="1"/>
  <c r="E180" i="44" s="1"/>
  <c r="F180" i="44" a="1"/>
  <c r="F180" i="44"/>
  <c r="C181" i="44" a="1"/>
  <c r="C181" i="44" s="1"/>
  <c r="D181" i="44" a="1"/>
  <c r="D181" i="44" s="1"/>
  <c r="E181" i="44" a="1"/>
  <c r="E181" i="44" s="1"/>
  <c r="F181" i="44" a="1"/>
  <c r="F181" i="44" s="1"/>
  <c r="C182" i="44" a="1"/>
  <c r="C182" i="44" s="1"/>
  <c r="D182" i="44" a="1"/>
  <c r="D182" i="44" s="1"/>
  <c r="E182" i="44" a="1"/>
  <c r="E182" i="44" s="1"/>
  <c r="F182" i="44" a="1"/>
  <c r="F182" i="44" s="1"/>
  <c r="C183" i="44" a="1"/>
  <c r="C183" i="44" s="1"/>
  <c r="D183" i="44" a="1"/>
  <c r="D183" i="44" s="1"/>
  <c r="E183" i="44" a="1"/>
  <c r="E183" i="44" s="1"/>
  <c r="F183" i="44" a="1"/>
  <c r="F183" i="44" s="1"/>
  <c r="C184" i="44" a="1"/>
  <c r="C184" i="44" s="1"/>
  <c r="D184" i="44" a="1"/>
  <c r="D184" i="44" s="1"/>
  <c r="E184" i="44" a="1"/>
  <c r="E184" i="44" s="1"/>
  <c r="F184" i="44" a="1"/>
  <c r="F184" i="44" s="1"/>
  <c r="C185" i="44" a="1"/>
  <c r="C185" i="44" s="1"/>
  <c r="D185" i="44" a="1"/>
  <c r="D185" i="44" s="1"/>
  <c r="E185" i="44" a="1"/>
  <c r="E185" i="44" s="1"/>
  <c r="F185" i="44" a="1"/>
  <c r="F185" i="44" s="1"/>
  <c r="C186" i="44" a="1"/>
  <c r="C186" i="44" s="1"/>
  <c r="D186" i="44" a="1"/>
  <c r="D186" i="44" s="1"/>
  <c r="E186" i="44" a="1"/>
  <c r="E186" i="44" s="1"/>
  <c r="F186" i="44" a="1"/>
  <c r="F186" i="44" s="1"/>
  <c r="C187" i="44" a="1"/>
  <c r="C187" i="44" s="1"/>
  <c r="D187" i="44" a="1"/>
  <c r="D187" i="44"/>
  <c r="E187" i="44" a="1"/>
  <c r="E187" i="44" s="1"/>
  <c r="F187" i="44" a="1"/>
  <c r="F187" i="44"/>
  <c r="C188" i="44" a="1"/>
  <c r="C188" i="44" s="1"/>
  <c r="D188" i="44" a="1"/>
  <c r="D188" i="44" s="1"/>
  <c r="E188" i="44" a="1"/>
  <c r="E188" i="44" s="1"/>
  <c r="F188" i="44" a="1"/>
  <c r="F188" i="44" s="1"/>
  <c r="C189" i="44" a="1"/>
  <c r="C189" i="44" s="1"/>
  <c r="D189" i="44" a="1"/>
  <c r="D189" i="44"/>
  <c r="E189" i="44" a="1"/>
  <c r="E189" i="44" s="1"/>
  <c r="F189" i="44" a="1"/>
  <c r="F189" i="44" s="1"/>
  <c r="C190" i="44" a="1"/>
  <c r="C190" i="44" s="1"/>
  <c r="D190" i="44" a="1"/>
  <c r="D190" i="44" s="1"/>
  <c r="E190" i="44" a="1"/>
  <c r="E190" i="44" s="1"/>
  <c r="F190" i="44" a="1"/>
  <c r="F190" i="44"/>
  <c r="C191" i="44" a="1"/>
  <c r="C191" i="44"/>
  <c r="D191" i="44" a="1"/>
  <c r="D191" i="44" s="1"/>
  <c r="E191" i="44" a="1"/>
  <c r="E191" i="44" s="1"/>
  <c r="F191" i="44" a="1"/>
  <c r="F191" i="44" s="1"/>
  <c r="C192" i="44" a="1"/>
  <c r="C192" i="44" s="1"/>
  <c r="D192" i="44" a="1"/>
  <c r="D192" i="44" s="1"/>
  <c r="E192" i="44" a="1"/>
  <c r="E192" i="44" s="1"/>
  <c r="F192" i="44" a="1"/>
  <c r="F192" i="44" s="1"/>
  <c r="C193" i="44" a="1"/>
  <c r="C193" i="44" s="1"/>
  <c r="D193" i="44" a="1"/>
  <c r="D193" i="44" s="1"/>
  <c r="E193" i="44" a="1"/>
  <c r="E193" i="44" s="1"/>
  <c r="F193" i="44" a="1"/>
  <c r="F193" i="44" s="1"/>
  <c r="C194" i="44" a="1"/>
  <c r="C194" i="44" s="1"/>
  <c r="D194" i="44" a="1"/>
  <c r="D194" i="44"/>
  <c r="G4" i="24" s="1"/>
  <c r="E194" i="44" a="1"/>
  <c r="E194" i="44" s="1"/>
  <c r="H4" i="24" s="1"/>
  <c r="F194" i="44" a="1"/>
  <c r="F194" i="44" s="1"/>
  <c r="I4" i="24" s="1"/>
  <c r="C195" i="44" a="1"/>
  <c r="C195" i="44" s="1"/>
  <c r="F5" i="24" s="1"/>
  <c r="D195" i="44" a="1"/>
  <c r="D195" i="44" s="1"/>
  <c r="G5" i="24" s="1"/>
  <c r="E195" i="44" a="1"/>
  <c r="E195" i="44" s="1"/>
  <c r="H5" i="24" s="1"/>
  <c r="F195" i="44" a="1"/>
  <c r="F195" i="44" s="1"/>
  <c r="I5" i="24" s="1"/>
  <c r="C196" i="44" a="1"/>
  <c r="C196" i="44" s="1"/>
  <c r="F6" i="24" s="1"/>
  <c r="D196" i="44" a="1"/>
  <c r="D196" i="44" s="1"/>
  <c r="G6" i="24" s="1"/>
  <c r="E196" i="44" a="1"/>
  <c r="E196" i="44" s="1"/>
  <c r="H6" i="24" s="1"/>
  <c r="F196" i="44" a="1"/>
  <c r="F196" i="44" s="1"/>
  <c r="I6" i="24" s="1"/>
  <c r="C197" i="44" a="1"/>
  <c r="C197" i="44" s="1"/>
  <c r="F7" i="24" s="1"/>
  <c r="D197" i="44" a="1"/>
  <c r="D197" i="44" s="1"/>
  <c r="G7" i="24" s="1"/>
  <c r="E197" i="44" a="1"/>
  <c r="E197" i="44" s="1"/>
  <c r="H7" i="24" s="1"/>
  <c r="F197" i="44" a="1"/>
  <c r="F197" i="44" s="1"/>
  <c r="I7" i="24" s="1"/>
  <c r="C198" i="44" a="1"/>
  <c r="C198" i="44" s="1"/>
  <c r="F8" i="24" s="1"/>
  <c r="D198" i="44" a="1"/>
  <c r="D198" i="44"/>
  <c r="G8" i="24" s="1"/>
  <c r="E198" i="44" a="1"/>
  <c r="E198" i="44" s="1"/>
  <c r="F198" i="44" a="1"/>
  <c r="F198" i="44" s="1"/>
  <c r="I8" i="24" s="1"/>
  <c r="C199" i="44" a="1"/>
  <c r="C199" i="44"/>
  <c r="F9" i="24" s="1"/>
  <c r="D199" i="44" a="1"/>
  <c r="D199" i="44" s="1"/>
  <c r="G9" i="24" s="1"/>
  <c r="E199" i="44" a="1"/>
  <c r="E199" i="44" s="1"/>
  <c r="H9" i="24" s="1"/>
  <c r="F199" i="44" a="1"/>
  <c r="F199" i="44" s="1"/>
  <c r="I9" i="24" s="1"/>
  <c r="C200" i="44" a="1"/>
  <c r="C200" i="44"/>
  <c r="F10" i="24" s="1"/>
  <c r="D200" i="44" a="1"/>
  <c r="D200" i="44" s="1"/>
  <c r="G10" i="24" s="1"/>
  <c r="E200" i="44" a="1"/>
  <c r="E200" i="44"/>
  <c r="H10" i="24" s="1"/>
  <c r="F200" i="44" a="1"/>
  <c r="F200" i="44"/>
  <c r="I10" i="24" s="1"/>
  <c r="C201" i="44" a="1"/>
  <c r="C201" i="44" s="1"/>
  <c r="F11" i="24" s="1"/>
  <c r="D201" i="44" a="1"/>
  <c r="D201" i="44" s="1"/>
  <c r="E201" i="44" a="1"/>
  <c r="E201" i="44" s="1"/>
  <c r="F201" i="44" a="1"/>
  <c r="F201" i="44" s="1"/>
  <c r="C202" i="44" a="1"/>
  <c r="C202" i="44" s="1"/>
  <c r="D202" i="44" a="1"/>
  <c r="D202" i="44" s="1"/>
  <c r="G12" i="24" s="1"/>
  <c r="E202" i="44" a="1"/>
  <c r="E202" i="44" s="1"/>
  <c r="F202" i="44" a="1"/>
  <c r="F202" i="44" s="1"/>
  <c r="I12" i="24" s="1"/>
  <c r="C203" i="44" a="1"/>
  <c r="C203" i="44" s="1"/>
  <c r="F13" i="24" s="1"/>
  <c r="D203" i="44" a="1"/>
  <c r="D203" i="44" s="1"/>
  <c r="G13" i="24" s="1"/>
  <c r="E203" i="44" a="1"/>
  <c r="E203" i="44"/>
  <c r="H13" i="24" s="1"/>
  <c r="F203" i="44" a="1"/>
  <c r="F203" i="44" s="1"/>
  <c r="I13" i="24" s="1"/>
  <c r="C204" i="44" a="1"/>
  <c r="C204" i="44" s="1"/>
  <c r="F14" i="24" s="1"/>
  <c r="D204" i="44" a="1"/>
  <c r="D204" i="44" s="1"/>
  <c r="G14" i="24" s="1"/>
  <c r="E204" i="44" a="1"/>
  <c r="E204" i="44" s="1"/>
  <c r="H14" i="24" s="1"/>
  <c r="F204" i="44" a="1"/>
  <c r="F204" i="44" s="1"/>
  <c r="I14" i="24" s="1"/>
  <c r="C205" i="44" a="1"/>
  <c r="C205" i="44" s="1"/>
  <c r="F15" i="24" s="1"/>
  <c r="D205" i="44" a="1"/>
  <c r="D205" i="44" s="1"/>
  <c r="G15" i="24" s="1"/>
  <c r="E205" i="44" a="1"/>
  <c r="E205" i="44" s="1"/>
  <c r="F205" i="44" a="1"/>
  <c r="F205" i="44"/>
  <c r="C206" i="44" a="1"/>
  <c r="C206" i="44" s="1"/>
  <c r="D206" i="44" a="1"/>
  <c r="D206" i="44" s="1"/>
  <c r="E206" i="44" a="1"/>
  <c r="E206" i="44" s="1"/>
  <c r="F206" i="44" a="1"/>
  <c r="F206" i="44"/>
  <c r="I16" i="24" s="1"/>
  <c r="C207" i="44" a="1"/>
  <c r="C207" i="44"/>
  <c r="F17" i="24" s="1"/>
  <c r="D207" i="44" a="1"/>
  <c r="D207" i="44"/>
  <c r="G17" i="24" s="1"/>
  <c r="E207" i="44" a="1"/>
  <c r="E207" i="44" s="1"/>
  <c r="H17" i="24" s="1"/>
  <c r="F207" i="44" a="1"/>
  <c r="F207" i="44" s="1"/>
  <c r="I17" i="24" s="1"/>
  <c r="C208" i="44" a="1"/>
  <c r="C208" i="44" s="1"/>
  <c r="F18" i="24" s="1"/>
  <c r="D208" i="44" a="1"/>
  <c r="D208" i="44" s="1"/>
  <c r="G18" i="24" s="1"/>
  <c r="E208" i="44" a="1"/>
  <c r="E208" i="44" s="1"/>
  <c r="H18" i="24" s="1"/>
  <c r="F208" i="44" a="1"/>
  <c r="F208" i="44" s="1"/>
  <c r="I18" i="24" s="1"/>
  <c r="C209" i="44" a="1"/>
  <c r="C209" i="44" s="1"/>
  <c r="D209" i="44" a="1"/>
  <c r="D209" i="44" s="1"/>
  <c r="E209" i="44" a="1"/>
  <c r="E209" i="44" s="1"/>
  <c r="F209" i="44" a="1"/>
  <c r="F209" i="44" s="1"/>
  <c r="C210" i="44" a="1"/>
  <c r="C210" i="44" s="1"/>
  <c r="D210" i="44" a="1"/>
  <c r="D210" i="44" s="1"/>
  <c r="E210" i="44" a="1"/>
  <c r="E210" i="44" s="1"/>
  <c r="F210" i="44" a="1"/>
  <c r="F210" i="44" s="1"/>
  <c r="I20" i="24" s="1"/>
  <c r="C211" i="44" a="1"/>
  <c r="C211" i="44" s="1"/>
  <c r="F21" i="24" s="1"/>
  <c r="D211" i="44" a="1"/>
  <c r="D211" i="44" s="1"/>
  <c r="G21" i="24" s="1"/>
  <c r="E211" i="44" a="1"/>
  <c r="E211" i="44" s="1"/>
  <c r="H21" i="24" s="1"/>
  <c r="F211" i="44" a="1"/>
  <c r="F211" i="44" s="1"/>
  <c r="I21" i="24" s="1"/>
  <c r="C212" i="44" a="1"/>
  <c r="C212" i="44" s="1"/>
  <c r="F22" i="24" s="1"/>
  <c r="D212" i="44" a="1"/>
  <c r="D212" i="44" s="1"/>
  <c r="G22" i="24" s="1"/>
  <c r="E212" i="44" a="1"/>
  <c r="E212" i="44" s="1"/>
  <c r="H22" i="24" s="1"/>
  <c r="F212" i="44" a="1"/>
  <c r="F212" i="44" s="1"/>
  <c r="I22" i="24" s="1"/>
  <c r="C213" i="44" a="1"/>
  <c r="C213" i="44"/>
  <c r="F23" i="24" s="1"/>
  <c r="D213" i="44" a="1"/>
  <c r="D213" i="44" s="1"/>
  <c r="G23" i="24" s="1"/>
  <c r="E213" i="44" a="1"/>
  <c r="E213" i="44" s="1"/>
  <c r="H23" i="24" s="1"/>
  <c r="F213" i="44" a="1"/>
  <c r="F213" i="44"/>
  <c r="I23" i="24" s="1"/>
  <c r="C214" i="44" a="1"/>
  <c r="C214" i="44" s="1"/>
  <c r="F24" i="24" s="1"/>
  <c r="D214" i="44" a="1"/>
  <c r="D214" i="44" s="1"/>
  <c r="E214" i="44" a="1"/>
  <c r="E214" i="44" s="1"/>
  <c r="F214" i="44" a="1"/>
  <c r="F214" i="44" s="1"/>
  <c r="I24" i="24" s="1"/>
  <c r="C215" i="44" a="1"/>
  <c r="C215" i="44" s="1"/>
  <c r="F25" i="24" s="1"/>
  <c r="D215" i="44" a="1"/>
  <c r="D215" i="44" s="1"/>
  <c r="G25" i="24" s="1"/>
  <c r="E215" i="44" a="1"/>
  <c r="E215" i="44" s="1"/>
  <c r="H25" i="24" s="1"/>
  <c r="F215" i="44" a="1"/>
  <c r="F215" i="44" s="1"/>
  <c r="I25" i="24" s="1"/>
  <c r="C216" i="44" a="1"/>
  <c r="C216" i="44" s="1"/>
  <c r="F26" i="24" s="1"/>
  <c r="D216" i="44" a="1"/>
  <c r="D216" i="44" s="1"/>
  <c r="G26" i="24" s="1"/>
  <c r="E216" i="44" a="1"/>
  <c r="E216" i="44"/>
  <c r="H26" i="24" s="1"/>
  <c r="F216" i="44" a="1"/>
  <c r="F216" i="44"/>
  <c r="I26" i="24" s="1"/>
  <c r="C217" i="44" a="1"/>
  <c r="C217" i="44" s="1"/>
  <c r="F27" i="24" s="1"/>
  <c r="D217" i="44" a="1"/>
  <c r="D217" i="44" s="1"/>
  <c r="G27" i="24" s="1"/>
  <c r="E217" i="44" a="1"/>
  <c r="E217" i="44" s="1"/>
  <c r="H27" i="24" s="1"/>
  <c r="F217" i="44" a="1"/>
  <c r="F217" i="44" s="1"/>
  <c r="C218" i="44" a="1"/>
  <c r="C218" i="44" s="1"/>
  <c r="F28" i="24" s="1"/>
  <c r="D218" i="44" a="1"/>
  <c r="D218" i="44" s="1"/>
  <c r="E218" i="44" a="1"/>
  <c r="E218" i="44" s="1"/>
  <c r="F218" i="44" a="1"/>
  <c r="F218" i="44" s="1"/>
  <c r="I28" i="24" s="1"/>
  <c r="C219" i="44" a="1"/>
  <c r="C219" i="44" s="1"/>
  <c r="F29" i="24" s="1"/>
  <c r="D219" i="44" a="1"/>
  <c r="D219" i="44" s="1"/>
  <c r="G29" i="24" s="1"/>
  <c r="E219" i="44" a="1"/>
  <c r="E219" i="44"/>
  <c r="H29" i="24" s="1"/>
  <c r="F219" i="44" a="1"/>
  <c r="F219" i="44" s="1"/>
  <c r="I29" i="24" s="1"/>
  <c r="C220" i="44" a="1"/>
  <c r="C220" i="44"/>
  <c r="F30" i="24" s="1"/>
  <c r="D220" i="44" a="1"/>
  <c r="D220" i="44" s="1"/>
  <c r="G30" i="24" s="1"/>
  <c r="E220" i="44" a="1"/>
  <c r="E220" i="44" s="1"/>
  <c r="H30" i="24" s="1"/>
  <c r="F220" i="44" a="1"/>
  <c r="F220" i="44"/>
  <c r="I30" i="24" s="1"/>
  <c r="C221" i="44" a="1"/>
  <c r="C221" i="44" s="1"/>
  <c r="D221" i="44" a="1"/>
  <c r="D221" i="44" s="1"/>
  <c r="E221" i="44" a="1"/>
  <c r="E221" i="44" s="1"/>
  <c r="H31" i="24" s="1"/>
  <c r="F221" i="44" a="1"/>
  <c r="F221" i="44" s="1"/>
  <c r="I31" i="24" s="1"/>
  <c r="C222" i="44" a="1"/>
  <c r="C222" i="44" s="1"/>
  <c r="D222" i="44" a="1"/>
  <c r="D222" i="44" s="1"/>
  <c r="E222" i="44" a="1"/>
  <c r="E222" i="44"/>
  <c r="F222" i="44" a="1"/>
  <c r="F222" i="44" s="1"/>
  <c r="I32" i="24" s="1"/>
  <c r="C223" i="44" a="1"/>
  <c r="C223" i="44" s="1"/>
  <c r="F33" i="24" s="1"/>
  <c r="D223" i="44" a="1"/>
  <c r="D223" i="44"/>
  <c r="G33" i="24" s="1"/>
  <c r="E223" i="44" a="1"/>
  <c r="E223" i="44" s="1"/>
  <c r="H33" i="24" s="1"/>
  <c r="F223" i="44" a="1"/>
  <c r="F223" i="44" s="1"/>
  <c r="I33" i="24" s="1"/>
  <c r="C224" i="44" a="1"/>
  <c r="C224" i="44" s="1"/>
  <c r="F34" i="24" s="1"/>
  <c r="D224" i="44" a="1"/>
  <c r="D224" i="44" s="1"/>
  <c r="G34" i="24" s="1"/>
  <c r="E224" i="44" a="1"/>
  <c r="E224" i="44" s="1"/>
  <c r="H34" i="24" s="1"/>
  <c r="F224" i="44" a="1"/>
  <c r="F224" i="44" s="1"/>
  <c r="I34" i="24" s="1"/>
  <c r="C225" i="44" a="1"/>
  <c r="C225" i="44" s="1"/>
  <c r="F35" i="24" s="1"/>
  <c r="D225" i="44" a="1"/>
  <c r="D225" i="44" s="1"/>
  <c r="E225" i="44" a="1"/>
  <c r="E225" i="44" s="1"/>
  <c r="F225" i="44" a="1"/>
  <c r="F225" i="44"/>
  <c r="I35" i="24" s="1"/>
  <c r="C226" i="44" a="1"/>
  <c r="C226" i="44" s="1"/>
  <c r="F36" i="24" s="1"/>
  <c r="D226" i="44" a="1"/>
  <c r="D226" i="44" s="1"/>
  <c r="G36" i="24" s="1"/>
  <c r="E226" i="44" a="1"/>
  <c r="E226" i="44" s="1"/>
  <c r="H36" i="24" s="1"/>
  <c r="F226" i="44" a="1"/>
  <c r="F226" i="44" s="1"/>
  <c r="I36" i="24" s="1"/>
  <c r="C227" i="44" a="1"/>
  <c r="C227" i="44" s="1"/>
  <c r="F37" i="24" s="1"/>
  <c r="D227" i="44" a="1"/>
  <c r="D227" i="44"/>
  <c r="G37" i="24" s="1"/>
  <c r="E227" i="44" a="1"/>
  <c r="E227" i="44" s="1"/>
  <c r="H37" i="24" s="1"/>
  <c r="F227" i="44" a="1"/>
  <c r="F227" i="44" s="1"/>
  <c r="I37" i="24" s="1"/>
  <c r="C228" i="44" a="1"/>
  <c r="C228" i="44" s="1"/>
  <c r="F38" i="24" s="1"/>
  <c r="D228" i="44" a="1"/>
  <c r="D228" i="44" s="1"/>
  <c r="G38" i="24" s="1"/>
  <c r="E228" i="44" a="1"/>
  <c r="E228" i="44" s="1"/>
  <c r="H38" i="24" s="1"/>
  <c r="F228" i="44" a="1"/>
  <c r="F228" i="44" s="1"/>
  <c r="I38" i="24" s="1"/>
  <c r="C229" i="44" a="1"/>
  <c r="C229" i="44"/>
  <c r="F39" i="24" s="1"/>
  <c r="D229" i="44" a="1"/>
  <c r="D229" i="44" s="1"/>
  <c r="G39" i="24" s="1"/>
  <c r="E229" i="44" a="1"/>
  <c r="E229" i="44" s="1"/>
  <c r="H39" i="24" s="1"/>
  <c r="F229" i="44" a="1"/>
  <c r="F229" i="44" s="1"/>
  <c r="I39" i="24" s="1"/>
  <c r="C230" i="44" a="1"/>
  <c r="C230" i="44" s="1"/>
  <c r="D230" i="44" a="1"/>
  <c r="D230" i="44" s="1"/>
  <c r="G40" i="24" s="1"/>
  <c r="E230" i="44" a="1"/>
  <c r="E230" i="44" s="1"/>
  <c r="H40" i="24" s="1"/>
  <c r="F230" i="44" a="1"/>
  <c r="F230" i="44" s="1"/>
  <c r="I40" i="24" s="1"/>
  <c r="C231" i="44" a="1"/>
  <c r="C231" i="44" s="1"/>
  <c r="F41" i="24" s="1"/>
  <c r="D231" i="44" a="1"/>
  <c r="D231" i="44" s="1"/>
  <c r="G41" i="24" s="1"/>
  <c r="E231" i="44" a="1"/>
  <c r="E231" i="44" s="1"/>
  <c r="H41" i="24" s="1"/>
  <c r="F231" i="44" a="1"/>
  <c r="F231" i="44"/>
  <c r="I41" i="24" s="1"/>
  <c r="C232" i="44" a="1"/>
  <c r="C232" i="44" s="1"/>
  <c r="F42" i="24" s="1"/>
  <c r="D232" i="44" a="1"/>
  <c r="D232" i="44"/>
  <c r="G42" i="24" s="1"/>
  <c r="E232" i="44" a="1"/>
  <c r="E232" i="44" s="1"/>
  <c r="H42" i="24" s="1"/>
  <c r="F232" i="44" a="1"/>
  <c r="F232" i="44" s="1"/>
  <c r="I42" i="24" s="1"/>
  <c r="C233" i="44" a="1"/>
  <c r="C233" i="44" s="1"/>
  <c r="F43" i="24" s="1"/>
  <c r="D233" i="44" a="1"/>
  <c r="D233" i="44" s="1"/>
  <c r="G43" i="24" s="1"/>
  <c r="E233" i="44" a="1"/>
  <c r="E233" i="44" s="1"/>
  <c r="F233" i="44" a="1"/>
  <c r="F233" i="44" s="1"/>
  <c r="C234" i="44" a="1"/>
  <c r="C234" i="44" s="1"/>
  <c r="D234" i="44" a="1"/>
  <c r="D234" i="44" s="1"/>
  <c r="E234" i="44" a="1"/>
  <c r="E234" i="44"/>
  <c r="F234" i="44" a="1"/>
  <c r="F234" i="44" s="1"/>
  <c r="I44" i="24" s="1"/>
  <c r="C235" i="44" a="1"/>
  <c r="C235" i="44" s="1"/>
  <c r="F45" i="24" s="1"/>
  <c r="D235" i="44" a="1"/>
  <c r="D235" i="44"/>
  <c r="G45" i="24" s="1"/>
  <c r="E235" i="44" a="1"/>
  <c r="E235" i="44" s="1"/>
  <c r="H45" i="24" s="1"/>
  <c r="F235" i="44" a="1"/>
  <c r="F235" i="44" s="1"/>
  <c r="I45" i="24" s="1"/>
  <c r="C236" i="44" a="1"/>
  <c r="C236" i="44" s="1"/>
  <c r="F46" i="24" s="1"/>
  <c r="D236" i="44" a="1"/>
  <c r="D236" i="44" s="1"/>
  <c r="G46" i="24" s="1"/>
  <c r="E236" i="44" a="1"/>
  <c r="E236" i="44"/>
  <c r="H46" i="24" s="1"/>
  <c r="F236" i="44" a="1"/>
  <c r="F236" i="44" s="1"/>
  <c r="I46" i="24" s="1"/>
  <c r="C237" i="44" a="1"/>
  <c r="C237" i="44" s="1"/>
  <c r="D237" i="44" a="1"/>
  <c r="D237" i="44" s="1"/>
  <c r="E237" i="44" a="1"/>
  <c r="E237" i="44" s="1"/>
  <c r="F237" i="44" a="1"/>
  <c r="F237" i="44" s="1"/>
  <c r="I47" i="24" s="1"/>
  <c r="C238" i="44" a="1"/>
  <c r="C238" i="44" s="1"/>
  <c r="D238" i="44" a="1"/>
  <c r="D238" i="44"/>
  <c r="E238" i="44" a="1"/>
  <c r="E238" i="44"/>
  <c r="F238" i="44" a="1"/>
  <c r="F238" i="44" s="1"/>
  <c r="C239" i="44" a="1"/>
  <c r="C239" i="44" s="1"/>
  <c r="D239" i="44" a="1"/>
  <c r="D239" i="44" s="1"/>
  <c r="E239" i="44" a="1"/>
  <c r="E239" i="44" s="1"/>
  <c r="F239" i="44" a="1"/>
  <c r="F239" i="44" s="1"/>
  <c r="C240" i="44" a="1"/>
  <c r="C240" i="44"/>
  <c r="D240" i="44" a="1"/>
  <c r="D240" i="44" s="1"/>
  <c r="E240" i="44" a="1"/>
  <c r="E240" i="44" s="1"/>
  <c r="F240" i="44" a="1"/>
  <c r="F240" i="44"/>
  <c r="C241" i="44" a="1"/>
  <c r="C241" i="44"/>
  <c r="D241" i="44" a="1"/>
  <c r="D241" i="44"/>
  <c r="E241" i="44" a="1"/>
  <c r="E241" i="44" s="1"/>
  <c r="F241" i="44" a="1"/>
  <c r="F241" i="44"/>
  <c r="C242" i="44" a="1"/>
  <c r="C242" i="44" s="1"/>
  <c r="D242" i="44" a="1"/>
  <c r="D242" i="44" s="1"/>
  <c r="E242" i="44" a="1"/>
  <c r="E242" i="44" s="1"/>
  <c r="F242" i="44" a="1"/>
  <c r="F242" i="44" s="1"/>
  <c r="C243" i="44" a="1"/>
  <c r="C243" i="44" s="1"/>
  <c r="D243" i="44" a="1"/>
  <c r="D243" i="44" s="1"/>
  <c r="E243" i="44" a="1"/>
  <c r="E243" i="44" s="1"/>
  <c r="F243" i="44" a="1"/>
  <c r="F243" i="44" s="1"/>
  <c r="C244" i="44" a="1"/>
  <c r="C244" i="44" s="1"/>
  <c r="D244" i="44" a="1"/>
  <c r="D244" i="44" s="1"/>
  <c r="E244" i="44" a="1"/>
  <c r="E244" i="44" s="1"/>
  <c r="F244" i="44" a="1"/>
  <c r="F244" i="44" s="1"/>
  <c r="C245" i="44" a="1"/>
  <c r="C245" i="44" s="1"/>
  <c r="D245" i="44" a="1"/>
  <c r="D245" i="44" s="1"/>
  <c r="E245" i="44" a="1"/>
  <c r="E245" i="44" s="1"/>
  <c r="F245" i="44" a="1"/>
  <c r="F245" i="44" s="1"/>
  <c r="C246" i="44" a="1"/>
  <c r="C246" i="44" s="1"/>
  <c r="D246" i="44" a="1"/>
  <c r="D246" i="44"/>
  <c r="E246" i="44" a="1"/>
  <c r="E246" i="44" s="1"/>
  <c r="F246" i="44" a="1"/>
  <c r="F246" i="44" s="1"/>
  <c r="C247" i="44" a="1"/>
  <c r="C247" i="44"/>
  <c r="D247" i="44" a="1"/>
  <c r="D247" i="44" s="1"/>
  <c r="E247" i="44" a="1"/>
  <c r="E247" i="44" s="1"/>
  <c r="F247" i="44" a="1"/>
  <c r="F247" i="44" s="1"/>
  <c r="C248" i="44" a="1"/>
  <c r="C248" i="44" s="1"/>
  <c r="D248" i="44" a="1"/>
  <c r="D248" i="44" s="1"/>
  <c r="E248" i="44" a="1"/>
  <c r="E248" i="44" s="1"/>
  <c r="F248" i="44" a="1"/>
  <c r="F248" i="44" s="1"/>
  <c r="C249" i="44" a="1"/>
  <c r="C249" i="44" s="1"/>
  <c r="D249" i="44" a="1"/>
  <c r="D249" i="44" s="1"/>
  <c r="E249" i="44" a="1"/>
  <c r="E249" i="44" s="1"/>
  <c r="F249" i="44" a="1"/>
  <c r="F249" i="44" s="1"/>
  <c r="C250" i="44" a="1"/>
  <c r="C250" i="44" s="1"/>
  <c r="D250" i="44" a="1"/>
  <c r="D250" i="44"/>
  <c r="E250" i="44" a="1"/>
  <c r="E250" i="44" s="1"/>
  <c r="F250" i="44" a="1"/>
  <c r="F250" i="44"/>
  <c r="C251" i="44" a="1"/>
  <c r="C251" i="44" s="1"/>
  <c r="D251" i="44" a="1"/>
  <c r="D251" i="44" s="1"/>
  <c r="E251" i="44" a="1"/>
  <c r="E251" i="44" s="1"/>
  <c r="F251" i="44" a="1"/>
  <c r="F251" i="44" s="1"/>
  <c r="C252" i="44" a="1"/>
  <c r="C252" i="44" s="1"/>
  <c r="D252" i="44" a="1"/>
  <c r="D252" i="44"/>
  <c r="E252" i="44" a="1"/>
  <c r="E252" i="44" s="1"/>
  <c r="F252" i="44" a="1"/>
  <c r="F252" i="44"/>
  <c r="C253" i="44" a="1"/>
  <c r="C253" i="44" s="1"/>
  <c r="D253" i="44" a="1"/>
  <c r="D253" i="44" s="1"/>
  <c r="E253" i="44" a="1"/>
  <c r="E253" i="44" s="1"/>
  <c r="F253" i="44" a="1"/>
  <c r="F253" i="44"/>
  <c r="C254" i="44" a="1"/>
  <c r="C254" i="44" s="1"/>
  <c r="D254" i="44" a="1"/>
  <c r="D254" i="44" s="1"/>
  <c r="E254" i="44" a="1"/>
  <c r="E254" i="44" s="1"/>
  <c r="F254" i="44" a="1"/>
  <c r="F254" i="44" s="1"/>
  <c r="C255" i="44" a="1"/>
  <c r="C255" i="44" s="1"/>
  <c r="D255" i="44" a="1"/>
  <c r="D255" i="44" s="1"/>
  <c r="E255" i="44" a="1"/>
  <c r="E255" i="44" s="1"/>
  <c r="F255" i="44" a="1"/>
  <c r="F255" i="44" s="1"/>
  <c r="C256" i="44" a="1"/>
  <c r="C256" i="44"/>
  <c r="D256" i="44" a="1"/>
  <c r="D256" i="44"/>
  <c r="E256" i="44" a="1"/>
  <c r="E256" i="44" s="1"/>
  <c r="F256" i="44" a="1"/>
  <c r="F256" i="44" s="1"/>
  <c r="C257" i="44" a="1"/>
  <c r="C257" i="44" s="1"/>
  <c r="D257" i="44" a="1"/>
  <c r="D257" i="44" s="1"/>
  <c r="E257" i="44" a="1"/>
  <c r="E257" i="44" s="1"/>
  <c r="F257" i="44" a="1"/>
  <c r="F257" i="44" s="1"/>
  <c r="C258" i="44" a="1"/>
  <c r="C258" i="44" s="1"/>
  <c r="D258" i="44" a="1"/>
  <c r="D258" i="44" s="1"/>
  <c r="E258" i="44" a="1"/>
  <c r="E258" i="44" s="1"/>
  <c r="F258" i="44" a="1"/>
  <c r="F258" i="44" s="1"/>
  <c r="C259" i="44" a="1"/>
  <c r="C259" i="44" s="1"/>
  <c r="D259" i="44" a="1"/>
  <c r="D259" i="44" s="1"/>
  <c r="E259" i="44" a="1"/>
  <c r="E259" i="44"/>
  <c r="F259" i="44" a="1"/>
  <c r="F259" i="44" s="1"/>
  <c r="C260" i="44" a="1"/>
  <c r="C260" i="44" s="1"/>
  <c r="D260" i="44" a="1"/>
  <c r="D260" i="44" s="1"/>
  <c r="E260" i="44" a="1"/>
  <c r="E260" i="44" s="1"/>
  <c r="F260" i="44" a="1"/>
  <c r="F260" i="44" s="1"/>
  <c r="C261" i="44" a="1"/>
  <c r="C261" i="44" s="1"/>
  <c r="D261" i="44" a="1"/>
  <c r="D261" i="44" s="1"/>
  <c r="E261" i="44" a="1"/>
  <c r="E261" i="44" s="1"/>
  <c r="F261" i="44" a="1"/>
  <c r="F261" i="44" s="1"/>
  <c r="C262" i="44" a="1"/>
  <c r="C262" i="44" s="1"/>
  <c r="D262" i="44" a="1"/>
  <c r="D262" i="44"/>
  <c r="E262" i="44" a="1"/>
  <c r="E262" i="44" s="1"/>
  <c r="F262" i="44" a="1"/>
  <c r="F262" i="44" s="1"/>
  <c r="C263" i="44" a="1"/>
  <c r="C263" i="44" s="1"/>
  <c r="D263" i="44" a="1"/>
  <c r="D263" i="44" s="1"/>
  <c r="E263" i="44" a="1"/>
  <c r="E263" i="44"/>
  <c r="F263" i="44" a="1"/>
  <c r="F263" i="44" s="1"/>
  <c r="C264" i="44" a="1"/>
  <c r="C264" i="44" s="1"/>
  <c r="D264" i="44" a="1"/>
  <c r="D264" i="44" s="1"/>
  <c r="E264" i="44" a="1"/>
  <c r="E264" i="44" s="1"/>
  <c r="F264" i="44" a="1"/>
  <c r="F264" i="44"/>
  <c r="C265" i="44" a="1"/>
  <c r="C265" i="44" s="1"/>
  <c r="D265" i="44" a="1"/>
  <c r="D265" i="44" s="1"/>
  <c r="E265" i="44" a="1"/>
  <c r="E265" i="44" s="1"/>
  <c r="F265" i="44" a="1"/>
  <c r="F265" i="44" s="1"/>
  <c r="C266" i="44" a="1"/>
  <c r="C266" i="44" s="1"/>
  <c r="D266" i="44" a="1"/>
  <c r="D266" i="44" s="1"/>
  <c r="E266" i="44" a="1"/>
  <c r="E266" i="44" s="1"/>
  <c r="F266" i="44" a="1"/>
  <c r="F266" i="44" s="1"/>
  <c r="C267" i="44" a="1"/>
  <c r="C267" i="44" s="1"/>
  <c r="D267" i="44" a="1"/>
  <c r="D267" i="44" s="1"/>
  <c r="E267" i="44" a="1"/>
  <c r="E267" i="44" s="1"/>
  <c r="F267" i="44" a="1"/>
  <c r="F267" i="44" s="1"/>
  <c r="C268" i="44" a="1"/>
  <c r="C268" i="44"/>
  <c r="D268" i="44" a="1"/>
  <c r="D268" i="44"/>
  <c r="E268" i="44" a="1"/>
  <c r="E268" i="44" s="1"/>
  <c r="F268" i="44" a="1"/>
  <c r="F268" i="44" s="1"/>
  <c r="C269" i="44" a="1"/>
  <c r="C269" i="44"/>
  <c r="D269" i="44" a="1"/>
  <c r="D269" i="44" s="1"/>
  <c r="E269" i="44" a="1"/>
  <c r="E269" i="44"/>
  <c r="F269" i="44" a="1"/>
  <c r="F269" i="44" s="1"/>
  <c r="C270" i="44" a="1"/>
  <c r="C270" i="44"/>
  <c r="D270" i="44" a="1"/>
  <c r="D270" i="44" s="1"/>
  <c r="E270" i="44" a="1"/>
  <c r="E270" i="44" s="1"/>
  <c r="F270" i="44" a="1"/>
  <c r="F270" i="44"/>
  <c r="C271" i="44" a="1"/>
  <c r="C271" i="44" s="1"/>
  <c r="D271" i="44" a="1"/>
  <c r="D271" i="44" s="1"/>
  <c r="E271" i="44" a="1"/>
  <c r="E271" i="44" s="1"/>
  <c r="F271" i="44" a="1"/>
  <c r="F271" i="44"/>
  <c r="C272" i="44" a="1"/>
  <c r="C272" i="44" s="1"/>
  <c r="D272" i="44" a="1"/>
  <c r="D272" i="44" s="1"/>
  <c r="E272" i="44" a="1"/>
  <c r="E272" i="44" s="1"/>
  <c r="F272" i="44" a="1"/>
  <c r="F272" i="44" s="1"/>
  <c r="C273" i="44" a="1"/>
  <c r="C273" i="44" s="1"/>
  <c r="D273" i="44" a="1"/>
  <c r="D273" i="44" s="1"/>
  <c r="E273" i="44" a="1"/>
  <c r="E273" i="44" s="1"/>
  <c r="F273" i="44" a="1"/>
  <c r="F273" i="44"/>
  <c r="C274" i="44" a="1"/>
  <c r="C274" i="44" s="1"/>
  <c r="D274" i="44" a="1"/>
  <c r="D274" i="44" s="1"/>
  <c r="E274" i="44" a="1"/>
  <c r="E274" i="44" s="1"/>
  <c r="F274" i="44" a="1"/>
  <c r="F274" i="44" s="1"/>
  <c r="C275" i="44" a="1"/>
  <c r="C275" i="44" s="1"/>
  <c r="D275" i="44" a="1"/>
  <c r="D275" i="44" s="1"/>
  <c r="E275" i="44" a="1"/>
  <c r="E275" i="44" s="1"/>
  <c r="F275" i="44" a="1"/>
  <c r="F275" i="44" s="1"/>
  <c r="C276" i="44" a="1"/>
  <c r="C276" i="44"/>
  <c r="D276" i="44" a="1"/>
  <c r="D276" i="44" s="1"/>
  <c r="E276" i="44" a="1"/>
  <c r="E276" i="44" s="1"/>
  <c r="F276" i="44" a="1"/>
  <c r="F276" i="44" s="1"/>
  <c r="C277" i="44" a="1"/>
  <c r="C277" i="44" s="1"/>
  <c r="D277" i="44" a="1"/>
  <c r="D277" i="44" s="1"/>
  <c r="E277" i="44" a="1"/>
  <c r="E277" i="44" s="1"/>
  <c r="F277" i="44" a="1"/>
  <c r="F277" i="44" s="1"/>
  <c r="C278" i="44" a="1"/>
  <c r="C278" i="44" s="1"/>
  <c r="D278" i="44" a="1"/>
  <c r="D278" i="44" s="1"/>
  <c r="E278" i="44" a="1"/>
  <c r="E278" i="44"/>
  <c r="F278" i="44" a="1"/>
  <c r="F278" i="44" s="1"/>
  <c r="C279" i="44" a="1"/>
  <c r="C279" i="44" s="1"/>
  <c r="D279" i="44" a="1"/>
  <c r="D279" i="44" s="1"/>
  <c r="E279" i="44" a="1"/>
  <c r="E279" i="44" s="1"/>
  <c r="F279" i="44" a="1"/>
  <c r="F279" i="44" s="1"/>
  <c r="C280" i="44" a="1"/>
  <c r="C280" i="44" s="1"/>
  <c r="D280" i="44" a="1"/>
  <c r="D280" i="44" s="1"/>
  <c r="E280" i="44" a="1"/>
  <c r="E280" i="44" s="1"/>
  <c r="F280" i="44" a="1"/>
  <c r="F280" i="44" s="1"/>
  <c r="C281" i="44" a="1"/>
  <c r="C281" i="44" s="1"/>
  <c r="D281" i="44" a="1"/>
  <c r="D281" i="44" s="1"/>
  <c r="E281" i="44" a="1"/>
  <c r="E281" i="44" s="1"/>
  <c r="F281" i="44" a="1"/>
  <c r="F281" i="44"/>
  <c r="C282" i="44" a="1"/>
  <c r="C282" i="44" s="1"/>
  <c r="D282" i="44" a="1"/>
  <c r="D282" i="44"/>
  <c r="E282" i="44" a="1"/>
  <c r="E282" i="44" s="1"/>
  <c r="F282" i="44" a="1"/>
  <c r="F282" i="44"/>
  <c r="C283" i="44" a="1"/>
  <c r="C283" i="44" s="1"/>
  <c r="D283" i="44" a="1"/>
  <c r="D283" i="44" s="1"/>
  <c r="E283" i="44" a="1"/>
  <c r="E283" i="44" s="1"/>
  <c r="F283" i="44" a="1"/>
  <c r="F283" i="44" s="1"/>
  <c r="C284" i="44" a="1"/>
  <c r="C284" i="44" s="1"/>
  <c r="D284" i="44" a="1"/>
  <c r="D284" i="44"/>
  <c r="E284" i="44" a="1"/>
  <c r="E284" i="44"/>
  <c r="F284" i="44" a="1"/>
  <c r="F284" i="44"/>
  <c r="C285" i="44" a="1"/>
  <c r="C285" i="44" s="1"/>
  <c r="D285" i="44" a="1"/>
  <c r="D285" i="44" s="1"/>
  <c r="E285" i="44" a="1"/>
  <c r="E285" i="44" s="1"/>
  <c r="F285" i="44" a="1"/>
  <c r="F285" i="44" s="1"/>
  <c r="C286" i="44" a="1"/>
  <c r="C286" i="44" s="1"/>
  <c r="D286" i="44" a="1"/>
  <c r="D286" i="44" s="1"/>
  <c r="E286" i="44" a="1"/>
  <c r="E286" i="44" s="1"/>
  <c r="F286" i="44" a="1"/>
  <c r="F286" i="44"/>
  <c r="C287" i="44" a="1"/>
  <c r="C287" i="44" s="1"/>
  <c r="D287" i="44" a="1"/>
  <c r="D287" i="44"/>
  <c r="E287" i="44" a="1"/>
  <c r="E287" i="44" s="1"/>
  <c r="F287" i="44" a="1"/>
  <c r="F287" i="44" s="1"/>
  <c r="C288" i="44" a="1"/>
  <c r="C288" i="44" s="1"/>
  <c r="D288" i="44" a="1"/>
  <c r="D288" i="44" s="1"/>
  <c r="E288" i="44" a="1"/>
  <c r="E288" i="44" s="1"/>
  <c r="F288" i="44" a="1"/>
  <c r="F288" i="44" s="1"/>
  <c r="C289" i="44" a="1"/>
  <c r="C289" i="44" s="1"/>
  <c r="D289" i="44" a="1"/>
  <c r="D289" i="44" s="1"/>
  <c r="E289" i="44" a="1"/>
  <c r="E289" i="44" s="1"/>
  <c r="F289" i="44" a="1"/>
  <c r="F289" i="44" s="1"/>
  <c r="C290" i="44" a="1"/>
  <c r="C290" i="44" s="1"/>
  <c r="D290" i="44" a="1"/>
  <c r="D290" i="44"/>
  <c r="E290" i="44" a="1"/>
  <c r="E290" i="44"/>
  <c r="F290" i="44" a="1"/>
  <c r="F290" i="44" s="1"/>
  <c r="C291" i="44" a="1"/>
  <c r="C291" i="44" s="1"/>
  <c r="D291" i="44" a="1"/>
  <c r="D291" i="44" s="1"/>
  <c r="E291" i="44" a="1"/>
  <c r="E291" i="44" s="1"/>
  <c r="F291" i="44" a="1"/>
  <c r="F291" i="44" s="1"/>
  <c r="C292" i="44" a="1"/>
  <c r="C292" i="44"/>
  <c r="D292" i="44" a="1"/>
  <c r="D292" i="44"/>
  <c r="E292" i="44" a="1"/>
  <c r="E292" i="44" s="1"/>
  <c r="F292" i="44" a="1"/>
  <c r="F292" i="44" s="1"/>
  <c r="C293" i="44" a="1"/>
  <c r="C293" i="44" s="1"/>
  <c r="D293" i="44" a="1"/>
  <c r="D293" i="44" s="1"/>
  <c r="E293" i="44" a="1"/>
  <c r="E293" i="44" s="1"/>
  <c r="F293" i="44" a="1"/>
  <c r="F293" i="44" s="1"/>
  <c r="C294" i="44" a="1"/>
  <c r="C294" i="44" s="1"/>
  <c r="D294" i="44" a="1"/>
  <c r="D294" i="44" s="1"/>
  <c r="E294" i="44" a="1"/>
  <c r="E294" i="44" s="1"/>
  <c r="F294" i="44" a="1"/>
  <c r="F294" i="44" s="1"/>
  <c r="C295" i="44" a="1"/>
  <c r="C295" i="44" s="1"/>
  <c r="D295" i="44" a="1"/>
  <c r="D295" i="44" s="1"/>
  <c r="E295" i="44" a="1"/>
  <c r="E295" i="44" s="1"/>
  <c r="F295" i="44" a="1"/>
  <c r="F295" i="44" s="1"/>
  <c r="C296" i="44" a="1"/>
  <c r="C296" i="44" s="1"/>
  <c r="D296" i="44" a="1"/>
  <c r="D296" i="44"/>
  <c r="E296" i="44" a="1"/>
  <c r="E296" i="44" s="1"/>
  <c r="F296" i="44" a="1"/>
  <c r="F296" i="44" s="1"/>
  <c r="C297" i="44" a="1"/>
  <c r="C297" i="44"/>
  <c r="D297" i="44" a="1"/>
  <c r="D297" i="44" s="1"/>
  <c r="E297" i="44" a="1"/>
  <c r="E297" i="44"/>
  <c r="F297" i="44" a="1"/>
  <c r="F297" i="44" s="1"/>
  <c r="C298" i="44" a="1"/>
  <c r="C298" i="44" s="1"/>
  <c r="D298" i="44" a="1"/>
  <c r="D298" i="44" s="1"/>
  <c r="E298" i="44" a="1"/>
  <c r="E298" i="44" s="1"/>
  <c r="F298" i="44" a="1"/>
  <c r="F298" i="44"/>
  <c r="C299" i="44" a="1"/>
  <c r="C299" i="44"/>
  <c r="D299" i="44" a="1"/>
  <c r="D299" i="44"/>
  <c r="E299" i="44" a="1"/>
  <c r="E299" i="44" s="1"/>
  <c r="F299" i="44" a="1"/>
  <c r="F299" i="44" s="1"/>
  <c r="C300" i="44" a="1"/>
  <c r="C300" i="44" s="1"/>
  <c r="D300" i="44" a="1"/>
  <c r="D300" i="44" s="1"/>
  <c r="E300" i="44" a="1"/>
  <c r="E300" i="44" s="1"/>
  <c r="F300" i="44" a="1"/>
  <c r="F300" i="44" s="1"/>
  <c r="C301" i="44" a="1"/>
  <c r="C301" i="44" s="1"/>
  <c r="D301" i="44" a="1"/>
  <c r="D301" i="44" s="1"/>
  <c r="E301" i="44" a="1"/>
  <c r="E301" i="44"/>
  <c r="F301" i="44" a="1"/>
  <c r="F301" i="44"/>
  <c r="C302" i="44" a="1"/>
  <c r="C302" i="44" s="1"/>
  <c r="D302" i="44" a="1"/>
  <c r="D302" i="44" s="1"/>
  <c r="E302" i="44" a="1"/>
  <c r="E302" i="44" s="1"/>
  <c r="F302" i="44" a="1"/>
  <c r="F302" i="44" s="1"/>
  <c r="C303" i="44" a="1"/>
  <c r="C303" i="44" s="1"/>
  <c r="D303" i="44" a="1"/>
  <c r="D303" i="44"/>
  <c r="E303" i="44" a="1"/>
  <c r="E303" i="44" s="1"/>
  <c r="F303" i="44" a="1"/>
  <c r="F303" i="44" s="1"/>
  <c r="C304" i="44" a="1"/>
  <c r="C304" i="44" s="1"/>
  <c r="D304" i="44" a="1"/>
  <c r="D304" i="44" s="1"/>
  <c r="E304" i="44" a="1"/>
  <c r="E304" i="44" s="1"/>
  <c r="F304" i="44" a="1"/>
  <c r="F304" i="44" s="1"/>
  <c r="C305" i="44" a="1"/>
  <c r="C305" i="44"/>
  <c r="D305" i="44" a="1"/>
  <c r="D305" i="44" s="1"/>
  <c r="E305" i="44" a="1"/>
  <c r="E305" i="44" s="1"/>
  <c r="F305" i="44" a="1"/>
  <c r="F305" i="44"/>
  <c r="C306" i="44" a="1"/>
  <c r="C306" i="44" s="1"/>
  <c r="D306" i="44" a="1"/>
  <c r="D306" i="44" s="1"/>
  <c r="E306" i="44" a="1"/>
  <c r="E306" i="44" s="1"/>
  <c r="F306" i="44" a="1"/>
  <c r="F306" i="44" s="1"/>
  <c r="C307" i="44" a="1"/>
  <c r="C307" i="44"/>
  <c r="D307" i="44" a="1"/>
  <c r="D307" i="44"/>
  <c r="E307" i="44" a="1"/>
  <c r="E307" i="44" s="1"/>
  <c r="F307" i="44" a="1"/>
  <c r="F307" i="44" s="1"/>
  <c r="C308" i="44" a="1"/>
  <c r="C308" i="44" s="1"/>
  <c r="D308" i="44" a="1"/>
  <c r="D308" i="44" s="1"/>
  <c r="E308" i="44" a="1"/>
  <c r="E308" i="44" s="1"/>
  <c r="F308" i="44" a="1"/>
  <c r="F308" i="44"/>
  <c r="C309" i="44" a="1"/>
  <c r="C309" i="44"/>
  <c r="D309" i="44" a="1"/>
  <c r="D309" i="44" s="1"/>
  <c r="E309" i="44" a="1"/>
  <c r="E309" i="44" s="1"/>
  <c r="F309" i="44" a="1"/>
  <c r="F309" i="44" s="1"/>
  <c r="C310" i="44" a="1"/>
  <c r="C310" i="44" s="1"/>
  <c r="D310" i="44" a="1"/>
  <c r="D310" i="44" s="1"/>
  <c r="E310" i="44" a="1"/>
  <c r="E310" i="44"/>
  <c r="F310" i="44" a="1"/>
  <c r="F310" i="44"/>
  <c r="C311" i="44" a="1"/>
  <c r="C311" i="44" s="1"/>
  <c r="D311" i="44" a="1"/>
  <c r="D311" i="44" s="1"/>
  <c r="E311" i="44" a="1"/>
  <c r="E311" i="44" s="1"/>
  <c r="F311" i="44" a="1"/>
  <c r="F311" i="44" s="1"/>
  <c r="C312" i="44" a="1"/>
  <c r="C312" i="44"/>
  <c r="D312" i="44" a="1"/>
  <c r="D312" i="44" s="1"/>
  <c r="E312" i="44" a="1"/>
  <c r="E312" i="44" s="1"/>
  <c r="F312" i="44" a="1"/>
  <c r="F312" i="44" s="1"/>
  <c r="C313" i="44" a="1"/>
  <c r="C313" i="44" s="1"/>
  <c r="D313" i="44" a="1"/>
  <c r="D313" i="44"/>
  <c r="E313" i="44" a="1"/>
  <c r="E313" i="44"/>
  <c r="F313" i="44" a="1"/>
  <c r="F313" i="44" s="1"/>
  <c r="C314" i="44" a="1"/>
  <c r="C314" i="44" s="1"/>
  <c r="D314" i="44" a="1"/>
  <c r="D314" i="44" s="1"/>
  <c r="E314" i="44" a="1"/>
  <c r="E314" i="44" s="1"/>
  <c r="F314" i="44" a="1"/>
  <c r="F314" i="44" s="1"/>
  <c r="C315" i="44" a="1"/>
  <c r="C315" i="44" s="1"/>
  <c r="D315" i="44" a="1"/>
  <c r="D315" i="44" s="1"/>
  <c r="E315" i="44" a="1"/>
  <c r="E315" i="44"/>
  <c r="F315" i="44" a="1"/>
  <c r="F315" i="44" s="1"/>
  <c r="C316" i="44" a="1"/>
  <c r="C316" i="44"/>
  <c r="D316" i="44" a="1"/>
  <c r="D316" i="44" s="1"/>
  <c r="E316" i="44" a="1"/>
  <c r="E316" i="44" s="1"/>
  <c r="F316" i="44" a="1"/>
  <c r="F316" i="44" s="1"/>
  <c r="C317" i="44" a="1"/>
  <c r="C317" i="44" s="1"/>
  <c r="D317" i="44" a="1"/>
  <c r="D317" i="44" s="1"/>
  <c r="E317" i="44" a="1"/>
  <c r="E317" i="44" s="1"/>
  <c r="F317" i="44" a="1"/>
  <c r="F317" i="44" s="1"/>
  <c r="C318" i="44" a="1"/>
  <c r="C318" i="44" s="1"/>
  <c r="D318" i="44" a="1"/>
  <c r="D318" i="44" s="1"/>
  <c r="E318" i="44" a="1"/>
  <c r="E318" i="44"/>
  <c r="F318" i="44" a="1"/>
  <c r="F318" i="44"/>
  <c r="C319" i="44" a="1"/>
  <c r="C319" i="44" s="1"/>
  <c r="D319" i="44" a="1"/>
  <c r="D319" i="44" s="1"/>
  <c r="E319" i="44" a="1"/>
  <c r="E319" i="44" s="1"/>
  <c r="F319" i="44" a="1"/>
  <c r="F319" i="44" s="1"/>
  <c r="C320" i="44" a="1"/>
  <c r="C320" i="44" s="1"/>
  <c r="D320" i="44" a="1"/>
  <c r="D320" i="44" s="1"/>
  <c r="E320" i="44" a="1"/>
  <c r="E320" i="44" s="1"/>
  <c r="F320" i="44" a="1"/>
  <c r="F320" i="44" s="1"/>
  <c r="C321" i="44" a="1"/>
  <c r="C321" i="44" s="1"/>
  <c r="D321" i="44" a="1"/>
  <c r="D321" i="44"/>
  <c r="E321" i="44" a="1"/>
  <c r="E321" i="44"/>
  <c r="F321" i="44" a="1"/>
  <c r="F321" i="44" s="1"/>
  <c r="C322" i="44" a="1"/>
  <c r="C322" i="44" s="1"/>
  <c r="D322" i="44" a="1"/>
  <c r="D322" i="44" s="1"/>
  <c r="E322" i="44" a="1"/>
  <c r="E322" i="44" s="1"/>
  <c r="F322" i="44" a="1"/>
  <c r="F322" i="44" s="1"/>
  <c r="C323" i="44" a="1"/>
  <c r="C323" i="44"/>
  <c r="D323" i="44" a="1"/>
  <c r="D323" i="44" s="1"/>
  <c r="E323" i="44" a="1"/>
  <c r="E323" i="44" s="1"/>
  <c r="F323" i="44" a="1"/>
  <c r="F323" i="44" s="1"/>
  <c r="C324" i="44" a="1"/>
  <c r="C324" i="44" s="1"/>
  <c r="D324" i="44" a="1"/>
  <c r="D324" i="44"/>
  <c r="E324" i="44" a="1"/>
  <c r="E324" i="44"/>
  <c r="F324" i="44" a="1"/>
  <c r="F324" i="44"/>
  <c r="C325" i="44" a="1"/>
  <c r="C325" i="44" s="1"/>
  <c r="D325" i="44" a="1"/>
  <c r="D325" i="44" s="1"/>
  <c r="E325" i="44" a="1"/>
  <c r="E325" i="44" s="1"/>
  <c r="F325" i="44" a="1"/>
  <c r="F325" i="44" s="1"/>
  <c r="C326" i="44" a="1"/>
  <c r="C326" i="44" s="1"/>
  <c r="D326" i="44" a="1"/>
  <c r="D326" i="44" s="1"/>
  <c r="E326" i="44" a="1"/>
  <c r="E326" i="44" s="1"/>
  <c r="F326" i="44" a="1"/>
  <c r="F326" i="44" s="1"/>
  <c r="C327" i="44" a="1"/>
  <c r="C327" i="44" s="1"/>
  <c r="D327" i="44" a="1"/>
  <c r="D327" i="44" s="1"/>
  <c r="E327" i="44" a="1"/>
  <c r="E327" i="44"/>
  <c r="F327" i="44" a="1"/>
  <c r="F327" i="44" s="1"/>
  <c r="C328" i="44" a="1"/>
  <c r="C328" i="44" s="1"/>
  <c r="D328" i="44" a="1"/>
  <c r="D328" i="44"/>
  <c r="E328" i="44" a="1"/>
  <c r="E328" i="44"/>
  <c r="F328" i="44" a="1"/>
  <c r="F328" i="44" s="1"/>
  <c r="C329" i="44" a="1"/>
  <c r="C329" i="44" s="1"/>
  <c r="D329" i="44" a="1"/>
  <c r="D329" i="44" s="1"/>
  <c r="E329" i="44" a="1"/>
  <c r="E329" i="44" s="1"/>
  <c r="F329" i="44" a="1"/>
  <c r="F329" i="44" s="1"/>
  <c r="C330" i="44" a="1"/>
  <c r="C330" i="44" s="1"/>
  <c r="D330" i="44" a="1"/>
  <c r="D330" i="44"/>
  <c r="E330" i="44" a="1"/>
  <c r="E330" i="44" s="1"/>
  <c r="F330" i="44" a="1"/>
  <c r="F330" i="44"/>
  <c r="C331" i="44" a="1"/>
  <c r="C331" i="44" s="1"/>
  <c r="D331" i="44" a="1"/>
  <c r="D331" i="44" s="1"/>
  <c r="E331" i="44" a="1"/>
  <c r="E331" i="44" s="1"/>
  <c r="F331" i="44" a="1"/>
  <c r="F331" i="44" s="1"/>
  <c r="C332" i="44" a="1"/>
  <c r="C332" i="44" s="1"/>
  <c r="D332" i="44" a="1"/>
  <c r="D332" i="44" s="1"/>
  <c r="E332" i="44" a="1"/>
  <c r="E332" i="44" s="1"/>
  <c r="F332" i="44" a="1"/>
  <c r="F332" i="44"/>
  <c r="C333" i="44" a="1"/>
  <c r="C333" i="44" s="1"/>
  <c r="D333" i="44" a="1"/>
  <c r="D333" i="44" s="1"/>
  <c r="E333" i="44" a="1"/>
  <c r="E333" i="44"/>
  <c r="F333" i="44" a="1"/>
  <c r="F333" i="44" s="1"/>
  <c r="C334" i="44" a="1"/>
  <c r="C334" i="44" s="1"/>
  <c r="D334" i="44" a="1"/>
  <c r="D334" i="44" s="1"/>
  <c r="E334" i="44" a="1"/>
  <c r="E334" i="44" s="1"/>
  <c r="F334" i="44" a="1"/>
  <c r="F334" i="44" s="1"/>
  <c r="C335" i="44" a="1"/>
  <c r="C335" i="44" s="1"/>
  <c r="D335" i="44" a="1"/>
  <c r="D335" i="44" s="1"/>
  <c r="E335" i="44" a="1"/>
  <c r="E335" i="44" s="1"/>
  <c r="F335" i="44" a="1"/>
  <c r="F335" i="44" s="1"/>
  <c r="C336" i="44" a="1"/>
  <c r="C336" i="44" s="1"/>
  <c r="D336" i="44" a="1"/>
  <c r="D336" i="44" s="1"/>
  <c r="E336" i="44" a="1"/>
  <c r="E336" i="44" s="1"/>
  <c r="F336" i="44" a="1"/>
  <c r="F336" i="44" s="1"/>
  <c r="C337" i="44" a="1"/>
  <c r="C337" i="44"/>
  <c r="D337" i="44" a="1"/>
  <c r="D337" i="44"/>
  <c r="E337" i="44" a="1"/>
  <c r="E337" i="44" s="1"/>
  <c r="F337" i="44" a="1"/>
  <c r="F337" i="44" s="1"/>
  <c r="C338" i="44" a="1"/>
  <c r="C338" i="44" s="1"/>
  <c r="D338" i="44" a="1"/>
  <c r="D338" i="44" s="1"/>
  <c r="E338" i="44" a="1"/>
  <c r="E338" i="44" s="1"/>
  <c r="F338" i="44" a="1"/>
  <c r="F338" i="44" s="1"/>
  <c r="C339" i="44" a="1"/>
  <c r="C339" i="44"/>
  <c r="D339" i="44" a="1"/>
  <c r="D339" i="44" s="1"/>
  <c r="E339" i="44" a="1"/>
  <c r="E339" i="44" s="1"/>
  <c r="F339" i="44" a="1"/>
  <c r="F339" i="44"/>
  <c r="C340" i="44" a="1"/>
  <c r="C340" i="44" s="1"/>
  <c r="D340" i="44" a="1"/>
  <c r="D340" i="44" s="1"/>
  <c r="E340" i="44" a="1"/>
  <c r="E340" i="44" s="1"/>
  <c r="F340" i="44" a="1"/>
  <c r="F340" i="44" s="1"/>
  <c r="C341" i="44" a="1"/>
  <c r="C341" i="44" s="1"/>
  <c r="D341" i="44" a="1"/>
  <c r="D341" i="44" s="1"/>
  <c r="E341" i="44" a="1"/>
  <c r="E341" i="44"/>
  <c r="F341" i="44" a="1"/>
  <c r="F341" i="44" s="1"/>
  <c r="C342" i="44" a="1"/>
  <c r="C342" i="44" s="1"/>
  <c r="D342" i="44" a="1"/>
  <c r="D342" i="44"/>
  <c r="E342" i="44" a="1"/>
  <c r="E342" i="44" s="1"/>
  <c r="F342" i="44" a="1"/>
  <c r="F342" i="44" s="1"/>
  <c r="C343" i="44" a="1"/>
  <c r="C343" i="44" s="1"/>
  <c r="D343" i="44" a="1"/>
  <c r="D343" i="44" s="1"/>
  <c r="E343" i="44" a="1"/>
  <c r="E343" i="44" s="1"/>
  <c r="F343" i="44" a="1"/>
  <c r="F343" i="44"/>
  <c r="C344" i="44" a="1"/>
  <c r="C344" i="44" s="1"/>
  <c r="D344" i="44" a="1"/>
  <c r="D344" i="44" s="1"/>
  <c r="E344" i="44" a="1"/>
  <c r="E344" i="44"/>
  <c r="F344" i="44" a="1"/>
  <c r="F344" i="44" s="1"/>
  <c r="C345" i="44" a="1"/>
  <c r="C345" i="44"/>
  <c r="D345" i="44" a="1"/>
  <c r="D345" i="44" s="1"/>
  <c r="E345" i="44" a="1"/>
  <c r="E345" i="44" s="1"/>
  <c r="F345" i="44" a="1"/>
  <c r="F345" i="44" s="1"/>
  <c r="C346" i="44" a="1"/>
  <c r="C346" i="44" s="1"/>
  <c r="D346" i="44" a="1"/>
  <c r="D346" i="44" s="1"/>
  <c r="E346" i="44" a="1"/>
  <c r="E346" i="44" s="1"/>
  <c r="F346" i="44" a="1"/>
  <c r="F346" i="44" s="1"/>
  <c r="C347" i="44" a="1"/>
  <c r="C347" i="44" s="1"/>
  <c r="D347" i="44" a="1"/>
  <c r="D347" i="44" s="1"/>
  <c r="E347" i="44" a="1"/>
  <c r="E347" i="44"/>
  <c r="F347" i="44" a="1"/>
  <c r="F347" i="44"/>
  <c r="C348" i="44" a="1"/>
  <c r="C348" i="44"/>
  <c r="D348" i="44" a="1"/>
  <c r="D348" i="44" s="1"/>
  <c r="E348" i="44" a="1"/>
  <c r="E348" i="44" s="1"/>
  <c r="F348" i="44" a="1"/>
  <c r="F348" i="44" s="1"/>
  <c r="C349" i="44" a="1"/>
  <c r="C349" i="44" s="1"/>
  <c r="D349" i="44" a="1"/>
  <c r="D349" i="44" s="1"/>
  <c r="E349" i="44" a="1"/>
  <c r="E349" i="44" s="1"/>
  <c r="F349" i="44" a="1"/>
  <c r="F349" i="44" s="1"/>
  <c r="C350" i="44" a="1"/>
  <c r="C350" i="44"/>
  <c r="D350" i="44" a="1"/>
  <c r="D350" i="44"/>
  <c r="E350" i="44" a="1"/>
  <c r="E350" i="44" s="1"/>
  <c r="F350" i="44" a="1"/>
  <c r="F350" i="44"/>
  <c r="C351" i="44" a="1"/>
  <c r="C351" i="44" s="1"/>
  <c r="D351" i="44" a="1"/>
  <c r="D351" i="44" s="1"/>
  <c r="E351" i="44" a="1"/>
  <c r="E351" i="44" s="1"/>
  <c r="F351" i="44" a="1"/>
  <c r="F351" i="44" s="1"/>
  <c r="C352" i="44" a="1"/>
  <c r="C352" i="44" s="1"/>
  <c r="D352" i="44" a="1"/>
  <c r="D352" i="44" s="1"/>
  <c r="E352" i="44" a="1"/>
  <c r="E352" i="44" s="1"/>
  <c r="F352" i="44" a="1"/>
  <c r="F352" i="44" s="1"/>
  <c r="C353" i="44" a="1"/>
  <c r="C353" i="44" s="1"/>
  <c r="D353" i="44" a="1"/>
  <c r="D353" i="44"/>
  <c r="E353" i="44" a="1"/>
  <c r="E353" i="44" s="1"/>
  <c r="F353" i="44" a="1"/>
  <c r="F353" i="44" s="1"/>
  <c r="C354" i="44" a="1"/>
  <c r="C354" i="44"/>
  <c r="D354" i="44" a="1"/>
  <c r="D354" i="44" s="1"/>
  <c r="E354" i="44" a="1"/>
  <c r="E354" i="44" s="1"/>
  <c r="F354" i="44" a="1"/>
  <c r="F354" i="44" s="1"/>
  <c r="C355" i="44" a="1"/>
  <c r="C355" i="44" s="1"/>
  <c r="D355" i="44" a="1"/>
  <c r="D355" i="44" s="1"/>
  <c r="E355" i="44" a="1"/>
  <c r="E355" i="44"/>
  <c r="F355" i="44" a="1"/>
  <c r="F355" i="44"/>
  <c r="C356" i="44" a="1"/>
  <c r="C356" i="44" s="1"/>
  <c r="D356" i="44" a="1"/>
  <c r="D356" i="44" s="1"/>
  <c r="E356" i="44" a="1"/>
  <c r="E356" i="44"/>
  <c r="F356" i="44" a="1"/>
  <c r="F356" i="44" s="1"/>
  <c r="C357" i="44" a="1"/>
  <c r="C357" i="44" s="1"/>
  <c r="D357" i="44" a="1"/>
  <c r="D357" i="44"/>
  <c r="E357" i="44" a="1"/>
  <c r="E357" i="44" s="1"/>
  <c r="F357" i="44" a="1"/>
  <c r="F357" i="44"/>
  <c r="D6" i="44" a="1"/>
  <c r="D6" i="44" s="1"/>
  <c r="E6" i="44" a="1"/>
  <c r="E6" i="44" s="1"/>
  <c r="F6" i="44" a="1"/>
  <c r="F6" i="44" s="1"/>
  <c r="C1" i="44"/>
  <c r="C6" i="44" a="1"/>
  <c r="C6" i="44" s="1"/>
  <c r="B5" i="44"/>
  <c r="D5" i="44" s="1" a="1"/>
  <c r="D5" i="44" s="1"/>
  <c r="D1" i="44"/>
  <c r="C5" i="44" l="1" a="1"/>
  <c r="C5" i="44" s="1"/>
  <c r="F5" i="44" a="1"/>
  <c r="F5" i="44" s="1"/>
  <c r="E5" i="44" a="1"/>
  <c r="E5" i="44" s="1"/>
  <c r="E1" i="44"/>
  <c r="F1" i="44"/>
  <c r="A622" i="6" l="1"/>
  <c r="BT4" i="1"/>
  <c r="BU4" i="1"/>
  <c r="BW4" i="1"/>
  <c r="AT623" i="1"/>
  <c r="AU623" i="1"/>
  <c r="AV623" i="1"/>
  <c r="AX623" i="1"/>
  <c r="BA623" i="1"/>
  <c r="BB623" i="1"/>
  <c r="BD623" i="1"/>
  <c r="BE623" i="1"/>
  <c r="BR4" i="1" s="1"/>
  <c r="BF623" i="1"/>
  <c r="BS4" i="1" s="1"/>
  <c r="BG623" i="1"/>
  <c r="BH623" i="1"/>
  <c r="BI623" i="1"/>
  <c r="BV4" i="1" s="1"/>
  <c r="BJ623" i="1"/>
  <c r="BK623" i="1"/>
  <c r="BX4" i="1" s="1"/>
  <c r="BL623" i="1"/>
  <c r="BY4" i="1" s="1"/>
  <c r="BM623" i="1"/>
  <c r="BZ4" i="1" s="1"/>
  <c r="BN623" i="1"/>
  <c r="CA4" i="1" s="1"/>
  <c r="CD1" i="1"/>
  <c r="CE1" i="1"/>
  <c r="CC1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CE624" i="1" s="1"/>
  <c r="AV574" i="1"/>
  <c r="CE574" i="1" s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CE589" i="1" s="1"/>
  <c r="AV590" i="1"/>
  <c r="CE590" i="1" s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CE605" i="1" s="1"/>
  <c r="AV606" i="1"/>
  <c r="CE606" i="1" s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CE621" i="1" s="1"/>
  <c r="AV622" i="1"/>
  <c r="CE622" i="1" s="1"/>
  <c r="AV9" i="1"/>
  <c r="CE611" i="1" l="1"/>
  <c r="CE595" i="1"/>
  <c r="CE579" i="1"/>
  <c r="CE587" i="1"/>
  <c r="CE609" i="1"/>
  <c r="CE593" i="1"/>
  <c r="CE577" i="1"/>
  <c r="CE603" i="1"/>
  <c r="CE602" i="1"/>
  <c r="CE585" i="1"/>
  <c r="CE586" i="1"/>
  <c r="CE617" i="1"/>
  <c r="CE616" i="1"/>
  <c r="CE615" i="1"/>
  <c r="CE599" i="1"/>
  <c r="CE583" i="1"/>
  <c r="CE600" i="1"/>
  <c r="CE614" i="1"/>
  <c r="CE598" i="1"/>
  <c r="CE582" i="1"/>
  <c r="CE618" i="1"/>
  <c r="CE601" i="1"/>
  <c r="CE584" i="1"/>
  <c r="CE619" i="1"/>
  <c r="CE612" i="1"/>
  <c r="CE596" i="1"/>
  <c r="CE580" i="1"/>
  <c r="CE591" i="1"/>
  <c r="AY623" i="1"/>
  <c r="CE573" i="1"/>
  <c r="CE613" i="1"/>
  <c r="CE597" i="1"/>
  <c r="CE581" i="1"/>
  <c r="CE608" i="1"/>
  <c r="CE592" i="1"/>
  <c r="CE576" i="1"/>
  <c r="CE607" i="1"/>
  <c r="CE575" i="1"/>
  <c r="CE610" i="1"/>
  <c r="CE594" i="1"/>
  <c r="CE578" i="1"/>
  <c r="CE623" i="1"/>
  <c r="CE588" i="1"/>
  <c r="CE620" i="1"/>
  <c r="CE604" i="1"/>
  <c r="I13" i="14"/>
  <c r="I12" i="14"/>
  <c r="I11" i="14"/>
  <c r="C12" i="14"/>
  <c r="C11" i="14"/>
  <c r="M4" i="14"/>
  <c r="L4" i="14"/>
  <c r="H4" i="14"/>
  <c r="I4" i="14"/>
  <c r="J4" i="14"/>
  <c r="K4" i="14"/>
  <c r="C4" i="14"/>
  <c r="D4" i="14"/>
  <c r="E4" i="14"/>
  <c r="F4" i="14"/>
  <c r="B4" i="14"/>
  <c r="I25" i="13"/>
  <c r="I24" i="13"/>
  <c r="I11" i="13"/>
  <c r="I10" i="13"/>
  <c r="I4" i="13"/>
  <c r="I3" i="13"/>
  <c r="K6" i="14" l="1"/>
  <c r="I17" i="14" s="1"/>
  <c r="D6" i="14"/>
  <c r="E6" i="14"/>
  <c r="F6" i="14"/>
  <c r="I6" i="14"/>
  <c r="I15" i="14" s="1"/>
  <c r="H6" i="14"/>
  <c r="I14" i="14" s="1"/>
  <c r="J14" i="14" s="1"/>
  <c r="B6" i="14"/>
  <c r="L6" i="14"/>
  <c r="M6" i="14"/>
  <c r="J6" i="14"/>
  <c r="I16" i="14" s="1"/>
  <c r="C6" i="14"/>
  <c r="J16" i="14" l="1"/>
  <c r="J15" i="14"/>
  <c r="D7" i="14"/>
  <c r="C17" i="14" s="1"/>
  <c r="J17" i="14"/>
  <c r="C13" i="14" l="1"/>
  <c r="C15" i="14"/>
  <c r="C14" i="14"/>
  <c r="D14" i="14" s="1"/>
  <c r="O14" i="14" s="1"/>
  <c r="C16" i="14"/>
  <c r="D16" i="14" s="1"/>
  <c r="O16" i="14" s="1"/>
  <c r="BD574" i="1"/>
  <c r="BE574" i="1"/>
  <c r="BF574" i="1"/>
  <c r="BG574" i="1"/>
  <c r="BH574" i="1"/>
  <c r="BI574" i="1"/>
  <c r="BJ574" i="1"/>
  <c r="BK574" i="1"/>
  <c r="BL574" i="1"/>
  <c r="BM574" i="1"/>
  <c r="BN574" i="1"/>
  <c r="BD575" i="1"/>
  <c r="BE575" i="1"/>
  <c r="BF575" i="1"/>
  <c r="BG575" i="1"/>
  <c r="BH575" i="1"/>
  <c r="BI575" i="1"/>
  <c r="BJ575" i="1"/>
  <c r="BK575" i="1"/>
  <c r="BL575" i="1"/>
  <c r="BM575" i="1"/>
  <c r="BN575" i="1"/>
  <c r="BD576" i="1"/>
  <c r="BE576" i="1"/>
  <c r="BF576" i="1"/>
  <c r="BG576" i="1"/>
  <c r="BH576" i="1"/>
  <c r="BI576" i="1"/>
  <c r="BJ576" i="1"/>
  <c r="BK576" i="1"/>
  <c r="BL576" i="1"/>
  <c r="BM576" i="1"/>
  <c r="BN576" i="1"/>
  <c r="BD577" i="1"/>
  <c r="BE577" i="1"/>
  <c r="BF577" i="1"/>
  <c r="BG577" i="1"/>
  <c r="BH577" i="1"/>
  <c r="BI577" i="1"/>
  <c r="BJ577" i="1"/>
  <c r="BK577" i="1"/>
  <c r="BL577" i="1"/>
  <c r="BM577" i="1"/>
  <c r="BN577" i="1"/>
  <c r="BD578" i="1"/>
  <c r="BE578" i="1"/>
  <c r="BF578" i="1"/>
  <c r="BG578" i="1"/>
  <c r="BH578" i="1"/>
  <c r="BI578" i="1"/>
  <c r="BJ578" i="1"/>
  <c r="BK578" i="1"/>
  <c r="BL578" i="1"/>
  <c r="BM578" i="1"/>
  <c r="BN578" i="1"/>
  <c r="BD579" i="1"/>
  <c r="BE579" i="1"/>
  <c r="BF579" i="1"/>
  <c r="BG579" i="1"/>
  <c r="BH579" i="1"/>
  <c r="BI579" i="1"/>
  <c r="BJ579" i="1"/>
  <c r="BK579" i="1"/>
  <c r="BL579" i="1"/>
  <c r="BM579" i="1"/>
  <c r="BN579" i="1"/>
  <c r="BD580" i="1"/>
  <c r="BE580" i="1"/>
  <c r="BF580" i="1"/>
  <c r="BG580" i="1"/>
  <c r="BH580" i="1"/>
  <c r="BI580" i="1"/>
  <c r="BJ580" i="1"/>
  <c r="BK580" i="1"/>
  <c r="BL580" i="1"/>
  <c r="BM580" i="1"/>
  <c r="BN580" i="1"/>
  <c r="BD581" i="1"/>
  <c r="BE581" i="1"/>
  <c r="BF581" i="1"/>
  <c r="BG581" i="1"/>
  <c r="BH581" i="1"/>
  <c r="BI581" i="1"/>
  <c r="BJ581" i="1"/>
  <c r="BK581" i="1"/>
  <c r="BL581" i="1"/>
  <c r="BM581" i="1"/>
  <c r="BN581" i="1"/>
  <c r="BD582" i="1"/>
  <c r="BE582" i="1"/>
  <c r="BF582" i="1"/>
  <c r="BG582" i="1"/>
  <c r="BH582" i="1"/>
  <c r="BI582" i="1"/>
  <c r="BJ582" i="1"/>
  <c r="BK582" i="1"/>
  <c r="BL582" i="1"/>
  <c r="BM582" i="1"/>
  <c r="BN582" i="1"/>
  <c r="BD583" i="1"/>
  <c r="BE583" i="1"/>
  <c r="BF583" i="1"/>
  <c r="BG583" i="1"/>
  <c r="BH583" i="1"/>
  <c r="BI583" i="1"/>
  <c r="BJ583" i="1"/>
  <c r="BK583" i="1"/>
  <c r="BL583" i="1"/>
  <c r="BM583" i="1"/>
  <c r="BN583" i="1"/>
  <c r="BD584" i="1"/>
  <c r="BE584" i="1"/>
  <c r="BF584" i="1"/>
  <c r="BG584" i="1"/>
  <c r="BH584" i="1"/>
  <c r="BI584" i="1"/>
  <c r="BJ584" i="1"/>
  <c r="BK584" i="1"/>
  <c r="BL584" i="1"/>
  <c r="BM584" i="1"/>
  <c r="BN584" i="1"/>
  <c r="BD585" i="1"/>
  <c r="BE585" i="1"/>
  <c r="BF585" i="1"/>
  <c r="BG585" i="1"/>
  <c r="BH585" i="1"/>
  <c r="BI585" i="1"/>
  <c r="BJ585" i="1"/>
  <c r="BK585" i="1"/>
  <c r="BL585" i="1"/>
  <c r="BM585" i="1"/>
  <c r="BN585" i="1"/>
  <c r="BD586" i="1"/>
  <c r="BE586" i="1"/>
  <c r="BF586" i="1"/>
  <c r="BG586" i="1"/>
  <c r="BH586" i="1"/>
  <c r="BI586" i="1"/>
  <c r="BJ586" i="1"/>
  <c r="BK586" i="1"/>
  <c r="BL586" i="1"/>
  <c r="BM586" i="1"/>
  <c r="BN586" i="1"/>
  <c r="BD587" i="1"/>
  <c r="BE587" i="1"/>
  <c r="BF587" i="1"/>
  <c r="BG587" i="1"/>
  <c r="BH587" i="1"/>
  <c r="BI587" i="1"/>
  <c r="BJ587" i="1"/>
  <c r="BK587" i="1"/>
  <c r="BL587" i="1"/>
  <c r="BM587" i="1"/>
  <c r="BN587" i="1"/>
  <c r="BD588" i="1"/>
  <c r="BE588" i="1"/>
  <c r="BF588" i="1"/>
  <c r="BG588" i="1"/>
  <c r="BH588" i="1"/>
  <c r="BI588" i="1"/>
  <c r="BJ588" i="1"/>
  <c r="BK588" i="1"/>
  <c r="BL588" i="1"/>
  <c r="BM588" i="1"/>
  <c r="BN588" i="1"/>
  <c r="BD589" i="1"/>
  <c r="BE589" i="1"/>
  <c r="BF589" i="1"/>
  <c r="BG589" i="1"/>
  <c r="BH589" i="1"/>
  <c r="BI589" i="1"/>
  <c r="BJ589" i="1"/>
  <c r="BK589" i="1"/>
  <c r="BL589" i="1"/>
  <c r="BM589" i="1"/>
  <c r="BN589" i="1"/>
  <c r="BD590" i="1"/>
  <c r="BE590" i="1"/>
  <c r="BF590" i="1"/>
  <c r="BG590" i="1"/>
  <c r="BH590" i="1"/>
  <c r="BI590" i="1"/>
  <c r="BJ590" i="1"/>
  <c r="BK590" i="1"/>
  <c r="BL590" i="1"/>
  <c r="BM590" i="1"/>
  <c r="BN590" i="1"/>
  <c r="BD591" i="1"/>
  <c r="BE591" i="1"/>
  <c r="BF591" i="1"/>
  <c r="BG591" i="1"/>
  <c r="BH591" i="1"/>
  <c r="BI591" i="1"/>
  <c r="BJ591" i="1"/>
  <c r="BK591" i="1"/>
  <c r="BL591" i="1"/>
  <c r="BM591" i="1"/>
  <c r="BN591" i="1"/>
  <c r="BD592" i="1"/>
  <c r="BE592" i="1"/>
  <c r="BF592" i="1"/>
  <c r="BG592" i="1"/>
  <c r="BH592" i="1"/>
  <c r="BI592" i="1"/>
  <c r="BJ592" i="1"/>
  <c r="BK592" i="1"/>
  <c r="BL592" i="1"/>
  <c r="BM592" i="1"/>
  <c r="BN592" i="1"/>
  <c r="BD593" i="1"/>
  <c r="BE593" i="1"/>
  <c r="BF593" i="1"/>
  <c r="BG593" i="1"/>
  <c r="BH593" i="1"/>
  <c r="BI593" i="1"/>
  <c r="BJ593" i="1"/>
  <c r="BK593" i="1"/>
  <c r="BL593" i="1"/>
  <c r="BM593" i="1"/>
  <c r="BN593" i="1"/>
  <c r="BD594" i="1"/>
  <c r="BE594" i="1"/>
  <c r="BF594" i="1"/>
  <c r="BG594" i="1"/>
  <c r="BH594" i="1"/>
  <c r="BI594" i="1"/>
  <c r="BJ594" i="1"/>
  <c r="BK594" i="1"/>
  <c r="BL594" i="1"/>
  <c r="BM594" i="1"/>
  <c r="BN594" i="1"/>
  <c r="BD595" i="1"/>
  <c r="BE595" i="1"/>
  <c r="BF595" i="1"/>
  <c r="BG595" i="1"/>
  <c r="BH595" i="1"/>
  <c r="BI595" i="1"/>
  <c r="BJ595" i="1"/>
  <c r="BK595" i="1"/>
  <c r="BL595" i="1"/>
  <c r="BM595" i="1"/>
  <c r="BN595" i="1"/>
  <c r="BD596" i="1"/>
  <c r="BE596" i="1"/>
  <c r="BF596" i="1"/>
  <c r="BG596" i="1"/>
  <c r="BH596" i="1"/>
  <c r="BI596" i="1"/>
  <c r="BJ596" i="1"/>
  <c r="BK596" i="1"/>
  <c r="BL596" i="1"/>
  <c r="BM596" i="1"/>
  <c r="BN596" i="1"/>
  <c r="BD597" i="1"/>
  <c r="BE597" i="1"/>
  <c r="BF597" i="1"/>
  <c r="BG597" i="1"/>
  <c r="BH597" i="1"/>
  <c r="BI597" i="1"/>
  <c r="BJ597" i="1"/>
  <c r="BK597" i="1"/>
  <c r="BL597" i="1"/>
  <c r="BM597" i="1"/>
  <c r="BN597" i="1"/>
  <c r="BD598" i="1"/>
  <c r="BE598" i="1"/>
  <c r="BF598" i="1"/>
  <c r="BG598" i="1"/>
  <c r="BH598" i="1"/>
  <c r="BI598" i="1"/>
  <c r="BJ598" i="1"/>
  <c r="BK598" i="1"/>
  <c r="BL598" i="1"/>
  <c r="BM598" i="1"/>
  <c r="BN598" i="1"/>
  <c r="BD599" i="1"/>
  <c r="BE599" i="1"/>
  <c r="BF599" i="1"/>
  <c r="BG599" i="1"/>
  <c r="BH599" i="1"/>
  <c r="BI599" i="1"/>
  <c r="BJ599" i="1"/>
  <c r="BK599" i="1"/>
  <c r="BL599" i="1"/>
  <c r="BM599" i="1"/>
  <c r="BN599" i="1"/>
  <c r="BD600" i="1"/>
  <c r="BE600" i="1"/>
  <c r="BF600" i="1"/>
  <c r="BG600" i="1"/>
  <c r="BH600" i="1"/>
  <c r="BI600" i="1"/>
  <c r="BJ600" i="1"/>
  <c r="BK600" i="1"/>
  <c r="BL600" i="1"/>
  <c r="BM600" i="1"/>
  <c r="BN600" i="1"/>
  <c r="BD601" i="1"/>
  <c r="BE601" i="1"/>
  <c r="BF601" i="1"/>
  <c r="BG601" i="1"/>
  <c r="BH601" i="1"/>
  <c r="BI601" i="1"/>
  <c r="BJ601" i="1"/>
  <c r="BK601" i="1"/>
  <c r="BL601" i="1"/>
  <c r="BM601" i="1"/>
  <c r="BN601" i="1"/>
  <c r="BD602" i="1"/>
  <c r="BE602" i="1"/>
  <c r="BF602" i="1"/>
  <c r="BG602" i="1"/>
  <c r="BH602" i="1"/>
  <c r="BI602" i="1"/>
  <c r="BJ602" i="1"/>
  <c r="BK602" i="1"/>
  <c r="BL602" i="1"/>
  <c r="BM602" i="1"/>
  <c r="BN602" i="1"/>
  <c r="BD603" i="1"/>
  <c r="BE603" i="1"/>
  <c r="BF603" i="1"/>
  <c r="BG603" i="1"/>
  <c r="BH603" i="1"/>
  <c r="BI603" i="1"/>
  <c r="BJ603" i="1"/>
  <c r="BK603" i="1"/>
  <c r="BL603" i="1"/>
  <c r="BM603" i="1"/>
  <c r="BN603" i="1"/>
  <c r="BD604" i="1"/>
  <c r="BE604" i="1"/>
  <c r="BF604" i="1"/>
  <c r="BG604" i="1"/>
  <c r="BH604" i="1"/>
  <c r="BI604" i="1"/>
  <c r="BJ604" i="1"/>
  <c r="BK604" i="1"/>
  <c r="BL604" i="1"/>
  <c r="BM604" i="1"/>
  <c r="BN604" i="1"/>
  <c r="BD605" i="1"/>
  <c r="BE605" i="1"/>
  <c r="BF605" i="1"/>
  <c r="BG605" i="1"/>
  <c r="BH605" i="1"/>
  <c r="BI605" i="1"/>
  <c r="BJ605" i="1"/>
  <c r="BK605" i="1"/>
  <c r="BL605" i="1"/>
  <c r="BM605" i="1"/>
  <c r="BN605" i="1"/>
  <c r="BD606" i="1"/>
  <c r="BE606" i="1"/>
  <c r="BF606" i="1"/>
  <c r="BG606" i="1"/>
  <c r="BH606" i="1"/>
  <c r="BI606" i="1"/>
  <c r="BJ606" i="1"/>
  <c r="BK606" i="1"/>
  <c r="BL606" i="1"/>
  <c r="BM606" i="1"/>
  <c r="BN606" i="1"/>
  <c r="BD607" i="1"/>
  <c r="BE607" i="1"/>
  <c r="BF607" i="1"/>
  <c r="BG607" i="1"/>
  <c r="BH607" i="1"/>
  <c r="BI607" i="1"/>
  <c r="BJ607" i="1"/>
  <c r="BK607" i="1"/>
  <c r="BL607" i="1"/>
  <c r="BM607" i="1"/>
  <c r="BN607" i="1"/>
  <c r="BD608" i="1"/>
  <c r="BE608" i="1"/>
  <c r="BF608" i="1"/>
  <c r="BG608" i="1"/>
  <c r="BH608" i="1"/>
  <c r="BI608" i="1"/>
  <c r="BJ608" i="1"/>
  <c r="BK608" i="1"/>
  <c r="BL608" i="1"/>
  <c r="BM608" i="1"/>
  <c r="BN608" i="1"/>
  <c r="BD609" i="1"/>
  <c r="BE609" i="1"/>
  <c r="BF609" i="1"/>
  <c r="BG609" i="1"/>
  <c r="BH609" i="1"/>
  <c r="BI609" i="1"/>
  <c r="BJ609" i="1"/>
  <c r="BK609" i="1"/>
  <c r="BL609" i="1"/>
  <c r="BM609" i="1"/>
  <c r="BN609" i="1"/>
  <c r="BD610" i="1"/>
  <c r="BE610" i="1"/>
  <c r="BF610" i="1"/>
  <c r="BG610" i="1"/>
  <c r="BH610" i="1"/>
  <c r="BI610" i="1"/>
  <c r="BJ610" i="1"/>
  <c r="BK610" i="1"/>
  <c r="BL610" i="1"/>
  <c r="BM610" i="1"/>
  <c r="BN610" i="1"/>
  <c r="BD611" i="1"/>
  <c r="BE611" i="1"/>
  <c r="BF611" i="1"/>
  <c r="BG611" i="1"/>
  <c r="BH611" i="1"/>
  <c r="BI611" i="1"/>
  <c r="BJ611" i="1"/>
  <c r="BK611" i="1"/>
  <c r="BL611" i="1"/>
  <c r="BM611" i="1"/>
  <c r="BN611" i="1"/>
  <c r="BD612" i="1"/>
  <c r="BE612" i="1"/>
  <c r="BF612" i="1"/>
  <c r="BG612" i="1"/>
  <c r="BH612" i="1"/>
  <c r="BI612" i="1"/>
  <c r="BJ612" i="1"/>
  <c r="BK612" i="1"/>
  <c r="BL612" i="1"/>
  <c r="BM612" i="1"/>
  <c r="BN612" i="1"/>
  <c r="BD613" i="1"/>
  <c r="BE613" i="1"/>
  <c r="BF613" i="1"/>
  <c r="BG613" i="1"/>
  <c r="BH613" i="1"/>
  <c r="BI613" i="1"/>
  <c r="BJ613" i="1"/>
  <c r="BK613" i="1"/>
  <c r="BL613" i="1"/>
  <c r="BM613" i="1"/>
  <c r="BN613" i="1"/>
  <c r="BD614" i="1"/>
  <c r="BE614" i="1"/>
  <c r="BF614" i="1"/>
  <c r="BG614" i="1"/>
  <c r="BH614" i="1"/>
  <c r="BI614" i="1"/>
  <c r="BJ614" i="1"/>
  <c r="BK614" i="1"/>
  <c r="BL614" i="1"/>
  <c r="BM614" i="1"/>
  <c r="BN614" i="1"/>
  <c r="BD615" i="1"/>
  <c r="BE615" i="1"/>
  <c r="BF615" i="1"/>
  <c r="BG615" i="1"/>
  <c r="BH615" i="1"/>
  <c r="BI615" i="1"/>
  <c r="BJ615" i="1"/>
  <c r="BK615" i="1"/>
  <c r="BL615" i="1"/>
  <c r="BM615" i="1"/>
  <c r="BN615" i="1"/>
  <c r="BD616" i="1"/>
  <c r="BE616" i="1"/>
  <c r="BF616" i="1"/>
  <c r="BG616" i="1"/>
  <c r="BH616" i="1"/>
  <c r="BI616" i="1"/>
  <c r="BJ616" i="1"/>
  <c r="BK616" i="1"/>
  <c r="BL616" i="1"/>
  <c r="BM616" i="1"/>
  <c r="BN616" i="1"/>
  <c r="BD617" i="1"/>
  <c r="BE617" i="1"/>
  <c r="BF617" i="1"/>
  <c r="BG617" i="1"/>
  <c r="BH617" i="1"/>
  <c r="BI617" i="1"/>
  <c r="BJ617" i="1"/>
  <c r="BK617" i="1"/>
  <c r="BL617" i="1"/>
  <c r="BM617" i="1"/>
  <c r="BN617" i="1"/>
  <c r="BD618" i="1"/>
  <c r="BE618" i="1"/>
  <c r="BF618" i="1"/>
  <c r="BG618" i="1"/>
  <c r="BH618" i="1"/>
  <c r="BI618" i="1"/>
  <c r="BJ618" i="1"/>
  <c r="BK618" i="1"/>
  <c r="BL618" i="1"/>
  <c r="BM618" i="1"/>
  <c r="BN618" i="1"/>
  <c r="BD619" i="1"/>
  <c r="BE619" i="1"/>
  <c r="BF619" i="1"/>
  <c r="BG619" i="1"/>
  <c r="BH619" i="1"/>
  <c r="BI619" i="1"/>
  <c r="BJ619" i="1"/>
  <c r="BK619" i="1"/>
  <c r="BL619" i="1"/>
  <c r="BM619" i="1"/>
  <c r="BN619" i="1"/>
  <c r="BD620" i="1"/>
  <c r="BE620" i="1"/>
  <c r="BF620" i="1"/>
  <c r="BG620" i="1"/>
  <c r="BH620" i="1"/>
  <c r="BI620" i="1"/>
  <c r="BJ620" i="1"/>
  <c r="BK620" i="1"/>
  <c r="BL620" i="1"/>
  <c r="BM620" i="1"/>
  <c r="BN620" i="1"/>
  <c r="BD621" i="1"/>
  <c r="BE621" i="1"/>
  <c r="BF621" i="1"/>
  <c r="BG621" i="1"/>
  <c r="BH621" i="1"/>
  <c r="BI621" i="1"/>
  <c r="BJ621" i="1"/>
  <c r="BK621" i="1"/>
  <c r="BL621" i="1"/>
  <c r="BM621" i="1"/>
  <c r="BN621" i="1"/>
  <c r="BD622" i="1"/>
  <c r="BE622" i="1"/>
  <c r="BF622" i="1"/>
  <c r="BG622" i="1"/>
  <c r="BH622" i="1"/>
  <c r="BI622" i="1"/>
  <c r="BJ622" i="1"/>
  <c r="BK622" i="1"/>
  <c r="BL622" i="1"/>
  <c r="BM622" i="1"/>
  <c r="BN622" i="1"/>
  <c r="BE573" i="1"/>
  <c r="BF573" i="1"/>
  <c r="BG573" i="1"/>
  <c r="BH573" i="1"/>
  <c r="BI573" i="1"/>
  <c r="BJ573" i="1"/>
  <c r="BK573" i="1"/>
  <c r="BL573" i="1"/>
  <c r="BM573" i="1"/>
  <c r="BN573" i="1"/>
  <c r="BD573" i="1"/>
  <c r="BR5" i="1"/>
  <c r="BS5" i="1" s="1"/>
  <c r="BT5" i="1" s="1"/>
  <c r="BU5" i="1" s="1"/>
  <c r="BV5" i="1" s="1"/>
  <c r="BW5" i="1" s="1"/>
  <c r="BX5" i="1" s="1"/>
  <c r="BY5" i="1" s="1"/>
  <c r="BZ5" i="1" s="1"/>
  <c r="CA5" i="1" s="1"/>
  <c r="AX622" i="1"/>
  <c r="BA622" i="1"/>
  <c r="BB622" i="1"/>
  <c r="AT622" i="1"/>
  <c r="AD7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E7" i="7" s="1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D4" i="7"/>
  <c r="A7" i="7"/>
  <c r="C6" i="7"/>
  <c r="B6" i="7" s="1"/>
  <c r="C5" i="7"/>
  <c r="B5" i="7" s="1"/>
  <c r="B4" i="7"/>
  <c r="A4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D22" i="7"/>
  <c r="D20" i="7"/>
  <c r="F19" i="7"/>
  <c r="G19" i="7" s="1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E17" i="7"/>
  <c r="F17" i="7" s="1"/>
  <c r="D14" i="7"/>
  <c r="A14" i="6"/>
  <c r="A15" i="6"/>
  <c r="A16" i="6"/>
  <c r="A17" i="6"/>
  <c r="A18" i="6"/>
  <c r="A19" i="6"/>
  <c r="A20" i="6"/>
  <c r="A21" i="6"/>
  <c r="A22" i="6"/>
  <c r="A23" i="6"/>
  <c r="A24" i="6"/>
  <c r="A25" i="6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615" i="6" s="1"/>
  <c r="A620" i="6" s="1"/>
  <c r="A26" i="6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616" i="6" s="1"/>
  <c r="A621" i="6" s="1"/>
  <c r="A27" i="6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617" i="6" s="1"/>
  <c r="A28" i="6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A613" i="6" s="1"/>
  <c r="A618" i="6" s="1"/>
  <c r="A29" i="6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614" i="6" s="1"/>
  <c r="A619" i="6" s="1"/>
  <c r="A13" i="6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D10" i="7"/>
  <c r="D12" i="7"/>
  <c r="D13" i="7" s="1"/>
  <c r="F11" i="7"/>
  <c r="G11" i="7" s="1"/>
  <c r="E9" i="7"/>
  <c r="F9" i="7" s="1"/>
  <c r="F14" i="7" s="1"/>
  <c r="D17" i="14" l="1"/>
  <c r="O17" i="14" s="1"/>
  <c r="Q17" i="14" s="1"/>
  <c r="D15" i="14"/>
  <c r="O15" i="14" s="1"/>
  <c r="AC5" i="7"/>
  <c r="AF7" i="7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P7" i="7"/>
  <c r="Q7" i="7"/>
  <c r="R7" i="7"/>
  <c r="E14" i="7"/>
  <c r="E15" i="7" s="1"/>
  <c r="AC7" i="7"/>
  <c r="F7" i="7"/>
  <c r="V7" i="7"/>
  <c r="E22" i="7"/>
  <c r="E23" i="7" s="1"/>
  <c r="D7" i="7"/>
  <c r="E7" i="7"/>
  <c r="U7" i="7"/>
  <c r="S7" i="7"/>
  <c r="T7" i="7"/>
  <c r="G7" i="7"/>
  <c r="W7" i="7"/>
  <c r="H7" i="7"/>
  <c r="X7" i="7"/>
  <c r="I7" i="7"/>
  <c r="Y7" i="7"/>
  <c r="J7" i="7"/>
  <c r="Z7" i="7"/>
  <c r="K7" i="7"/>
  <c r="AA7" i="7"/>
  <c r="L7" i="7"/>
  <c r="AB7" i="7"/>
  <c r="M7" i="7"/>
  <c r="N7" i="7"/>
  <c r="O7" i="7"/>
  <c r="H19" i="7"/>
  <c r="G20" i="7"/>
  <c r="G21" i="7" s="1"/>
  <c r="G17" i="7"/>
  <c r="F22" i="7"/>
  <c r="F23" i="7" s="1"/>
  <c r="D21" i="7"/>
  <c r="E20" i="7"/>
  <c r="E21" i="7" s="1"/>
  <c r="F20" i="7"/>
  <c r="F21" i="7" s="1"/>
  <c r="H11" i="7"/>
  <c r="G12" i="7"/>
  <c r="G13" i="7" s="1"/>
  <c r="G9" i="7"/>
  <c r="G14" i="7" s="1"/>
  <c r="F15" i="7"/>
  <c r="E12" i="7"/>
  <c r="E13" i="7" s="1"/>
  <c r="F12" i="7"/>
  <c r="F13" i="7" s="1"/>
  <c r="AE5" i="7" l="1"/>
  <c r="AD5" i="7"/>
  <c r="AF5" i="7"/>
  <c r="AG6" i="7"/>
  <c r="AF6" i="7"/>
  <c r="AH6" i="7"/>
  <c r="G22" i="7"/>
  <c r="G23" i="7" s="1"/>
  <c r="H17" i="7"/>
  <c r="I19" i="7"/>
  <c r="H20" i="7"/>
  <c r="H21" i="7" s="1"/>
  <c r="H9" i="7"/>
  <c r="H14" i="7" s="1"/>
  <c r="G15" i="7"/>
  <c r="H12" i="7"/>
  <c r="H13" i="7" s="1"/>
  <c r="I11" i="7"/>
  <c r="AG5" i="7" l="1"/>
  <c r="AI6" i="7"/>
  <c r="J19" i="7"/>
  <c r="I20" i="7"/>
  <c r="I21" i="7" s="1"/>
  <c r="I17" i="7"/>
  <c r="H22" i="7"/>
  <c r="H23" i="7" s="1"/>
  <c r="I12" i="7"/>
  <c r="I13" i="7" s="1"/>
  <c r="J11" i="7"/>
  <c r="H15" i="7"/>
  <c r="I9" i="7"/>
  <c r="I14" i="7" s="1"/>
  <c r="AJ6" i="7" l="1"/>
  <c r="AH5" i="7"/>
  <c r="J17" i="7"/>
  <c r="I22" i="7"/>
  <c r="K19" i="7"/>
  <c r="J20" i="7"/>
  <c r="J21" i="7" s="1"/>
  <c r="J9" i="7"/>
  <c r="J14" i="7" s="1"/>
  <c r="I15" i="7"/>
  <c r="K11" i="7"/>
  <c r="J12" i="7"/>
  <c r="J13" i="7" s="1"/>
  <c r="AI5" i="7" l="1"/>
  <c r="I23" i="7"/>
  <c r="AK6" i="7"/>
  <c r="K20" i="7"/>
  <c r="K21" i="7" s="1"/>
  <c r="L19" i="7"/>
  <c r="K17" i="7"/>
  <c r="J22" i="7"/>
  <c r="J23" i="7" s="1"/>
  <c r="L11" i="7"/>
  <c r="K12" i="7"/>
  <c r="K13" i="7" s="1"/>
  <c r="K9" i="7"/>
  <c r="K14" i="7" s="1"/>
  <c r="J15" i="7"/>
  <c r="AL6" i="7" l="1"/>
  <c r="AJ5" i="7"/>
  <c r="K22" i="7"/>
  <c r="K23" i="7" s="1"/>
  <c r="L17" i="7"/>
  <c r="M19" i="7"/>
  <c r="L20" i="7"/>
  <c r="L21" i="7" s="1"/>
  <c r="K15" i="7"/>
  <c r="L9" i="7"/>
  <c r="L14" i="7" s="1"/>
  <c r="M11" i="7"/>
  <c r="L12" i="7"/>
  <c r="L13" i="7" s="1"/>
  <c r="AM6" i="7" l="1"/>
  <c r="AK5" i="7"/>
  <c r="L22" i="7"/>
  <c r="M17" i="7"/>
  <c r="N19" i="7"/>
  <c r="M20" i="7"/>
  <c r="M21" i="7" s="1"/>
  <c r="N11" i="7"/>
  <c r="M12" i="7"/>
  <c r="M13" i="7" s="1"/>
  <c r="L15" i="7"/>
  <c r="M9" i="7"/>
  <c r="M14" i="7" s="1"/>
  <c r="AL5" i="7" s="1"/>
  <c r="L23" i="7" l="1"/>
  <c r="AN6" i="7"/>
  <c r="O19" i="7"/>
  <c r="N20" i="7"/>
  <c r="N21" i="7" s="1"/>
  <c r="M22" i="7"/>
  <c r="M23" i="7" s="1"/>
  <c r="N17" i="7"/>
  <c r="N9" i="7"/>
  <c r="N14" i="7" s="1"/>
  <c r="M15" i="7"/>
  <c r="O11" i="7"/>
  <c r="N12" i="7"/>
  <c r="N13" i="7" s="1"/>
  <c r="N22" i="7" l="1"/>
  <c r="N23" i="7" s="1"/>
  <c r="O17" i="7"/>
  <c r="P19" i="7"/>
  <c r="O20" i="7"/>
  <c r="O21" i="7" s="1"/>
  <c r="P11" i="7"/>
  <c r="O12" i="7"/>
  <c r="O13" i="7" s="1"/>
  <c r="O9" i="7"/>
  <c r="O14" i="7" s="1"/>
  <c r="N15" i="7"/>
  <c r="Q19" i="7" l="1"/>
  <c r="P20" i="7"/>
  <c r="P21" i="7" s="1"/>
  <c r="O22" i="7"/>
  <c r="O23" i="7" s="1"/>
  <c r="P17" i="7"/>
  <c r="P9" i="7"/>
  <c r="P14" i="7" s="1"/>
  <c r="O15" i="7"/>
  <c r="Q11" i="7"/>
  <c r="P12" i="7"/>
  <c r="P13" i="7" s="1"/>
  <c r="Q17" i="7" l="1"/>
  <c r="P22" i="7"/>
  <c r="P23" i="7" s="1"/>
  <c r="R19" i="7"/>
  <c r="Q20" i="7"/>
  <c r="Q21" i="7" s="1"/>
  <c r="Q12" i="7"/>
  <c r="Q13" i="7" s="1"/>
  <c r="R11" i="7"/>
  <c r="Q9" i="7"/>
  <c r="Q14" i="7" s="1"/>
  <c r="P15" i="7"/>
  <c r="S19" i="7" l="1"/>
  <c r="R20" i="7"/>
  <c r="R21" i="7" s="1"/>
  <c r="R17" i="7"/>
  <c r="Q22" i="7"/>
  <c r="Q23" i="7" s="1"/>
  <c r="R9" i="7"/>
  <c r="R14" i="7" s="1"/>
  <c r="Q15" i="7"/>
  <c r="S11" i="7"/>
  <c r="R12" i="7"/>
  <c r="R13" i="7" s="1"/>
  <c r="S17" i="7" l="1"/>
  <c r="R22" i="7"/>
  <c r="R23" i="7" s="1"/>
  <c r="T19" i="7"/>
  <c r="S20" i="7"/>
  <c r="S21" i="7" s="1"/>
  <c r="S12" i="7"/>
  <c r="S13" i="7" s="1"/>
  <c r="T11" i="7"/>
  <c r="S9" i="7"/>
  <c r="S14" i="7" s="1"/>
  <c r="R15" i="7"/>
  <c r="U19" i="7" l="1"/>
  <c r="T20" i="7"/>
  <c r="T21" i="7" s="1"/>
  <c r="S22" i="7"/>
  <c r="S23" i="7" s="1"/>
  <c r="T17" i="7"/>
  <c r="T9" i="7"/>
  <c r="T14" i="7" s="1"/>
  <c r="S15" i="7"/>
  <c r="U11" i="7"/>
  <c r="T12" i="7"/>
  <c r="T13" i="7" s="1"/>
  <c r="U17" i="7" l="1"/>
  <c r="T22" i="7"/>
  <c r="T23" i="7" s="1"/>
  <c r="V19" i="7"/>
  <c r="U20" i="7"/>
  <c r="U21" i="7" s="1"/>
  <c r="U9" i="7"/>
  <c r="U14" i="7" s="1"/>
  <c r="T15" i="7"/>
  <c r="V11" i="7"/>
  <c r="U12" i="7"/>
  <c r="U13" i="7" s="1"/>
  <c r="W19" i="7" l="1"/>
  <c r="V20" i="7"/>
  <c r="V21" i="7" s="1"/>
  <c r="V17" i="7"/>
  <c r="U22" i="7"/>
  <c r="U23" i="7" s="1"/>
  <c r="W11" i="7"/>
  <c r="V12" i="7"/>
  <c r="V13" i="7" s="1"/>
  <c r="V9" i="7"/>
  <c r="V14" i="7" s="1"/>
  <c r="U15" i="7"/>
  <c r="W17" i="7" l="1"/>
  <c r="V22" i="7"/>
  <c r="V23" i="7" s="1"/>
  <c r="X19" i="7"/>
  <c r="W20" i="7"/>
  <c r="W21" i="7" s="1"/>
  <c r="W9" i="7"/>
  <c r="W14" i="7" s="1"/>
  <c r="V15" i="7"/>
  <c r="X11" i="7"/>
  <c r="W12" i="7"/>
  <c r="W13" i="7" s="1"/>
  <c r="Y19" i="7" l="1"/>
  <c r="X20" i="7"/>
  <c r="X21" i="7" s="1"/>
  <c r="W22" i="7"/>
  <c r="W23" i="7" s="1"/>
  <c r="X17" i="7"/>
  <c r="X12" i="7"/>
  <c r="X13" i="7" s="1"/>
  <c r="Y11" i="7"/>
  <c r="X9" i="7"/>
  <c r="X14" i="7" s="1"/>
  <c r="W15" i="7"/>
  <c r="Y17" i="7" l="1"/>
  <c r="X22" i="7"/>
  <c r="X23" i="7" s="1"/>
  <c r="Z19" i="7"/>
  <c r="Y20" i="7"/>
  <c r="Y21" i="7" s="1"/>
  <c r="Y9" i="7"/>
  <c r="Y14" i="7" s="1"/>
  <c r="X15" i="7"/>
  <c r="Y12" i="7"/>
  <c r="Y13" i="7" s="1"/>
  <c r="Z11" i="7"/>
  <c r="AA19" i="7" l="1"/>
  <c r="Z20" i="7"/>
  <c r="Z21" i="7" s="1"/>
  <c r="Z17" i="7"/>
  <c r="Y22" i="7"/>
  <c r="Y23" i="7" s="1"/>
  <c r="AA11" i="7"/>
  <c r="Z12" i="7"/>
  <c r="Z13" i="7" s="1"/>
  <c r="Z9" i="7"/>
  <c r="Z14" i="7" s="1"/>
  <c r="Y15" i="7"/>
  <c r="AA17" i="7" l="1"/>
  <c r="Z22" i="7"/>
  <c r="Z23" i="7" s="1"/>
  <c r="AA20" i="7"/>
  <c r="AA21" i="7" s="1"/>
  <c r="AB19" i="7"/>
  <c r="AA9" i="7"/>
  <c r="AA14" i="7" s="1"/>
  <c r="Z15" i="7"/>
  <c r="AB11" i="7"/>
  <c r="AA12" i="7"/>
  <c r="AA13" i="7" s="1"/>
  <c r="AC19" i="7" l="1"/>
  <c r="AB20" i="7"/>
  <c r="AB21" i="7" s="1"/>
  <c r="AA22" i="7"/>
  <c r="AA23" i="7" s="1"/>
  <c r="AB17" i="7"/>
  <c r="AC11" i="7"/>
  <c r="AB12" i="7"/>
  <c r="AB13" i="7" s="1"/>
  <c r="AA15" i="7"/>
  <c r="AB9" i="7"/>
  <c r="AB14" i="7" s="1"/>
  <c r="AB22" i="7" l="1"/>
  <c r="AB23" i="7" s="1"/>
  <c r="AC17" i="7"/>
  <c r="AD19" i="7"/>
  <c r="AC20" i="7"/>
  <c r="AC21" i="7" s="1"/>
  <c r="AB15" i="7"/>
  <c r="AC9" i="7"/>
  <c r="AC14" i="7" s="1"/>
  <c r="AD11" i="7"/>
  <c r="AC12" i="7"/>
  <c r="AC13" i="7" s="1"/>
  <c r="AE19" i="7" l="1"/>
  <c r="AD20" i="7"/>
  <c r="AD21" i="7" s="1"/>
  <c r="AD17" i="7"/>
  <c r="AC22" i="7"/>
  <c r="AC23" i="7" s="1"/>
  <c r="AE11" i="7"/>
  <c r="AD12" i="7"/>
  <c r="AD13" i="7" s="1"/>
  <c r="AD9" i="7"/>
  <c r="AD14" i="7" s="1"/>
  <c r="AC15" i="7"/>
  <c r="AE17" i="7" l="1"/>
  <c r="AD22" i="7"/>
  <c r="AD23" i="7" s="1"/>
  <c r="AF19" i="7"/>
  <c r="AE20" i="7"/>
  <c r="AE21" i="7" s="1"/>
  <c r="AE9" i="7"/>
  <c r="AE14" i="7" s="1"/>
  <c r="AD15" i="7"/>
  <c r="AF11" i="7"/>
  <c r="AE12" i="7"/>
  <c r="AE13" i="7" s="1"/>
  <c r="AG19" i="7" l="1"/>
  <c r="AF20" i="7"/>
  <c r="AF21" i="7" s="1"/>
  <c r="AF17" i="7"/>
  <c r="AE22" i="7"/>
  <c r="AE23" i="7" s="1"/>
  <c r="AG11" i="7"/>
  <c r="AF12" i="7"/>
  <c r="AF13" i="7" s="1"/>
  <c r="AF9" i="7"/>
  <c r="AF14" i="7" s="1"/>
  <c r="AE15" i="7"/>
  <c r="AG17" i="7" l="1"/>
  <c r="AF22" i="7"/>
  <c r="AF23" i="7" s="1"/>
  <c r="AH19" i="7"/>
  <c r="AG20" i="7"/>
  <c r="AG21" i="7" s="1"/>
  <c r="AF15" i="7"/>
  <c r="AG9" i="7"/>
  <c r="AG14" i="7" s="1"/>
  <c r="AG12" i="7"/>
  <c r="AG13" i="7" s="1"/>
  <c r="AH11" i="7"/>
  <c r="AI19" i="7" l="1"/>
  <c r="AH20" i="7"/>
  <c r="AH21" i="7" s="1"/>
  <c r="AH17" i="7"/>
  <c r="AG22" i="7"/>
  <c r="AG23" i="7" s="1"/>
  <c r="AG15" i="7"/>
  <c r="AH9" i="7"/>
  <c r="AH14" i="7" s="1"/>
  <c r="AI11" i="7"/>
  <c r="AH12" i="7"/>
  <c r="AH13" i="7" s="1"/>
  <c r="AI17" i="7" l="1"/>
  <c r="AH22" i="7"/>
  <c r="AH23" i="7" s="1"/>
  <c r="AJ19" i="7"/>
  <c r="AI20" i="7"/>
  <c r="AI21" i="7" s="1"/>
  <c r="AI12" i="7"/>
  <c r="AI13" i="7" s="1"/>
  <c r="AJ11" i="7"/>
  <c r="AI9" i="7"/>
  <c r="AI14" i="7" s="1"/>
  <c r="AH15" i="7"/>
  <c r="AK19" i="7" l="1"/>
  <c r="AJ20" i="7"/>
  <c r="AJ21" i="7" s="1"/>
  <c r="AI22" i="7"/>
  <c r="AI23" i="7" s="1"/>
  <c r="AJ17" i="7"/>
  <c r="AJ9" i="7"/>
  <c r="AJ14" i="7" s="1"/>
  <c r="AI15" i="7"/>
  <c r="AK11" i="7"/>
  <c r="AJ12" i="7"/>
  <c r="AJ13" i="7" s="1"/>
  <c r="AK17" i="7" l="1"/>
  <c r="AJ22" i="7"/>
  <c r="AJ23" i="7" s="1"/>
  <c r="AL19" i="7"/>
  <c r="AK20" i="7"/>
  <c r="AK21" i="7" s="1"/>
  <c r="AL11" i="7"/>
  <c r="AK12" i="7"/>
  <c r="AK13" i="7" s="1"/>
  <c r="AJ15" i="7"/>
  <c r="AK9" i="7"/>
  <c r="AK14" i="7" s="1"/>
  <c r="AM19" i="7" l="1"/>
  <c r="AL20" i="7"/>
  <c r="AL21" i="7" s="1"/>
  <c r="AL17" i="7"/>
  <c r="AK22" i="7"/>
  <c r="AK23" i="7" s="1"/>
  <c r="AL9" i="7"/>
  <c r="AL14" i="7" s="1"/>
  <c r="AK15" i="7"/>
  <c r="AM11" i="7"/>
  <c r="AL12" i="7"/>
  <c r="AL13" i="7" s="1"/>
  <c r="AM17" i="7" l="1"/>
  <c r="AL22" i="7"/>
  <c r="AL23" i="7" s="1"/>
  <c r="AN19" i="7"/>
  <c r="AM20" i="7"/>
  <c r="AM21" i="7" s="1"/>
  <c r="AN11" i="7"/>
  <c r="AM12" i="7"/>
  <c r="AM13" i="7" s="1"/>
  <c r="AM9" i="7"/>
  <c r="AM14" i="7" s="1"/>
  <c r="AL15" i="7"/>
  <c r="AO19" i="7" l="1"/>
  <c r="AN20" i="7"/>
  <c r="AN21" i="7" s="1"/>
  <c r="AM22" i="7"/>
  <c r="AM23" i="7" s="1"/>
  <c r="AN17" i="7"/>
  <c r="AN9" i="7"/>
  <c r="AN14" i="7" s="1"/>
  <c r="AM15" i="7"/>
  <c r="AN12" i="7"/>
  <c r="AN13" i="7" s="1"/>
  <c r="AO11" i="7"/>
  <c r="U5" i="7" l="1"/>
  <c r="T5" i="7"/>
  <c r="V5" i="7"/>
  <c r="AB5" i="7"/>
  <c r="E5" i="7"/>
  <c r="I5" i="7"/>
  <c r="AP5" i="7"/>
  <c r="R5" i="7"/>
  <c r="AA5" i="7"/>
  <c r="AV5" i="7"/>
  <c r="H5" i="7"/>
  <c r="F5" i="7"/>
  <c r="S5" i="7"/>
  <c r="AS5" i="7"/>
  <c r="D5" i="7"/>
  <c r="X5" i="7"/>
  <c r="AN5" i="7"/>
  <c r="L5" i="7"/>
  <c r="N5" i="7"/>
  <c r="AO5" i="7"/>
  <c r="K5" i="7"/>
  <c r="Y5" i="7"/>
  <c r="AX5" i="7"/>
  <c r="W5" i="7"/>
  <c r="M5" i="7"/>
  <c r="G5" i="7"/>
  <c r="AQ5" i="7"/>
  <c r="Z5" i="7"/>
  <c r="AM5" i="7"/>
  <c r="AY5" i="7"/>
  <c r="AW5" i="7"/>
  <c r="AU5" i="7"/>
  <c r="J5" i="7"/>
  <c r="AR5" i="7"/>
  <c r="P5" i="7"/>
  <c r="AT5" i="7"/>
  <c r="O5" i="7"/>
  <c r="Q5" i="7"/>
  <c r="AO17" i="7"/>
  <c r="AN22" i="7"/>
  <c r="AP19" i="7"/>
  <c r="AO20" i="7"/>
  <c r="AO21" i="7" s="1"/>
  <c r="AO12" i="7"/>
  <c r="AO13" i="7" s="1"/>
  <c r="AP11" i="7"/>
  <c r="AO9" i="7"/>
  <c r="AO14" i="7" s="1"/>
  <c r="AN15" i="7"/>
  <c r="AN23" i="7" l="1"/>
  <c r="D6" i="7"/>
  <c r="E6" i="7"/>
  <c r="R6" i="7"/>
  <c r="AS6" i="7"/>
  <c r="L6" i="7"/>
  <c r="AR6" i="7"/>
  <c r="AY6" i="7"/>
  <c r="N6" i="7"/>
  <c r="Y6" i="7"/>
  <c r="AB6" i="7"/>
  <c r="S6" i="7"/>
  <c r="O6" i="7"/>
  <c r="AA6" i="7"/>
  <c r="Z6" i="7"/>
  <c r="K6" i="7"/>
  <c r="AP6" i="7"/>
  <c r="F6" i="7"/>
  <c r="I6" i="7"/>
  <c r="AX6" i="7"/>
  <c r="U6" i="7"/>
  <c r="AT6" i="7"/>
  <c r="P6" i="7"/>
  <c r="AW6" i="7"/>
  <c r="AO6" i="7"/>
  <c r="T6" i="7"/>
  <c r="V6" i="7"/>
  <c r="AD6" i="7"/>
  <c r="AQ6" i="7"/>
  <c r="AU6" i="7"/>
  <c r="W6" i="7"/>
  <c r="AV6" i="7"/>
  <c r="J6" i="7"/>
  <c r="AC6" i="7"/>
  <c r="Q6" i="7"/>
  <c r="M6" i="7"/>
  <c r="G6" i="7"/>
  <c r="H6" i="7"/>
  <c r="AE6" i="7"/>
  <c r="X6" i="7"/>
  <c r="AQ19" i="7"/>
  <c r="AP20" i="7"/>
  <c r="AP21" i="7" s="1"/>
  <c r="AP17" i="7"/>
  <c r="AO22" i="7"/>
  <c r="AO23" i="7" s="1"/>
  <c r="AP9" i="7"/>
  <c r="AP14" i="7" s="1"/>
  <c r="AO15" i="7"/>
  <c r="AQ11" i="7"/>
  <c r="AP12" i="7"/>
  <c r="AP13" i="7" s="1"/>
  <c r="AQ17" i="7" l="1"/>
  <c r="AP22" i="7"/>
  <c r="AP23" i="7" s="1"/>
  <c r="AQ20" i="7"/>
  <c r="AQ21" i="7" s="1"/>
  <c r="AR19" i="7"/>
  <c r="AR11" i="7"/>
  <c r="AQ12" i="7"/>
  <c r="AQ13" i="7" s="1"/>
  <c r="AQ9" i="7"/>
  <c r="AQ14" i="7" s="1"/>
  <c r="AP15" i="7"/>
  <c r="AS19" i="7" l="1"/>
  <c r="AR20" i="7"/>
  <c r="AR21" i="7" s="1"/>
  <c r="AQ22" i="7"/>
  <c r="AQ23" i="7" s="1"/>
  <c r="AR17" i="7"/>
  <c r="AS11" i="7"/>
  <c r="AR12" i="7"/>
  <c r="AR13" i="7" s="1"/>
  <c r="AQ15" i="7"/>
  <c r="AR9" i="7"/>
  <c r="AR14" i="7" s="1"/>
  <c r="AR22" i="7" l="1"/>
  <c r="AR23" i="7" s="1"/>
  <c r="AS17" i="7"/>
  <c r="AT19" i="7"/>
  <c r="AS20" i="7"/>
  <c r="AS21" i="7" s="1"/>
  <c r="AR15" i="7"/>
  <c r="AS9" i="7"/>
  <c r="AS14" i="7" s="1"/>
  <c r="AT11" i="7"/>
  <c r="AS12" i="7"/>
  <c r="AS13" i="7" s="1"/>
  <c r="AT17" i="7" l="1"/>
  <c r="AS22" i="7"/>
  <c r="AS23" i="7" s="1"/>
  <c r="AU19" i="7"/>
  <c r="AT20" i="7"/>
  <c r="AT21" i="7" s="1"/>
  <c r="AU11" i="7"/>
  <c r="AT12" i="7"/>
  <c r="AT13" i="7" s="1"/>
  <c r="AT9" i="7"/>
  <c r="AT14" i="7" s="1"/>
  <c r="AS15" i="7"/>
  <c r="AV19" i="7" l="1"/>
  <c r="AU20" i="7"/>
  <c r="AU21" i="7" s="1"/>
  <c r="AT22" i="7"/>
  <c r="AT23" i="7" s="1"/>
  <c r="AU17" i="7"/>
  <c r="AT15" i="7"/>
  <c r="AU9" i="7"/>
  <c r="AU14" i="7" s="1"/>
  <c r="AV11" i="7"/>
  <c r="AU12" i="7"/>
  <c r="AU13" i="7" s="1"/>
  <c r="AU22" i="7" l="1"/>
  <c r="AU23" i="7" s="1"/>
  <c r="AV17" i="7"/>
  <c r="AW19" i="7"/>
  <c r="AV20" i="7"/>
  <c r="AV21" i="7" s="1"/>
  <c r="AV12" i="7"/>
  <c r="AV13" i="7" s="1"/>
  <c r="AW11" i="7"/>
  <c r="AV9" i="7"/>
  <c r="AV14" i="7" s="1"/>
  <c r="AU15" i="7"/>
  <c r="AW17" i="7" l="1"/>
  <c r="AV22" i="7"/>
  <c r="AV23" i="7" s="1"/>
  <c r="AX19" i="7"/>
  <c r="AW20" i="7"/>
  <c r="AW21" i="7" s="1"/>
  <c r="AW9" i="7"/>
  <c r="AW14" i="7" s="1"/>
  <c r="AV15" i="7"/>
  <c r="AW12" i="7"/>
  <c r="AW13" i="7" s="1"/>
  <c r="AX11" i="7"/>
  <c r="AY19" i="7" l="1"/>
  <c r="AX20" i="7"/>
  <c r="AX21" i="7" s="1"/>
  <c r="AX17" i="7"/>
  <c r="AW22" i="7"/>
  <c r="AW23" i="7" s="1"/>
  <c r="AY11" i="7"/>
  <c r="AX12" i="7"/>
  <c r="AX13" i="7" s="1"/>
  <c r="AW15" i="7"/>
  <c r="AX9" i="7"/>
  <c r="AX14" i="7" s="1"/>
  <c r="AY17" i="7" l="1"/>
  <c r="AX22" i="7"/>
  <c r="AX23" i="7" s="1"/>
  <c r="AY20" i="7"/>
  <c r="AY21" i="7" s="1"/>
  <c r="AZ19" i="7"/>
  <c r="AX15" i="7"/>
  <c r="AY9" i="7"/>
  <c r="AY14" i="7" s="1"/>
  <c r="AY12" i="7"/>
  <c r="AY13" i="7" s="1"/>
  <c r="AZ11" i="7"/>
  <c r="BA19" i="7" l="1"/>
  <c r="AZ20" i="7"/>
  <c r="AZ21" i="7" s="1"/>
  <c r="AY22" i="7"/>
  <c r="AY23" i="7" s="1"/>
  <c r="AZ17" i="7"/>
  <c r="BA11" i="7"/>
  <c r="AZ12" i="7"/>
  <c r="AZ13" i="7" s="1"/>
  <c r="AZ9" i="7"/>
  <c r="AZ14" i="7" s="1"/>
  <c r="AY15" i="7"/>
  <c r="BA17" i="7" l="1"/>
  <c r="AZ22" i="7"/>
  <c r="AZ23" i="7" s="1"/>
  <c r="BB19" i="7"/>
  <c r="BA20" i="7"/>
  <c r="BA21" i="7" s="1"/>
  <c r="BA9" i="7"/>
  <c r="BA14" i="7" s="1"/>
  <c r="AZ15" i="7"/>
  <c r="BB11" i="7"/>
  <c r="BA12" i="7"/>
  <c r="BA13" i="7" s="1"/>
  <c r="BC19" i="7" l="1"/>
  <c r="BB20" i="7"/>
  <c r="BB21" i="7" s="1"/>
  <c r="BB17" i="7"/>
  <c r="BA22" i="7"/>
  <c r="BA23" i="7" s="1"/>
  <c r="BC11" i="7"/>
  <c r="BB12" i="7"/>
  <c r="BB13" i="7" s="1"/>
  <c r="BB9" i="7"/>
  <c r="BB14" i="7" s="1"/>
  <c r="BA15" i="7"/>
  <c r="BC17" i="7" l="1"/>
  <c r="BB22" i="7"/>
  <c r="BB23" i="7" s="1"/>
  <c r="BD19" i="7"/>
  <c r="BC20" i="7"/>
  <c r="BC21" i="7" s="1"/>
  <c r="BC9" i="7"/>
  <c r="BC14" i="7" s="1"/>
  <c r="BB15" i="7"/>
  <c r="BD11" i="7"/>
  <c r="BC12" i="7"/>
  <c r="BC13" i="7" s="1"/>
  <c r="BE19" i="7" l="1"/>
  <c r="BD20" i="7"/>
  <c r="BD21" i="7" s="1"/>
  <c r="BC22" i="7"/>
  <c r="BC23" i="7" s="1"/>
  <c r="BD17" i="7"/>
  <c r="BD12" i="7"/>
  <c r="BD13" i="7" s="1"/>
  <c r="BE11" i="7"/>
  <c r="BC15" i="7"/>
  <c r="BD9" i="7"/>
  <c r="BD14" i="7" s="1"/>
  <c r="BE17" i="7" l="1"/>
  <c r="BD22" i="7"/>
  <c r="BD23" i="7" s="1"/>
  <c r="BF19" i="7"/>
  <c r="BE20" i="7"/>
  <c r="BE21" i="7" s="1"/>
  <c r="BD15" i="7"/>
  <c r="BE9" i="7"/>
  <c r="BE14" i="7" s="1"/>
  <c r="BE12" i="7"/>
  <c r="BE13" i="7" s="1"/>
  <c r="BF11" i="7"/>
  <c r="BG19" i="7" l="1"/>
  <c r="BF20" i="7"/>
  <c r="BF21" i="7" s="1"/>
  <c r="BF17" i="7"/>
  <c r="BE22" i="7"/>
  <c r="BE23" i="7" s="1"/>
  <c r="BG11" i="7"/>
  <c r="BF12" i="7"/>
  <c r="BF13" i="7" s="1"/>
  <c r="BF9" i="7"/>
  <c r="BF14" i="7" s="1"/>
  <c r="BE15" i="7"/>
  <c r="BG17" i="7" l="1"/>
  <c r="BF22" i="7"/>
  <c r="BF23" i="7" s="1"/>
  <c r="BG20" i="7"/>
  <c r="BG21" i="7" s="1"/>
  <c r="BH19" i="7"/>
  <c r="BG9" i="7"/>
  <c r="BG14" i="7" s="1"/>
  <c r="BF15" i="7"/>
  <c r="BH11" i="7"/>
  <c r="BG12" i="7"/>
  <c r="BG13" i="7" s="1"/>
  <c r="BI19" i="7" l="1"/>
  <c r="BH20" i="7"/>
  <c r="BH21" i="7" s="1"/>
  <c r="BG22" i="7"/>
  <c r="BG23" i="7" s="1"/>
  <c r="BH17" i="7"/>
  <c r="BI11" i="7"/>
  <c r="BH12" i="7"/>
  <c r="BH13" i="7" s="1"/>
  <c r="BG15" i="7"/>
  <c r="BH9" i="7"/>
  <c r="BH14" i="7" s="1"/>
  <c r="BH22" i="7" l="1"/>
  <c r="BH23" i="7" s="1"/>
  <c r="BI17" i="7"/>
  <c r="BJ19" i="7"/>
  <c r="BI20" i="7"/>
  <c r="BI21" i="7" s="1"/>
  <c r="BH15" i="7"/>
  <c r="BI9" i="7"/>
  <c r="BI14" i="7" s="1"/>
  <c r="BJ11" i="7"/>
  <c r="BI12" i="7"/>
  <c r="BI13" i="7" s="1"/>
  <c r="BI22" i="7" l="1"/>
  <c r="BI23" i="7" s="1"/>
  <c r="BJ17" i="7"/>
  <c r="BK19" i="7"/>
  <c r="BJ20" i="7"/>
  <c r="BJ21" i="7" s="1"/>
  <c r="BK11" i="7"/>
  <c r="BJ12" i="7"/>
  <c r="BJ13" i="7" s="1"/>
  <c r="BJ9" i="7"/>
  <c r="BJ14" i="7" s="1"/>
  <c r="BI15" i="7"/>
  <c r="BK17" i="7" l="1"/>
  <c r="BJ22" i="7"/>
  <c r="BJ23" i="7" s="1"/>
  <c r="BL19" i="7"/>
  <c r="BL20" i="7" s="1"/>
  <c r="BL21" i="7" s="1"/>
  <c r="BK20" i="7"/>
  <c r="BK21" i="7" s="1"/>
  <c r="BJ15" i="7"/>
  <c r="BK9" i="7"/>
  <c r="BK14" i="7" s="1"/>
  <c r="BL11" i="7"/>
  <c r="BL12" i="7" s="1"/>
  <c r="BL13" i="7" s="1"/>
  <c r="BK12" i="7"/>
  <c r="BK13" i="7" s="1"/>
  <c r="BL17" i="7" l="1"/>
  <c r="BL22" i="7" s="1"/>
  <c r="BL23" i="7" s="1"/>
  <c r="BK22" i="7"/>
  <c r="BK23" i="7" s="1"/>
  <c r="BK15" i="7"/>
  <c r="BL9" i="7"/>
  <c r="BL14" i="7" l="1"/>
  <c r="BL15" i="7" s="1"/>
  <c r="BE1" i="1" l="1"/>
  <c r="BR3" i="1" s="1"/>
  <c r="BF1" i="1"/>
  <c r="BS3" i="1" s="1"/>
  <c r="BG1" i="1"/>
  <c r="BT3" i="1" s="1"/>
  <c r="BH1" i="1"/>
  <c r="BU3" i="1" s="1"/>
  <c r="BI1" i="1"/>
  <c r="BV3" i="1" s="1"/>
  <c r="BJ1" i="1"/>
  <c r="BW3" i="1" s="1"/>
  <c r="BK1" i="1"/>
  <c r="BX3" i="1" s="1"/>
  <c r="BL1" i="1"/>
  <c r="BY3" i="1" s="1"/>
  <c r="BM1" i="1"/>
  <c r="BZ3" i="1" s="1"/>
  <c r="BN1" i="1"/>
  <c r="CA3" i="1" s="1"/>
  <c r="BD1" i="1"/>
  <c r="BQ3" i="1" s="1"/>
  <c r="BA10" i="1"/>
  <c r="BB10" i="1"/>
  <c r="BA11" i="1"/>
  <c r="BB11" i="1"/>
  <c r="BA12" i="1"/>
  <c r="BB12" i="1"/>
  <c r="BA13" i="1"/>
  <c r="BB13" i="1"/>
  <c r="BA14" i="1"/>
  <c r="BB14" i="1"/>
  <c r="BA15" i="1"/>
  <c r="BB15" i="1"/>
  <c r="BA16" i="1"/>
  <c r="BB16" i="1"/>
  <c r="BA17" i="1"/>
  <c r="BB17" i="1"/>
  <c r="BA18" i="1"/>
  <c r="BB18" i="1"/>
  <c r="BA19" i="1"/>
  <c r="BB19" i="1"/>
  <c r="BA20" i="1"/>
  <c r="BB20" i="1"/>
  <c r="BA21" i="1"/>
  <c r="BB21" i="1"/>
  <c r="BA22" i="1"/>
  <c r="BB22" i="1"/>
  <c r="BA23" i="1"/>
  <c r="BB23" i="1"/>
  <c r="BA24" i="1"/>
  <c r="BB24" i="1"/>
  <c r="BA25" i="1"/>
  <c r="BB25" i="1"/>
  <c r="BA26" i="1"/>
  <c r="BB26" i="1"/>
  <c r="BA27" i="1"/>
  <c r="BB27" i="1"/>
  <c r="BA28" i="1"/>
  <c r="BB28" i="1"/>
  <c r="BA29" i="1"/>
  <c r="BB29" i="1"/>
  <c r="BA30" i="1"/>
  <c r="BB30" i="1"/>
  <c r="BA31" i="1"/>
  <c r="BB31" i="1"/>
  <c r="BA32" i="1"/>
  <c r="BB32" i="1"/>
  <c r="BA33" i="1"/>
  <c r="BB33" i="1"/>
  <c r="BA34" i="1"/>
  <c r="BB34" i="1"/>
  <c r="BA35" i="1"/>
  <c r="BB35" i="1"/>
  <c r="BA36" i="1"/>
  <c r="BB36" i="1"/>
  <c r="BA37" i="1"/>
  <c r="BB37" i="1"/>
  <c r="BA38" i="1"/>
  <c r="BB38" i="1"/>
  <c r="BA39" i="1"/>
  <c r="BB39" i="1"/>
  <c r="BA40" i="1"/>
  <c r="BB40" i="1"/>
  <c r="BA41" i="1"/>
  <c r="BB41" i="1"/>
  <c r="BA42" i="1"/>
  <c r="BB42" i="1"/>
  <c r="BA43" i="1"/>
  <c r="BB43" i="1"/>
  <c r="BA44" i="1"/>
  <c r="BB44" i="1"/>
  <c r="BA45" i="1"/>
  <c r="BB45" i="1"/>
  <c r="BA46" i="1"/>
  <c r="BB46" i="1"/>
  <c r="BA47" i="1"/>
  <c r="BB47" i="1"/>
  <c r="BA48" i="1"/>
  <c r="BB48" i="1"/>
  <c r="BA49" i="1"/>
  <c r="BB49" i="1"/>
  <c r="BA50" i="1"/>
  <c r="BB50" i="1"/>
  <c r="BA51" i="1"/>
  <c r="BB51" i="1"/>
  <c r="BA52" i="1"/>
  <c r="BB52" i="1"/>
  <c r="BA53" i="1"/>
  <c r="BB53" i="1"/>
  <c r="BA54" i="1"/>
  <c r="BB54" i="1"/>
  <c r="BA55" i="1"/>
  <c r="BB55" i="1"/>
  <c r="BA56" i="1"/>
  <c r="BB56" i="1"/>
  <c r="BA57" i="1"/>
  <c r="BB57" i="1"/>
  <c r="BA58" i="1"/>
  <c r="BB58" i="1"/>
  <c r="BA59" i="1"/>
  <c r="BB59" i="1"/>
  <c r="BA60" i="1"/>
  <c r="BB60" i="1"/>
  <c r="BA61" i="1"/>
  <c r="BB61" i="1"/>
  <c r="BA62" i="1"/>
  <c r="BB62" i="1"/>
  <c r="BA63" i="1"/>
  <c r="BB63" i="1"/>
  <c r="BA64" i="1"/>
  <c r="BB64" i="1"/>
  <c r="BA65" i="1"/>
  <c r="BB65" i="1"/>
  <c r="BA66" i="1"/>
  <c r="BB66" i="1"/>
  <c r="BA67" i="1"/>
  <c r="BB67" i="1"/>
  <c r="BA68" i="1"/>
  <c r="BB68" i="1"/>
  <c r="BA69" i="1"/>
  <c r="BB69" i="1"/>
  <c r="BA70" i="1"/>
  <c r="BB70" i="1"/>
  <c r="BA71" i="1"/>
  <c r="BB71" i="1"/>
  <c r="BA72" i="1"/>
  <c r="BB72" i="1"/>
  <c r="BA73" i="1"/>
  <c r="BB73" i="1"/>
  <c r="BA74" i="1"/>
  <c r="BB74" i="1"/>
  <c r="BA75" i="1"/>
  <c r="BB75" i="1"/>
  <c r="BA76" i="1"/>
  <c r="BB76" i="1"/>
  <c r="BA77" i="1"/>
  <c r="BB77" i="1"/>
  <c r="BA78" i="1"/>
  <c r="BB78" i="1"/>
  <c r="BA79" i="1"/>
  <c r="BB79" i="1"/>
  <c r="BA80" i="1"/>
  <c r="BB80" i="1"/>
  <c r="BA81" i="1"/>
  <c r="BB81" i="1"/>
  <c r="BA82" i="1"/>
  <c r="BB82" i="1"/>
  <c r="BA83" i="1"/>
  <c r="BB83" i="1"/>
  <c r="BA84" i="1"/>
  <c r="BB84" i="1"/>
  <c r="BA85" i="1"/>
  <c r="BB85" i="1"/>
  <c r="BA86" i="1"/>
  <c r="BB86" i="1"/>
  <c r="BA87" i="1"/>
  <c r="BB87" i="1"/>
  <c r="BA88" i="1"/>
  <c r="BB88" i="1"/>
  <c r="BA89" i="1"/>
  <c r="BB89" i="1"/>
  <c r="BA90" i="1"/>
  <c r="BB90" i="1"/>
  <c r="BA91" i="1"/>
  <c r="BB91" i="1"/>
  <c r="BA92" i="1"/>
  <c r="BB92" i="1"/>
  <c r="BA93" i="1"/>
  <c r="BB93" i="1"/>
  <c r="BA94" i="1"/>
  <c r="BB94" i="1"/>
  <c r="BA95" i="1"/>
  <c r="BB95" i="1"/>
  <c r="BA96" i="1"/>
  <c r="BB96" i="1"/>
  <c r="BA97" i="1"/>
  <c r="BB97" i="1"/>
  <c r="BA98" i="1"/>
  <c r="BB98" i="1"/>
  <c r="BA99" i="1"/>
  <c r="BB99" i="1"/>
  <c r="BA100" i="1"/>
  <c r="BB100" i="1"/>
  <c r="BA101" i="1"/>
  <c r="BB101" i="1"/>
  <c r="BA102" i="1"/>
  <c r="BB102" i="1"/>
  <c r="BA103" i="1"/>
  <c r="BB103" i="1"/>
  <c r="BA104" i="1"/>
  <c r="BB104" i="1"/>
  <c r="BA105" i="1"/>
  <c r="BB105" i="1"/>
  <c r="BA106" i="1"/>
  <c r="BB106" i="1"/>
  <c r="BA107" i="1"/>
  <c r="BB107" i="1"/>
  <c r="BA108" i="1"/>
  <c r="BB108" i="1"/>
  <c r="BA109" i="1"/>
  <c r="BB109" i="1"/>
  <c r="BA110" i="1"/>
  <c r="BB110" i="1"/>
  <c r="BA111" i="1"/>
  <c r="BB111" i="1"/>
  <c r="BA112" i="1"/>
  <c r="BB112" i="1"/>
  <c r="BA113" i="1"/>
  <c r="BB113" i="1"/>
  <c r="BA114" i="1"/>
  <c r="BB114" i="1"/>
  <c r="BA115" i="1"/>
  <c r="BB115" i="1"/>
  <c r="BA116" i="1"/>
  <c r="BB116" i="1"/>
  <c r="BA117" i="1"/>
  <c r="BB117" i="1"/>
  <c r="BA118" i="1"/>
  <c r="BB118" i="1"/>
  <c r="BA119" i="1"/>
  <c r="BB119" i="1"/>
  <c r="BA120" i="1"/>
  <c r="BB120" i="1"/>
  <c r="BA121" i="1"/>
  <c r="BB121" i="1"/>
  <c r="BA122" i="1"/>
  <c r="BB122" i="1"/>
  <c r="BA123" i="1"/>
  <c r="BB123" i="1"/>
  <c r="BA124" i="1"/>
  <c r="BB124" i="1"/>
  <c r="BA125" i="1"/>
  <c r="BB125" i="1"/>
  <c r="BA126" i="1"/>
  <c r="BB126" i="1"/>
  <c r="BA127" i="1"/>
  <c r="BB127" i="1"/>
  <c r="BA128" i="1"/>
  <c r="BB128" i="1"/>
  <c r="BA129" i="1"/>
  <c r="BB129" i="1"/>
  <c r="BA130" i="1"/>
  <c r="BB130" i="1"/>
  <c r="BA131" i="1"/>
  <c r="BB131" i="1"/>
  <c r="BA132" i="1"/>
  <c r="BB132" i="1"/>
  <c r="BA133" i="1"/>
  <c r="BB133" i="1"/>
  <c r="BA134" i="1"/>
  <c r="BB134" i="1"/>
  <c r="BA135" i="1"/>
  <c r="BB135" i="1"/>
  <c r="BA136" i="1"/>
  <c r="BB136" i="1"/>
  <c r="BA137" i="1"/>
  <c r="BB137" i="1"/>
  <c r="BA138" i="1"/>
  <c r="BB138" i="1"/>
  <c r="BA139" i="1"/>
  <c r="BB139" i="1"/>
  <c r="BA140" i="1"/>
  <c r="BB140" i="1"/>
  <c r="BA141" i="1"/>
  <c r="BB141" i="1"/>
  <c r="BA142" i="1"/>
  <c r="BB142" i="1"/>
  <c r="BA143" i="1"/>
  <c r="BB143" i="1"/>
  <c r="BA144" i="1"/>
  <c r="BB144" i="1"/>
  <c r="BA145" i="1"/>
  <c r="BB145" i="1"/>
  <c r="BA146" i="1"/>
  <c r="BB146" i="1"/>
  <c r="BA147" i="1"/>
  <c r="BB147" i="1"/>
  <c r="BA148" i="1"/>
  <c r="BB148" i="1"/>
  <c r="BA149" i="1"/>
  <c r="BB149" i="1"/>
  <c r="BA150" i="1"/>
  <c r="BB150" i="1"/>
  <c r="BA151" i="1"/>
  <c r="BB151" i="1"/>
  <c r="BA152" i="1"/>
  <c r="BB152" i="1"/>
  <c r="BA153" i="1"/>
  <c r="BB153" i="1"/>
  <c r="BA154" i="1"/>
  <c r="BB154" i="1"/>
  <c r="BA155" i="1"/>
  <c r="BB155" i="1"/>
  <c r="BA156" i="1"/>
  <c r="BB156" i="1"/>
  <c r="BA157" i="1"/>
  <c r="BB157" i="1"/>
  <c r="BA158" i="1"/>
  <c r="BB158" i="1"/>
  <c r="BA159" i="1"/>
  <c r="BB159" i="1"/>
  <c r="BA160" i="1"/>
  <c r="BB160" i="1"/>
  <c r="BA161" i="1"/>
  <c r="BB161" i="1"/>
  <c r="BA162" i="1"/>
  <c r="BB162" i="1"/>
  <c r="BA163" i="1"/>
  <c r="BB163" i="1"/>
  <c r="BA164" i="1"/>
  <c r="BB164" i="1"/>
  <c r="BA165" i="1"/>
  <c r="BB165" i="1"/>
  <c r="BA166" i="1"/>
  <c r="BB166" i="1"/>
  <c r="BA167" i="1"/>
  <c r="BB167" i="1"/>
  <c r="BA168" i="1"/>
  <c r="BB168" i="1"/>
  <c r="BA169" i="1"/>
  <c r="BB169" i="1"/>
  <c r="BA170" i="1"/>
  <c r="BB170" i="1"/>
  <c r="BA171" i="1"/>
  <c r="BB171" i="1"/>
  <c r="BA172" i="1"/>
  <c r="BB172" i="1"/>
  <c r="BA173" i="1"/>
  <c r="BB173" i="1"/>
  <c r="BA174" i="1"/>
  <c r="BB174" i="1"/>
  <c r="BA175" i="1"/>
  <c r="BB175" i="1"/>
  <c r="BA176" i="1"/>
  <c r="BB176" i="1"/>
  <c r="BA177" i="1"/>
  <c r="BB177" i="1"/>
  <c r="BA178" i="1"/>
  <c r="BB178" i="1"/>
  <c r="BA179" i="1"/>
  <c r="BB179" i="1"/>
  <c r="BA180" i="1"/>
  <c r="BB180" i="1"/>
  <c r="BA181" i="1"/>
  <c r="BB181" i="1"/>
  <c r="BA182" i="1"/>
  <c r="BB182" i="1"/>
  <c r="BA183" i="1"/>
  <c r="BB183" i="1"/>
  <c r="BA184" i="1"/>
  <c r="BB184" i="1"/>
  <c r="BA185" i="1"/>
  <c r="BB185" i="1"/>
  <c r="BA186" i="1"/>
  <c r="BB186" i="1"/>
  <c r="BA187" i="1"/>
  <c r="BB187" i="1"/>
  <c r="BA188" i="1"/>
  <c r="BB188" i="1"/>
  <c r="BA189" i="1"/>
  <c r="BB189" i="1"/>
  <c r="BA190" i="1"/>
  <c r="BB190" i="1"/>
  <c r="BA191" i="1"/>
  <c r="BB191" i="1"/>
  <c r="BA192" i="1"/>
  <c r="BB192" i="1"/>
  <c r="BA193" i="1"/>
  <c r="BB193" i="1"/>
  <c r="BA194" i="1"/>
  <c r="BB194" i="1"/>
  <c r="BA195" i="1"/>
  <c r="BB195" i="1"/>
  <c r="BA196" i="1"/>
  <c r="BB196" i="1"/>
  <c r="BA197" i="1"/>
  <c r="BB197" i="1"/>
  <c r="BA198" i="1"/>
  <c r="BB198" i="1"/>
  <c r="BA199" i="1"/>
  <c r="BB199" i="1"/>
  <c r="BA200" i="1"/>
  <c r="BB200" i="1"/>
  <c r="BA201" i="1"/>
  <c r="BB201" i="1"/>
  <c r="BA202" i="1"/>
  <c r="BB202" i="1"/>
  <c r="BA203" i="1"/>
  <c r="BB203" i="1"/>
  <c r="BA204" i="1"/>
  <c r="BB204" i="1"/>
  <c r="BA205" i="1"/>
  <c r="BB205" i="1"/>
  <c r="BA206" i="1"/>
  <c r="BB206" i="1"/>
  <c r="BA207" i="1"/>
  <c r="BB207" i="1"/>
  <c r="BA208" i="1"/>
  <c r="BB208" i="1"/>
  <c r="BA209" i="1"/>
  <c r="BB209" i="1"/>
  <c r="BA210" i="1"/>
  <c r="BB210" i="1"/>
  <c r="BA211" i="1"/>
  <c r="BB211" i="1"/>
  <c r="BA212" i="1"/>
  <c r="BB212" i="1"/>
  <c r="BA213" i="1"/>
  <c r="BB213" i="1"/>
  <c r="BA214" i="1"/>
  <c r="BB214" i="1"/>
  <c r="BA215" i="1"/>
  <c r="BB215" i="1"/>
  <c r="BA216" i="1"/>
  <c r="BB216" i="1"/>
  <c r="BA217" i="1"/>
  <c r="BB217" i="1"/>
  <c r="BA218" i="1"/>
  <c r="BB218" i="1"/>
  <c r="BA219" i="1"/>
  <c r="BB219" i="1"/>
  <c r="BA220" i="1"/>
  <c r="BB220" i="1"/>
  <c r="BA221" i="1"/>
  <c r="BB221" i="1"/>
  <c r="BA222" i="1"/>
  <c r="BB222" i="1"/>
  <c r="BA223" i="1"/>
  <c r="BB223" i="1"/>
  <c r="BA224" i="1"/>
  <c r="BB224" i="1"/>
  <c r="BA225" i="1"/>
  <c r="BB225" i="1"/>
  <c r="BA226" i="1"/>
  <c r="BB226" i="1"/>
  <c r="BA227" i="1"/>
  <c r="BB227" i="1"/>
  <c r="BA228" i="1"/>
  <c r="BB228" i="1"/>
  <c r="BA229" i="1"/>
  <c r="BB229" i="1"/>
  <c r="BA230" i="1"/>
  <c r="BB230" i="1"/>
  <c r="BA231" i="1"/>
  <c r="BB231" i="1"/>
  <c r="BA232" i="1"/>
  <c r="BB232" i="1"/>
  <c r="BA233" i="1"/>
  <c r="BB233" i="1"/>
  <c r="BA234" i="1"/>
  <c r="BB234" i="1"/>
  <c r="BA235" i="1"/>
  <c r="BB235" i="1"/>
  <c r="BA236" i="1"/>
  <c r="BB236" i="1"/>
  <c r="BA237" i="1"/>
  <c r="BB237" i="1"/>
  <c r="BA238" i="1"/>
  <c r="BB238" i="1"/>
  <c r="BA239" i="1"/>
  <c r="BB239" i="1"/>
  <c r="BA240" i="1"/>
  <c r="BB240" i="1"/>
  <c r="BA241" i="1"/>
  <c r="BB241" i="1"/>
  <c r="BA242" i="1"/>
  <c r="BB242" i="1"/>
  <c r="BA243" i="1"/>
  <c r="BB243" i="1"/>
  <c r="BA244" i="1"/>
  <c r="BB244" i="1"/>
  <c r="BA245" i="1"/>
  <c r="BB245" i="1"/>
  <c r="BA246" i="1"/>
  <c r="BB246" i="1"/>
  <c r="BA247" i="1"/>
  <c r="BB247" i="1"/>
  <c r="BA248" i="1"/>
  <c r="BB248" i="1"/>
  <c r="BA249" i="1"/>
  <c r="BB249" i="1"/>
  <c r="BA250" i="1"/>
  <c r="BB250" i="1"/>
  <c r="BA251" i="1"/>
  <c r="BB251" i="1"/>
  <c r="BA252" i="1"/>
  <c r="BB252" i="1"/>
  <c r="BA253" i="1"/>
  <c r="BB253" i="1"/>
  <c r="BA254" i="1"/>
  <c r="BB254" i="1"/>
  <c r="BA255" i="1"/>
  <c r="BB255" i="1"/>
  <c r="BA256" i="1"/>
  <c r="BB256" i="1"/>
  <c r="BA257" i="1"/>
  <c r="BB257" i="1"/>
  <c r="BA258" i="1"/>
  <c r="BB258" i="1"/>
  <c r="BA259" i="1"/>
  <c r="BB259" i="1"/>
  <c r="BA260" i="1"/>
  <c r="BB260" i="1"/>
  <c r="BA261" i="1"/>
  <c r="BB261" i="1"/>
  <c r="BA262" i="1"/>
  <c r="BB262" i="1"/>
  <c r="BA263" i="1"/>
  <c r="BB263" i="1"/>
  <c r="BA264" i="1"/>
  <c r="BB264" i="1"/>
  <c r="BA265" i="1"/>
  <c r="BB265" i="1"/>
  <c r="BA266" i="1"/>
  <c r="BB266" i="1"/>
  <c r="BA267" i="1"/>
  <c r="BB267" i="1"/>
  <c r="BA268" i="1"/>
  <c r="BB268" i="1"/>
  <c r="BA269" i="1"/>
  <c r="BB269" i="1"/>
  <c r="BA270" i="1"/>
  <c r="BB270" i="1"/>
  <c r="BA271" i="1"/>
  <c r="BB271" i="1"/>
  <c r="BA272" i="1"/>
  <c r="BB272" i="1"/>
  <c r="BA273" i="1"/>
  <c r="BB273" i="1"/>
  <c r="BA274" i="1"/>
  <c r="BB274" i="1"/>
  <c r="BA275" i="1"/>
  <c r="BB275" i="1"/>
  <c r="BA276" i="1"/>
  <c r="BB276" i="1"/>
  <c r="BA277" i="1"/>
  <c r="BB277" i="1"/>
  <c r="BA278" i="1"/>
  <c r="BB278" i="1"/>
  <c r="BA279" i="1"/>
  <c r="BB279" i="1"/>
  <c r="BA280" i="1"/>
  <c r="BB280" i="1"/>
  <c r="BA281" i="1"/>
  <c r="BB281" i="1"/>
  <c r="BA282" i="1"/>
  <c r="BB282" i="1"/>
  <c r="BA283" i="1"/>
  <c r="BB283" i="1"/>
  <c r="BA284" i="1"/>
  <c r="BB284" i="1"/>
  <c r="BA285" i="1"/>
  <c r="BB285" i="1"/>
  <c r="BA286" i="1"/>
  <c r="BB286" i="1"/>
  <c r="BA287" i="1"/>
  <c r="BB287" i="1"/>
  <c r="BA288" i="1"/>
  <c r="BB288" i="1"/>
  <c r="BA289" i="1"/>
  <c r="BB289" i="1"/>
  <c r="BA290" i="1"/>
  <c r="BB290" i="1"/>
  <c r="BA291" i="1"/>
  <c r="BB291" i="1"/>
  <c r="BA292" i="1"/>
  <c r="BB292" i="1"/>
  <c r="BA293" i="1"/>
  <c r="BB293" i="1"/>
  <c r="BA294" i="1"/>
  <c r="BB294" i="1"/>
  <c r="BA295" i="1"/>
  <c r="BB295" i="1"/>
  <c r="BA296" i="1"/>
  <c r="BB296" i="1"/>
  <c r="BA297" i="1"/>
  <c r="BB297" i="1"/>
  <c r="BA298" i="1"/>
  <c r="BB298" i="1"/>
  <c r="BA299" i="1"/>
  <c r="BB299" i="1"/>
  <c r="BA300" i="1"/>
  <c r="BB300" i="1"/>
  <c r="BA301" i="1"/>
  <c r="BB301" i="1"/>
  <c r="BA302" i="1"/>
  <c r="BB302" i="1"/>
  <c r="BA303" i="1"/>
  <c r="BB303" i="1"/>
  <c r="BA304" i="1"/>
  <c r="BB304" i="1"/>
  <c r="BA305" i="1"/>
  <c r="BB305" i="1"/>
  <c r="BA306" i="1"/>
  <c r="BB306" i="1"/>
  <c r="BA307" i="1"/>
  <c r="BB307" i="1"/>
  <c r="BA308" i="1"/>
  <c r="BB308" i="1"/>
  <c r="BA309" i="1"/>
  <c r="BB309" i="1"/>
  <c r="BA310" i="1"/>
  <c r="BB310" i="1"/>
  <c r="BA311" i="1"/>
  <c r="BB311" i="1"/>
  <c r="BA312" i="1"/>
  <c r="BB312" i="1"/>
  <c r="BA313" i="1"/>
  <c r="BB313" i="1"/>
  <c r="BA314" i="1"/>
  <c r="BB314" i="1"/>
  <c r="BA315" i="1"/>
  <c r="BB315" i="1"/>
  <c r="BA316" i="1"/>
  <c r="BB316" i="1"/>
  <c r="BA317" i="1"/>
  <c r="BB317" i="1"/>
  <c r="BA318" i="1"/>
  <c r="BB318" i="1"/>
  <c r="BA319" i="1"/>
  <c r="BB319" i="1"/>
  <c r="BA320" i="1"/>
  <c r="BB320" i="1"/>
  <c r="BA321" i="1"/>
  <c r="BB321" i="1"/>
  <c r="BA322" i="1"/>
  <c r="BB322" i="1"/>
  <c r="BA323" i="1"/>
  <c r="BB323" i="1"/>
  <c r="BA324" i="1"/>
  <c r="BB324" i="1"/>
  <c r="BA325" i="1"/>
  <c r="BB325" i="1"/>
  <c r="BA326" i="1"/>
  <c r="BB326" i="1"/>
  <c r="BA327" i="1"/>
  <c r="BB327" i="1"/>
  <c r="BA328" i="1"/>
  <c r="BB328" i="1"/>
  <c r="BA329" i="1"/>
  <c r="BB329" i="1"/>
  <c r="BA330" i="1"/>
  <c r="BB330" i="1"/>
  <c r="BA331" i="1"/>
  <c r="BB331" i="1"/>
  <c r="BA332" i="1"/>
  <c r="BB332" i="1"/>
  <c r="BA333" i="1"/>
  <c r="BB333" i="1"/>
  <c r="BA334" i="1"/>
  <c r="BB334" i="1"/>
  <c r="BA335" i="1"/>
  <c r="BB335" i="1"/>
  <c r="BA336" i="1"/>
  <c r="BB336" i="1"/>
  <c r="BA337" i="1"/>
  <c r="BB337" i="1"/>
  <c r="BA338" i="1"/>
  <c r="BB338" i="1"/>
  <c r="BA339" i="1"/>
  <c r="BB339" i="1"/>
  <c r="BA340" i="1"/>
  <c r="BB340" i="1"/>
  <c r="BA341" i="1"/>
  <c r="BB341" i="1"/>
  <c r="BA342" i="1"/>
  <c r="BB342" i="1"/>
  <c r="BA343" i="1"/>
  <c r="BB343" i="1"/>
  <c r="BA344" i="1"/>
  <c r="BB344" i="1"/>
  <c r="BA345" i="1"/>
  <c r="BB345" i="1"/>
  <c r="BA346" i="1"/>
  <c r="BB346" i="1"/>
  <c r="BA347" i="1"/>
  <c r="BB347" i="1"/>
  <c r="BA348" i="1"/>
  <c r="BB348" i="1"/>
  <c r="BA349" i="1"/>
  <c r="BB349" i="1"/>
  <c r="BA350" i="1"/>
  <c r="BB350" i="1"/>
  <c r="BA351" i="1"/>
  <c r="BB351" i="1"/>
  <c r="BA352" i="1"/>
  <c r="BB352" i="1"/>
  <c r="BA353" i="1"/>
  <c r="BB353" i="1"/>
  <c r="BA354" i="1"/>
  <c r="BB354" i="1"/>
  <c r="BA355" i="1"/>
  <c r="BB355" i="1"/>
  <c r="BA356" i="1"/>
  <c r="BB356" i="1"/>
  <c r="BA357" i="1"/>
  <c r="BB357" i="1"/>
  <c r="BA358" i="1"/>
  <c r="BB358" i="1"/>
  <c r="BA359" i="1"/>
  <c r="BB359" i="1"/>
  <c r="BA360" i="1"/>
  <c r="BB360" i="1"/>
  <c r="BA361" i="1"/>
  <c r="BB361" i="1"/>
  <c r="BA362" i="1"/>
  <c r="BB362" i="1"/>
  <c r="BA363" i="1"/>
  <c r="BB363" i="1"/>
  <c r="BA364" i="1"/>
  <c r="BB364" i="1"/>
  <c r="BA365" i="1"/>
  <c r="BB365" i="1"/>
  <c r="BA366" i="1"/>
  <c r="BB366" i="1"/>
  <c r="BA367" i="1"/>
  <c r="BB367" i="1"/>
  <c r="BA368" i="1"/>
  <c r="BB368" i="1"/>
  <c r="BA369" i="1"/>
  <c r="BB369" i="1"/>
  <c r="BA370" i="1"/>
  <c r="BB370" i="1"/>
  <c r="BA371" i="1"/>
  <c r="BB371" i="1"/>
  <c r="BA372" i="1"/>
  <c r="BB372" i="1"/>
  <c r="BA373" i="1"/>
  <c r="BB373" i="1"/>
  <c r="BA374" i="1"/>
  <c r="BB374" i="1"/>
  <c r="BA375" i="1"/>
  <c r="BB375" i="1"/>
  <c r="BA376" i="1"/>
  <c r="BB376" i="1"/>
  <c r="BA377" i="1"/>
  <c r="BB377" i="1"/>
  <c r="BA378" i="1"/>
  <c r="BB378" i="1"/>
  <c r="BA379" i="1"/>
  <c r="BB379" i="1"/>
  <c r="BA380" i="1"/>
  <c r="BB380" i="1"/>
  <c r="BA381" i="1"/>
  <c r="BB381" i="1"/>
  <c r="BA382" i="1"/>
  <c r="BB382" i="1"/>
  <c r="BA383" i="1"/>
  <c r="BB383" i="1"/>
  <c r="BA384" i="1"/>
  <c r="BB384" i="1"/>
  <c r="BA385" i="1"/>
  <c r="BB385" i="1"/>
  <c r="BA386" i="1"/>
  <c r="BB386" i="1"/>
  <c r="BA387" i="1"/>
  <c r="BB387" i="1"/>
  <c r="BA388" i="1"/>
  <c r="BB388" i="1"/>
  <c r="BA389" i="1"/>
  <c r="BB389" i="1"/>
  <c r="BA390" i="1"/>
  <c r="BB390" i="1"/>
  <c r="BA391" i="1"/>
  <c r="BB391" i="1"/>
  <c r="BA392" i="1"/>
  <c r="BB392" i="1"/>
  <c r="BA393" i="1"/>
  <c r="BB393" i="1"/>
  <c r="BA394" i="1"/>
  <c r="BB394" i="1"/>
  <c r="BA395" i="1"/>
  <c r="BB395" i="1"/>
  <c r="BA396" i="1"/>
  <c r="BB396" i="1"/>
  <c r="BA397" i="1"/>
  <c r="BB397" i="1"/>
  <c r="BA398" i="1"/>
  <c r="BB398" i="1"/>
  <c r="BA399" i="1"/>
  <c r="BB399" i="1"/>
  <c r="BA400" i="1"/>
  <c r="BB400" i="1"/>
  <c r="BA401" i="1"/>
  <c r="BB401" i="1"/>
  <c r="BA402" i="1"/>
  <c r="BB402" i="1"/>
  <c r="BA403" i="1"/>
  <c r="BB403" i="1"/>
  <c r="BA404" i="1"/>
  <c r="BB404" i="1"/>
  <c r="BA405" i="1"/>
  <c r="BB405" i="1"/>
  <c r="BA406" i="1"/>
  <c r="BB406" i="1"/>
  <c r="BA407" i="1"/>
  <c r="BB407" i="1"/>
  <c r="BA408" i="1"/>
  <c r="BB408" i="1"/>
  <c r="BA409" i="1"/>
  <c r="BB409" i="1"/>
  <c r="BA410" i="1"/>
  <c r="BB410" i="1"/>
  <c r="BA411" i="1"/>
  <c r="BB411" i="1"/>
  <c r="BA412" i="1"/>
  <c r="BB412" i="1"/>
  <c r="BA413" i="1"/>
  <c r="BB413" i="1"/>
  <c r="BA414" i="1"/>
  <c r="BB414" i="1"/>
  <c r="BA415" i="1"/>
  <c r="BB415" i="1"/>
  <c r="BA416" i="1"/>
  <c r="BB416" i="1"/>
  <c r="BA417" i="1"/>
  <c r="BB417" i="1"/>
  <c r="BA418" i="1"/>
  <c r="BB418" i="1"/>
  <c r="BA419" i="1"/>
  <c r="BB419" i="1"/>
  <c r="BA420" i="1"/>
  <c r="BB420" i="1"/>
  <c r="BA421" i="1"/>
  <c r="BB421" i="1"/>
  <c r="BA422" i="1"/>
  <c r="BB422" i="1"/>
  <c r="BA423" i="1"/>
  <c r="BB423" i="1"/>
  <c r="BA424" i="1"/>
  <c r="BB424" i="1"/>
  <c r="BA425" i="1"/>
  <c r="BB425" i="1"/>
  <c r="BA426" i="1"/>
  <c r="BB426" i="1"/>
  <c r="BA427" i="1"/>
  <c r="BB427" i="1"/>
  <c r="BA428" i="1"/>
  <c r="BB428" i="1"/>
  <c r="BA429" i="1"/>
  <c r="BB429" i="1"/>
  <c r="BA430" i="1"/>
  <c r="BB430" i="1"/>
  <c r="BA431" i="1"/>
  <c r="BB431" i="1"/>
  <c r="BA432" i="1"/>
  <c r="BB432" i="1"/>
  <c r="BA433" i="1"/>
  <c r="BB433" i="1"/>
  <c r="BA434" i="1"/>
  <c r="BB434" i="1"/>
  <c r="BA435" i="1"/>
  <c r="BB435" i="1"/>
  <c r="BA436" i="1"/>
  <c r="BB436" i="1"/>
  <c r="BA437" i="1"/>
  <c r="BB437" i="1"/>
  <c r="BA438" i="1"/>
  <c r="BB438" i="1"/>
  <c r="BA439" i="1"/>
  <c r="BB439" i="1"/>
  <c r="BA440" i="1"/>
  <c r="BB440" i="1"/>
  <c r="BA441" i="1"/>
  <c r="BB441" i="1"/>
  <c r="BA442" i="1"/>
  <c r="BB442" i="1"/>
  <c r="BA443" i="1"/>
  <c r="BB443" i="1"/>
  <c r="BA444" i="1"/>
  <c r="BB444" i="1"/>
  <c r="BA445" i="1"/>
  <c r="BB445" i="1"/>
  <c r="BA446" i="1"/>
  <c r="BB446" i="1"/>
  <c r="BA447" i="1"/>
  <c r="BB447" i="1"/>
  <c r="BA448" i="1"/>
  <c r="BB448" i="1"/>
  <c r="BA449" i="1"/>
  <c r="BB449" i="1"/>
  <c r="BA450" i="1"/>
  <c r="BB450" i="1"/>
  <c r="BA451" i="1"/>
  <c r="BB451" i="1"/>
  <c r="BA452" i="1"/>
  <c r="BB452" i="1"/>
  <c r="BA453" i="1"/>
  <c r="BB453" i="1"/>
  <c r="BA454" i="1"/>
  <c r="BB454" i="1"/>
  <c r="BA455" i="1"/>
  <c r="BB455" i="1"/>
  <c r="BA456" i="1"/>
  <c r="BB456" i="1"/>
  <c r="BA457" i="1"/>
  <c r="BB457" i="1"/>
  <c r="BA458" i="1"/>
  <c r="BB458" i="1"/>
  <c r="BA459" i="1"/>
  <c r="BB459" i="1"/>
  <c r="BA460" i="1"/>
  <c r="BB460" i="1"/>
  <c r="BA461" i="1"/>
  <c r="BB461" i="1"/>
  <c r="BA462" i="1"/>
  <c r="BB462" i="1"/>
  <c r="BA463" i="1"/>
  <c r="BB463" i="1"/>
  <c r="BA464" i="1"/>
  <c r="BB464" i="1"/>
  <c r="BA465" i="1"/>
  <c r="BB465" i="1"/>
  <c r="BA466" i="1"/>
  <c r="BB466" i="1"/>
  <c r="BA467" i="1"/>
  <c r="BB467" i="1"/>
  <c r="BA468" i="1"/>
  <c r="BB468" i="1"/>
  <c r="BA469" i="1"/>
  <c r="BB469" i="1"/>
  <c r="BA470" i="1"/>
  <c r="BB470" i="1"/>
  <c r="BA471" i="1"/>
  <c r="BB471" i="1"/>
  <c r="BA472" i="1"/>
  <c r="BB472" i="1"/>
  <c r="BA473" i="1"/>
  <c r="BB473" i="1"/>
  <c r="BA474" i="1"/>
  <c r="BB474" i="1"/>
  <c r="BA475" i="1"/>
  <c r="BB475" i="1"/>
  <c r="BA476" i="1"/>
  <c r="BB476" i="1"/>
  <c r="BA477" i="1"/>
  <c r="BB477" i="1"/>
  <c r="BA478" i="1"/>
  <c r="BB478" i="1"/>
  <c r="BA479" i="1"/>
  <c r="BB479" i="1"/>
  <c r="BA480" i="1"/>
  <c r="BB480" i="1"/>
  <c r="BA481" i="1"/>
  <c r="BB481" i="1"/>
  <c r="BA482" i="1"/>
  <c r="BB482" i="1"/>
  <c r="BA483" i="1"/>
  <c r="BB483" i="1"/>
  <c r="BA484" i="1"/>
  <c r="BB484" i="1"/>
  <c r="BA485" i="1"/>
  <c r="BB485" i="1"/>
  <c r="BA486" i="1"/>
  <c r="BB486" i="1"/>
  <c r="BA487" i="1"/>
  <c r="BB487" i="1"/>
  <c r="BA488" i="1"/>
  <c r="BB488" i="1"/>
  <c r="BA489" i="1"/>
  <c r="BB489" i="1"/>
  <c r="BA490" i="1"/>
  <c r="BB490" i="1"/>
  <c r="BA491" i="1"/>
  <c r="BB491" i="1"/>
  <c r="BA492" i="1"/>
  <c r="BB492" i="1"/>
  <c r="BA493" i="1"/>
  <c r="BB493" i="1"/>
  <c r="BA494" i="1"/>
  <c r="BB494" i="1"/>
  <c r="BA495" i="1"/>
  <c r="BB495" i="1"/>
  <c r="BA496" i="1"/>
  <c r="BB496" i="1"/>
  <c r="BA497" i="1"/>
  <c r="BB497" i="1"/>
  <c r="BA498" i="1"/>
  <c r="BB498" i="1"/>
  <c r="BA499" i="1"/>
  <c r="BB499" i="1"/>
  <c r="BA500" i="1"/>
  <c r="BB500" i="1"/>
  <c r="BA501" i="1"/>
  <c r="BB501" i="1"/>
  <c r="BA502" i="1"/>
  <c r="BB502" i="1"/>
  <c r="BA503" i="1"/>
  <c r="BB503" i="1"/>
  <c r="BA504" i="1"/>
  <c r="BB504" i="1"/>
  <c r="BA505" i="1"/>
  <c r="BB505" i="1"/>
  <c r="BA506" i="1"/>
  <c r="BB506" i="1"/>
  <c r="BA507" i="1"/>
  <c r="BB507" i="1"/>
  <c r="BA508" i="1"/>
  <c r="BB508" i="1"/>
  <c r="BA509" i="1"/>
  <c r="BB509" i="1"/>
  <c r="BA510" i="1"/>
  <c r="BB510" i="1"/>
  <c r="BA511" i="1"/>
  <c r="BB511" i="1"/>
  <c r="BA512" i="1"/>
  <c r="BB512" i="1"/>
  <c r="BA513" i="1"/>
  <c r="BB513" i="1"/>
  <c r="BA514" i="1"/>
  <c r="BB514" i="1"/>
  <c r="BA515" i="1"/>
  <c r="BB515" i="1"/>
  <c r="BA516" i="1"/>
  <c r="BB516" i="1"/>
  <c r="BA517" i="1"/>
  <c r="BB517" i="1"/>
  <c r="BA518" i="1"/>
  <c r="BB518" i="1"/>
  <c r="BA519" i="1"/>
  <c r="BB519" i="1"/>
  <c r="BA520" i="1"/>
  <c r="BB520" i="1"/>
  <c r="BA521" i="1"/>
  <c r="BB521" i="1"/>
  <c r="BA522" i="1"/>
  <c r="BB522" i="1"/>
  <c r="BA523" i="1"/>
  <c r="BB523" i="1"/>
  <c r="BA524" i="1"/>
  <c r="BB524" i="1"/>
  <c r="BA525" i="1"/>
  <c r="BB525" i="1"/>
  <c r="BA526" i="1"/>
  <c r="BB526" i="1"/>
  <c r="BA527" i="1"/>
  <c r="BB527" i="1"/>
  <c r="BA528" i="1"/>
  <c r="BB528" i="1"/>
  <c r="BA529" i="1"/>
  <c r="BB529" i="1"/>
  <c r="BA530" i="1"/>
  <c r="BB530" i="1"/>
  <c r="BA531" i="1"/>
  <c r="BB531" i="1"/>
  <c r="BA532" i="1"/>
  <c r="BB532" i="1"/>
  <c r="BA533" i="1"/>
  <c r="BB533" i="1"/>
  <c r="BA534" i="1"/>
  <c r="BB534" i="1"/>
  <c r="BA535" i="1"/>
  <c r="BB535" i="1"/>
  <c r="BA536" i="1"/>
  <c r="BB536" i="1"/>
  <c r="BA537" i="1"/>
  <c r="BB537" i="1"/>
  <c r="BA538" i="1"/>
  <c r="BB538" i="1"/>
  <c r="BA539" i="1"/>
  <c r="BB539" i="1"/>
  <c r="BA540" i="1"/>
  <c r="BB540" i="1"/>
  <c r="BA541" i="1"/>
  <c r="BB541" i="1"/>
  <c r="BA542" i="1"/>
  <c r="BB542" i="1"/>
  <c r="BA543" i="1"/>
  <c r="BB543" i="1"/>
  <c r="BA544" i="1"/>
  <c r="BB544" i="1"/>
  <c r="BA545" i="1"/>
  <c r="BB545" i="1"/>
  <c r="BA546" i="1"/>
  <c r="BB546" i="1"/>
  <c r="BA547" i="1"/>
  <c r="BB547" i="1"/>
  <c r="BA548" i="1"/>
  <c r="BB548" i="1"/>
  <c r="BA549" i="1"/>
  <c r="BB549" i="1"/>
  <c r="BA550" i="1"/>
  <c r="BB550" i="1"/>
  <c r="BA551" i="1"/>
  <c r="BB551" i="1"/>
  <c r="BA552" i="1"/>
  <c r="BB552" i="1"/>
  <c r="BA553" i="1"/>
  <c r="BB553" i="1"/>
  <c r="BA554" i="1"/>
  <c r="BB554" i="1"/>
  <c r="BA555" i="1"/>
  <c r="BB555" i="1"/>
  <c r="BA556" i="1"/>
  <c r="BB556" i="1"/>
  <c r="BA557" i="1"/>
  <c r="BB557" i="1"/>
  <c r="BA558" i="1"/>
  <c r="BB558" i="1"/>
  <c r="BA559" i="1"/>
  <c r="BB559" i="1"/>
  <c r="BA560" i="1"/>
  <c r="BB560" i="1"/>
  <c r="BA561" i="1"/>
  <c r="BB561" i="1"/>
  <c r="BA562" i="1"/>
  <c r="BB562" i="1"/>
  <c r="BA563" i="1"/>
  <c r="BB563" i="1"/>
  <c r="BA564" i="1"/>
  <c r="BB564" i="1"/>
  <c r="BA565" i="1"/>
  <c r="BB565" i="1"/>
  <c r="BA566" i="1"/>
  <c r="BB566" i="1"/>
  <c r="BA567" i="1"/>
  <c r="BB567" i="1"/>
  <c r="BA568" i="1"/>
  <c r="BB568" i="1"/>
  <c r="BA569" i="1"/>
  <c r="BB569" i="1"/>
  <c r="BA570" i="1"/>
  <c r="BB570" i="1"/>
  <c r="BA571" i="1"/>
  <c r="BB571" i="1"/>
  <c r="BA572" i="1"/>
  <c r="BB572" i="1"/>
  <c r="BA573" i="1"/>
  <c r="BB573" i="1"/>
  <c r="BA574" i="1"/>
  <c r="BB574" i="1"/>
  <c r="BA575" i="1"/>
  <c r="BB575" i="1"/>
  <c r="BA576" i="1"/>
  <c r="BB576" i="1"/>
  <c r="BA577" i="1"/>
  <c r="BB577" i="1"/>
  <c r="BA578" i="1"/>
  <c r="BB578" i="1"/>
  <c r="BA579" i="1"/>
  <c r="BB579" i="1"/>
  <c r="BA580" i="1"/>
  <c r="BB580" i="1"/>
  <c r="BA581" i="1"/>
  <c r="BB581" i="1"/>
  <c r="BA582" i="1"/>
  <c r="BB582" i="1"/>
  <c r="BA583" i="1"/>
  <c r="BB583" i="1"/>
  <c r="BA584" i="1"/>
  <c r="BB584" i="1"/>
  <c r="BA585" i="1"/>
  <c r="BB585" i="1"/>
  <c r="BA586" i="1"/>
  <c r="BB586" i="1"/>
  <c r="BA587" i="1"/>
  <c r="BB587" i="1"/>
  <c r="BA588" i="1"/>
  <c r="BB588" i="1"/>
  <c r="BA589" i="1"/>
  <c r="BB589" i="1"/>
  <c r="BA590" i="1"/>
  <c r="BB590" i="1"/>
  <c r="BA591" i="1"/>
  <c r="BB591" i="1"/>
  <c r="BA592" i="1"/>
  <c r="BB592" i="1"/>
  <c r="BA593" i="1"/>
  <c r="BB593" i="1"/>
  <c r="BA594" i="1"/>
  <c r="BB594" i="1"/>
  <c r="BA595" i="1"/>
  <c r="BB595" i="1"/>
  <c r="BA596" i="1"/>
  <c r="BB596" i="1"/>
  <c r="BA597" i="1"/>
  <c r="BB597" i="1"/>
  <c r="BA598" i="1"/>
  <c r="BB598" i="1"/>
  <c r="BA599" i="1"/>
  <c r="BB599" i="1"/>
  <c r="BA600" i="1"/>
  <c r="BB600" i="1"/>
  <c r="BA601" i="1"/>
  <c r="BB601" i="1"/>
  <c r="BA602" i="1"/>
  <c r="BB602" i="1"/>
  <c r="BA603" i="1"/>
  <c r="BB603" i="1"/>
  <c r="BA604" i="1"/>
  <c r="BB604" i="1"/>
  <c r="BA605" i="1"/>
  <c r="BB605" i="1"/>
  <c r="BA606" i="1"/>
  <c r="BB606" i="1"/>
  <c r="BA607" i="1"/>
  <c r="BB607" i="1"/>
  <c r="BA608" i="1"/>
  <c r="BB608" i="1"/>
  <c r="BA609" i="1"/>
  <c r="BB609" i="1"/>
  <c r="BA610" i="1"/>
  <c r="BB610" i="1"/>
  <c r="BA611" i="1"/>
  <c r="BB611" i="1"/>
  <c r="BA612" i="1"/>
  <c r="BB612" i="1"/>
  <c r="BA613" i="1"/>
  <c r="BB613" i="1"/>
  <c r="BA614" i="1"/>
  <c r="BB614" i="1"/>
  <c r="BA615" i="1"/>
  <c r="BB615" i="1"/>
  <c r="BA616" i="1"/>
  <c r="BB616" i="1"/>
  <c r="BA617" i="1"/>
  <c r="BB617" i="1"/>
  <c r="BA618" i="1"/>
  <c r="BB618" i="1"/>
  <c r="BA619" i="1"/>
  <c r="BB619" i="1"/>
  <c r="BA620" i="1"/>
  <c r="BB620" i="1"/>
  <c r="BA621" i="1"/>
  <c r="BB621" i="1"/>
  <c r="BB9" i="1"/>
  <c r="BA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T22" i="1"/>
  <c r="AU22" i="1"/>
  <c r="AT23" i="1"/>
  <c r="AU23" i="1"/>
  <c r="AT24" i="1"/>
  <c r="AU24" i="1"/>
  <c r="AT25" i="1"/>
  <c r="AU25" i="1"/>
  <c r="AT26" i="1"/>
  <c r="AU26" i="1"/>
  <c r="AT27" i="1"/>
  <c r="AU27" i="1"/>
  <c r="AT28" i="1"/>
  <c r="AU28" i="1"/>
  <c r="AT29" i="1"/>
  <c r="AU29" i="1"/>
  <c r="AT30" i="1"/>
  <c r="AU30" i="1"/>
  <c r="AT31" i="1"/>
  <c r="AU31" i="1"/>
  <c r="AT32" i="1"/>
  <c r="AU32" i="1"/>
  <c r="AT33" i="1"/>
  <c r="AU33" i="1"/>
  <c r="AT34" i="1"/>
  <c r="AU34" i="1"/>
  <c r="AT35" i="1"/>
  <c r="AU35" i="1"/>
  <c r="AT36" i="1"/>
  <c r="AU36" i="1"/>
  <c r="AT37" i="1"/>
  <c r="AU37" i="1"/>
  <c r="AT38" i="1"/>
  <c r="AU38" i="1"/>
  <c r="AT39" i="1"/>
  <c r="AU39" i="1"/>
  <c r="AT40" i="1"/>
  <c r="AU40" i="1"/>
  <c r="AT41" i="1"/>
  <c r="AU41" i="1"/>
  <c r="AT42" i="1"/>
  <c r="AU42" i="1"/>
  <c r="AT43" i="1"/>
  <c r="AU43" i="1"/>
  <c r="AT44" i="1"/>
  <c r="AU44" i="1"/>
  <c r="AT45" i="1"/>
  <c r="AU45" i="1"/>
  <c r="AT46" i="1"/>
  <c r="AU46" i="1"/>
  <c r="AT47" i="1"/>
  <c r="AU47" i="1"/>
  <c r="AT48" i="1"/>
  <c r="AU48" i="1"/>
  <c r="AT49" i="1"/>
  <c r="AU49" i="1"/>
  <c r="AT50" i="1"/>
  <c r="AU50" i="1"/>
  <c r="AT51" i="1"/>
  <c r="AU51" i="1"/>
  <c r="AT52" i="1"/>
  <c r="AU52" i="1"/>
  <c r="AT53" i="1"/>
  <c r="AU53" i="1"/>
  <c r="AT54" i="1"/>
  <c r="AU54" i="1"/>
  <c r="AT55" i="1"/>
  <c r="AU55" i="1"/>
  <c r="AT56" i="1"/>
  <c r="AU56" i="1"/>
  <c r="AT57" i="1"/>
  <c r="AU57" i="1"/>
  <c r="AT58" i="1"/>
  <c r="AU58" i="1"/>
  <c r="AT59" i="1"/>
  <c r="AU59" i="1"/>
  <c r="AT60" i="1"/>
  <c r="AU60" i="1"/>
  <c r="AT61" i="1"/>
  <c r="AU61" i="1"/>
  <c r="AT62" i="1"/>
  <c r="AU62" i="1"/>
  <c r="AT63" i="1"/>
  <c r="AU63" i="1"/>
  <c r="AT64" i="1"/>
  <c r="AU64" i="1"/>
  <c r="AT65" i="1"/>
  <c r="AU65" i="1"/>
  <c r="AT66" i="1"/>
  <c r="AU66" i="1"/>
  <c r="AT67" i="1"/>
  <c r="AU67" i="1"/>
  <c r="AT68" i="1"/>
  <c r="AU68" i="1"/>
  <c r="AT69" i="1"/>
  <c r="AU69" i="1"/>
  <c r="AT70" i="1"/>
  <c r="AU70" i="1"/>
  <c r="AT71" i="1"/>
  <c r="AU71" i="1"/>
  <c r="AT72" i="1"/>
  <c r="AU72" i="1"/>
  <c r="AT73" i="1"/>
  <c r="AU73" i="1"/>
  <c r="AT74" i="1"/>
  <c r="AU74" i="1"/>
  <c r="AT75" i="1"/>
  <c r="AU75" i="1"/>
  <c r="AT76" i="1"/>
  <c r="AU76" i="1"/>
  <c r="AT77" i="1"/>
  <c r="AU77" i="1"/>
  <c r="AT78" i="1"/>
  <c r="AU78" i="1"/>
  <c r="AT79" i="1"/>
  <c r="AU79" i="1"/>
  <c r="AT80" i="1"/>
  <c r="AU80" i="1"/>
  <c r="AT81" i="1"/>
  <c r="AU81" i="1"/>
  <c r="AT82" i="1"/>
  <c r="AU82" i="1"/>
  <c r="AT83" i="1"/>
  <c r="AU83" i="1"/>
  <c r="AT84" i="1"/>
  <c r="AU84" i="1"/>
  <c r="AT85" i="1"/>
  <c r="AU85" i="1"/>
  <c r="AT86" i="1"/>
  <c r="AU86" i="1"/>
  <c r="AT87" i="1"/>
  <c r="AU87" i="1"/>
  <c r="AT88" i="1"/>
  <c r="AU88" i="1"/>
  <c r="AT89" i="1"/>
  <c r="AU89" i="1"/>
  <c r="AT90" i="1"/>
  <c r="AU90" i="1"/>
  <c r="AT91" i="1"/>
  <c r="AU91" i="1"/>
  <c r="AT92" i="1"/>
  <c r="AU92" i="1"/>
  <c r="AT93" i="1"/>
  <c r="AU93" i="1"/>
  <c r="AT94" i="1"/>
  <c r="AU94" i="1"/>
  <c r="AT95" i="1"/>
  <c r="AU95" i="1"/>
  <c r="AT96" i="1"/>
  <c r="AU96" i="1"/>
  <c r="AT97" i="1"/>
  <c r="AU97" i="1"/>
  <c r="AT98" i="1"/>
  <c r="AU98" i="1"/>
  <c r="AT99" i="1"/>
  <c r="AU99" i="1"/>
  <c r="AT100" i="1"/>
  <c r="AU100" i="1"/>
  <c r="AT101" i="1"/>
  <c r="AU101" i="1"/>
  <c r="AT102" i="1"/>
  <c r="AU102" i="1"/>
  <c r="AT103" i="1"/>
  <c r="AU103" i="1"/>
  <c r="AT104" i="1"/>
  <c r="AU104" i="1"/>
  <c r="AT105" i="1"/>
  <c r="AU105" i="1"/>
  <c r="AT106" i="1"/>
  <c r="AU106" i="1"/>
  <c r="AT107" i="1"/>
  <c r="AU107" i="1"/>
  <c r="AT108" i="1"/>
  <c r="AU108" i="1"/>
  <c r="AT109" i="1"/>
  <c r="AU109" i="1"/>
  <c r="AT110" i="1"/>
  <c r="AU110" i="1"/>
  <c r="AT111" i="1"/>
  <c r="AU111" i="1"/>
  <c r="AT112" i="1"/>
  <c r="AU112" i="1"/>
  <c r="AT113" i="1"/>
  <c r="AU113" i="1"/>
  <c r="AT114" i="1"/>
  <c r="AU114" i="1"/>
  <c r="AT115" i="1"/>
  <c r="AU115" i="1"/>
  <c r="AT116" i="1"/>
  <c r="AU116" i="1"/>
  <c r="AT117" i="1"/>
  <c r="AU117" i="1"/>
  <c r="AT118" i="1"/>
  <c r="AU118" i="1"/>
  <c r="AT119" i="1"/>
  <c r="AU119" i="1"/>
  <c r="AT120" i="1"/>
  <c r="AU120" i="1"/>
  <c r="AT121" i="1"/>
  <c r="AU121" i="1"/>
  <c r="AT122" i="1"/>
  <c r="AU122" i="1"/>
  <c r="AT123" i="1"/>
  <c r="AU123" i="1"/>
  <c r="AT124" i="1"/>
  <c r="AU124" i="1"/>
  <c r="AT125" i="1"/>
  <c r="AU125" i="1"/>
  <c r="AT126" i="1"/>
  <c r="AU126" i="1"/>
  <c r="AT127" i="1"/>
  <c r="AU127" i="1"/>
  <c r="AT128" i="1"/>
  <c r="AU128" i="1"/>
  <c r="AT129" i="1"/>
  <c r="AU129" i="1"/>
  <c r="AT130" i="1"/>
  <c r="AU130" i="1"/>
  <c r="AT131" i="1"/>
  <c r="AU131" i="1"/>
  <c r="AT132" i="1"/>
  <c r="AU132" i="1"/>
  <c r="AT133" i="1"/>
  <c r="AU133" i="1"/>
  <c r="AT134" i="1"/>
  <c r="AU134" i="1"/>
  <c r="AT135" i="1"/>
  <c r="AU135" i="1"/>
  <c r="AT136" i="1"/>
  <c r="AU136" i="1"/>
  <c r="AT137" i="1"/>
  <c r="AU137" i="1"/>
  <c r="AT138" i="1"/>
  <c r="AU138" i="1"/>
  <c r="AT139" i="1"/>
  <c r="AU139" i="1"/>
  <c r="AT140" i="1"/>
  <c r="AU140" i="1"/>
  <c r="AT141" i="1"/>
  <c r="AU141" i="1"/>
  <c r="AT142" i="1"/>
  <c r="AU142" i="1"/>
  <c r="AT143" i="1"/>
  <c r="AU143" i="1"/>
  <c r="AT144" i="1"/>
  <c r="AU144" i="1"/>
  <c r="AT145" i="1"/>
  <c r="AU145" i="1"/>
  <c r="AT146" i="1"/>
  <c r="AU146" i="1"/>
  <c r="AT147" i="1"/>
  <c r="AU147" i="1"/>
  <c r="AT148" i="1"/>
  <c r="AU148" i="1"/>
  <c r="AT149" i="1"/>
  <c r="AU149" i="1"/>
  <c r="AT150" i="1"/>
  <c r="AU150" i="1"/>
  <c r="AT151" i="1"/>
  <c r="AU151" i="1"/>
  <c r="AT152" i="1"/>
  <c r="AU152" i="1"/>
  <c r="AT153" i="1"/>
  <c r="AU153" i="1"/>
  <c r="AT154" i="1"/>
  <c r="AU154" i="1"/>
  <c r="AT155" i="1"/>
  <c r="AU155" i="1"/>
  <c r="AT156" i="1"/>
  <c r="AU156" i="1"/>
  <c r="AT157" i="1"/>
  <c r="AU157" i="1"/>
  <c r="AT158" i="1"/>
  <c r="AU158" i="1"/>
  <c r="AT159" i="1"/>
  <c r="AU159" i="1"/>
  <c r="AT160" i="1"/>
  <c r="AU160" i="1"/>
  <c r="AT161" i="1"/>
  <c r="AU161" i="1"/>
  <c r="AT162" i="1"/>
  <c r="AU162" i="1"/>
  <c r="AT163" i="1"/>
  <c r="AU163" i="1"/>
  <c r="AT164" i="1"/>
  <c r="AU164" i="1"/>
  <c r="AT165" i="1"/>
  <c r="AU165" i="1"/>
  <c r="AT166" i="1"/>
  <c r="AU166" i="1"/>
  <c r="AT167" i="1"/>
  <c r="AU167" i="1"/>
  <c r="AT168" i="1"/>
  <c r="AU168" i="1"/>
  <c r="AT169" i="1"/>
  <c r="AU169" i="1"/>
  <c r="AT170" i="1"/>
  <c r="AU170" i="1"/>
  <c r="AT171" i="1"/>
  <c r="AU171" i="1"/>
  <c r="AT172" i="1"/>
  <c r="AU172" i="1"/>
  <c r="AT173" i="1"/>
  <c r="AU173" i="1"/>
  <c r="AT174" i="1"/>
  <c r="AU174" i="1"/>
  <c r="AT175" i="1"/>
  <c r="AU175" i="1"/>
  <c r="AT176" i="1"/>
  <c r="AU176" i="1"/>
  <c r="AT177" i="1"/>
  <c r="AU177" i="1"/>
  <c r="AT178" i="1"/>
  <c r="AU178" i="1"/>
  <c r="AT179" i="1"/>
  <c r="AU179" i="1"/>
  <c r="AT180" i="1"/>
  <c r="AU180" i="1"/>
  <c r="AT181" i="1"/>
  <c r="AU181" i="1"/>
  <c r="AT182" i="1"/>
  <c r="AU182" i="1"/>
  <c r="AT183" i="1"/>
  <c r="AU183" i="1"/>
  <c r="AT184" i="1"/>
  <c r="AU184" i="1"/>
  <c r="AT185" i="1"/>
  <c r="AU185" i="1"/>
  <c r="AT186" i="1"/>
  <c r="AU186" i="1"/>
  <c r="AT187" i="1"/>
  <c r="AU187" i="1"/>
  <c r="AT188" i="1"/>
  <c r="AU188" i="1"/>
  <c r="AT189" i="1"/>
  <c r="AU189" i="1"/>
  <c r="AT190" i="1"/>
  <c r="AU190" i="1"/>
  <c r="AT191" i="1"/>
  <c r="AU191" i="1"/>
  <c r="AT192" i="1"/>
  <c r="AU192" i="1"/>
  <c r="AT193" i="1"/>
  <c r="AU193" i="1"/>
  <c r="AT194" i="1"/>
  <c r="AU194" i="1"/>
  <c r="AT195" i="1"/>
  <c r="AU195" i="1"/>
  <c r="AT196" i="1"/>
  <c r="AU196" i="1"/>
  <c r="AT197" i="1"/>
  <c r="AU197" i="1"/>
  <c r="AT198" i="1"/>
  <c r="AU198" i="1"/>
  <c r="AT199" i="1"/>
  <c r="AU199" i="1"/>
  <c r="AT200" i="1"/>
  <c r="AU200" i="1"/>
  <c r="AT201" i="1"/>
  <c r="AU201" i="1"/>
  <c r="AT202" i="1"/>
  <c r="AU202" i="1"/>
  <c r="AT203" i="1"/>
  <c r="AU203" i="1"/>
  <c r="AT204" i="1"/>
  <c r="AU204" i="1"/>
  <c r="AT205" i="1"/>
  <c r="AU205" i="1"/>
  <c r="AT206" i="1"/>
  <c r="AU206" i="1"/>
  <c r="AT207" i="1"/>
  <c r="AU207" i="1"/>
  <c r="AT208" i="1"/>
  <c r="AU208" i="1"/>
  <c r="AT209" i="1"/>
  <c r="AU209" i="1"/>
  <c r="AT210" i="1"/>
  <c r="AU210" i="1"/>
  <c r="AT211" i="1"/>
  <c r="AU211" i="1"/>
  <c r="AT212" i="1"/>
  <c r="AU212" i="1"/>
  <c r="AT213" i="1"/>
  <c r="AU213" i="1"/>
  <c r="AT214" i="1"/>
  <c r="AU214" i="1"/>
  <c r="AT215" i="1"/>
  <c r="AU215" i="1"/>
  <c r="AT216" i="1"/>
  <c r="AU216" i="1"/>
  <c r="AT217" i="1"/>
  <c r="AU217" i="1"/>
  <c r="AT218" i="1"/>
  <c r="AU218" i="1"/>
  <c r="AT219" i="1"/>
  <c r="AU219" i="1"/>
  <c r="AT220" i="1"/>
  <c r="AU220" i="1"/>
  <c r="AT221" i="1"/>
  <c r="AU221" i="1"/>
  <c r="AT222" i="1"/>
  <c r="AU222" i="1"/>
  <c r="AT223" i="1"/>
  <c r="AU223" i="1"/>
  <c r="AT224" i="1"/>
  <c r="AU224" i="1"/>
  <c r="AT225" i="1"/>
  <c r="AU225" i="1"/>
  <c r="AT226" i="1"/>
  <c r="AU226" i="1"/>
  <c r="AT227" i="1"/>
  <c r="AU227" i="1"/>
  <c r="AT228" i="1"/>
  <c r="AU228" i="1"/>
  <c r="AT229" i="1"/>
  <c r="AU229" i="1"/>
  <c r="AT230" i="1"/>
  <c r="AU230" i="1"/>
  <c r="AT231" i="1"/>
  <c r="AU231" i="1"/>
  <c r="AT232" i="1"/>
  <c r="AU232" i="1"/>
  <c r="AT233" i="1"/>
  <c r="AU233" i="1"/>
  <c r="AT234" i="1"/>
  <c r="AU234" i="1"/>
  <c r="AT235" i="1"/>
  <c r="AU235" i="1"/>
  <c r="AT236" i="1"/>
  <c r="AU236" i="1"/>
  <c r="AT237" i="1"/>
  <c r="AU237" i="1"/>
  <c r="AT238" i="1"/>
  <c r="AU238" i="1"/>
  <c r="AT239" i="1"/>
  <c r="AU239" i="1"/>
  <c r="AT240" i="1"/>
  <c r="AU240" i="1"/>
  <c r="AT241" i="1"/>
  <c r="AU241" i="1"/>
  <c r="AT242" i="1"/>
  <c r="AU242" i="1"/>
  <c r="AT243" i="1"/>
  <c r="AU243" i="1"/>
  <c r="AT244" i="1"/>
  <c r="AU244" i="1"/>
  <c r="AT245" i="1"/>
  <c r="AU245" i="1"/>
  <c r="AT246" i="1"/>
  <c r="AU246" i="1"/>
  <c r="AT247" i="1"/>
  <c r="AU247" i="1"/>
  <c r="AT248" i="1"/>
  <c r="AU248" i="1"/>
  <c r="AT249" i="1"/>
  <c r="AU249" i="1"/>
  <c r="AT250" i="1"/>
  <c r="AU250" i="1"/>
  <c r="AT251" i="1"/>
  <c r="AU251" i="1"/>
  <c r="AT252" i="1"/>
  <c r="AU252" i="1"/>
  <c r="AT253" i="1"/>
  <c r="AU253" i="1"/>
  <c r="AT254" i="1"/>
  <c r="AU254" i="1"/>
  <c r="AT255" i="1"/>
  <c r="AU255" i="1"/>
  <c r="AT256" i="1"/>
  <c r="AU256" i="1"/>
  <c r="AT257" i="1"/>
  <c r="AU257" i="1"/>
  <c r="AT258" i="1"/>
  <c r="AU258" i="1"/>
  <c r="AT259" i="1"/>
  <c r="AU259" i="1"/>
  <c r="AT260" i="1"/>
  <c r="AU260" i="1"/>
  <c r="AT261" i="1"/>
  <c r="AU261" i="1"/>
  <c r="AT262" i="1"/>
  <c r="AU262" i="1"/>
  <c r="AT263" i="1"/>
  <c r="AU263" i="1"/>
  <c r="AT264" i="1"/>
  <c r="AU264" i="1"/>
  <c r="AT265" i="1"/>
  <c r="AU265" i="1"/>
  <c r="AT266" i="1"/>
  <c r="AU266" i="1"/>
  <c r="AT267" i="1"/>
  <c r="AU267" i="1"/>
  <c r="AT268" i="1"/>
  <c r="AU268" i="1"/>
  <c r="AT269" i="1"/>
  <c r="AU269" i="1"/>
  <c r="AT270" i="1"/>
  <c r="AU270" i="1"/>
  <c r="AT271" i="1"/>
  <c r="AU271" i="1"/>
  <c r="AT272" i="1"/>
  <c r="AU272" i="1"/>
  <c r="AT273" i="1"/>
  <c r="AU273" i="1"/>
  <c r="AT274" i="1"/>
  <c r="AU274" i="1"/>
  <c r="AT275" i="1"/>
  <c r="AU275" i="1"/>
  <c r="AT276" i="1"/>
  <c r="AU276" i="1"/>
  <c r="AT277" i="1"/>
  <c r="AU277" i="1"/>
  <c r="AT278" i="1"/>
  <c r="AU278" i="1"/>
  <c r="AT279" i="1"/>
  <c r="AU279" i="1"/>
  <c r="AT280" i="1"/>
  <c r="AU280" i="1"/>
  <c r="AT281" i="1"/>
  <c r="AU281" i="1"/>
  <c r="AT282" i="1"/>
  <c r="AU282" i="1"/>
  <c r="AT283" i="1"/>
  <c r="AU283" i="1"/>
  <c r="AT284" i="1"/>
  <c r="AU284" i="1"/>
  <c r="AT285" i="1"/>
  <c r="AU285" i="1"/>
  <c r="AT286" i="1"/>
  <c r="AU286" i="1"/>
  <c r="AT287" i="1"/>
  <c r="AU287" i="1"/>
  <c r="AT288" i="1"/>
  <c r="AU288" i="1"/>
  <c r="AT289" i="1"/>
  <c r="AU289" i="1"/>
  <c r="AT290" i="1"/>
  <c r="AU290" i="1"/>
  <c r="AT291" i="1"/>
  <c r="AU291" i="1"/>
  <c r="AT292" i="1"/>
  <c r="AU292" i="1"/>
  <c r="AT293" i="1"/>
  <c r="AU293" i="1"/>
  <c r="AT294" i="1"/>
  <c r="AU294" i="1"/>
  <c r="AT295" i="1"/>
  <c r="AU295" i="1"/>
  <c r="AT296" i="1"/>
  <c r="AU296" i="1"/>
  <c r="AT297" i="1"/>
  <c r="AU297" i="1"/>
  <c r="AT298" i="1"/>
  <c r="AU298" i="1"/>
  <c r="AT299" i="1"/>
  <c r="AU299" i="1"/>
  <c r="AT300" i="1"/>
  <c r="AU300" i="1"/>
  <c r="AT301" i="1"/>
  <c r="AU301" i="1"/>
  <c r="AT302" i="1"/>
  <c r="AU302" i="1"/>
  <c r="AT303" i="1"/>
  <c r="AU303" i="1"/>
  <c r="AT304" i="1"/>
  <c r="AU304" i="1"/>
  <c r="AT305" i="1"/>
  <c r="AU305" i="1"/>
  <c r="AT306" i="1"/>
  <c r="AU306" i="1"/>
  <c r="AT307" i="1"/>
  <c r="AU307" i="1"/>
  <c r="AT308" i="1"/>
  <c r="AU308" i="1"/>
  <c r="AT309" i="1"/>
  <c r="AU309" i="1"/>
  <c r="AT310" i="1"/>
  <c r="AU310" i="1"/>
  <c r="AT311" i="1"/>
  <c r="AU311" i="1"/>
  <c r="AT312" i="1"/>
  <c r="AU312" i="1"/>
  <c r="AT313" i="1"/>
  <c r="AU313" i="1"/>
  <c r="AT314" i="1"/>
  <c r="AU314" i="1"/>
  <c r="AT315" i="1"/>
  <c r="AU315" i="1"/>
  <c r="AT316" i="1"/>
  <c r="AU316" i="1"/>
  <c r="AT317" i="1"/>
  <c r="AU317" i="1"/>
  <c r="AT318" i="1"/>
  <c r="AU318" i="1"/>
  <c r="AT319" i="1"/>
  <c r="AU319" i="1"/>
  <c r="AT320" i="1"/>
  <c r="AU320" i="1"/>
  <c r="AT321" i="1"/>
  <c r="AU321" i="1"/>
  <c r="AT322" i="1"/>
  <c r="AU322" i="1"/>
  <c r="AT323" i="1"/>
  <c r="AU323" i="1"/>
  <c r="AT324" i="1"/>
  <c r="AU324" i="1"/>
  <c r="AT325" i="1"/>
  <c r="AU325" i="1"/>
  <c r="AT326" i="1"/>
  <c r="AU326" i="1"/>
  <c r="AT327" i="1"/>
  <c r="AU327" i="1"/>
  <c r="AT328" i="1"/>
  <c r="AU328" i="1"/>
  <c r="AT329" i="1"/>
  <c r="AU329" i="1"/>
  <c r="AT330" i="1"/>
  <c r="AU330" i="1"/>
  <c r="AT331" i="1"/>
  <c r="AU331" i="1"/>
  <c r="AT332" i="1"/>
  <c r="AU332" i="1"/>
  <c r="AT333" i="1"/>
  <c r="AU333" i="1"/>
  <c r="AT334" i="1"/>
  <c r="AU334" i="1"/>
  <c r="AT335" i="1"/>
  <c r="AU335" i="1"/>
  <c r="AT336" i="1"/>
  <c r="AU336" i="1"/>
  <c r="AT337" i="1"/>
  <c r="AU337" i="1"/>
  <c r="AT338" i="1"/>
  <c r="AU338" i="1"/>
  <c r="AT339" i="1"/>
  <c r="AU339" i="1"/>
  <c r="AT340" i="1"/>
  <c r="AU340" i="1"/>
  <c r="AT341" i="1"/>
  <c r="AU341" i="1"/>
  <c r="AT342" i="1"/>
  <c r="AU342" i="1"/>
  <c r="AT343" i="1"/>
  <c r="AU343" i="1"/>
  <c r="AT344" i="1"/>
  <c r="AU344" i="1"/>
  <c r="AT345" i="1"/>
  <c r="AU345" i="1"/>
  <c r="AT346" i="1"/>
  <c r="AU346" i="1"/>
  <c r="AT347" i="1"/>
  <c r="AU347" i="1"/>
  <c r="AT348" i="1"/>
  <c r="AU348" i="1"/>
  <c r="AT349" i="1"/>
  <c r="AU349" i="1"/>
  <c r="AT350" i="1"/>
  <c r="AU350" i="1"/>
  <c r="AT351" i="1"/>
  <c r="AU351" i="1"/>
  <c r="AT352" i="1"/>
  <c r="AU352" i="1"/>
  <c r="AT353" i="1"/>
  <c r="AU353" i="1"/>
  <c r="AT354" i="1"/>
  <c r="AU354" i="1"/>
  <c r="AT355" i="1"/>
  <c r="AU355" i="1"/>
  <c r="AT356" i="1"/>
  <c r="AU356" i="1"/>
  <c r="AT357" i="1"/>
  <c r="AU357" i="1"/>
  <c r="AT358" i="1"/>
  <c r="AU358" i="1"/>
  <c r="AT359" i="1"/>
  <c r="AU359" i="1"/>
  <c r="AT360" i="1"/>
  <c r="AU360" i="1"/>
  <c r="AT361" i="1"/>
  <c r="AU361" i="1"/>
  <c r="AT362" i="1"/>
  <c r="AU362" i="1"/>
  <c r="AT363" i="1"/>
  <c r="AU363" i="1"/>
  <c r="AT364" i="1"/>
  <c r="AU364" i="1"/>
  <c r="AT365" i="1"/>
  <c r="AU365" i="1"/>
  <c r="AT366" i="1"/>
  <c r="AU366" i="1"/>
  <c r="AT367" i="1"/>
  <c r="AU367" i="1"/>
  <c r="AT368" i="1"/>
  <c r="AU368" i="1"/>
  <c r="AT369" i="1"/>
  <c r="AU369" i="1"/>
  <c r="AT370" i="1"/>
  <c r="AU370" i="1"/>
  <c r="AT371" i="1"/>
  <c r="AU371" i="1"/>
  <c r="AT372" i="1"/>
  <c r="AU372" i="1"/>
  <c r="AT373" i="1"/>
  <c r="AU373" i="1"/>
  <c r="AT374" i="1"/>
  <c r="AU374" i="1"/>
  <c r="AT375" i="1"/>
  <c r="AU375" i="1"/>
  <c r="AT376" i="1"/>
  <c r="AU376" i="1"/>
  <c r="AT377" i="1"/>
  <c r="AU377" i="1"/>
  <c r="AT378" i="1"/>
  <c r="AU378" i="1"/>
  <c r="AT379" i="1"/>
  <c r="AU379" i="1"/>
  <c r="AT380" i="1"/>
  <c r="AU380" i="1"/>
  <c r="AT381" i="1"/>
  <c r="AU381" i="1"/>
  <c r="AT382" i="1"/>
  <c r="AU382" i="1"/>
  <c r="AT383" i="1"/>
  <c r="AU383" i="1"/>
  <c r="AT384" i="1"/>
  <c r="AU384" i="1"/>
  <c r="AT385" i="1"/>
  <c r="AU385" i="1"/>
  <c r="AT386" i="1"/>
  <c r="AU386" i="1"/>
  <c r="AT387" i="1"/>
  <c r="AU387" i="1"/>
  <c r="AT388" i="1"/>
  <c r="AU388" i="1"/>
  <c r="AT389" i="1"/>
  <c r="AU389" i="1"/>
  <c r="AT390" i="1"/>
  <c r="AU390" i="1"/>
  <c r="AT391" i="1"/>
  <c r="AU391" i="1"/>
  <c r="AT392" i="1"/>
  <c r="AU392" i="1"/>
  <c r="AT393" i="1"/>
  <c r="AU393" i="1"/>
  <c r="AT394" i="1"/>
  <c r="AU394" i="1"/>
  <c r="AT395" i="1"/>
  <c r="AU395" i="1"/>
  <c r="AT396" i="1"/>
  <c r="AU396" i="1"/>
  <c r="AT397" i="1"/>
  <c r="AU397" i="1"/>
  <c r="AT398" i="1"/>
  <c r="AU398" i="1"/>
  <c r="AT399" i="1"/>
  <c r="AU399" i="1"/>
  <c r="AT400" i="1"/>
  <c r="AU400" i="1"/>
  <c r="AT401" i="1"/>
  <c r="AU401" i="1"/>
  <c r="AT402" i="1"/>
  <c r="AU402" i="1"/>
  <c r="AT403" i="1"/>
  <c r="AU403" i="1"/>
  <c r="AT404" i="1"/>
  <c r="AU404" i="1"/>
  <c r="AT405" i="1"/>
  <c r="AU405" i="1"/>
  <c r="AT406" i="1"/>
  <c r="AU406" i="1"/>
  <c r="AT407" i="1"/>
  <c r="AU407" i="1"/>
  <c r="AT408" i="1"/>
  <c r="AU408" i="1"/>
  <c r="AT409" i="1"/>
  <c r="AU409" i="1"/>
  <c r="AT410" i="1"/>
  <c r="AU410" i="1"/>
  <c r="AT411" i="1"/>
  <c r="AU411" i="1"/>
  <c r="AT412" i="1"/>
  <c r="AU412" i="1"/>
  <c r="AT413" i="1"/>
  <c r="AU413" i="1"/>
  <c r="AT414" i="1"/>
  <c r="AU414" i="1"/>
  <c r="AT415" i="1"/>
  <c r="AU415" i="1"/>
  <c r="AT416" i="1"/>
  <c r="AU416" i="1"/>
  <c r="AT417" i="1"/>
  <c r="AU417" i="1"/>
  <c r="AT418" i="1"/>
  <c r="AU418" i="1"/>
  <c r="AT419" i="1"/>
  <c r="AU419" i="1"/>
  <c r="AT420" i="1"/>
  <c r="AU420" i="1"/>
  <c r="AT421" i="1"/>
  <c r="AU421" i="1"/>
  <c r="AT422" i="1"/>
  <c r="AU422" i="1"/>
  <c r="AT423" i="1"/>
  <c r="AU423" i="1"/>
  <c r="AT424" i="1"/>
  <c r="AU424" i="1"/>
  <c r="AT425" i="1"/>
  <c r="AU425" i="1"/>
  <c r="AT426" i="1"/>
  <c r="AU426" i="1"/>
  <c r="AT427" i="1"/>
  <c r="AU427" i="1"/>
  <c r="AT428" i="1"/>
  <c r="AU428" i="1"/>
  <c r="AT429" i="1"/>
  <c r="AU429" i="1"/>
  <c r="AT430" i="1"/>
  <c r="AU430" i="1"/>
  <c r="AT431" i="1"/>
  <c r="AU431" i="1"/>
  <c r="AT432" i="1"/>
  <c r="AU432" i="1"/>
  <c r="AT433" i="1"/>
  <c r="AU433" i="1"/>
  <c r="AT434" i="1"/>
  <c r="AU434" i="1"/>
  <c r="AT435" i="1"/>
  <c r="AU435" i="1"/>
  <c r="AT436" i="1"/>
  <c r="AU436" i="1"/>
  <c r="AT437" i="1"/>
  <c r="AU437" i="1"/>
  <c r="AT438" i="1"/>
  <c r="AU438" i="1"/>
  <c r="AT439" i="1"/>
  <c r="AU439" i="1"/>
  <c r="AT440" i="1"/>
  <c r="AU440" i="1"/>
  <c r="AT441" i="1"/>
  <c r="AU441" i="1"/>
  <c r="AT442" i="1"/>
  <c r="AU442" i="1"/>
  <c r="AT443" i="1"/>
  <c r="AU443" i="1"/>
  <c r="AT444" i="1"/>
  <c r="AU444" i="1"/>
  <c r="AT445" i="1"/>
  <c r="AU445" i="1"/>
  <c r="AT446" i="1"/>
  <c r="AU446" i="1"/>
  <c r="AT447" i="1"/>
  <c r="AU447" i="1"/>
  <c r="AT448" i="1"/>
  <c r="AU448" i="1"/>
  <c r="AT449" i="1"/>
  <c r="AU449" i="1"/>
  <c r="AT450" i="1"/>
  <c r="AU450" i="1"/>
  <c r="AT451" i="1"/>
  <c r="AU451" i="1"/>
  <c r="AT452" i="1"/>
  <c r="AU452" i="1"/>
  <c r="AT453" i="1"/>
  <c r="AU453" i="1"/>
  <c r="AT454" i="1"/>
  <c r="AU454" i="1"/>
  <c r="AT455" i="1"/>
  <c r="AU455" i="1"/>
  <c r="AT456" i="1"/>
  <c r="AU456" i="1"/>
  <c r="AT457" i="1"/>
  <c r="AU457" i="1"/>
  <c r="AT458" i="1"/>
  <c r="AU458" i="1"/>
  <c r="AT459" i="1"/>
  <c r="AU459" i="1"/>
  <c r="AT460" i="1"/>
  <c r="AU460" i="1"/>
  <c r="AT461" i="1"/>
  <c r="AU461" i="1"/>
  <c r="AT462" i="1"/>
  <c r="AU462" i="1"/>
  <c r="AT463" i="1"/>
  <c r="AU463" i="1"/>
  <c r="AT464" i="1"/>
  <c r="AU464" i="1"/>
  <c r="AT465" i="1"/>
  <c r="AU465" i="1"/>
  <c r="AT466" i="1"/>
  <c r="AU466" i="1"/>
  <c r="AT467" i="1"/>
  <c r="AU467" i="1"/>
  <c r="AT468" i="1"/>
  <c r="AU468" i="1"/>
  <c r="AT469" i="1"/>
  <c r="AU469" i="1"/>
  <c r="AT470" i="1"/>
  <c r="AU470" i="1"/>
  <c r="AT471" i="1"/>
  <c r="AU471" i="1"/>
  <c r="AT472" i="1"/>
  <c r="AU472" i="1"/>
  <c r="AT473" i="1"/>
  <c r="AU473" i="1"/>
  <c r="AT474" i="1"/>
  <c r="AU474" i="1"/>
  <c r="AT475" i="1"/>
  <c r="AU475" i="1"/>
  <c r="AT476" i="1"/>
  <c r="AU476" i="1"/>
  <c r="AT477" i="1"/>
  <c r="AU477" i="1"/>
  <c r="AT478" i="1"/>
  <c r="AU478" i="1"/>
  <c r="AT479" i="1"/>
  <c r="AU479" i="1"/>
  <c r="AT480" i="1"/>
  <c r="AU480" i="1"/>
  <c r="AT481" i="1"/>
  <c r="AU481" i="1"/>
  <c r="AT482" i="1"/>
  <c r="AU482" i="1"/>
  <c r="AT483" i="1"/>
  <c r="AU483" i="1"/>
  <c r="AT484" i="1"/>
  <c r="AU484" i="1"/>
  <c r="AT485" i="1"/>
  <c r="AU485" i="1"/>
  <c r="AT486" i="1"/>
  <c r="AU486" i="1"/>
  <c r="AT487" i="1"/>
  <c r="AU487" i="1"/>
  <c r="AT488" i="1"/>
  <c r="AU488" i="1"/>
  <c r="AT489" i="1"/>
  <c r="AU489" i="1"/>
  <c r="AT490" i="1"/>
  <c r="AU490" i="1"/>
  <c r="AT491" i="1"/>
  <c r="AU491" i="1"/>
  <c r="AT492" i="1"/>
  <c r="AU492" i="1"/>
  <c r="AT493" i="1"/>
  <c r="AU493" i="1"/>
  <c r="AT494" i="1"/>
  <c r="AU494" i="1"/>
  <c r="AT495" i="1"/>
  <c r="AU495" i="1"/>
  <c r="AT496" i="1"/>
  <c r="AU496" i="1"/>
  <c r="AT497" i="1"/>
  <c r="AU497" i="1"/>
  <c r="AT498" i="1"/>
  <c r="AU498" i="1"/>
  <c r="AT499" i="1"/>
  <c r="AU499" i="1"/>
  <c r="AT500" i="1"/>
  <c r="AU500" i="1"/>
  <c r="AT501" i="1"/>
  <c r="AU501" i="1"/>
  <c r="AT502" i="1"/>
  <c r="AU502" i="1"/>
  <c r="AT503" i="1"/>
  <c r="AU503" i="1"/>
  <c r="AT504" i="1"/>
  <c r="AU504" i="1"/>
  <c r="AT505" i="1"/>
  <c r="AU505" i="1"/>
  <c r="AT506" i="1"/>
  <c r="AU506" i="1"/>
  <c r="AT507" i="1"/>
  <c r="AU507" i="1"/>
  <c r="AT508" i="1"/>
  <c r="AU508" i="1"/>
  <c r="AT509" i="1"/>
  <c r="AU509" i="1"/>
  <c r="AT510" i="1"/>
  <c r="AU510" i="1"/>
  <c r="AT511" i="1"/>
  <c r="AU511" i="1"/>
  <c r="AT512" i="1"/>
  <c r="AU512" i="1"/>
  <c r="AT513" i="1"/>
  <c r="AU513" i="1"/>
  <c r="AT514" i="1"/>
  <c r="AU514" i="1"/>
  <c r="AT515" i="1"/>
  <c r="AU515" i="1"/>
  <c r="AT516" i="1"/>
  <c r="AU516" i="1"/>
  <c r="AT517" i="1"/>
  <c r="AU517" i="1"/>
  <c r="AT518" i="1"/>
  <c r="AU518" i="1"/>
  <c r="AT519" i="1"/>
  <c r="AU519" i="1"/>
  <c r="AT520" i="1"/>
  <c r="AU520" i="1"/>
  <c r="AT521" i="1"/>
  <c r="AU521" i="1"/>
  <c r="AT522" i="1"/>
  <c r="AU522" i="1"/>
  <c r="AT523" i="1"/>
  <c r="AU523" i="1"/>
  <c r="AT524" i="1"/>
  <c r="AU524" i="1"/>
  <c r="AT525" i="1"/>
  <c r="AU525" i="1"/>
  <c r="AT526" i="1"/>
  <c r="AU526" i="1"/>
  <c r="AT527" i="1"/>
  <c r="AU527" i="1"/>
  <c r="AT528" i="1"/>
  <c r="AU528" i="1"/>
  <c r="AT529" i="1"/>
  <c r="AU529" i="1"/>
  <c r="AT530" i="1"/>
  <c r="AU530" i="1"/>
  <c r="AT531" i="1"/>
  <c r="AU531" i="1"/>
  <c r="AT532" i="1"/>
  <c r="AU532" i="1"/>
  <c r="AT533" i="1"/>
  <c r="AU533" i="1"/>
  <c r="AT534" i="1"/>
  <c r="AU534" i="1"/>
  <c r="AT535" i="1"/>
  <c r="AU535" i="1"/>
  <c r="AT536" i="1"/>
  <c r="AU536" i="1"/>
  <c r="AT537" i="1"/>
  <c r="AU537" i="1"/>
  <c r="AT538" i="1"/>
  <c r="AU538" i="1"/>
  <c r="AT539" i="1"/>
  <c r="AU539" i="1"/>
  <c r="AT540" i="1"/>
  <c r="AU540" i="1"/>
  <c r="AT541" i="1"/>
  <c r="AU541" i="1"/>
  <c r="AT542" i="1"/>
  <c r="AU542" i="1"/>
  <c r="AT543" i="1"/>
  <c r="AU543" i="1"/>
  <c r="AT544" i="1"/>
  <c r="AU544" i="1"/>
  <c r="AT545" i="1"/>
  <c r="AU545" i="1"/>
  <c r="AT546" i="1"/>
  <c r="AU546" i="1"/>
  <c r="AT547" i="1"/>
  <c r="AU547" i="1"/>
  <c r="AT548" i="1"/>
  <c r="AU548" i="1"/>
  <c r="AT549" i="1"/>
  <c r="AU549" i="1"/>
  <c r="AT550" i="1"/>
  <c r="AU550" i="1"/>
  <c r="AT551" i="1"/>
  <c r="AU551" i="1"/>
  <c r="AT552" i="1"/>
  <c r="AU552" i="1"/>
  <c r="AT553" i="1"/>
  <c r="AU553" i="1"/>
  <c r="AT554" i="1"/>
  <c r="AU554" i="1"/>
  <c r="AT555" i="1"/>
  <c r="AU555" i="1"/>
  <c r="AT556" i="1"/>
  <c r="AU556" i="1"/>
  <c r="AT557" i="1"/>
  <c r="AU557" i="1"/>
  <c r="AT558" i="1"/>
  <c r="AU558" i="1"/>
  <c r="AT559" i="1"/>
  <c r="AU559" i="1"/>
  <c r="AT560" i="1"/>
  <c r="AU560" i="1"/>
  <c r="AT561" i="1"/>
  <c r="AU561" i="1"/>
  <c r="AT562" i="1"/>
  <c r="AU562" i="1"/>
  <c r="AT563" i="1"/>
  <c r="AU563" i="1"/>
  <c r="AT564" i="1"/>
  <c r="AU564" i="1"/>
  <c r="AT565" i="1"/>
  <c r="AU565" i="1"/>
  <c r="AT566" i="1"/>
  <c r="AU566" i="1"/>
  <c r="AT567" i="1"/>
  <c r="AU567" i="1"/>
  <c r="AT568" i="1"/>
  <c r="AU568" i="1"/>
  <c r="AT569" i="1"/>
  <c r="AU569" i="1"/>
  <c r="AT570" i="1"/>
  <c r="AU570" i="1"/>
  <c r="AT571" i="1"/>
  <c r="AU571" i="1"/>
  <c r="AT572" i="1"/>
  <c r="AU572" i="1"/>
  <c r="AT573" i="1"/>
  <c r="AU573" i="1"/>
  <c r="CD624" i="1" s="1"/>
  <c r="AT574" i="1"/>
  <c r="AU574" i="1"/>
  <c r="AT575" i="1"/>
  <c r="CC575" i="1" s="1"/>
  <c r="AU575" i="1"/>
  <c r="AT576" i="1"/>
  <c r="CC576" i="1" s="1"/>
  <c r="AU576" i="1"/>
  <c r="CD576" i="1" s="1"/>
  <c r="AT577" i="1"/>
  <c r="CC577" i="1" s="1"/>
  <c r="AU577" i="1"/>
  <c r="AT578" i="1"/>
  <c r="CC578" i="1" s="1"/>
  <c r="AU578" i="1"/>
  <c r="CD578" i="1" s="1"/>
  <c r="AT579" i="1"/>
  <c r="CC579" i="1" s="1"/>
  <c r="AU579" i="1"/>
  <c r="AT580" i="1"/>
  <c r="CC580" i="1" s="1"/>
  <c r="AU580" i="1"/>
  <c r="AT581" i="1"/>
  <c r="CC581" i="1" s="1"/>
  <c r="AU581" i="1"/>
  <c r="AT582" i="1"/>
  <c r="AU582" i="1"/>
  <c r="AT583" i="1"/>
  <c r="CC583" i="1" s="1"/>
  <c r="AU583" i="1"/>
  <c r="AT584" i="1"/>
  <c r="CC584" i="1" s="1"/>
  <c r="AU584" i="1"/>
  <c r="CD584" i="1" s="1"/>
  <c r="AT585" i="1"/>
  <c r="CC585" i="1" s="1"/>
  <c r="AU585" i="1"/>
  <c r="AT586" i="1"/>
  <c r="CC586" i="1" s="1"/>
  <c r="AU586" i="1"/>
  <c r="CD586" i="1" s="1"/>
  <c r="AT587" i="1"/>
  <c r="CC587" i="1" s="1"/>
  <c r="AU587" i="1"/>
  <c r="AT588" i="1"/>
  <c r="CC588" i="1" s="1"/>
  <c r="AU588" i="1"/>
  <c r="AT589" i="1"/>
  <c r="CC589" i="1" s="1"/>
  <c r="AU589" i="1"/>
  <c r="AT590" i="1"/>
  <c r="AU590" i="1"/>
  <c r="AT591" i="1"/>
  <c r="CC591" i="1" s="1"/>
  <c r="AU591" i="1"/>
  <c r="AT592" i="1"/>
  <c r="CC592" i="1" s="1"/>
  <c r="AU592" i="1"/>
  <c r="CD592" i="1" s="1"/>
  <c r="AT593" i="1"/>
  <c r="CC593" i="1" s="1"/>
  <c r="AU593" i="1"/>
  <c r="AT594" i="1"/>
  <c r="CC594" i="1" s="1"/>
  <c r="AU594" i="1"/>
  <c r="CD594" i="1" s="1"/>
  <c r="AT595" i="1"/>
  <c r="CC595" i="1" s="1"/>
  <c r="AU595" i="1"/>
  <c r="AT596" i="1"/>
  <c r="CC596" i="1" s="1"/>
  <c r="AU596" i="1"/>
  <c r="AT597" i="1"/>
  <c r="CC597" i="1" s="1"/>
  <c r="AU597" i="1"/>
  <c r="CD597" i="1" s="1"/>
  <c r="AT598" i="1"/>
  <c r="AU598" i="1"/>
  <c r="AT599" i="1"/>
  <c r="CC599" i="1" s="1"/>
  <c r="AU599" i="1"/>
  <c r="AT600" i="1"/>
  <c r="CC600" i="1" s="1"/>
  <c r="AU600" i="1"/>
  <c r="CD600" i="1" s="1"/>
  <c r="AT601" i="1"/>
  <c r="CC601" i="1" s="1"/>
  <c r="AU601" i="1"/>
  <c r="AT602" i="1"/>
  <c r="CC602" i="1" s="1"/>
  <c r="AU602" i="1"/>
  <c r="CD602" i="1" s="1"/>
  <c r="AT603" i="1"/>
  <c r="CC603" i="1" s="1"/>
  <c r="AU603" i="1"/>
  <c r="AT604" i="1"/>
  <c r="CC604" i="1" s="1"/>
  <c r="AU604" i="1"/>
  <c r="AT605" i="1"/>
  <c r="CC605" i="1" s="1"/>
  <c r="AU605" i="1"/>
  <c r="CD605" i="1" s="1"/>
  <c r="AT606" i="1"/>
  <c r="AU606" i="1"/>
  <c r="AT607" i="1"/>
  <c r="CC607" i="1" s="1"/>
  <c r="AU607" i="1"/>
  <c r="AT608" i="1"/>
  <c r="CC608" i="1" s="1"/>
  <c r="AU608" i="1"/>
  <c r="CD608" i="1" s="1"/>
  <c r="AT609" i="1"/>
  <c r="CC609" i="1" s="1"/>
  <c r="AU609" i="1"/>
  <c r="AT610" i="1"/>
  <c r="CC610" i="1" s="1"/>
  <c r="AU610" i="1"/>
  <c r="CD610" i="1" s="1"/>
  <c r="AT611" i="1"/>
  <c r="CC611" i="1" s="1"/>
  <c r="AU611" i="1"/>
  <c r="AT612" i="1"/>
  <c r="CC612" i="1" s="1"/>
  <c r="AU612" i="1"/>
  <c r="AT613" i="1"/>
  <c r="CC613" i="1" s="1"/>
  <c r="AU613" i="1"/>
  <c r="CD613" i="1" s="1"/>
  <c r="AT614" i="1"/>
  <c r="CC614" i="1" s="1"/>
  <c r="AU614" i="1"/>
  <c r="AT615" i="1"/>
  <c r="CC615" i="1" s="1"/>
  <c r="AU615" i="1"/>
  <c r="AT616" i="1"/>
  <c r="CC616" i="1" s="1"/>
  <c r="AU616" i="1"/>
  <c r="CD616" i="1" s="1"/>
  <c r="AT617" i="1"/>
  <c r="CC617" i="1" s="1"/>
  <c r="AU617" i="1"/>
  <c r="AT618" i="1"/>
  <c r="CC618" i="1" s="1"/>
  <c r="AU618" i="1"/>
  <c r="CD618" i="1" s="1"/>
  <c r="AT619" i="1"/>
  <c r="CC619" i="1" s="1"/>
  <c r="AU619" i="1"/>
  <c r="AT620" i="1"/>
  <c r="CC620" i="1" s="1"/>
  <c r="AU620" i="1"/>
  <c r="AT621" i="1"/>
  <c r="CC621" i="1" s="1"/>
  <c r="AU621" i="1"/>
  <c r="CD621" i="1" s="1"/>
  <c r="AU622" i="1"/>
  <c r="AU9" i="1"/>
  <c r="AT9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405" i="1" s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565" i="1" s="1"/>
  <c r="A570" i="1" s="1"/>
  <c r="A575" i="1" s="1"/>
  <c r="A580" i="1" s="1"/>
  <c r="A585" i="1" s="1"/>
  <c r="A590" i="1" s="1"/>
  <c r="A595" i="1" s="1"/>
  <c r="A600" i="1" s="1"/>
  <c r="A605" i="1" s="1"/>
  <c r="A610" i="1" s="1"/>
  <c r="A615" i="1" s="1"/>
  <c r="A620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406" i="1" s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566" i="1" s="1"/>
  <c r="A571" i="1" s="1"/>
  <c r="A576" i="1" s="1"/>
  <c r="A581" i="1" s="1"/>
  <c r="A586" i="1" s="1"/>
  <c r="A591" i="1" s="1"/>
  <c r="A596" i="1" s="1"/>
  <c r="A601" i="1" s="1"/>
  <c r="A606" i="1" s="1"/>
  <c r="A611" i="1" s="1"/>
  <c r="A616" i="1" s="1"/>
  <c r="A621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407" i="1" s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562" i="1" s="1"/>
  <c r="A567" i="1" s="1"/>
  <c r="A572" i="1" s="1"/>
  <c r="A577" i="1" s="1"/>
  <c r="A582" i="1" s="1"/>
  <c r="A587" i="1" s="1"/>
  <c r="A592" i="1" s="1"/>
  <c r="A597" i="1" s="1"/>
  <c r="A602" i="1" s="1"/>
  <c r="A607" i="1" s="1"/>
  <c r="A612" i="1" s="1"/>
  <c r="A617" i="1" s="1"/>
  <c r="A622" i="1" s="1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403" i="1" s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563" i="1" s="1"/>
  <c r="A568" i="1" s="1"/>
  <c r="A573" i="1" s="1"/>
  <c r="A578" i="1" s="1"/>
  <c r="A583" i="1" s="1"/>
  <c r="A588" i="1" s="1"/>
  <c r="A593" i="1" s="1"/>
  <c r="A598" i="1" s="1"/>
  <c r="A603" i="1" s="1"/>
  <c r="A608" i="1" s="1"/>
  <c r="A613" i="1" s="1"/>
  <c r="A618" i="1" s="1"/>
  <c r="A623" i="1" s="1"/>
  <c r="A14" i="1"/>
  <c r="CD619" i="1" l="1"/>
  <c r="CD579" i="1"/>
  <c r="CD611" i="1"/>
  <c r="CD603" i="1"/>
  <c r="CD595" i="1"/>
  <c r="CD587" i="1"/>
  <c r="CC606" i="1"/>
  <c r="CC598" i="1"/>
  <c r="CC590" i="1"/>
  <c r="CC582" i="1"/>
  <c r="CC574" i="1"/>
  <c r="CC623" i="1"/>
  <c r="CC624" i="1"/>
  <c r="CD617" i="1"/>
  <c r="CD609" i="1"/>
  <c r="CD601" i="1"/>
  <c r="CD593" i="1"/>
  <c r="CD585" i="1"/>
  <c r="CD577" i="1"/>
  <c r="CD614" i="1"/>
  <c r="CD606" i="1"/>
  <c r="CD598" i="1"/>
  <c r="CD590" i="1"/>
  <c r="CD582" i="1"/>
  <c r="CD574" i="1"/>
  <c r="CD589" i="1"/>
  <c r="CD581" i="1"/>
  <c r="CD615" i="1"/>
  <c r="CD607" i="1"/>
  <c r="CD599" i="1"/>
  <c r="CD591" i="1"/>
  <c r="CD583" i="1"/>
  <c r="CD575" i="1"/>
  <c r="CD573" i="1"/>
  <c r="CD623" i="1"/>
  <c r="AY622" i="1"/>
  <c r="CD622" i="1"/>
  <c r="CC573" i="1"/>
  <c r="CC622" i="1"/>
  <c r="CD620" i="1"/>
  <c r="CD612" i="1"/>
  <c r="CD604" i="1"/>
  <c r="CD596" i="1"/>
  <c r="CD588" i="1"/>
  <c r="CD580" i="1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404" i="1" s="1"/>
  <c r="A409" i="1" s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A564" i="1" s="1"/>
  <c r="A569" i="1" s="1"/>
  <c r="A574" i="1" s="1"/>
  <c r="A579" i="1" s="1"/>
  <c r="A584" i="1" s="1"/>
  <c r="A589" i="1" s="1"/>
  <c r="A594" i="1" s="1"/>
  <c r="A599" i="1" s="1"/>
  <c r="A604" i="1" s="1"/>
  <c r="A609" i="1" s="1"/>
  <c r="A614" i="1" s="1"/>
  <c r="A619" i="1" s="1"/>
  <c r="CN4" i="1"/>
  <c r="CO4" i="1"/>
  <c r="CK3" i="1"/>
  <c r="CL3" i="1"/>
  <c r="AY607" i="1"/>
  <c r="AY479" i="1"/>
  <c r="AY351" i="1"/>
  <c r="AY223" i="1"/>
  <c r="AY95" i="1"/>
  <c r="AY87" i="1"/>
  <c r="AY21" i="1"/>
  <c r="AY381" i="1"/>
  <c r="AY365" i="1"/>
  <c r="AY125" i="1"/>
  <c r="AY101" i="1"/>
  <c r="AY550" i="1"/>
  <c r="AY462" i="1"/>
  <c r="AY422" i="1"/>
  <c r="AY334" i="1"/>
  <c r="AY294" i="1"/>
  <c r="AY238" i="1"/>
  <c r="AY206" i="1"/>
  <c r="AY166" i="1"/>
  <c r="AY142" i="1"/>
  <c r="AY110" i="1"/>
  <c r="AY421" i="1"/>
  <c r="AY590" i="1"/>
  <c r="AY526" i="1"/>
  <c r="AY470" i="1"/>
  <c r="AY270" i="1"/>
  <c r="AY54" i="1"/>
  <c r="AY461" i="1"/>
  <c r="AY181" i="1"/>
  <c r="AY494" i="1"/>
  <c r="AY438" i="1"/>
  <c r="AY398" i="1"/>
  <c r="AY86" i="1"/>
  <c r="AY445" i="1"/>
  <c r="AY61" i="1"/>
  <c r="AY614" i="1"/>
  <c r="AY566" i="1"/>
  <c r="AY486" i="1"/>
  <c r="AY358" i="1"/>
  <c r="AY310" i="1"/>
  <c r="AY230" i="1"/>
  <c r="AY182" i="1"/>
  <c r="AY134" i="1"/>
  <c r="AY102" i="1"/>
  <c r="AY38" i="1"/>
  <c r="AY14" i="1"/>
  <c r="AY565" i="1"/>
  <c r="AY341" i="1"/>
  <c r="AY205" i="1"/>
  <c r="AY598" i="1"/>
  <c r="AY518" i="1"/>
  <c r="AY390" i="1"/>
  <c r="AY342" i="1"/>
  <c r="AY262" i="1"/>
  <c r="AY214" i="1"/>
  <c r="AY78" i="1"/>
  <c r="AY261" i="1"/>
  <c r="AY189" i="1"/>
  <c r="AY165" i="1"/>
  <c r="AY157" i="1"/>
  <c r="AY149" i="1"/>
  <c r="AY133" i="1"/>
  <c r="AY117" i="1"/>
  <c r="AY85" i="1"/>
  <c r="AY77" i="1"/>
  <c r="AY53" i="1"/>
  <c r="AY37" i="1"/>
  <c r="AY29" i="1"/>
  <c r="AY618" i="1"/>
  <c r="AY610" i="1"/>
  <c r="AY602" i="1"/>
  <c r="AY594" i="1"/>
  <c r="AY586" i="1"/>
  <c r="AY578" i="1"/>
  <c r="AY570" i="1"/>
  <c r="AY562" i="1"/>
  <c r="AY554" i="1"/>
  <c r="AY546" i="1"/>
  <c r="AY538" i="1"/>
  <c r="AY530" i="1"/>
  <c r="AY522" i="1"/>
  <c r="AY514" i="1"/>
  <c r="AY506" i="1"/>
  <c r="AY498" i="1"/>
  <c r="AY490" i="1"/>
  <c r="AY482" i="1"/>
  <c r="AY474" i="1"/>
  <c r="AY466" i="1"/>
  <c r="AY458" i="1"/>
  <c r="AY450" i="1"/>
  <c r="AY442" i="1"/>
  <c r="AY434" i="1"/>
  <c r="AY426" i="1"/>
  <c r="AY418" i="1"/>
  <c r="AY410" i="1"/>
  <c r="AY402" i="1"/>
  <c r="AY394" i="1"/>
  <c r="AY386" i="1"/>
  <c r="AY378" i="1"/>
  <c r="AY370" i="1"/>
  <c r="AY362" i="1"/>
  <c r="AY354" i="1"/>
  <c r="AY346" i="1"/>
  <c r="AY338" i="1"/>
  <c r="AY330" i="1"/>
  <c r="AY322" i="1"/>
  <c r="AY314" i="1"/>
  <c r="AY306" i="1"/>
  <c r="AY298" i="1"/>
  <c r="AY290" i="1"/>
  <c r="AY282" i="1"/>
  <c r="AY274" i="1"/>
  <c r="AY266" i="1"/>
  <c r="AY258" i="1"/>
  <c r="AY250" i="1"/>
  <c r="AY242" i="1"/>
  <c r="AY234" i="1"/>
  <c r="AY226" i="1"/>
  <c r="AY218" i="1"/>
  <c r="AY210" i="1"/>
  <c r="AY202" i="1"/>
  <c r="AY194" i="1"/>
  <c r="AY186" i="1"/>
  <c r="AY178" i="1"/>
  <c r="AY170" i="1"/>
  <c r="AY162" i="1"/>
  <c r="AY154" i="1"/>
  <c r="AY146" i="1"/>
  <c r="AY138" i="1"/>
  <c r="AY130" i="1"/>
  <c r="AY122" i="1"/>
  <c r="AY114" i="1"/>
  <c r="AY106" i="1"/>
  <c r="AY98" i="1"/>
  <c r="AY90" i="1"/>
  <c r="AY82" i="1"/>
  <c r="AY74" i="1"/>
  <c r="AY66" i="1"/>
  <c r="AY58" i="1"/>
  <c r="AY50" i="1"/>
  <c r="AY42" i="1"/>
  <c r="AY34" i="1"/>
  <c r="AY26" i="1"/>
  <c r="AY18" i="1"/>
  <c r="AY10" i="1"/>
  <c r="AY616" i="1"/>
  <c r="AY608" i="1"/>
  <c r="AY600" i="1"/>
  <c r="AY592" i="1"/>
  <c r="AY584" i="1"/>
  <c r="AY576" i="1"/>
  <c r="AY568" i="1"/>
  <c r="AY560" i="1"/>
  <c r="AY552" i="1"/>
  <c r="AY544" i="1"/>
  <c r="AY536" i="1"/>
  <c r="AY528" i="1"/>
  <c r="AY520" i="1"/>
  <c r="AY512" i="1"/>
  <c r="AY504" i="1"/>
  <c r="AY496" i="1"/>
  <c r="AY488" i="1"/>
  <c r="AY480" i="1"/>
  <c r="AY472" i="1"/>
  <c r="AY464" i="1"/>
  <c r="AY456" i="1"/>
  <c r="AY448" i="1"/>
  <c r="AY440" i="1"/>
  <c r="AY432" i="1"/>
  <c r="AY424" i="1"/>
  <c r="AY416" i="1"/>
  <c r="AY408" i="1"/>
  <c r="AY400" i="1"/>
  <c r="AY392" i="1"/>
  <c r="AY384" i="1"/>
  <c r="AY376" i="1"/>
  <c r="AY368" i="1"/>
  <c r="AY360" i="1"/>
  <c r="AY352" i="1"/>
  <c r="AY344" i="1"/>
  <c r="AY336" i="1"/>
  <c r="AY328" i="1"/>
  <c r="AY320" i="1"/>
  <c r="AY312" i="1"/>
  <c r="AY304" i="1"/>
  <c r="AY296" i="1"/>
  <c r="AY288" i="1"/>
  <c r="AY280" i="1"/>
  <c r="AY272" i="1"/>
  <c r="AY264" i="1"/>
  <c r="AY256" i="1"/>
  <c r="AY248" i="1"/>
  <c r="AY240" i="1"/>
  <c r="AY232" i="1"/>
  <c r="AY224" i="1"/>
  <c r="AY216" i="1"/>
  <c r="AY208" i="1"/>
  <c r="AY200" i="1"/>
  <c r="AY192" i="1"/>
  <c r="AY184" i="1"/>
  <c r="AY176" i="1"/>
  <c r="AY168" i="1"/>
  <c r="AY160" i="1"/>
  <c r="AY152" i="1"/>
  <c r="AY144" i="1"/>
  <c r="AY136" i="1"/>
  <c r="AY128" i="1"/>
  <c r="AY120" i="1"/>
  <c r="AY112" i="1"/>
  <c r="AY104" i="1"/>
  <c r="AY96" i="1"/>
  <c r="AY88" i="1"/>
  <c r="AY80" i="1"/>
  <c r="AY72" i="1"/>
  <c r="AY64" i="1"/>
  <c r="AY56" i="1"/>
  <c r="AY48" i="1"/>
  <c r="AY40" i="1"/>
  <c r="AY32" i="1"/>
  <c r="AY24" i="1"/>
  <c r="AY16" i="1"/>
  <c r="AY621" i="1"/>
  <c r="AY589" i="1"/>
  <c r="AY509" i="1"/>
  <c r="AY317" i="1"/>
  <c r="AY573" i="1"/>
  <c r="AY549" i="1"/>
  <c r="AY533" i="1"/>
  <c r="AY501" i="1"/>
  <c r="AY485" i="1"/>
  <c r="AY469" i="1"/>
  <c r="AY405" i="1"/>
  <c r="AY373" i="1"/>
  <c r="AY357" i="1"/>
  <c r="AY333" i="1"/>
  <c r="AY309" i="1"/>
  <c r="AY293" i="1"/>
  <c r="AY285" i="1"/>
  <c r="AY253" i="1"/>
  <c r="AY245" i="1"/>
  <c r="AY229" i="1"/>
  <c r="AY9" i="1"/>
  <c r="AY599" i="1"/>
  <c r="AY575" i="1"/>
  <c r="AY567" i="1"/>
  <c r="AY551" i="1"/>
  <c r="AY543" i="1"/>
  <c r="AY519" i="1"/>
  <c r="AY503" i="1"/>
  <c r="AY471" i="1"/>
  <c r="AY447" i="1"/>
  <c r="AY439" i="1"/>
  <c r="AY423" i="1"/>
  <c r="AY415" i="1"/>
  <c r="AY391" i="1"/>
  <c r="AY375" i="1"/>
  <c r="AY343" i="1"/>
  <c r="AY319" i="1"/>
  <c r="AY311" i="1"/>
  <c r="AY295" i="1"/>
  <c r="AY287" i="1"/>
  <c r="AY263" i="1"/>
  <c r="AY247" i="1"/>
  <c r="AY215" i="1"/>
  <c r="AY191" i="1"/>
  <c r="AY183" i="1"/>
  <c r="AY167" i="1"/>
  <c r="AY159" i="1"/>
  <c r="AY135" i="1"/>
  <c r="AY119" i="1"/>
  <c r="AY63" i="1"/>
  <c r="AY55" i="1"/>
  <c r="AY39" i="1"/>
  <c r="AY31" i="1"/>
  <c r="AY613" i="1"/>
  <c r="AY597" i="1"/>
  <c r="AY541" i="1"/>
  <c r="AY517" i="1"/>
  <c r="AY493" i="1"/>
  <c r="AY437" i="1"/>
  <c r="AY413" i="1"/>
  <c r="AY389" i="1"/>
  <c r="AY277" i="1"/>
  <c r="AY213" i="1"/>
  <c r="AY366" i="1"/>
  <c r="AY511" i="1"/>
  <c r="AY606" i="1"/>
  <c r="AY582" i="1"/>
  <c r="AY574" i="1"/>
  <c r="AY558" i="1"/>
  <c r="AY542" i="1"/>
  <c r="AY534" i="1"/>
  <c r="AY510" i="1"/>
  <c r="AY502" i="1"/>
  <c r="AY478" i="1"/>
  <c r="AY454" i="1"/>
  <c r="AY446" i="1"/>
  <c r="AY430" i="1"/>
  <c r="AY414" i="1"/>
  <c r="AY406" i="1"/>
  <c r="AY382" i="1"/>
  <c r="AY374" i="1"/>
  <c r="AY350" i="1"/>
  <c r="AY326" i="1"/>
  <c r="AY318" i="1"/>
  <c r="AY302" i="1"/>
  <c r="AY286" i="1"/>
  <c r="AY278" i="1"/>
  <c r="AY254" i="1"/>
  <c r="AY246" i="1"/>
  <c r="AY222" i="1"/>
  <c r="AY198" i="1"/>
  <c r="AY190" i="1"/>
  <c r="AY174" i="1"/>
  <c r="AY158" i="1"/>
  <c r="AY150" i="1"/>
  <c r="AY126" i="1"/>
  <c r="AY118" i="1"/>
  <c r="AY94" i="1"/>
  <c r="AY70" i="1"/>
  <c r="AY62" i="1"/>
  <c r="AY46" i="1"/>
  <c r="AY30" i="1"/>
  <c r="AY22" i="1"/>
  <c r="AY453" i="1"/>
  <c r="AY383" i="1"/>
  <c r="AY615" i="1"/>
  <c r="AY407" i="1"/>
  <c r="AY127" i="1"/>
  <c r="AY23" i="1"/>
  <c r="AY605" i="1"/>
  <c r="AY221" i="1"/>
  <c r="AY197" i="1"/>
  <c r="AY173" i="1"/>
  <c r="AY45" i="1"/>
  <c r="AY596" i="1"/>
  <c r="AY524" i="1"/>
  <c r="AY492" i="1"/>
  <c r="AY468" i="1"/>
  <c r="AY428" i="1"/>
  <c r="AY388" i="1"/>
  <c r="AY364" i="1"/>
  <c r="AY348" i="1"/>
  <c r="AY324" i="1"/>
  <c r="AY300" i="1"/>
  <c r="AY260" i="1"/>
  <c r="AY204" i="1"/>
  <c r="AY156" i="1"/>
  <c r="AY124" i="1"/>
  <c r="AY108" i="1"/>
  <c r="AY68" i="1"/>
  <c r="AY36" i="1"/>
  <c r="AY303" i="1"/>
  <c r="AY572" i="1"/>
  <c r="AY252" i="1"/>
  <c r="AY559" i="1"/>
  <c r="AY527" i="1"/>
  <c r="AY487" i="1"/>
  <c r="AY463" i="1"/>
  <c r="AY103" i="1"/>
  <c r="AY237" i="1"/>
  <c r="AY141" i="1"/>
  <c r="AY13" i="1"/>
  <c r="AY580" i="1"/>
  <c r="AY540" i="1"/>
  <c r="AY500" i="1"/>
  <c r="AY460" i="1"/>
  <c r="AY436" i="1"/>
  <c r="AY380" i="1"/>
  <c r="AY340" i="1"/>
  <c r="AY284" i="1"/>
  <c r="AY228" i="1"/>
  <c r="AY180" i="1"/>
  <c r="AY132" i="1"/>
  <c r="AY84" i="1"/>
  <c r="AY12" i="1"/>
  <c r="AY535" i="1"/>
  <c r="AY399" i="1"/>
  <c r="AY279" i="1"/>
  <c r="AY199" i="1"/>
  <c r="AY111" i="1"/>
  <c r="AY557" i="1"/>
  <c r="AY325" i="1"/>
  <c r="AY269" i="1"/>
  <c r="AY564" i="1"/>
  <c r="AY532" i="1"/>
  <c r="AY484" i="1"/>
  <c r="AY444" i="1"/>
  <c r="AY404" i="1"/>
  <c r="AY356" i="1"/>
  <c r="AY308" i="1"/>
  <c r="AY268" i="1"/>
  <c r="AY220" i="1"/>
  <c r="AY164" i="1"/>
  <c r="AY100" i="1"/>
  <c r="AY52" i="1"/>
  <c r="AY591" i="1"/>
  <c r="AY455" i="1"/>
  <c r="AY367" i="1"/>
  <c r="AY327" i="1"/>
  <c r="AY271" i="1"/>
  <c r="AY207" i="1"/>
  <c r="AY143" i="1"/>
  <c r="AY47" i="1"/>
  <c r="AY477" i="1"/>
  <c r="AY301" i="1"/>
  <c r="AY93" i="1"/>
  <c r="AY620" i="1"/>
  <c r="AY604" i="1"/>
  <c r="AY556" i="1"/>
  <c r="AY508" i="1"/>
  <c r="AY452" i="1"/>
  <c r="AY412" i="1"/>
  <c r="AY332" i="1"/>
  <c r="AY292" i="1"/>
  <c r="AY244" i="1"/>
  <c r="AY196" i="1"/>
  <c r="AY140" i="1"/>
  <c r="AY76" i="1"/>
  <c r="AY28" i="1"/>
  <c r="AY583" i="1"/>
  <c r="AY431" i="1"/>
  <c r="AY359" i="1"/>
  <c r="AY335" i="1"/>
  <c r="AY255" i="1"/>
  <c r="AY239" i="1"/>
  <c r="AY231" i="1"/>
  <c r="AY175" i="1"/>
  <c r="AY151" i="1"/>
  <c r="AY79" i="1"/>
  <c r="AY71" i="1"/>
  <c r="AY15" i="1"/>
  <c r="AY581" i="1"/>
  <c r="AY525" i="1"/>
  <c r="AY429" i="1"/>
  <c r="AY397" i="1"/>
  <c r="AY349" i="1"/>
  <c r="AY109" i="1"/>
  <c r="AY69" i="1"/>
  <c r="AY612" i="1"/>
  <c r="AY588" i="1"/>
  <c r="AY548" i="1"/>
  <c r="AY516" i="1"/>
  <c r="AY476" i="1"/>
  <c r="AY420" i="1"/>
  <c r="AY372" i="1"/>
  <c r="AY316" i="1"/>
  <c r="AY276" i="1"/>
  <c r="AY236" i="1"/>
  <c r="AY212" i="1"/>
  <c r="AY188" i="1"/>
  <c r="AY172" i="1"/>
  <c r="AY148" i="1"/>
  <c r="AY116" i="1"/>
  <c r="AY92" i="1"/>
  <c r="AY60" i="1"/>
  <c r="AY44" i="1"/>
  <c r="AY20" i="1"/>
  <c r="AY495" i="1"/>
  <c r="AY396" i="1"/>
  <c r="AY611" i="1"/>
  <c r="AY595" i="1"/>
  <c r="AY579" i="1"/>
  <c r="AY555" i="1"/>
  <c r="AY539" i="1"/>
  <c r="AY523" i="1"/>
  <c r="AY507" i="1"/>
  <c r="AY491" i="1"/>
  <c r="AY475" i="1"/>
  <c r="AY451" i="1"/>
  <c r="AY435" i="1"/>
  <c r="AY419" i="1"/>
  <c r="AY403" i="1"/>
  <c r="AY387" i="1"/>
  <c r="AY371" i="1"/>
  <c r="AY355" i="1"/>
  <c r="AY339" i="1"/>
  <c r="AY323" i="1"/>
  <c r="AY307" i="1"/>
  <c r="AY291" i="1"/>
  <c r="AY275" i="1"/>
  <c r="AY259" i="1"/>
  <c r="AY243" i="1"/>
  <c r="AY227" i="1"/>
  <c r="AY211" i="1"/>
  <c r="AY195" i="1"/>
  <c r="AY179" i="1"/>
  <c r="AY163" i="1"/>
  <c r="AY147" i="1"/>
  <c r="AY131" i="1"/>
  <c r="AY115" i="1"/>
  <c r="AY99" i="1"/>
  <c r="AY83" i="1"/>
  <c r="AY59" i="1"/>
  <c r="AY11" i="1"/>
  <c r="AY619" i="1"/>
  <c r="AY603" i="1"/>
  <c r="AY587" i="1"/>
  <c r="AY571" i="1"/>
  <c r="AY563" i="1"/>
  <c r="AY547" i="1"/>
  <c r="AY531" i="1"/>
  <c r="AY515" i="1"/>
  <c r="AY499" i="1"/>
  <c r="AY483" i="1"/>
  <c r="AY467" i="1"/>
  <c r="AY459" i="1"/>
  <c r="AY443" i="1"/>
  <c r="AY427" i="1"/>
  <c r="AY411" i="1"/>
  <c r="AY395" i="1"/>
  <c r="AY379" i="1"/>
  <c r="AY363" i="1"/>
  <c r="AY347" i="1"/>
  <c r="AY331" i="1"/>
  <c r="AY315" i="1"/>
  <c r="AY299" i="1"/>
  <c r="AY283" i="1"/>
  <c r="AY267" i="1"/>
  <c r="AY251" i="1"/>
  <c r="AY235" i="1"/>
  <c r="AY219" i="1"/>
  <c r="AY203" i="1"/>
  <c r="AY187" i="1"/>
  <c r="AY171" i="1"/>
  <c r="AY155" i="1"/>
  <c r="AY139" i="1"/>
  <c r="AY123" i="1"/>
  <c r="AY107" i="1"/>
  <c r="AY91" i="1"/>
  <c r="AY75" i="1"/>
  <c r="AY67" i="1"/>
  <c r="AY51" i="1"/>
  <c r="AY43" i="1"/>
  <c r="AY35" i="1"/>
  <c r="AY27" i="1"/>
  <c r="AY19" i="1"/>
  <c r="AY577" i="1"/>
  <c r="AY513" i="1"/>
  <c r="AY433" i="1"/>
  <c r="AY337" i="1"/>
  <c r="AY217" i="1"/>
  <c r="AY89" i="1"/>
  <c r="AY601" i="1"/>
  <c r="AY569" i="1"/>
  <c r="AY545" i="1"/>
  <c r="AY505" i="1"/>
  <c r="AY473" i="1"/>
  <c r="AY449" i="1"/>
  <c r="AY417" i="1"/>
  <c r="AY401" i="1"/>
  <c r="AY377" i="1"/>
  <c r="AY361" i="1"/>
  <c r="AY345" i="1"/>
  <c r="AY321" i="1"/>
  <c r="AY305" i="1"/>
  <c r="AY273" i="1"/>
  <c r="AY249" i="1"/>
  <c r="AY241" i="1"/>
  <c r="AY209" i="1"/>
  <c r="AY177" i="1"/>
  <c r="AY161" i="1"/>
  <c r="AY145" i="1"/>
  <c r="AY121" i="1"/>
  <c r="AY113" i="1"/>
  <c r="AY81" i="1"/>
  <c r="AY65" i="1"/>
  <c r="AY57" i="1"/>
  <c r="AY41" i="1"/>
  <c r="AY33" i="1"/>
  <c r="AY17" i="1"/>
  <c r="AY521" i="1"/>
  <c r="AY289" i="1"/>
  <c r="AY617" i="1"/>
  <c r="AY593" i="1"/>
  <c r="AY561" i="1"/>
  <c r="AY529" i="1"/>
  <c r="AY497" i="1"/>
  <c r="AY481" i="1"/>
  <c r="AY457" i="1"/>
  <c r="AY425" i="1"/>
  <c r="AY393" i="1"/>
  <c r="AY369" i="1"/>
  <c r="AY329" i="1"/>
  <c r="AY297" i="1"/>
  <c r="AY265" i="1"/>
  <c r="AY233" i="1"/>
  <c r="AY201" i="1"/>
  <c r="AY185" i="1"/>
  <c r="AY153" i="1"/>
  <c r="AY129" i="1"/>
  <c r="AY105" i="1"/>
  <c r="AY73" i="1"/>
  <c r="AY49" i="1"/>
  <c r="AY609" i="1"/>
  <c r="AY585" i="1"/>
  <c r="AY553" i="1"/>
  <c r="AY537" i="1"/>
  <c r="AY489" i="1"/>
  <c r="AY465" i="1"/>
  <c r="AY441" i="1"/>
  <c r="AY409" i="1"/>
  <c r="AY385" i="1"/>
  <c r="AY353" i="1"/>
  <c r="AY313" i="1"/>
  <c r="AY281" i="1"/>
  <c r="AY257" i="1"/>
  <c r="AY225" i="1"/>
  <c r="AY193" i="1"/>
  <c r="AY169" i="1"/>
  <c r="AY137" i="1"/>
  <c r="AY97" i="1"/>
  <c r="AY25" i="1"/>
  <c r="CM4" i="1" l="1"/>
  <c r="CT4" i="1"/>
  <c r="CU3" i="1"/>
  <c r="CQ4" i="1"/>
  <c r="CU4" i="1"/>
  <c r="CU6" i="1" s="1"/>
  <c r="CK4" i="1"/>
  <c r="CK6" i="1" s="1"/>
  <c r="CR3" i="1"/>
  <c r="CT3" i="1"/>
  <c r="CP3" i="1"/>
  <c r="CP4" i="1"/>
  <c r="CS4" i="1"/>
  <c r="CS6" i="1" s="1"/>
  <c r="CI3" i="1"/>
  <c r="CN3" i="1"/>
  <c r="CN6" i="1" s="1"/>
  <c r="CQ3" i="1"/>
  <c r="CJ3" i="1"/>
  <c r="CJ4" i="1"/>
  <c r="CL4" i="1"/>
  <c r="CL6" i="1" s="1"/>
  <c r="CR4" i="1"/>
  <c r="CM3" i="1"/>
  <c r="CO3" i="1"/>
  <c r="CI4" i="1"/>
  <c r="CS3" i="1"/>
  <c r="CO6" i="1"/>
  <c r="BV2" i="1"/>
  <c r="BU2" i="1"/>
  <c r="BY2" i="1"/>
  <c r="BT2" i="1"/>
  <c r="BX2" i="1"/>
  <c r="BR2" i="1"/>
  <c r="CA2" i="1"/>
  <c r="BW2" i="1"/>
  <c r="BZ2" i="1"/>
  <c r="BS2" i="1"/>
  <c r="BQ2" i="1"/>
  <c r="CT6" i="1" l="1"/>
  <c r="CQ6" i="1"/>
  <c r="CI6" i="1"/>
  <c r="CP6" i="1"/>
  <c r="CR6" i="1"/>
  <c r="CM6" i="1"/>
  <c r="BS7" i="1"/>
  <c r="CJ6" i="1"/>
  <c r="BX8" i="1"/>
  <c r="BY7" i="1"/>
  <c r="BZ7" i="1"/>
  <c r="BW7" i="1"/>
  <c r="BQ8" i="1"/>
  <c r="BV7" i="1"/>
  <c r="BU8" i="1"/>
  <c r="BX7" i="1"/>
  <c r="BQ7" i="1"/>
  <c r="BT7" i="1"/>
  <c r="BS8" i="1"/>
  <c r="BU7" i="1"/>
  <c r="CA8" i="1"/>
  <c r="BR8" i="1"/>
  <c r="BV8" i="1"/>
  <c r="CA7" i="1"/>
  <c r="BZ8" i="1"/>
  <c r="BW8" i="1"/>
  <c r="BY8" i="1"/>
  <c r="BT8" i="1"/>
  <c r="BR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<sst xmlns="http://schemas.openxmlformats.org/spreadsheetml/2006/main" count="4640" uniqueCount="2423">
  <si>
    <t>T112GA@INTDAILY</t>
  </si>
  <si>
    <t>T134GA@INTDAILY</t>
  </si>
  <si>
    <t>R111GA@INTDAILY</t>
  </si>
  <si>
    <t>M112I1Y@INTDAILY</t>
  </si>
  <si>
    <t>M112IHH@INTDAILY</t>
  </si>
  <si>
    <t>MUSAU1Y@INTDAILY</t>
  </si>
  <si>
    <t>MUSAU2Y@INTDAILY</t>
  </si>
  <si>
    <t>1240101 !D</t>
  </si>
  <si>
    <t>240101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</si>
  <si>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</si>
  <si>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</si>
  <si>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</si>
  <si>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</si>
  <si>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</si>
  <si>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</si>
  <si>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</si>
  <si>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</si>
  <si>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</si>
  <si>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</si>
  <si>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</si>
  <si>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</si>
  <si>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</si>
  <si>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Tullett Prebon Information/Haver Analytics</t>
  </si>
  <si>
    <t>26-Aug-2014</t>
  </si>
  <si>
    <t>UK: 12 Month Overnight Index Swap[Ann,Act/365]v SONIA:Mid Rate[2PM ET](%p.a)</t>
  </si>
  <si>
    <t>UK: 24 Month Overnight Index Swap[Ann,Act/365]v SONIA:Mid Rate[2PM ET](%p.a)</t>
  </si>
  <si>
    <t>Tullett Prebon Information</t>
  </si>
  <si>
    <t>01-Mar-2021</t>
  </si>
  <si>
    <t>U.S: OIS [Act/360 Ann] vs SOFR: 1 Year Mid [NYK/LCH, 7AM ET] (% p.a)</t>
  </si>
  <si>
    <t>U.S: OIS [Act/360 Ann] vs SOFR: 2 Year Mid [NYK/LCH, 7AM ET] (% p.a)</t>
  </si>
  <si>
    <t>240102</t>
  </si>
  <si>
    <t>240103</t>
  </si>
  <si>
    <t>240104</t>
  </si>
  <si>
    <t>240105</t>
  </si>
  <si>
    <t>240108</t>
  </si>
  <si>
    <t>240109</t>
  </si>
  <si>
    <t>240110</t>
  </si>
  <si>
    <t>240111</t>
  </si>
  <si>
    <t>240112</t>
  </si>
  <si>
    <t>240115</t>
  </si>
  <si>
    <t>240116</t>
  </si>
  <si>
    <t>240117</t>
  </si>
  <si>
    <t>240118</t>
  </si>
  <si>
    <t>240119</t>
  </si>
  <si>
    <t>240122</t>
  </si>
  <si>
    <t>240123</t>
  </si>
  <si>
    <t>240124</t>
  </si>
  <si>
    <t>240125</t>
  </si>
  <si>
    <t>240126</t>
  </si>
  <si>
    <t>240129</t>
  </si>
  <si>
    <t>240130</t>
  </si>
  <si>
    <t>240131</t>
  </si>
  <si>
    <t>240201</t>
  </si>
  <si>
    <t>240202</t>
  </si>
  <si>
    <t>240205</t>
  </si>
  <si>
    <t>240206</t>
  </si>
  <si>
    <t>240207</t>
  </si>
  <si>
    <t>240208</t>
  </si>
  <si>
    <t>240209</t>
  </si>
  <si>
    <t>240212</t>
  </si>
  <si>
    <t>240213</t>
  </si>
  <si>
    <t>240214</t>
  </si>
  <si>
    <t>240215</t>
  </si>
  <si>
    <t>240216</t>
  </si>
  <si>
    <t>240219</t>
  </si>
  <si>
    <t>240220</t>
  </si>
  <si>
    <t>240221</t>
  </si>
  <si>
    <t>240222</t>
  </si>
  <si>
    <t>240223</t>
  </si>
  <si>
    <t>240226</t>
  </si>
  <si>
    <t>240227</t>
  </si>
  <si>
    <t>240228</t>
  </si>
  <si>
    <t>240229</t>
  </si>
  <si>
    <t>240301</t>
  </si>
  <si>
    <t>240304</t>
  </si>
  <si>
    <t>240305</t>
  </si>
  <si>
    <t>240306</t>
  </si>
  <si>
    <t>240307</t>
  </si>
  <si>
    <t>240308</t>
  </si>
  <si>
    <t>240311</t>
  </si>
  <si>
    <t>240312</t>
  </si>
  <si>
    <t>240313</t>
  </si>
  <si>
    <t>240314</t>
  </si>
  <si>
    <t>240315</t>
  </si>
  <si>
    <t>240318</t>
  </si>
  <si>
    <t>240319</t>
  </si>
  <si>
    <t>240320</t>
  </si>
  <si>
    <t>240321</t>
  </si>
  <si>
    <t>240322</t>
  </si>
  <si>
    <t>240325</t>
  </si>
  <si>
    <t>240326</t>
  </si>
  <si>
    <t>240327</t>
  </si>
  <si>
    <t>240328</t>
  </si>
  <si>
    <t>240329</t>
  </si>
  <si>
    <t>240401</t>
  </si>
  <si>
    <t>240402</t>
  </si>
  <si>
    <t>240403</t>
  </si>
  <si>
    <t>240404</t>
  </si>
  <si>
    <t>240405</t>
  </si>
  <si>
    <t>240408</t>
  </si>
  <si>
    <t>240409</t>
  </si>
  <si>
    <t>240410</t>
  </si>
  <si>
    <t>240411</t>
  </si>
  <si>
    <t>240412</t>
  </si>
  <si>
    <t>240415</t>
  </si>
  <si>
    <t>240416</t>
  </si>
  <si>
    <t>240417</t>
  </si>
  <si>
    <t>240418</t>
  </si>
  <si>
    <t>240419</t>
  </si>
  <si>
    <t>240422</t>
  </si>
  <si>
    <t>240423</t>
  </si>
  <si>
    <t>240424</t>
  </si>
  <si>
    <t>240425</t>
  </si>
  <si>
    <t>240426</t>
  </si>
  <si>
    <t>240429</t>
  </si>
  <si>
    <t>240430</t>
  </si>
  <si>
    <t>240501</t>
  </si>
  <si>
    <t>240502</t>
  </si>
  <si>
    <t>240503</t>
  </si>
  <si>
    <t>240506</t>
  </si>
  <si>
    <t>240507</t>
  </si>
  <si>
    <t>240508</t>
  </si>
  <si>
    <t>240509</t>
  </si>
  <si>
    <t>240510</t>
  </si>
  <si>
    <t>240513</t>
  </si>
  <si>
    <t>240514</t>
  </si>
  <si>
    <t>240515</t>
  </si>
  <si>
    <t>240516</t>
  </si>
  <si>
    <t>240517</t>
  </si>
  <si>
    <t>240520</t>
  </si>
  <si>
    <t>240521</t>
  </si>
  <si>
    <t>240522</t>
  </si>
  <si>
    <t>240523</t>
  </si>
  <si>
    <t>240524</t>
  </si>
  <si>
    <t>240527</t>
  </si>
  <si>
    <t>240528</t>
  </si>
  <si>
    <t>240529</t>
  </si>
  <si>
    <t>240530</t>
  </si>
  <si>
    <t>240531</t>
  </si>
  <si>
    <t>240603</t>
  </si>
  <si>
    <t>240604</t>
  </si>
  <si>
    <t>240605</t>
  </si>
  <si>
    <t>240606</t>
  </si>
  <si>
    <t>240607</t>
  </si>
  <si>
    <t>240610</t>
  </si>
  <si>
    <t>240611</t>
  </si>
  <si>
    <t>240612</t>
  </si>
  <si>
    <t>240613</t>
  </si>
  <si>
    <t>240614</t>
  </si>
  <si>
    <t>240617</t>
  </si>
  <si>
    <t>240618</t>
  </si>
  <si>
    <t>240619</t>
  </si>
  <si>
    <t>240620</t>
  </si>
  <si>
    <t>240621</t>
  </si>
  <si>
    <t>240624</t>
  </si>
  <si>
    <t>240625</t>
  </si>
  <si>
    <t>240626</t>
  </si>
  <si>
    <t>240627</t>
  </si>
  <si>
    <t>240628</t>
  </si>
  <si>
    <t>240701</t>
  </si>
  <si>
    <t>240702</t>
  </si>
  <si>
    <t>240703</t>
  </si>
  <si>
    <t>240704</t>
  </si>
  <si>
    <t>240705</t>
  </si>
  <si>
    <t>240708</t>
  </si>
  <si>
    <t>240709</t>
  </si>
  <si>
    <t>240710</t>
  </si>
  <si>
    <t>240711</t>
  </si>
  <si>
    <t>240712</t>
  </si>
  <si>
    <t>240715</t>
  </si>
  <si>
    <t>240716</t>
  </si>
  <si>
    <t>240717</t>
  </si>
  <si>
    <t>240718</t>
  </si>
  <si>
    <t>240719</t>
  </si>
  <si>
    <t>240722</t>
  </si>
  <si>
    <t>240723</t>
  </si>
  <si>
    <t>240724</t>
  </si>
  <si>
    <t>240725</t>
  </si>
  <si>
    <t>240726</t>
  </si>
  <si>
    <t>240729</t>
  </si>
  <si>
    <t>240730</t>
  </si>
  <si>
    <t>240731</t>
  </si>
  <si>
    <t>240801</t>
  </si>
  <si>
    <t>240802</t>
  </si>
  <si>
    <t>240805</t>
  </si>
  <si>
    <t>240806</t>
  </si>
  <si>
    <t>240807</t>
  </si>
  <si>
    <t>240808</t>
  </si>
  <si>
    <t>240809</t>
  </si>
  <si>
    <t>240812</t>
  </si>
  <si>
    <t>240813</t>
  </si>
  <si>
    <t>240814</t>
  </si>
  <si>
    <t>240815</t>
  </si>
  <si>
    <t>240816</t>
  </si>
  <si>
    <t>240819</t>
  </si>
  <si>
    <t>240820</t>
  </si>
  <si>
    <t>240821</t>
  </si>
  <si>
    <t>240822</t>
  </si>
  <si>
    <t>240823</t>
  </si>
  <si>
    <t>240826</t>
  </si>
  <si>
    <t>240827</t>
  </si>
  <si>
    <t>240828</t>
  </si>
  <si>
    <t>240829</t>
  </si>
  <si>
    <t>240830</t>
  </si>
  <si>
    <t>240902</t>
  </si>
  <si>
    <t>240903</t>
  </si>
  <si>
    <t>240904</t>
  </si>
  <si>
    <t>240905</t>
  </si>
  <si>
    <t>240906</t>
  </si>
  <si>
    <t>240909</t>
  </si>
  <si>
    <t>240910</t>
  </si>
  <si>
    <t>240911</t>
  </si>
  <si>
    <t>240912</t>
  </si>
  <si>
    <t>240913</t>
  </si>
  <si>
    <t>240916</t>
  </si>
  <si>
    <t>240917</t>
  </si>
  <si>
    <t>240918</t>
  </si>
  <si>
    <t>240919</t>
  </si>
  <si>
    <t>240920</t>
  </si>
  <si>
    <t>240923</t>
  </si>
  <si>
    <t>240924</t>
  </si>
  <si>
    <t>240925</t>
  </si>
  <si>
    <t>240926</t>
  </si>
  <si>
    <t>240927</t>
  </si>
  <si>
    <t>240930</t>
  </si>
  <si>
    <t>241001</t>
  </si>
  <si>
    <t>241002</t>
  </si>
  <si>
    <t>241003</t>
  </si>
  <si>
    <t>241004</t>
  </si>
  <si>
    <t>241007</t>
  </si>
  <si>
    <t>241008</t>
  </si>
  <si>
    <t>241009</t>
  </si>
  <si>
    <t>241010</t>
  </si>
  <si>
    <t>241011</t>
  </si>
  <si>
    <t>241014</t>
  </si>
  <si>
    <t>241015</t>
  </si>
  <si>
    <t>241016</t>
  </si>
  <si>
    <t>241017</t>
  </si>
  <si>
    <t>241018</t>
  </si>
  <si>
    <t>241021</t>
  </si>
  <si>
    <t>241022</t>
  </si>
  <si>
    <t>241023</t>
  </si>
  <si>
    <t>241024</t>
  </si>
  <si>
    <t>241025</t>
  </si>
  <si>
    <t>241028</t>
  </si>
  <si>
    <t>241029</t>
  </si>
  <si>
    <t>241030</t>
  </si>
  <si>
    <t>241031</t>
  </si>
  <si>
    <t>241101</t>
  </si>
  <si>
    <t>241104</t>
  </si>
  <si>
    <t>241105</t>
  </si>
  <si>
    <t>241106</t>
  </si>
  <si>
    <t>241107</t>
  </si>
  <si>
    <t>241108</t>
  </si>
  <si>
    <t>241111</t>
  </si>
  <si>
    <t>241112</t>
  </si>
  <si>
    <t>241113</t>
  </si>
  <si>
    <t>241114</t>
  </si>
  <si>
    <t>241115</t>
  </si>
  <si>
    <t>241118</t>
  </si>
  <si>
    <t>241119</t>
  </si>
  <si>
    <t>241120</t>
  </si>
  <si>
    <t>241121</t>
  </si>
  <si>
    <t>241122</t>
  </si>
  <si>
    <t>241125</t>
  </si>
  <si>
    <t>241126</t>
  </si>
  <si>
    <t>241127</t>
  </si>
  <si>
    <t>241128</t>
  </si>
  <si>
    <t>241129</t>
  </si>
  <si>
    <t>241202</t>
  </si>
  <si>
    <t>241203</t>
  </si>
  <si>
    <t>241204</t>
  </si>
  <si>
    <t>241205</t>
  </si>
  <si>
    <t>241206</t>
  </si>
  <si>
    <t>241209</t>
  </si>
  <si>
    <t>241210</t>
  </si>
  <si>
    <t>241211</t>
  </si>
  <si>
    <t>241212</t>
  </si>
  <si>
    <t>241213</t>
  </si>
  <si>
    <t>241216</t>
  </si>
  <si>
    <t>241217</t>
  </si>
  <si>
    <t>241218</t>
  </si>
  <si>
    <t>241219</t>
  </si>
  <si>
    <t>241220</t>
  </si>
  <si>
    <t>241223</t>
  </si>
  <si>
    <t>241224</t>
  </si>
  <si>
    <t>241225</t>
  </si>
  <si>
    <t>241226</t>
  </si>
  <si>
    <t>241227</t>
  </si>
  <si>
    <t>241230</t>
  </si>
  <si>
    <t>241231</t>
  </si>
  <si>
    <t>250101</t>
  </si>
  <si>
    <t>250102</t>
  </si>
  <si>
    <t>250103</t>
  </si>
  <si>
    <t>250106</t>
  </si>
  <si>
    <t>250107</t>
  </si>
  <si>
    <t>250108</t>
  </si>
  <si>
    <t>250109</t>
  </si>
  <si>
    <t>250110</t>
  </si>
  <si>
    <t>250113</t>
  </si>
  <si>
    <t>250114</t>
  </si>
  <si>
    <t>250115</t>
  </si>
  <si>
    <t>250116</t>
  </si>
  <si>
    <t>250117</t>
  </si>
  <si>
    <t>250120</t>
  </si>
  <si>
    <t>250121</t>
  </si>
  <si>
    <t>250122</t>
  </si>
  <si>
    <t>250123</t>
  </si>
  <si>
    <t>250124</t>
  </si>
  <si>
    <t>250127</t>
  </si>
  <si>
    <t>250128</t>
  </si>
  <si>
    <t>250129</t>
  </si>
  <si>
    <t>250130</t>
  </si>
  <si>
    <t>250131</t>
  </si>
  <si>
    <t>250203</t>
  </si>
  <si>
    <t>250204</t>
  </si>
  <si>
    <t>250205</t>
  </si>
  <si>
    <t>250206</t>
  </si>
  <si>
    <t>250207</t>
  </si>
  <si>
    <t>250210</t>
  </si>
  <si>
    <t>250211</t>
  </si>
  <si>
    <t>250212</t>
  </si>
  <si>
    <t>250213</t>
  </si>
  <si>
    <t>250214</t>
  </si>
  <si>
    <t>250217</t>
  </si>
  <si>
    <t>250218</t>
  </si>
  <si>
    <t>250219</t>
  </si>
  <si>
    <t>250220</t>
  </si>
  <si>
    <t>250221</t>
  </si>
  <si>
    <t>250224</t>
  </si>
  <si>
    <t>250225</t>
  </si>
  <si>
    <t>250226</t>
  </si>
  <si>
    <t>250227</t>
  </si>
  <si>
    <t>250228</t>
  </si>
  <si>
    <t>250303</t>
  </si>
  <si>
    <t>250304</t>
  </si>
  <si>
    <t>250305</t>
  </si>
  <si>
    <t>250306</t>
  </si>
  <si>
    <t>250307</t>
  </si>
  <si>
    <t>250310</t>
  </si>
  <si>
    <t>250311</t>
  </si>
  <si>
    <t>250312</t>
  </si>
  <si>
    <t>250313</t>
  </si>
  <si>
    <t>250314</t>
  </si>
  <si>
    <t>250317</t>
  </si>
  <si>
    <t>250318</t>
  </si>
  <si>
    <t>250319</t>
  </si>
  <si>
    <t>250320</t>
  </si>
  <si>
    <t>250321</t>
  </si>
  <si>
    <t>250324</t>
  </si>
  <si>
    <t>250325</t>
  </si>
  <si>
    <t>250326</t>
  </si>
  <si>
    <t>250327</t>
  </si>
  <si>
    <t>250328</t>
  </si>
  <si>
    <t>250331</t>
  </si>
  <si>
    <t>250401</t>
  </si>
  <si>
    <t>250402</t>
  </si>
  <si>
    <t>250403</t>
  </si>
  <si>
    <t>250404</t>
  </si>
  <si>
    <t>250407</t>
  </si>
  <si>
    <t>250408</t>
  </si>
  <si>
    <t>250409</t>
  </si>
  <si>
    <t>250410</t>
  </si>
  <si>
    <t>250411</t>
  </si>
  <si>
    <t>250414</t>
  </si>
  <si>
    <t>250415</t>
  </si>
  <si>
    <t>250416</t>
  </si>
  <si>
    <t>250417</t>
  </si>
  <si>
    <t>250418</t>
  </si>
  <si>
    <t>250421</t>
  </si>
  <si>
    <t>250422</t>
  </si>
  <si>
    <t>250423</t>
  </si>
  <si>
    <t>250424</t>
  </si>
  <si>
    <t>250425</t>
  </si>
  <si>
    <t>250428</t>
  </si>
  <si>
    <t>250429</t>
  </si>
  <si>
    <t>250430</t>
  </si>
  <si>
    <t>250501</t>
  </si>
  <si>
    <t>250502</t>
  </si>
  <si>
    <t>250505</t>
  </si>
  <si>
    <t>250506</t>
  </si>
  <si>
    <t>250507</t>
  </si>
  <si>
    <t>250508</t>
  </si>
  <si>
    <t>250509</t>
  </si>
  <si>
    <t>250512</t>
  </si>
  <si>
    <t>250513</t>
  </si>
  <si>
    <t>250514</t>
  </si>
  <si>
    <t>250515</t>
  </si>
  <si>
    <t>250516</t>
  </si>
  <si>
    <t>250519</t>
  </si>
  <si>
    <t>250520</t>
  </si>
  <si>
    <t>250521</t>
  </si>
  <si>
    <t>250522</t>
  </si>
  <si>
    <t>250523</t>
  </si>
  <si>
    <t>250526</t>
  </si>
  <si>
    <t>250527</t>
  </si>
  <si>
    <t>250528</t>
  </si>
  <si>
    <t>250529</t>
  </si>
  <si>
    <t>250530</t>
  </si>
  <si>
    <t>250602</t>
  </si>
  <si>
    <t>250603</t>
  </si>
  <si>
    <t>250604</t>
  </si>
  <si>
    <t>250605</t>
  </si>
  <si>
    <t>250606</t>
  </si>
  <si>
    <t>250609</t>
  </si>
  <si>
    <t>250610</t>
  </si>
  <si>
    <t>250611</t>
  </si>
  <si>
    <t>250612</t>
  </si>
  <si>
    <t>250613</t>
  </si>
  <si>
    <t>250616</t>
  </si>
  <si>
    <t>250617</t>
  </si>
  <si>
    <t>250618</t>
  </si>
  <si>
    <t>250619</t>
  </si>
  <si>
    <t>250620</t>
  </si>
  <si>
    <t>250623</t>
  </si>
  <si>
    <t>250624</t>
  </si>
  <si>
    <t>250625</t>
  </si>
  <si>
    <t>250626</t>
  </si>
  <si>
    <t>250627</t>
  </si>
  <si>
    <t>250630</t>
  </si>
  <si>
    <t>250701</t>
  </si>
  <si>
    <t>250702</t>
  </si>
  <si>
    <t>250703</t>
  </si>
  <si>
    <t>250704</t>
  </si>
  <si>
    <t>250707</t>
  </si>
  <si>
    <t>250708</t>
  </si>
  <si>
    <t>250709</t>
  </si>
  <si>
    <t>250710</t>
  </si>
  <si>
    <t>250711</t>
  </si>
  <si>
    <t>250714</t>
  </si>
  <si>
    <t>250715</t>
  </si>
  <si>
    <t>250716</t>
  </si>
  <si>
    <t>250717</t>
  </si>
  <si>
    <t>250718</t>
  </si>
  <si>
    <t>250721</t>
  </si>
  <si>
    <t>250722</t>
  </si>
  <si>
    <t>250723</t>
  </si>
  <si>
    <t>250724</t>
  </si>
  <si>
    <t>250725</t>
  </si>
  <si>
    <t>250728</t>
  </si>
  <si>
    <t>250729</t>
  </si>
  <si>
    <t>250730</t>
  </si>
  <si>
    <t>250731</t>
  </si>
  <si>
    <t>250801</t>
  </si>
  <si>
    <t>250804</t>
  </si>
  <si>
    <t>250805</t>
  </si>
  <si>
    <t>250806</t>
  </si>
  <si>
    <t>250807</t>
  </si>
  <si>
    <t>250808</t>
  </si>
  <si>
    <t>250811</t>
  </si>
  <si>
    <t>250812</t>
  </si>
  <si>
    <t>250813</t>
  </si>
  <si>
    <t>250814</t>
  </si>
  <si>
    <t>250815</t>
  </si>
  <si>
    <t>250818</t>
  </si>
  <si>
    <t>250819</t>
  </si>
  <si>
    <t>250820</t>
  </si>
  <si>
    <t>250821</t>
  </si>
  <si>
    <t>250822</t>
  </si>
  <si>
    <t>250825</t>
  </si>
  <si>
    <t>250826</t>
  </si>
  <si>
    <t>250827</t>
  </si>
  <si>
    <t>250828</t>
  </si>
  <si>
    <t>250829</t>
  </si>
  <si>
    <t>250901</t>
  </si>
  <si>
    <t>250902</t>
  </si>
  <si>
    <t>250903</t>
  </si>
  <si>
    <t>250904</t>
  </si>
  <si>
    <t>250905</t>
  </si>
  <si>
    <t>250908</t>
  </si>
  <si>
    <t>250909</t>
  </si>
  <si>
    <t>250910</t>
  </si>
  <si>
    <t>250911</t>
  </si>
  <si>
    <t>250912</t>
  </si>
  <si>
    <t>250915</t>
  </si>
  <si>
    <t>250916</t>
  </si>
  <si>
    <t>250917</t>
  </si>
  <si>
    <t>250918</t>
  </si>
  <si>
    <t>250919</t>
  </si>
  <si>
    <t>250922</t>
  </si>
  <si>
    <t>250923</t>
  </si>
  <si>
    <t>250924</t>
  </si>
  <si>
    <t>250925</t>
  </si>
  <si>
    <t>250926</t>
  </si>
  <si>
    <t>250929</t>
  </si>
  <si>
    <t>250930</t>
  </si>
  <si>
    <t>251001</t>
  </si>
  <si>
    <t>251002</t>
  </si>
  <si>
    <t>251003</t>
  </si>
  <si>
    <t>251006</t>
  </si>
  <si>
    <t>251007</t>
  </si>
  <si>
    <t>251008</t>
  </si>
  <si>
    <t>251009</t>
  </si>
  <si>
    <t>251010</t>
  </si>
  <si>
    <t>251013</t>
  </si>
  <si>
    <t>251014</t>
  </si>
  <si>
    <t>251015</t>
  </si>
  <si>
    <t>251016</t>
  </si>
  <si>
    <t>251017</t>
  </si>
  <si>
    <t>251020</t>
  </si>
  <si>
    <t>251021</t>
  </si>
  <si>
    <t>251022</t>
  </si>
  <si>
    <t>251023</t>
  </si>
  <si>
    <t>251024</t>
  </si>
  <si>
    <t>251027</t>
  </si>
  <si>
    <t>251028</t>
  </si>
  <si>
    <t>251029</t>
  </si>
  <si>
    <t>251030</t>
  </si>
  <si>
    <t>251031</t>
  </si>
  <si>
    <t>251103</t>
  </si>
  <si>
    <t>251104</t>
  </si>
  <si>
    <t>251105</t>
  </si>
  <si>
    <t>251106</t>
  </si>
  <si>
    <t>251107</t>
  </si>
  <si>
    <t>251110</t>
  </si>
  <si>
    <t>251111</t>
  </si>
  <si>
    <t>251112</t>
  </si>
  <si>
    <t>251113</t>
  </si>
  <si>
    <t>251114</t>
  </si>
  <si>
    <t>251117</t>
  </si>
  <si>
    <t>251118</t>
  </si>
  <si>
    <t>251119</t>
  </si>
  <si>
    <t>251120</t>
  </si>
  <si>
    <t>251121</t>
  </si>
  <si>
    <t>251124</t>
  </si>
  <si>
    <t>251125</t>
  </si>
  <si>
    <t>251126</t>
  </si>
  <si>
    <t>251127</t>
  </si>
  <si>
    <t>251128</t>
  </si>
  <si>
    <t>251201</t>
  </si>
  <si>
    <t>251202</t>
  </si>
  <si>
    <t>251203</t>
  </si>
  <si>
    <t>251204</t>
  </si>
  <si>
    <t>251205</t>
  </si>
  <si>
    <t>251208</t>
  </si>
  <si>
    <t>251209</t>
  </si>
  <si>
    <t>251210</t>
  </si>
  <si>
    <t>251211</t>
  </si>
  <si>
    <t>251212</t>
  </si>
  <si>
    <t>251215</t>
  </si>
  <si>
    <t>251216</t>
  </si>
  <si>
    <t>251217</t>
  </si>
  <si>
    <t>251218</t>
  </si>
  <si>
    <t>251219</t>
  </si>
  <si>
    <t>251222</t>
  </si>
  <si>
    <t>251223</t>
  </si>
  <si>
    <t>251224</t>
  </si>
  <si>
    <t>251225</t>
  </si>
  <si>
    <t>251226</t>
  </si>
  <si>
    <t>251229</t>
  </si>
  <si>
    <t>251230</t>
  </si>
  <si>
    <t>251231</t>
  </si>
  <si>
    <t>260101</t>
  </si>
  <si>
    <t>260102</t>
  </si>
  <si>
    <t>260105</t>
  </si>
  <si>
    <t>260106</t>
  </si>
  <si>
    <t>260107</t>
  </si>
  <si>
    <t>260108</t>
  </si>
  <si>
    <t>260109</t>
  </si>
  <si>
    <t>260112</t>
  </si>
  <si>
    <t>260113</t>
  </si>
  <si>
    <t>260114</t>
  </si>
  <si>
    <t>260115</t>
  </si>
  <si>
    <t>260116</t>
  </si>
  <si>
    <t>260119</t>
  </si>
  <si>
    <t>260120</t>
  </si>
  <si>
    <t>260121</t>
  </si>
  <si>
    <t>260122</t>
  </si>
  <si>
    <t>260123</t>
  </si>
  <si>
    <t>260126</t>
  </si>
  <si>
    <t>260127</t>
  </si>
  <si>
    <t>260128</t>
  </si>
  <si>
    <t>260129</t>
  </si>
  <si>
    <t>260130</t>
  </si>
  <si>
    <t>260202</t>
  </si>
  <si>
    <t>260203</t>
  </si>
  <si>
    <t>260204</t>
  </si>
  <si>
    <t>260205</t>
  </si>
  <si>
    <t>260206</t>
  </si>
  <si>
    <t>260209</t>
  </si>
  <si>
    <t>260210</t>
  </si>
  <si>
    <t>260211</t>
  </si>
  <si>
    <t>260212</t>
  </si>
  <si>
    <t>260213</t>
  </si>
  <si>
    <t>260216</t>
  </si>
  <si>
    <t>260217</t>
  </si>
  <si>
    <t>260218</t>
  </si>
  <si>
    <t>260219</t>
  </si>
  <si>
    <t>260220</t>
  </si>
  <si>
    <t>260223</t>
  </si>
  <si>
    <t>260224</t>
  </si>
  <si>
    <t>260225</t>
  </si>
  <si>
    <t>260226</t>
  </si>
  <si>
    <t>260227</t>
  </si>
  <si>
    <t>260302</t>
  </si>
  <si>
    <t>260303</t>
  </si>
  <si>
    <t>260304</t>
  </si>
  <si>
    <t>260305</t>
  </si>
  <si>
    <t>260306</t>
  </si>
  <si>
    <t>260309</t>
  </si>
  <si>
    <t>260310</t>
  </si>
  <si>
    <t>260311</t>
  </si>
  <si>
    <t>260312</t>
  </si>
  <si>
    <t>260313</t>
  </si>
  <si>
    <t>260316</t>
  </si>
  <si>
    <t>260317</t>
  </si>
  <si>
    <t>260318</t>
  </si>
  <si>
    <t>260319</t>
  </si>
  <si>
    <t>260320</t>
  </si>
  <si>
    <t>260323</t>
  </si>
  <si>
    <t>260324</t>
  </si>
  <si>
    <t>260325</t>
  </si>
  <si>
    <t>260326</t>
  </si>
  <si>
    <t>260327</t>
  </si>
  <si>
    <t>260330</t>
  </si>
  <si>
    <t>260331</t>
  </si>
  <si>
    <t>260401</t>
  </si>
  <si>
    <t>260402</t>
  </si>
  <si>
    <t>260403</t>
  </si>
  <si>
    <t>260406</t>
  </si>
  <si>
    <t>260407</t>
  </si>
  <si>
    <t>260408</t>
  </si>
  <si>
    <t>260409</t>
  </si>
  <si>
    <t>260410</t>
  </si>
  <si>
    <t>260413</t>
  </si>
  <si>
    <t>260414</t>
  </si>
  <si>
    <t>260415</t>
  </si>
  <si>
    <t>260416</t>
  </si>
  <si>
    <t>260417</t>
  </si>
  <si>
    <t>260420</t>
  </si>
  <si>
    <t>260421</t>
  </si>
  <si>
    <t>260422</t>
  </si>
  <si>
    <t>260423</t>
  </si>
  <si>
    <t>260424</t>
  </si>
  <si>
    <t>260427</t>
  </si>
  <si>
    <t>260428</t>
  </si>
  <si>
    <t>260429</t>
  </si>
  <si>
    <t>260430</t>
  </si>
  <si>
    <t>260501</t>
  </si>
  <si>
    <t>260504</t>
  </si>
  <si>
    <t>260505</t>
  </si>
  <si>
    <t>260506</t>
  </si>
  <si>
    <t>260507</t>
  </si>
  <si>
    <t>UK</t>
  </si>
  <si>
    <t>10-year</t>
  </si>
  <si>
    <t>US</t>
  </si>
  <si>
    <t>Germany</t>
  </si>
  <si>
    <t>1yr</t>
  </si>
  <si>
    <t>2yr</t>
  </si>
  <si>
    <t>1y1y fwd</t>
  </si>
  <si>
    <t>10-year Gilt-US Treasury spread</t>
  </si>
  <si>
    <t>Spread in policy rate expectations (1y1y OIS GBP-USD)</t>
  </si>
  <si>
    <t>T112G2@INTDAILY</t>
  </si>
  <si>
    <t>T111G2@INTDAILY</t>
  </si>
  <si>
    <t>UK: 2-Yr Government Bond Yield (%)</t>
  </si>
  <si>
    <t>29-Sep-1986</t>
  </si>
  <si>
    <t>US: 2-Yr Treasury Note Yield (%)</t>
  </si>
  <si>
    <t>2-year</t>
  </si>
  <si>
    <t>2s10s</t>
  </si>
  <si>
    <t>CALCULATIONS &gt;&gt;</t>
  </si>
  <si>
    <t>T136GA@INTDAILY</t>
  </si>
  <si>
    <t>Italy</t>
  </si>
  <si>
    <t>T158GA@INTDAILY</t>
  </si>
  <si>
    <t>T196GA@INTDAILY</t>
  </si>
  <si>
    <t>T144GA@INTDAILY</t>
  </si>
  <si>
    <t>T156GA@INTDAILY</t>
  </si>
  <si>
    <t>T132GA@INTDAILY</t>
  </si>
  <si>
    <t>02-Jan-1995</t>
  </si>
  <si>
    <t>Italy: 10-Yr Government Bond Yield (%)</t>
  </si>
  <si>
    <t>13-Sep-1985</t>
  </si>
  <si>
    <t>Japan: 10-Yr Government Bond Yield (%)</t>
  </si>
  <si>
    <t>14-Jul-1994</t>
  </si>
  <si>
    <t>New Zealand: 10-Yr Government Bond Yield (%)</t>
  </si>
  <si>
    <t>02-Jan-1992</t>
  </si>
  <si>
    <t>Sweden: 10-Yr Government Bond Yield (%)</t>
  </si>
  <si>
    <t>03-Jan-1989</t>
  </si>
  <si>
    <t>Canada: 10-Yr Government Bond Yield (%)</t>
  </si>
  <si>
    <t>02-Feb-1994</t>
  </si>
  <si>
    <t>France: 10-Yr Government Bond Yield (%)</t>
  </si>
  <si>
    <t>T184GA@INTDAILY</t>
  </si>
  <si>
    <t>Spain</t>
  </si>
  <si>
    <t>France</t>
  </si>
  <si>
    <t>Canada</t>
  </si>
  <si>
    <t>Sweden</t>
  </si>
  <si>
    <t>New Zealand</t>
  </si>
  <si>
    <t>Japan</t>
  </si>
  <si>
    <t>18-Mar-1994</t>
  </si>
  <si>
    <t>Spain: 10-Yr Government Bond Yield (%)</t>
  </si>
  <si>
    <t>RLG since 27/2</t>
  </si>
  <si>
    <t>Australia</t>
  </si>
  <si>
    <t>R193MA@INTDAILY</t>
  </si>
  <si>
    <t>01-Mar-2006</t>
  </si>
  <si>
    <t>Australia: 10 Year Treasury Bond Mid Yield (% p.a.)</t>
  </si>
  <si>
    <t>Bank Rate</t>
  </si>
  <si>
    <t>Overnight</t>
  </si>
  <si>
    <t>5.5yrs</t>
  </si>
  <si>
    <t>6yrs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</si>
  <si>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</si>
  <si>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</si>
  <si>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</si>
  <si>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</si>
  <si>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</si>
  <si>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</si>
  <si>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</si>
  <si>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</si>
  <si>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</si>
  <si>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</si>
  <si>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</si>
  <si>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</si>
  <si>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</si>
  <si>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</si>
  <si>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</si>
  <si>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</si>
  <si>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</si>
  <si>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</si>
  <si>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</si>
  <si>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</si>
  <si>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</si>
  <si>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</si>
  <si>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</si>
  <si>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</si>
  <si>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</si>
  <si>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</si>
  <si>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</si>
  <si>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</si>
  <si>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</si>
  <si>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</si>
  <si>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</si>
  <si>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</si>
  <si>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</si>
  <si>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</si>
  <si>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</si>
  <si>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</si>
  <si>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</si>
  <si>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</si>
  <si>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</si>
  <si>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</si>
  <si>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</si>
  <si>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</si>
  <si>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</si>
  <si>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</si>
  <si>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</si>
  <si>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</si>
  <si>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</si>
  <si>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</si>
  <si>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</si>
  <si>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</si>
  <si>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</si>
  <si>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</si>
  <si>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</si>
  <si>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</si>
  <si>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</si>
  <si>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</si>
  <si>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</si>
  <si>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</si>
  <si>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</si>
  <si>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</si>
  <si>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</si>
  <si>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</si>
  <si>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</si>
  <si>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</si>
  <si>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20240101 !D</t>
  </si>
  <si>
    <t>20240101</t>
  </si>
  <si>
    <t>Bank of England</t>
  </si>
  <si>
    <t>03-Jan-1955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</si>
  <si>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</si>
  <si>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</si>
  <si>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</si>
  <si>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</si>
  <si>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</si>
  <si>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</si>
  <si>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</si>
  <si>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</si>
  <si>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</si>
  <si>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</si>
  <si>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</si>
  <si>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</si>
  <si>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</si>
  <si>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</si>
  <si>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</si>
  <si>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</si>
  <si>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</si>
  <si>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</si>
  <si>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</si>
  <si>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</si>
  <si>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</si>
  <si>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</si>
  <si>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</si>
  <si>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</si>
  <si>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</si>
  <si>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</si>
  <si>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</si>
  <si>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</si>
  <si>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</si>
  <si>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</si>
  <si>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</si>
  <si>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</si>
  <si>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</si>
  <si>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</si>
  <si>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</si>
  <si>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</si>
  <si>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</si>
  <si>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</si>
  <si>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</si>
  <si>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</si>
  <si>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</si>
  <si>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</si>
  <si>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</si>
  <si>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</si>
  <si>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</si>
  <si>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</si>
  <si>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</si>
  <si>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</si>
  <si>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</si>
  <si>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</si>
  <si>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</si>
  <si>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</si>
  <si>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</si>
  <si>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</si>
  <si>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</si>
  <si>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</si>
  <si>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</si>
  <si>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</si>
  <si>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</si>
  <si>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</si>
  <si>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</si>
  <si>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</si>
  <si>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</si>
  <si>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</si>
  <si>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02-Jan-2018</t>
  </si>
  <si>
    <t>UK: Overnight Index Swap: Forward Yields, 5.5-Year (% p.a.)</t>
  </si>
  <si>
    <t>UK: Overnight Index Swap: Forward Yields, 6-Year (%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</si>
  <si>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</si>
  <si>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</si>
  <si>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</si>
  <si>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</si>
  <si>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</si>
  <si>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</si>
  <si>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</si>
  <si>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</si>
  <si>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</si>
  <si>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</si>
  <si>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</si>
  <si>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</si>
  <si>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</si>
  <si>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</si>
  <si>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</si>
  <si>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</si>
  <si>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</si>
  <si>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</si>
  <si>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</si>
  <si>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</si>
  <si>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</si>
  <si>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</si>
  <si>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</si>
  <si>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</si>
  <si>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</si>
  <si>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</si>
  <si>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</si>
  <si>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</si>
  <si>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</si>
  <si>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</si>
  <si>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</si>
  <si>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</si>
  <si>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</si>
  <si>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</si>
  <si>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</si>
  <si>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</si>
  <si>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</si>
  <si>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</si>
  <si>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</si>
  <si>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</si>
  <si>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</si>
  <si>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</si>
  <si>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</si>
  <si>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</si>
  <si>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</si>
  <si>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</si>
  <si>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</si>
  <si>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</si>
  <si>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</si>
  <si>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</si>
  <si>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</si>
  <si>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</si>
  <si>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</si>
  <si>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</si>
  <si>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</si>
  <si>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</si>
  <si>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</si>
  <si>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</si>
  <si>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</si>
  <si>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</si>
  <si>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</si>
  <si>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</si>
  <si>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</si>
  <si>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</si>
  <si>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</si>
  <si>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</si>
  <si>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</si>
  <si>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</si>
  <si>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</si>
  <si>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</si>
  <si>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</si>
  <si>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</si>
  <si>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</si>
  <si>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</si>
  <si>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</si>
  <si>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</si>
  <si>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</si>
  <si>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</si>
  <si>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</si>
  <si>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</si>
  <si>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</si>
  <si>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</si>
  <si>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</si>
  <si>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</si>
  <si>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</si>
  <si>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</si>
  <si>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</si>
  <si>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</si>
  <si>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</si>
  <si>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</si>
  <si>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</si>
  <si>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</si>
  <si>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</si>
  <si>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</si>
  <si>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</si>
  <si>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</si>
  <si>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</si>
  <si>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</si>
  <si>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</si>
  <si>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</si>
  <si>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</si>
  <si>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</si>
  <si>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</si>
  <si>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</si>
  <si>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</si>
  <si>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</si>
  <si>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</si>
  <si>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</si>
  <si>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</si>
  <si>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</si>
  <si>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</si>
  <si>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</si>
  <si>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</si>
  <si>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</si>
  <si>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</si>
  <si>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</si>
  <si>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</si>
  <si>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</si>
  <si>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</si>
  <si>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</si>
  <si>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</si>
  <si>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</si>
  <si>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</si>
  <si>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</si>
  <si>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</si>
  <si>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</si>
  <si>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</si>
  <si>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</si>
  <si>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</si>
  <si>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</si>
  <si>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</si>
  <si>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</si>
  <si>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</si>
  <si>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</si>
  <si>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</si>
  <si>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</si>
  <si>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</si>
  <si>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</si>
  <si>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</si>
  <si>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</si>
  <si>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</si>
  <si>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</si>
  <si>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</si>
  <si>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</si>
  <si>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</si>
  <si>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</si>
  <si>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</si>
  <si>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</si>
  <si>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</si>
  <si>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</si>
  <si>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</si>
  <si>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</si>
  <si>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</si>
  <si>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</si>
  <si>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</si>
  <si>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</si>
  <si>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</si>
  <si>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</si>
  <si>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</si>
  <si>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</si>
  <si>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</si>
  <si>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</si>
  <si>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</si>
  <si>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</si>
  <si>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</si>
  <si>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</si>
  <si>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</si>
  <si>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</si>
  <si>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</si>
  <si>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</si>
  <si>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</si>
  <si>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</si>
  <si>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</si>
  <si>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</si>
  <si>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</si>
  <si>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</si>
  <si>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</si>
  <si>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</si>
  <si>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</si>
  <si>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</si>
  <si>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</si>
  <si>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</si>
  <si>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</si>
  <si>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</si>
  <si>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</si>
  <si>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</si>
  <si>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</si>
  <si>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</si>
  <si>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</si>
  <si>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</si>
  <si>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</si>
  <si>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</si>
  <si>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</si>
  <si>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</si>
  <si>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</si>
  <si>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</si>
  <si>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</si>
  <si>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</si>
  <si>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</si>
  <si>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</si>
  <si>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</si>
  <si>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</si>
  <si>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</si>
  <si>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</si>
  <si>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</si>
  <si>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</si>
  <si>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</si>
  <si>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</si>
  <si>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</si>
  <si>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</si>
  <si>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</si>
  <si>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</si>
  <si>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</si>
  <si>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</si>
  <si>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</si>
  <si>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</si>
  <si>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</si>
  <si>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</si>
  <si>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</si>
  <si>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</si>
  <si>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</si>
  <si>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</si>
  <si>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</si>
  <si>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</si>
  <si>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</si>
  <si>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</si>
  <si>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</si>
  <si>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</si>
  <si>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</si>
  <si>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</si>
  <si>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</si>
  <si>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</si>
  <si>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</si>
  <si>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</si>
  <si>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</si>
  <si>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</si>
  <si>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</si>
  <si>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</si>
  <si>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</si>
  <si>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</si>
  <si>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</si>
  <si>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</si>
  <si>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</si>
  <si>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</si>
  <si>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</si>
  <si>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</si>
  <si>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</si>
  <si>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</si>
  <si>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</si>
  <si>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</si>
  <si>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</si>
  <si>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</si>
  <si>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</si>
  <si>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</si>
  <si>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</si>
  <si>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</si>
  <si>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</si>
  <si>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</si>
  <si>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</si>
  <si>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</si>
  <si>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</si>
  <si>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</si>
  <si>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</si>
  <si>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</si>
  <si>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</si>
  <si>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</si>
  <si>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</si>
  <si>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</si>
  <si>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</si>
  <si>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</si>
  <si>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</si>
  <si>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</si>
  <si>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</si>
  <si>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</si>
  <si>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</si>
  <si>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</si>
  <si>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</si>
  <si>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</si>
  <si>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</si>
  <si>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</si>
  <si>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</si>
  <si>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</si>
  <si>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</si>
  <si>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</si>
  <si>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</si>
  <si>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</si>
  <si>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</si>
  <si>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</si>
  <si>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</si>
  <si>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</si>
  <si>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</si>
  <si>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</si>
  <si>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</si>
  <si>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</si>
  <si>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</si>
  <si>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</si>
  <si>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</si>
  <si>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</si>
  <si>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</si>
  <si>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</si>
  <si>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</si>
  <si>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</si>
  <si>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</si>
  <si>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</si>
  <si>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</si>
  <si>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</si>
  <si>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</si>
  <si>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</si>
  <si>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</si>
  <si>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</si>
  <si>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</si>
  <si>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</si>
  <si>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</si>
  <si>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</si>
  <si>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</si>
  <si>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</si>
  <si>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</si>
  <si>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</si>
  <si>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</si>
  <si>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</si>
  <si>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</si>
  <si>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</si>
  <si>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</si>
  <si>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</si>
  <si>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</si>
  <si>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</si>
  <si>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</si>
  <si>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</si>
  <si>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</si>
  <si>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</si>
  <si>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</si>
  <si>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</si>
  <si>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</si>
  <si>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</si>
  <si>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</si>
  <si>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</si>
  <si>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</si>
  <si>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</si>
  <si>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</si>
  <si>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</si>
  <si>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</si>
  <si>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</si>
  <si>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</si>
  <si>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</si>
  <si>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</si>
  <si>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</si>
  <si>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</si>
  <si>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</si>
  <si>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</si>
  <si>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</si>
  <si>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</si>
  <si>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</si>
  <si>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</si>
  <si>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</si>
  <si>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</si>
  <si>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</si>
  <si>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</si>
  <si>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</si>
  <si>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</si>
  <si>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</si>
  <si>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</si>
  <si>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</si>
  <si>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</si>
  <si>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</si>
  <si>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</si>
  <si>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</si>
  <si>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</si>
  <si>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</si>
  <si>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</si>
  <si>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</si>
  <si>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</si>
  <si>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</si>
  <si>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</si>
  <si>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</si>
  <si>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</si>
  <si>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</si>
  <si>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</si>
  <si>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</si>
  <si>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</si>
  <si>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</si>
  <si>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</si>
  <si>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</si>
  <si>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</si>
  <si>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</si>
  <si>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</si>
  <si>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</si>
  <si>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</si>
  <si>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</si>
  <si>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</si>
  <si>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</si>
  <si>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</si>
  <si>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</si>
  <si>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</si>
  <si>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</si>
  <si>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</si>
  <si>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</si>
  <si>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</si>
  <si>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</si>
  <si>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</si>
  <si>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</si>
  <si>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</si>
  <si>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</si>
  <si>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</si>
  <si>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</si>
  <si>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</si>
  <si>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</si>
  <si>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</si>
  <si>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</si>
  <si>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</si>
  <si>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</si>
  <si>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</si>
  <si>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</si>
  <si>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</si>
  <si>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</si>
  <si>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</si>
  <si>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</si>
  <si>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</si>
  <si>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</si>
  <si>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</si>
  <si>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</si>
  <si>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</si>
  <si>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</si>
  <si>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</si>
  <si>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</si>
  <si>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</si>
  <si>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</si>
  <si>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</si>
  <si>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</si>
  <si>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</si>
  <si>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</si>
  <si>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</si>
  <si>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</si>
  <si>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</si>
  <si>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</si>
  <si>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</si>
  <si>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</si>
  <si>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</si>
  <si>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</si>
  <si>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</si>
  <si>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</si>
  <si>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</si>
  <si>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</si>
  <si>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</si>
  <si>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</si>
  <si>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</si>
  <si>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</si>
  <si>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</si>
  <si>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</si>
  <si>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</si>
  <si>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</si>
  <si>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</si>
  <si>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</si>
  <si>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</si>
  <si>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</si>
  <si>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</si>
  <si>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</si>
  <si>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</si>
  <si>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</si>
  <si>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</si>
  <si>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</si>
  <si>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</si>
  <si>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</si>
  <si>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</si>
  <si>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</si>
  <si>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</si>
  <si>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</si>
  <si>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</si>
  <si>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</si>
  <si>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</si>
  <si>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</si>
  <si>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</si>
  <si>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</si>
  <si>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</si>
  <si>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</si>
  <si>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</si>
  <si>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</si>
  <si>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</si>
  <si>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</si>
  <si>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</si>
  <si>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</si>
  <si>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</si>
  <si>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</si>
  <si>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</si>
  <si>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</si>
  <si>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</si>
  <si>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</si>
  <si>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</si>
  <si>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</si>
  <si>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</si>
  <si>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</si>
  <si>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</si>
  <si>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</si>
  <si>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</si>
  <si>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</si>
  <si>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</si>
  <si>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</si>
  <si>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</si>
  <si>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</si>
  <si>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</si>
  <si>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</si>
  <si>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</si>
  <si>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</si>
  <si>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</si>
  <si>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</si>
  <si>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</si>
  <si>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</si>
  <si>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</si>
  <si>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</si>
  <si>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</si>
  <si>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</si>
  <si>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</si>
  <si>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</si>
  <si>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</si>
  <si>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</si>
  <si>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</si>
  <si>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</si>
  <si>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</si>
  <si>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</si>
  <si>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</si>
  <si>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</si>
  <si>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</si>
  <si>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</si>
  <si>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</si>
  <si>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</si>
  <si>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</si>
  <si>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</si>
  <si>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</si>
  <si>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</si>
  <si>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</si>
  <si>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</si>
  <si>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</si>
  <si>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</si>
  <si>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</si>
  <si>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</si>
  <si>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</si>
  <si>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</si>
  <si>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</si>
  <si>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</si>
  <si>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</si>
  <si>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</si>
  <si>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</si>
  <si>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</si>
  <si>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</si>
  <si>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</si>
  <si>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</si>
  <si>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</si>
  <si>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</si>
  <si>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</si>
  <si>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</si>
  <si>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</si>
  <si>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</si>
  <si>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</si>
  <si>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</si>
  <si>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</si>
  <si>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</si>
  <si>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</si>
  <si>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</si>
  <si>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</si>
  <si>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</si>
  <si>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</si>
  <si>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</si>
  <si>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</si>
  <si>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</si>
  <si>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</si>
  <si>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</si>
  <si>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</si>
  <si>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</si>
  <si>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</si>
  <si>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</si>
  <si>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</si>
  <si>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</si>
  <si>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</si>
  <si>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</si>
  <si>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</si>
  <si>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</si>
  <si>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</si>
  <si>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</si>
  <si>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</si>
  <si>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</si>
  <si>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</si>
  <si>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</si>
  <si>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</si>
  <si>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</si>
  <si>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</si>
  <si>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</si>
  <si>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</si>
  <si>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</si>
  <si>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</si>
  <si>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</si>
  <si>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20260406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</si>
  <si>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</si>
  <si>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</si>
  <si>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</si>
  <si>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</si>
  <si>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</si>
  <si>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</si>
  <si>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</si>
  <si>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</si>
  <si>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</si>
  <si>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</si>
  <si>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</si>
  <si>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</si>
  <si>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</si>
  <si>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20260424</t>
  </si>
  <si>
    <t>20260427</t>
  </si>
  <si>
    <t>20260428</t>
  </si>
  <si>
    <t>20260429</t>
  </si>
  <si>
    <t>20260430</t>
  </si>
  <si>
    <t>20260501</t>
  </si>
  <si>
    <t>20260504</t>
  </si>
  <si>
    <t>20260505</t>
  </si>
  <si>
    <t>20260506</t>
  </si>
  <si>
    <t>20260507</t>
  </si>
  <si>
    <t>Column #</t>
  </si>
  <si>
    <t>Months</t>
  </si>
  <si>
    <t>Days</t>
  </si>
  <si>
    <t>Diff vs overnight</t>
  </si>
  <si>
    <t>AGG(R112RD@INTDAILY,EOP)</t>
  </si>
  <si>
    <t>200001 !M</t>
  </si>
  <si>
    <t>200001</t>
  </si>
  <si>
    <t>Jan-1955 &lt;- 03-Jan-1955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</si>
  <si>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</si>
  <si>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</si>
  <si>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</si>
  <si>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</si>
  <si>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</si>
  <si>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</si>
  <si>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</si>
  <si>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</si>
  <si>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</si>
  <si>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</si>
  <si>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</si>
  <si>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</si>
  <si>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</si>
  <si>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</si>
  <si>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</si>
  <si>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</si>
  <si>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</si>
  <si>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</si>
  <si>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</si>
  <si>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</si>
  <si>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</si>
  <si>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</si>
  <si>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</si>
  <si>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</si>
  <si>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</si>
  <si>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</si>
  <si>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</si>
  <si>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</si>
  <si>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</si>
  <si>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</si>
  <si>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</si>
  <si>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</si>
  <si>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</si>
  <si>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</si>
  <si>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</si>
  <si>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</si>
  <si>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</si>
  <si>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</si>
  <si>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</si>
  <si>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</si>
  <si>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</si>
  <si>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</si>
  <si>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</si>
  <si>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</si>
  <si>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</si>
  <si>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</si>
  <si>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</si>
  <si>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</si>
  <si>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</si>
  <si>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</si>
  <si>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</si>
  <si>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</si>
  <si>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</si>
  <si>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</si>
  <si>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</si>
  <si>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</si>
  <si>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</si>
  <si>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</si>
  <si>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</si>
  <si>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</si>
  <si>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</si>
  <si>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</si>
  <si>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</si>
  <si>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</si>
  <si>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</si>
  <si>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</si>
  <si>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</si>
  <si>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</si>
  <si>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</si>
  <si>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</si>
  <si>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</si>
  <si>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</si>
  <si>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</si>
  <si>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</si>
  <si>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</si>
  <si>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</si>
  <si>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</si>
  <si>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</si>
  <si>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</si>
  <si>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</si>
  <si>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</si>
  <si>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</si>
  <si>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</si>
  <si>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</si>
  <si>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</si>
  <si>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</si>
  <si>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</si>
  <si>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</si>
  <si>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</si>
  <si>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</si>
  <si>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</si>
  <si>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</si>
  <si>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</si>
  <si>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</si>
  <si>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</si>
  <si>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</si>
  <si>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</si>
  <si>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</si>
  <si>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</si>
  <si>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</si>
  <si>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</si>
  <si>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</si>
  <si>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</si>
  <si>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</si>
  <si>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</si>
  <si>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</si>
  <si>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</si>
  <si>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</si>
  <si>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</si>
  <si>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</si>
  <si>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</si>
  <si>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</si>
  <si>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</si>
  <si>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</si>
  <si>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</si>
  <si>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</si>
  <si>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</si>
  <si>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</si>
  <si>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</si>
  <si>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</si>
  <si>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</si>
  <si>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</si>
  <si>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</si>
  <si>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</si>
  <si>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</si>
  <si>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</si>
  <si>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</si>
  <si>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</si>
  <si>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</si>
  <si>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</si>
  <si>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</si>
  <si>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</si>
  <si>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</si>
  <si>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</si>
  <si>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</si>
  <si>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</si>
  <si>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</si>
  <si>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</si>
  <si>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</si>
  <si>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</si>
  <si>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</si>
  <si>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</si>
  <si>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</si>
  <si>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</si>
  <si>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</si>
  <si>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</si>
  <si>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</si>
  <si>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</si>
  <si>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</si>
  <si>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</si>
  <si>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</si>
  <si>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</si>
  <si>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</si>
  <si>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</si>
  <si>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</si>
  <si>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</si>
  <si>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</si>
  <si>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</si>
  <si>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</si>
  <si>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</si>
  <si>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</si>
  <si>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</si>
  <si>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</si>
  <si>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</si>
  <si>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</si>
  <si>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</si>
  <si>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</si>
  <si>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</si>
  <si>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</si>
  <si>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</si>
  <si>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</si>
  <si>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</si>
  <si>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</si>
  <si>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</si>
  <si>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</si>
  <si>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</si>
  <si>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</si>
  <si>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</si>
  <si>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</si>
  <si>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</si>
  <si>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</si>
  <si>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</si>
  <si>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</si>
  <si>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</si>
  <si>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</si>
  <si>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</si>
  <si>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</si>
  <si>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</si>
  <si>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</si>
  <si>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</si>
  <si>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</si>
  <si>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</si>
  <si>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</si>
  <si>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</si>
  <si>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</si>
  <si>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</si>
  <si>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</si>
  <si>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</si>
  <si>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</si>
  <si>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</si>
  <si>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</si>
  <si>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</si>
  <si>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</si>
  <si>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</si>
  <si>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</si>
  <si>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</si>
  <si>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</si>
  <si>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</si>
  <si>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</si>
  <si>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</si>
  <si>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</si>
  <si>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</si>
  <si>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</si>
  <si>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</si>
  <si>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</si>
  <si>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</si>
  <si>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</si>
  <si>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</si>
  <si>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</si>
  <si>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</si>
  <si>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</si>
  <si>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</si>
  <si>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</si>
  <si>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</si>
  <si>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</si>
  <si>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</si>
  <si>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</si>
  <si>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</si>
  <si>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</si>
  <si>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</si>
  <si>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</si>
  <si>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</si>
  <si>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</si>
  <si>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</si>
  <si>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</si>
  <si>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</si>
  <si>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</si>
  <si>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</si>
  <si>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</si>
  <si>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</si>
  <si>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</si>
  <si>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</si>
  <si>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</si>
  <si>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</si>
  <si>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</si>
  <si>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</si>
  <si>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</si>
  <si>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</si>
  <si>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</si>
  <si>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</si>
  <si>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</si>
  <si>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</si>
  <si>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</si>
  <si>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</si>
  <si>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</si>
  <si>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</si>
  <si>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</si>
  <si>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</si>
  <si>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</si>
  <si>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</si>
  <si>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</si>
  <si>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</si>
  <si>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</si>
  <si>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</si>
  <si>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</si>
  <si>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</si>
  <si>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</si>
  <si>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</si>
  <si>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</si>
  <si>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</si>
  <si>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</si>
  <si>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</si>
  <si>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</si>
  <si>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</si>
  <si>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</si>
  <si>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</si>
  <si>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</si>
  <si>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</si>
  <si>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</si>
  <si>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</si>
  <si>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</si>
  <si>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</si>
  <si>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</si>
  <si>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</si>
  <si>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</si>
  <si>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</si>
  <si>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</si>
  <si>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</si>
  <si>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</si>
  <si>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</si>
  <si>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</si>
  <si>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</si>
  <si>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</si>
  <si>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</si>
  <si>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</si>
  <si>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</si>
  <si>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</si>
  <si>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</si>
  <si>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</si>
  <si>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</si>
  <si>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</si>
  <si>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</si>
  <si>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</si>
  <si>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</si>
  <si>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</si>
  <si>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</si>
  <si>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</si>
  <si>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</si>
  <si>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</si>
  <si>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</si>
  <si>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</si>
  <si>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</si>
  <si>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</si>
  <si>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</si>
  <si>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</si>
  <si>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Interest rates - OE forecast &amp; market expectations - monthly</t>
  </si>
  <si>
    <t>OE forecast</t>
  </si>
  <si>
    <t>Market expectations - Pre-conflict</t>
  </si>
  <si>
    <t>Market expectations - Current</t>
  </si>
  <si>
    <t>08-May-2026</t>
  </si>
  <si>
    <t>260508</t>
  </si>
  <si>
    <t>Back to notes</t>
  </si>
  <si>
    <t>Effect of a 1 per cent increase (unless otherwise stated), £ million</t>
  </si>
  <si>
    <t>Year</t>
  </si>
  <si>
    <t>2023-24</t>
  </si>
  <si>
    <t>2024-25</t>
  </si>
  <si>
    <t>2025-26</t>
  </si>
  <si>
    <t>2026-27</t>
  </si>
  <si>
    <t>2027-28</t>
  </si>
  <si>
    <t>2028-29</t>
  </si>
  <si>
    <t>2029-30</t>
  </si>
  <si>
    <t>RPI inflation</t>
  </si>
  <si>
    <t>Gilt rates (long-term interest rates)</t>
  </si>
  <si>
    <t>Short rates (Bank Rate)</t>
  </si>
  <si>
    <t>CGNCR (£1 billion change)</t>
  </si>
  <si>
    <t>T112G5@INTDAILY</t>
  </si>
  <si>
    <t>T112GF@INTDAILY</t>
  </si>
  <si>
    <t>T112GK@INTDAILY</t>
  </si>
  <si>
    <t>T112GT@INTDAILY</t>
  </si>
  <si>
    <t>03-Jan-1995</t>
  </si>
  <si>
    <t>UK: 5-Yr Government Bond Yield (%)</t>
  </si>
  <si>
    <t>UK: 15-Yr Government Bond Yield (%)</t>
  </si>
  <si>
    <t>UK: 20-Yr Government Bond Yield (%)</t>
  </si>
  <si>
    <t>UK: 30-Yr Government Bond Yield (%)</t>
  </si>
  <si>
    <t>10 days to 30/1</t>
  </si>
  <si>
    <t>Latest</t>
  </si>
  <si>
    <t>Financial market pricing</t>
  </si>
  <si>
    <t>Gilts</t>
  </si>
  <si>
    <t>5yr</t>
  </si>
  <si>
    <t>10yr</t>
  </si>
  <si>
    <t>15yr</t>
  </si>
  <si>
    <t>20yr</t>
  </si>
  <si>
    <t>Market expectations for Bank Rate</t>
  </si>
  <si>
    <t>3yr</t>
  </si>
  <si>
    <t>4yr</t>
  </si>
  <si>
    <t>6yr</t>
  </si>
  <si>
    <t>Diff</t>
  </si>
  <si>
    <t>Av 10-20</t>
  </si>
  <si>
    <t>OBR gilt</t>
  </si>
  <si>
    <t>Markets gilt</t>
  </si>
  <si>
    <t>Impact</t>
  </si>
  <si>
    <t>FY2023/24</t>
  </si>
  <si>
    <t>FY2024/25</t>
  </si>
  <si>
    <t>FY2025/26</t>
  </si>
  <si>
    <t>FY2026/27</t>
  </si>
  <si>
    <t>FY2027/28</t>
  </si>
  <si>
    <t>FY2028/29</t>
  </si>
  <si>
    <t>FY2029/30</t>
  </si>
  <si>
    <t>Gilts - impact</t>
  </si>
  <si>
    <t>OBR RCB</t>
  </si>
  <si>
    <t>Markets RCB</t>
  </si>
  <si>
    <t>Bank Rate - impact</t>
  </si>
  <si>
    <t>Total impact</t>
  </si>
  <si>
    <t>Headroom</t>
  </si>
  <si>
    <t>Remaining headroom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</si>
  <si>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</si>
  <si>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</si>
  <si>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</si>
  <si>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</si>
  <si>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</si>
  <si>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</si>
  <si>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</si>
  <si>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</si>
  <si>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</si>
  <si>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</si>
  <si>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</si>
  <si>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</si>
  <si>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</si>
  <si>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</si>
  <si>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</si>
  <si>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</si>
  <si>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</si>
  <si>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</si>
  <si>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</si>
  <si>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</si>
  <si>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</si>
  <si>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</si>
  <si>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</si>
  <si>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</si>
  <si>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</si>
  <si>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</si>
  <si>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</si>
  <si>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</si>
  <si>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</si>
  <si>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</si>
  <si>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</si>
  <si>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</si>
  <si>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</si>
  <si>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</si>
  <si>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</si>
  <si>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</si>
  <si>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</si>
  <si>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</si>
  <si>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</si>
  <si>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</si>
  <si>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</si>
  <si>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</si>
  <si>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</si>
  <si>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</si>
  <si>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</si>
  <si>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</si>
  <si>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</si>
  <si>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</si>
  <si>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</si>
  <si>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</si>
  <si>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</si>
  <si>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</si>
  <si>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</si>
  <si>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</si>
  <si>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</si>
  <si>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</si>
  <si>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</si>
  <si>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</si>
  <si>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</si>
  <si>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</si>
  <si>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</si>
  <si>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</si>
  <si>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</si>
  <si>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</si>
  <si>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</si>
  <si>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</si>
  <si>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</si>
  <si>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</si>
  <si>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</si>
  <si>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</si>
  <si>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</si>
  <si>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</si>
  <si>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</si>
  <si>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</si>
  <si>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</si>
  <si>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</si>
  <si>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</si>
  <si>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</si>
  <si>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</si>
  <si>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</si>
  <si>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</si>
  <si>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</si>
  <si>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</si>
  <si>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</si>
  <si>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</si>
  <si>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</si>
  <si>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</si>
  <si>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</si>
  <si>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</si>
  <si>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</si>
  <si>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</si>
  <si>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</si>
  <si>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</si>
  <si>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</si>
  <si>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</si>
  <si>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</si>
  <si>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</si>
  <si>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</si>
  <si>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</si>
  <si>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</si>
  <si>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</si>
  <si>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</si>
  <si>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</si>
  <si>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</si>
  <si>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</si>
  <si>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</si>
  <si>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</si>
  <si>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</si>
  <si>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</si>
  <si>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</si>
  <si>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</si>
  <si>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</si>
  <si>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</si>
  <si>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</si>
  <si>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</si>
  <si>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</si>
  <si>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</si>
  <si>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</si>
  <si>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</si>
  <si>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</si>
  <si>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</si>
  <si>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</si>
  <si>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</si>
  <si>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</si>
  <si>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</si>
  <si>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</si>
  <si>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</si>
  <si>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</si>
  <si>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</si>
  <si>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</si>
  <si>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</si>
  <si>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</si>
  <si>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</si>
  <si>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</si>
  <si>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</si>
  <si>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</si>
  <si>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</si>
  <si>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</si>
  <si>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</si>
  <si>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</si>
  <si>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</si>
  <si>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</si>
  <si>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</si>
  <si>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</si>
  <si>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</si>
  <si>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</si>
  <si>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</si>
  <si>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</si>
  <si>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</si>
  <si>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</si>
  <si>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</si>
  <si>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</si>
  <si>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</si>
  <si>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</si>
  <si>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</si>
  <si>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</si>
  <si>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</si>
  <si>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</si>
  <si>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</si>
  <si>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</si>
  <si>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</si>
  <si>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</si>
  <si>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</si>
  <si>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</si>
  <si>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</si>
  <si>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</si>
  <si>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</si>
  <si>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</si>
  <si>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</si>
  <si>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</si>
  <si>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</si>
  <si>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</si>
  <si>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</si>
  <si>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</si>
  <si>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</si>
  <si>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</si>
  <si>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</si>
  <si>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</si>
  <si>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</si>
  <si>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</si>
  <si>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</si>
  <si>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</si>
  <si>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</si>
  <si>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</si>
  <si>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</si>
  <si>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</si>
  <si>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</si>
  <si>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</si>
  <si>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</si>
  <si>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</si>
  <si>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</si>
  <si>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</si>
  <si>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</si>
  <si>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</si>
  <si>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</si>
  <si>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</si>
  <si>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</si>
  <si>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</si>
  <si>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</si>
  <si>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</si>
  <si>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</si>
  <si>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</si>
  <si>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</si>
  <si>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</si>
  <si>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</si>
  <si>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</si>
  <si>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</si>
  <si>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</si>
  <si>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</si>
  <si>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</si>
  <si>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</si>
  <si>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</si>
  <si>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</si>
  <si>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</si>
  <si>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</si>
  <si>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</si>
  <si>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</si>
  <si>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</si>
  <si>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</si>
  <si>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</si>
  <si>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</si>
  <si>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</si>
  <si>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</si>
  <si>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</si>
  <si>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</si>
  <si>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</si>
  <si>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</si>
  <si>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</si>
  <si>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</si>
  <si>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</si>
  <si>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</si>
  <si>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</si>
  <si>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</si>
  <si>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</si>
  <si>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</si>
  <si>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</si>
  <si>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</si>
  <si>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</si>
  <si>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</si>
  <si>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</si>
  <si>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</si>
  <si>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</si>
  <si>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</si>
  <si>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</si>
  <si>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</si>
  <si>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</si>
  <si>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</si>
  <si>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</si>
  <si>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</si>
  <si>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</si>
  <si>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</si>
  <si>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</si>
  <si>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</si>
  <si>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</si>
  <si>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</si>
  <si>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</si>
  <si>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</si>
  <si>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</si>
  <si>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</si>
  <si>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</si>
  <si>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</si>
  <si>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</si>
  <si>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</si>
  <si>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</si>
  <si>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</si>
  <si>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</si>
  <si>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</si>
  <si>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</si>
  <si>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</si>
  <si>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</si>
  <si>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</si>
  <si>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</si>
  <si>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</si>
  <si>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</si>
  <si>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</si>
  <si>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</si>
  <si>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</si>
  <si>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</si>
  <si>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</si>
  <si>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</si>
  <si>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</si>
  <si>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</si>
  <si>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</si>
  <si>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</si>
  <si>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</si>
  <si>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</si>
  <si>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</si>
  <si>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</si>
  <si>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</si>
  <si>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</si>
  <si>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</si>
  <si>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</si>
  <si>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</si>
  <si>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</si>
  <si>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</si>
  <si>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</si>
  <si>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</si>
  <si>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</si>
  <si>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</si>
  <si>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</si>
  <si>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</si>
  <si>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</si>
  <si>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</si>
  <si>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</si>
  <si>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</si>
  <si>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</si>
  <si>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</si>
  <si>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</si>
  <si>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</si>
  <si>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</si>
  <si>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</si>
  <si>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</si>
  <si>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</si>
  <si>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</si>
  <si>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</si>
  <si>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</si>
  <si>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</si>
  <si>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</si>
  <si>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</si>
  <si>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</si>
  <si>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</si>
  <si>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</si>
  <si>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</si>
  <si>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</si>
  <si>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</si>
  <si>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</si>
  <si>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</si>
  <si>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</si>
  <si>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</si>
  <si>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</si>
  <si>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</si>
  <si>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</si>
  <si>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</si>
  <si>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</si>
  <si>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</si>
  <si>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</si>
  <si>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</si>
  <si>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</si>
  <si>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</si>
  <si>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</si>
  <si>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</si>
  <si>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</si>
  <si>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</si>
  <si>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</si>
  <si>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</si>
  <si>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</si>
  <si>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</si>
  <si>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</si>
  <si>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</si>
  <si>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</si>
  <si>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</si>
  <si>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</si>
  <si>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</si>
  <si>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</si>
  <si>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</si>
  <si>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</si>
  <si>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</si>
  <si>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</si>
  <si>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</si>
  <si>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</si>
  <si>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</si>
  <si>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</si>
  <si>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</si>
  <si>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</si>
  <si>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</si>
  <si>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</si>
  <si>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</si>
  <si>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</si>
  <si>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</si>
  <si>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</si>
  <si>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</si>
  <si>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Interest rate, 10y gov. bond yield, Term Premium</t>
  </si>
  <si>
    <t>%</t>
  </si>
  <si>
    <t>NA</t>
  </si>
  <si>
    <t>Level</t>
  </si>
  <si>
    <t>Oxford Economics calculations</t>
  </si>
  <si>
    <t>Oxford Economics calculation</t>
  </si>
  <si>
    <t>GBR</t>
  </si>
  <si>
    <t>RLG_TERM_PREM</t>
  </si>
  <si>
    <t>United States</t>
  </si>
  <si>
    <t>USA</t>
  </si>
  <si>
    <t>DEU</t>
  </si>
  <si>
    <t>JPN</t>
  </si>
  <si>
    <t>T112G1@INTDAILY</t>
  </si>
  <si>
    <t>T112G3@INTDAILY</t>
  </si>
  <si>
    <t>T112G4@INTDAILY</t>
  </si>
  <si>
    <t>16-Jul-1999</t>
  </si>
  <si>
    <t>UK: 1-Yr Government Bond Yield (%)</t>
  </si>
  <si>
    <t>UK: 3-Yr Government Bond Yield (%)</t>
  </si>
  <si>
    <t>06-Mar-1995</t>
  </si>
  <si>
    <t>UK: 4-Yr Government Bond Yield (%)</t>
  </si>
  <si>
    <t>T112G6@INTDAILY</t>
  </si>
  <si>
    <t>T112G7@INTDAILY</t>
  </si>
  <si>
    <t>T112G8@INTDAILY</t>
  </si>
  <si>
    <t>T112G9@INTDAILY</t>
  </si>
  <si>
    <t>UK: 6-Yr Government Bond Yield (%)</t>
  </si>
  <si>
    <t>18-Jul-1995</t>
  </si>
  <si>
    <t>UK: 7-Yr Government Bond Yield (%)</t>
  </si>
  <si>
    <t>UK: 8-Yr Government Bond Yield (%)</t>
  </si>
  <si>
    <t>UK: 9-Yr Government Bond Yield (%)</t>
  </si>
  <si>
    <t>Yield curve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</si>
  <si>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</si>
  <si>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</si>
  <si>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</si>
  <si>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</si>
  <si>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</si>
  <si>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</si>
  <si>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</si>
  <si>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</si>
  <si>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</si>
  <si>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</si>
  <si>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15Y</t>
  </si>
  <si>
    <t>20Y</t>
  </si>
  <si>
    <t>30Y</t>
  </si>
  <si>
    <t>Pre-conflict</t>
  </si>
  <si>
    <t>M02321M@INTDAILY</t>
  </si>
  <si>
    <t>M02341M@INTDAILY</t>
  </si>
  <si>
    <t>25-Aug-2014</t>
  </si>
  <si>
    <t>Euro Area: 1 Yr Int Rt Swp[Ann,Act/360]v 3 M EURIBOR[IMM Dt 1]:Mid Rt[2PM ET](%)</t>
  </si>
  <si>
    <t>Euro Area: 2 Yr Int Rt Swp[Ann,Act/360]v 3 M EURIBOR[IMM Dt 1]:Mid Rt[2PM ET](%)</t>
  </si>
  <si>
    <t>20260508</t>
  </si>
  <si>
    <t>Eurozone</t>
  </si>
  <si>
    <t>1yr1yr forward rate since 27/2</t>
  </si>
  <si>
    <t>Vote share</t>
  </si>
  <si>
    <t>2026 local elections</t>
  </si>
  <si>
    <t>Labour</t>
  </si>
  <si>
    <t>2024 general election</t>
  </si>
  <si>
    <t>Green</t>
  </si>
  <si>
    <t>Other</t>
  </si>
  <si>
    <t>Conserv.</t>
  </si>
  <si>
    <t>Lib. Dem.</t>
  </si>
  <si>
    <t>Reform</t>
  </si>
  <si>
    <t>Desktop</t>
  </si>
  <si>
    <t>World</t>
  </si>
  <si>
    <t>GDP</t>
  </si>
  <si>
    <t>RCBEOP</t>
  </si>
  <si>
    <t>Term premium forecast</t>
  </si>
  <si>
    <t>May-11-2026 12:04</t>
  </si>
  <si>
    <t>11-May-2026</t>
  </si>
  <si>
    <t>260511</t>
  </si>
  <si>
    <t>OBR YHAT calculations</t>
  </si>
  <si>
    <t>Baseline - growth</t>
  </si>
  <si>
    <t>Baseline - levels</t>
  </si>
  <si>
    <t>New OBR</t>
  </si>
  <si>
    <t>Potential pop</t>
  </si>
  <si>
    <t>potential output</t>
  </si>
  <si>
    <t>Migrants diff</t>
  </si>
  <si>
    <t>16+ pop diff</t>
  </si>
  <si>
    <t>YHAT diff</t>
  </si>
  <si>
    <t>16+ share of migrants</t>
  </si>
  <si>
    <t>5yr growth</t>
  </si>
  <si>
    <t>Back to contents</t>
  </si>
  <si>
    <t>1.15 Potential output forecast</t>
  </si>
  <si>
    <t>Levels</t>
  </si>
  <si>
    <t>Growth rates</t>
  </si>
  <si>
    <r>
      <t>Potential output</t>
    </r>
    <r>
      <rPr>
        <vertAlign val="superscript"/>
        <sz val="12"/>
        <color indexed="8"/>
        <rFont val="Calibri"/>
        <family val="2"/>
      </rPr>
      <t xml:space="preserve">1 </t>
    </r>
    <r>
      <rPr>
        <sz val="12"/>
        <color indexed="8"/>
        <rFont val="Calibri"/>
        <family val="2"/>
      </rPr>
      <t>(£m)</t>
    </r>
  </si>
  <si>
    <t>Population (16+)</t>
  </si>
  <si>
    <r>
      <t xml:space="preserve"> Potential employment rate</t>
    </r>
    <r>
      <rPr>
        <vertAlign val="superscript"/>
        <sz val="12"/>
        <color indexed="8"/>
        <rFont val="Calibri"/>
        <family val="2"/>
      </rPr>
      <t>2</t>
    </r>
    <r>
      <rPr>
        <sz val="12"/>
        <color indexed="8"/>
        <rFont val="Calibri"/>
        <family val="2"/>
      </rPr>
      <t xml:space="preserve"> (16+)</t>
    </r>
  </si>
  <si>
    <t>of which: potential participation rate</t>
  </si>
  <si>
    <t>of which: equilibrium unemployment rate</t>
  </si>
  <si>
    <t xml:space="preserve">Potential average hours </t>
  </si>
  <si>
    <t xml:space="preserve">Potential productivity per hour </t>
  </si>
  <si>
    <r>
      <t>Potential output</t>
    </r>
    <r>
      <rPr>
        <vertAlign val="superscript"/>
        <sz val="12"/>
        <color indexed="8"/>
        <rFont val="Calibri"/>
        <family val="2"/>
      </rPr>
      <t xml:space="preserve">3 </t>
    </r>
  </si>
  <si>
    <t xml:space="preserve">Potential employment rate 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</si>
  <si>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</si>
  <si>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</si>
  <si>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</si>
  <si>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</si>
  <si>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</si>
  <si>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</si>
  <si>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</si>
  <si>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</si>
  <si>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</si>
  <si>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</si>
  <si>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</si>
  <si>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</si>
  <si>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</si>
  <si>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</si>
  <si>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</si>
  <si>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</si>
  <si>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</si>
  <si>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</si>
  <si>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</si>
  <si>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</si>
  <si>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</si>
  <si>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</si>
  <si>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</si>
  <si>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</si>
  <si>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</si>
  <si>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</si>
  <si>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</si>
  <si>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</si>
  <si>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</si>
  <si>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</si>
  <si>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</si>
  <si>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</si>
  <si>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</si>
  <si>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</si>
  <si>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</si>
  <si>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</si>
  <si>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</si>
  <si>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</si>
  <si>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</si>
  <si>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</si>
  <si>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</si>
  <si>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</si>
  <si>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</si>
  <si>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</si>
  <si>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</si>
  <si>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</si>
  <si>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</si>
  <si>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</si>
  <si>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</si>
  <si>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2019-20</t>
  </si>
  <si>
    <t>2020-21</t>
  </si>
  <si>
    <t>2021-22</t>
  </si>
  <si>
    <t>2022-23</t>
  </si>
  <si>
    <t>2030-31</t>
  </si>
  <si>
    <t>Definitions:</t>
  </si>
  <si>
    <t xml:space="preserve">OBR estimate of potential population, based on LFS household population, all aged 16 and over (ONS identifier: MGSL) </t>
  </si>
  <si>
    <t>OBR estimate of the potential participation rate, on the same basis as the LFS participation rate, all aged 16 and over (ONS identifier: MGWG)</t>
  </si>
  <si>
    <t>OBR estimate of the equilibirum unemployment rate, on the same basis as the ILO unemployment rate, all aged 16 and over (ONS identifier: MGSX)</t>
  </si>
  <si>
    <t>OBR estimate of the potential employment rate, on the same basis as the LFS employment rate, all aged 16 and over (ONS identifier: MGSR)</t>
  </si>
  <si>
    <t>OBR estimate of potential average hours, on the same basis as LFS average (mean) actual weekly hours worked, all workers (ONS identifier: YBUV)</t>
  </si>
  <si>
    <t>OBR estimate of potential output per hour, on the same basis as GDP (ONS identifier: ABMI) divided by total weekly hours worked (ONS identifier: YBUS)</t>
  </si>
  <si>
    <t>Notes:</t>
  </si>
  <si>
    <r>
      <rPr>
        <vertAlign val="superscript"/>
        <sz val="8"/>
        <rFont val="Calibri"/>
        <family val="2"/>
      </rPr>
      <t>1</t>
    </r>
    <r>
      <rPr>
        <sz val="8"/>
        <color indexed="8"/>
        <rFont val="Calibri"/>
        <family val="2"/>
      </rPr>
      <t xml:space="preserve"> Potential output can be calculated by multiplying potential population,  productivity, average hours and the employment rate divided by 100. </t>
    </r>
  </si>
  <si>
    <r>
      <rPr>
        <vertAlign val="superscript"/>
        <sz val="8"/>
        <color indexed="8"/>
        <rFont val="Calibri"/>
        <family val="2"/>
      </rPr>
      <t>2</t>
    </r>
    <r>
      <rPr>
        <sz val="8"/>
        <color indexed="8"/>
        <rFont val="Calibri"/>
        <family val="2"/>
      </rPr>
      <t xml:space="preserve"> The potential employment rate is determined by multiplying the potential participation rate by 1 minus the equilibrium unemployment rate divided by 100. </t>
    </r>
  </si>
  <si>
    <r>
      <rPr>
        <vertAlign val="superscript"/>
        <sz val="8"/>
        <color indexed="8"/>
        <rFont val="Calibri"/>
        <family val="2"/>
      </rPr>
      <t>3</t>
    </r>
    <r>
      <rPr>
        <sz val="8"/>
        <color indexed="8"/>
        <rFont val="Calibri"/>
        <family val="2"/>
      </rPr>
      <t xml:space="preserve"> Potential output growth is approximately equal to the sum of the growth rates of potential population, the employment rate, average hours and productivity.</t>
    </r>
  </si>
  <si>
    <t>Net inflows</t>
  </si>
  <si>
    <t>OBR Mar</t>
  </si>
  <si>
    <t>ONS Apr</t>
  </si>
  <si>
    <t>May</t>
  </si>
  <si>
    <t>RLG forecasts</t>
  </si>
  <si>
    <t>Feb</t>
  </si>
  <si>
    <t>RCB forecasts</t>
  </si>
  <si>
    <t>UNBV34@UK</t>
  </si>
  <si>
    <t>UNBV42@UK</t>
  </si>
  <si>
    <t>M112I5Y@INTDAILY</t>
  </si>
  <si>
    <t>May-11-2026 14:25</t>
  </si>
  <si>
    <t>20260511</t>
  </si>
  <si>
    <t>Apr-2026 &lt;- 11-May-2026</t>
  </si>
  <si>
    <t>May-08-2026 09:34</t>
  </si>
  <si>
    <t>Apr-2026</t>
  </si>
  <si>
    <t>Jan-1995</t>
  </si>
  <si>
    <t>UK: Mortgages: Fixed Rates: MFIS ex Central Bank: 2-Year 75% LTV (AVG, %)</t>
  </si>
  <si>
    <t>UK: Mortgages: Fixed Rates: MFIS ex Central Bank: 5-Year 75% LTV (AVG, %)</t>
  </si>
  <si>
    <t>Aug-2014 &lt;- 26-Aug-2014</t>
  </si>
  <si>
    <t>UK: 5 Year Overnight Index Swap[Ann,Act/365]v SONIA:Mid Rate[2PM ET](%p.a)</t>
  </si>
  <si>
    <t>MAY008F</t>
  </si>
  <si>
    <t>Interest Rate Swap, risk-free reference rate, 2yr</t>
  </si>
  <si>
    <t>Tullett Prebon Information/LSEG Datastream/Haver Analytics</t>
  </si>
  <si>
    <t>M112IHH@INTDAILY, spliced with OIGBP2Y</t>
  </si>
  <si>
    <t>RSWAP2YR_RFR</t>
  </si>
  <si>
    <t>Interest Rate Swap, risk-free reference rate, 5yr</t>
  </si>
  <si>
    <t>RSWAP5YR_RFR</t>
  </si>
  <si>
    <t>Interest rate, central bank policy, end of period</t>
  </si>
  <si>
    <t>Bank of England \Haver Analytics</t>
  </si>
  <si>
    <t>agg(R112RD@INTDAILY,EOP)</t>
  </si>
  <si>
    <t>United Kingdom: Official Bank Rate (%) ,EOP</t>
  </si>
  <si>
    <t>Impact of tighter FC on economy</t>
  </si>
  <si>
    <t>C</t>
  </si>
  <si>
    <t>IPNR</t>
  </si>
  <si>
    <t>Quoted mortgage rates</t>
  </si>
  <si>
    <t>Margins</t>
  </si>
  <si>
    <t>Diff vs expiring deal</t>
  </si>
  <si>
    <t>End-date:</t>
  </si>
  <si>
    <t>2 year fix, 75% LTV **</t>
  </si>
  <si>
    <t>5 year fix, 75% LTV **</t>
  </si>
  <si>
    <t>2 year fix, 75% LTV</t>
  </si>
  <si>
    <t>5 year fix, 75% LTV</t>
  </si>
  <si>
    <t>2 year swap</t>
  </si>
  <si>
    <t>5 year swap</t>
  </si>
  <si>
    <t>Consumption, private, real, LCU</t>
  </si>
  <si>
    <t>Apr26_2</t>
  </si>
  <si>
    <t>Pound</t>
  </si>
  <si>
    <t>Millions: chained 2023 prices</t>
  </si>
  <si>
    <t>Office for National Statistics\Haver Analytics</t>
  </si>
  <si>
    <t>chained 2023</t>
  </si>
  <si>
    <t>ABJRQ@UK</t>
  </si>
  <si>
    <t>U.K.: Household Final Consumption Expenditure (SA, Mil.Chn.2023.GBP)</t>
  </si>
  <si>
    <t>GDP, real, LCU</t>
  </si>
  <si>
    <t>ABMIQ@UK</t>
  </si>
  <si>
    <t>U.K.: Real Gross Domestic Product (SA, Mil.Chn.2023.GBP)</t>
  </si>
  <si>
    <t>Investment, private sector business, real, LCU</t>
  </si>
  <si>
    <t>NPELQ@UK</t>
  </si>
  <si>
    <t>UK: Gross Fixed Capital Formation: Business Investment (SA, Mil.Chn.2023.GBP)</t>
  </si>
  <si>
    <t>RCB_RLG_May26</t>
  </si>
  <si>
    <t>May-11-2026 20:55</t>
  </si>
  <si>
    <t>May-11-2026 21:02</t>
  </si>
  <si>
    <t>May-11-2026 19:01</t>
  </si>
  <si>
    <t>May-12-2026 01:49</t>
  </si>
  <si>
    <t>May-11-2026 19:04</t>
  </si>
  <si>
    <t>May-12-2026 09:32</t>
  </si>
  <si>
    <t>May-12-2026 10:28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</si>
</sst>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00"/>
    <numFmt numFmtId="166" formatCode="0.000"/>
    <numFmt numFmtId="167" formatCode="0.0000000"/>
    <numFmt numFmtId="168" formatCode="###0.0;\-###0.0;0.0;@"/>
    <numFmt numFmtId="169" formatCode="0.0"/>
    <numFmt numFmtId="170" formatCode="#,##0.000000"/>
    <numFmt numFmtId="171" formatCode="#,##0.0"/>
    <numFmt numFmtId="172" formatCode="0.0%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b/>
      <sz val="8"/>
      <color rgb="FFFF0000"/>
      <name val="Calibri"/>
      <family val="2"/>
    </font>
    <font>
      <sz val="8"/>
      <color indexed="8"/>
      <name val="Calibri"/>
      <family val="2"/>
    </font>
    <font>
      <sz val="8"/>
      <color rgb="FFFF0000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rgb="FF000000"/>
      <name val="Calibri"/>
      <family val="2"/>
    </font>
    <font>
      <vertAlign val="superscript"/>
      <sz val="12"/>
      <color indexed="8"/>
      <name val="Calibri"/>
      <family val="2"/>
    </font>
    <font>
      <i/>
      <sz val="12"/>
      <color indexed="8"/>
      <name val="Calibri"/>
      <family val="2"/>
    </font>
    <font>
      <i/>
      <sz val="12"/>
      <name val="Calibri"/>
      <family val="2"/>
    </font>
    <font>
      <sz val="11"/>
      <color theme="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2"/>
      <name val="Calibri"/>
      <family val="2"/>
    </font>
    <font>
      <vertAlign val="superscript"/>
      <sz val="8"/>
      <name val="Calibri"/>
      <family val="2"/>
    </font>
    <font>
      <vertAlign val="superscript"/>
      <sz val="8"/>
      <color indexed="8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A80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5C7D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4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indexed="45"/>
      </left>
      <right/>
      <top/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/>
      <diagonal/>
    </border>
    <border>
      <left/>
      <right/>
      <top style="thin">
        <color indexed="45"/>
      </top>
      <bottom/>
      <diagonal/>
    </border>
    <border>
      <left/>
      <right/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/>
      <diagonal/>
    </border>
    <border>
      <left style="medium">
        <color indexed="45"/>
      </left>
      <right/>
      <top style="thin">
        <color indexed="45"/>
      </top>
      <bottom/>
      <diagonal/>
    </border>
    <border>
      <left style="medium">
        <color theme="8"/>
      </left>
      <right style="medium">
        <color theme="8"/>
      </right>
      <top style="thin">
        <color indexed="45"/>
      </top>
      <bottom/>
      <diagonal/>
    </border>
    <border>
      <left/>
      <right style="medium">
        <color theme="8"/>
      </right>
      <top style="thin">
        <color indexed="45"/>
      </top>
      <bottom/>
      <diagonal/>
    </border>
    <border>
      <left style="medium">
        <color indexed="45"/>
      </left>
      <right style="medium">
        <color theme="8"/>
      </right>
      <top/>
      <bottom/>
      <diagonal/>
    </border>
    <border>
      <left style="medium">
        <color indexed="45"/>
      </left>
      <right style="medium">
        <color indexed="45"/>
      </right>
      <top/>
      <bottom/>
      <diagonal/>
    </border>
    <border>
      <left style="medium">
        <color indexed="45"/>
      </left>
      <right/>
      <top style="medium">
        <color indexed="45"/>
      </top>
      <bottom/>
      <diagonal/>
    </border>
    <border>
      <left/>
      <right/>
      <top style="medium">
        <color indexed="45"/>
      </top>
      <bottom/>
      <diagonal/>
    </border>
    <border>
      <left/>
      <right style="medium">
        <color theme="8"/>
      </right>
      <top style="medium">
        <color indexed="45"/>
      </top>
      <bottom/>
      <diagonal/>
    </border>
    <border>
      <left style="medium">
        <color indexed="45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1" fontId="0" fillId="0" borderId="0" xfId="0" applyNumberFormat="1"/>
    <xf numFmtId="0" fontId="0" fillId="0" borderId="0" xfId="0" applyFill="1"/>
    <xf numFmtId="0" fontId="1" fillId="0" borderId="0" xfId="0" applyFont="1"/>
    <xf numFmtId="167" fontId="0" fillId="0" borderId="0" xfId="0" applyNumberFormat="1"/>
    <xf numFmtId="14" fontId="0" fillId="2" borderId="0" xfId="0" applyNumberFormat="1" applyFill="1"/>
    <xf numFmtId="2" fontId="0" fillId="2" borderId="0" xfId="0" applyNumberFormat="1" applyFill="1"/>
    <xf numFmtId="16" fontId="0" fillId="0" borderId="0" xfId="0" applyNumberFormat="1"/>
    <xf numFmtId="2" fontId="2" fillId="0" borderId="0" xfId="0" applyNumberFormat="1" applyFont="1"/>
    <xf numFmtId="0" fontId="4" fillId="3" borderId="0" xfId="1" applyFont="1" applyFill="1"/>
    <xf numFmtId="0" fontId="6" fillId="0" borderId="0" xfId="2" applyFont="1"/>
    <xf numFmtId="0" fontId="6" fillId="3" borderId="0" xfId="2" applyFont="1" applyFill="1"/>
    <xf numFmtId="0" fontId="6" fillId="3" borderId="0" xfId="0" applyFont="1" applyFill="1"/>
    <xf numFmtId="0" fontId="6" fillId="0" borderId="0" xfId="0" applyFont="1"/>
    <xf numFmtId="3" fontId="6" fillId="0" borderId="0" xfId="0" applyNumberFormat="1" applyFont="1"/>
    <xf numFmtId="1" fontId="6" fillId="0" borderId="0" xfId="2" applyNumberFormat="1" applyFont="1"/>
    <xf numFmtId="3" fontId="6" fillId="0" borderId="1" xfId="0" applyNumberFormat="1" applyFont="1" applyBorder="1"/>
    <xf numFmtId="0" fontId="6" fillId="0" borderId="2" xfId="0" applyFont="1" applyBorder="1"/>
    <xf numFmtId="0" fontId="1" fillId="0" borderId="0" xfId="0" applyFont="1" applyAlignment="1">
      <alignment horizontal="right"/>
    </xf>
    <xf numFmtId="2" fontId="0" fillId="0" borderId="0" xfId="0" applyNumberFormat="1" applyFont="1" applyAlignment="1">
      <alignment horizontal="right"/>
    </xf>
    <xf numFmtId="2" fontId="1" fillId="0" borderId="0" xfId="0" applyNumberFormat="1" applyFont="1"/>
    <xf numFmtId="1" fontId="0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8" fillId="4" borderId="3" xfId="3" applyFont="1" applyFill="1" applyBorder="1" applyAlignment="1">
      <alignment horizontal="left" wrapText="1"/>
    </xf>
    <xf numFmtId="168" fontId="0" fillId="0" borderId="0" xfId="0" applyNumberFormat="1"/>
    <xf numFmtId="168" fontId="9" fillId="0" borderId="0" xfId="0" applyNumberFormat="1" applyFont="1"/>
    <xf numFmtId="14" fontId="0" fillId="2" borderId="0" xfId="0" applyNumberFormat="1" applyFill="1" applyAlignment="1">
      <alignment wrapText="1"/>
    </xf>
    <xf numFmtId="169" fontId="0" fillId="0" borderId="0" xfId="0" applyNumberFormat="1"/>
    <xf numFmtId="15" fontId="0" fillId="0" borderId="0" xfId="0" applyNumberFormat="1"/>
    <xf numFmtId="0" fontId="12" fillId="5" borderId="0" xfId="5" applyFont="1" applyFill="1" applyBorder="1" applyAlignment="1" applyProtection="1">
      <alignment horizontal="center" vertical="center" wrapText="1"/>
    </xf>
    <xf numFmtId="0" fontId="13" fillId="0" borderId="0" xfId="0" applyFont="1"/>
    <xf numFmtId="0" fontId="14" fillId="6" borderId="0" xfId="0" applyFont="1" applyFill="1"/>
    <xf numFmtId="170" fontId="15" fillId="5" borderId="0" xfId="0" applyNumberFormat="1" applyFont="1" applyFill="1"/>
    <xf numFmtId="0" fontId="14" fillId="5" borderId="0" xfId="0" applyFont="1" applyFill="1"/>
    <xf numFmtId="0" fontId="16" fillId="6" borderId="0" xfId="0" applyFont="1" applyFill="1"/>
    <xf numFmtId="0" fontId="16" fillId="6" borderId="4" xfId="0" applyFont="1" applyFill="1" applyBorder="1"/>
    <xf numFmtId="0" fontId="16" fillId="7" borderId="0" xfId="0" applyFont="1" applyFill="1"/>
    <xf numFmtId="0" fontId="16" fillId="5" borderId="0" xfId="0" applyFont="1" applyFill="1"/>
    <xf numFmtId="0" fontId="16" fillId="8" borderId="8" xfId="0" applyFont="1" applyFill="1" applyBorder="1"/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22" fillId="11" borderId="0" xfId="0" applyFont="1" applyFill="1"/>
    <xf numFmtId="0" fontId="22" fillId="0" borderId="0" xfId="0" applyFont="1"/>
    <xf numFmtId="0" fontId="16" fillId="0" borderId="0" xfId="0" applyFont="1"/>
    <xf numFmtId="0" fontId="23" fillId="7" borderId="8" xfId="0" applyFont="1" applyFill="1" applyBorder="1" applyAlignment="1">
      <alignment horizontal="left"/>
    </xf>
    <xf numFmtId="0" fontId="16" fillId="0" borderId="18" xfId="0" applyFont="1" applyBorder="1" applyAlignment="1">
      <alignment horizontal="center" vertical="center" wrapText="1"/>
    </xf>
    <xf numFmtId="3" fontId="23" fillId="6" borderId="0" xfId="0" applyNumberFormat="1" applyFont="1" applyFill="1" applyAlignment="1">
      <alignment horizontal="center" vertical="center"/>
    </xf>
    <xf numFmtId="169" fontId="23" fillId="6" borderId="18" xfId="0" applyNumberFormat="1" applyFont="1" applyFill="1" applyBorder="1" applyAlignment="1">
      <alignment horizontal="center" vertical="center"/>
    </xf>
    <xf numFmtId="171" fontId="23" fillId="6" borderId="0" xfId="0" applyNumberFormat="1" applyFont="1" applyFill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169" fontId="23" fillId="6" borderId="19" xfId="0" applyNumberFormat="1" applyFont="1" applyFill="1" applyBorder="1" applyAlignment="1">
      <alignment horizontal="center"/>
    </xf>
    <xf numFmtId="169" fontId="16" fillId="5" borderId="0" xfId="0" applyNumberFormat="1" applyFont="1" applyFill="1"/>
    <xf numFmtId="169" fontId="23" fillId="7" borderId="18" xfId="0" applyNumberFormat="1" applyFont="1" applyFill="1" applyBorder="1" applyAlignment="1">
      <alignment horizontal="center" vertical="center"/>
    </xf>
    <xf numFmtId="169" fontId="16" fillId="7" borderId="0" xfId="0" applyNumberFormat="1" applyFont="1" applyFill="1"/>
    <xf numFmtId="169" fontId="23" fillId="6" borderId="0" xfId="0" applyNumberFormat="1" applyFont="1" applyFill="1" applyAlignment="1">
      <alignment horizontal="center" vertical="center"/>
    </xf>
    <xf numFmtId="3" fontId="22" fillId="0" borderId="0" xfId="0" applyNumberFormat="1" applyFont="1"/>
    <xf numFmtId="171" fontId="22" fillId="0" borderId="0" xfId="0" applyNumberFormat="1" applyFont="1"/>
    <xf numFmtId="3" fontId="23" fillId="6" borderId="20" xfId="0" applyNumberFormat="1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left"/>
    </xf>
    <xf numFmtId="0" fontId="23" fillId="6" borderId="21" xfId="0" applyFont="1" applyFill="1" applyBorder="1" applyAlignment="1">
      <alignment horizontal="left"/>
    </xf>
    <xf numFmtId="169" fontId="23" fillId="6" borderId="22" xfId="0" applyNumberFormat="1" applyFont="1" applyFill="1" applyBorder="1" applyAlignment="1">
      <alignment horizontal="center" vertical="center"/>
    </xf>
    <xf numFmtId="3" fontId="23" fillId="6" borderId="15" xfId="0" applyNumberFormat="1" applyFont="1" applyFill="1" applyBorder="1" applyAlignment="1">
      <alignment horizontal="center" vertical="center"/>
    </xf>
    <xf numFmtId="169" fontId="23" fillId="6" borderId="15" xfId="0" applyNumberFormat="1" applyFont="1" applyFill="1" applyBorder="1" applyAlignment="1">
      <alignment horizontal="center" vertical="center"/>
    </xf>
    <xf numFmtId="171" fontId="23" fillId="6" borderId="15" xfId="0" applyNumberFormat="1" applyFont="1" applyFill="1" applyBorder="1" applyAlignment="1">
      <alignment horizontal="center" vertical="center"/>
    </xf>
    <xf numFmtId="169" fontId="24" fillId="6" borderId="15" xfId="0" applyNumberFormat="1" applyFont="1" applyFill="1" applyBorder="1" applyAlignment="1">
      <alignment horizontal="center" vertical="center"/>
    </xf>
    <xf numFmtId="169" fontId="23" fillId="6" borderId="23" xfId="0" applyNumberFormat="1" applyFont="1" applyFill="1" applyBorder="1" applyAlignment="1">
      <alignment horizontal="center" vertical="center"/>
    </xf>
    <xf numFmtId="169" fontId="24" fillId="6" borderId="0" xfId="0" applyNumberFormat="1" applyFont="1" applyFill="1" applyAlignment="1">
      <alignment horizontal="center" vertical="center"/>
    </xf>
    <xf numFmtId="169" fontId="23" fillId="6" borderId="19" xfId="0" applyNumberFormat="1" applyFont="1" applyFill="1" applyBorder="1" applyAlignment="1">
      <alignment horizontal="center" vertical="center"/>
    </xf>
    <xf numFmtId="172" fontId="16" fillId="7" borderId="0" xfId="4" applyNumberFormat="1" applyFont="1" applyFill="1"/>
    <xf numFmtId="0" fontId="23" fillId="6" borderId="24" xfId="0" applyFont="1" applyFill="1" applyBorder="1" applyAlignment="1">
      <alignment horizontal="left"/>
    </xf>
    <xf numFmtId="2" fontId="16" fillId="7" borderId="0" xfId="0" applyNumberFormat="1" applyFont="1" applyFill="1"/>
    <xf numFmtId="166" fontId="16" fillId="7" borderId="0" xfId="0" applyNumberFormat="1" applyFont="1" applyFill="1"/>
    <xf numFmtId="0" fontId="23" fillId="6" borderId="25" xfId="0" applyFont="1" applyFill="1" applyBorder="1" applyAlignment="1">
      <alignment horizontal="left"/>
    </xf>
    <xf numFmtId="169" fontId="23" fillId="6" borderId="25" xfId="0" applyNumberFormat="1" applyFont="1" applyFill="1" applyBorder="1" applyAlignment="1">
      <alignment horizontal="center" vertical="center"/>
    </xf>
    <xf numFmtId="169" fontId="23" fillId="6" borderId="8" xfId="0" applyNumberFormat="1" applyFont="1" applyFill="1" applyBorder="1" applyAlignment="1">
      <alignment horizontal="center" vertical="center"/>
    </xf>
    <xf numFmtId="169" fontId="23" fillId="6" borderId="24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25" fillId="0" borderId="8" xfId="0" applyFont="1" applyBorder="1"/>
    <xf numFmtId="0" fontId="14" fillId="0" borderId="0" xfId="0" applyFont="1"/>
    <xf numFmtId="0" fontId="25" fillId="0" borderId="0" xfId="0" applyFont="1"/>
    <xf numFmtId="0" fontId="14" fillId="6" borderId="19" xfId="0" applyFont="1" applyFill="1" applyBorder="1"/>
    <xf numFmtId="0" fontId="14" fillId="6" borderId="8" xfId="0" applyFont="1" applyFill="1" applyBorder="1" applyAlignment="1">
      <alignment vertical="center"/>
    </xf>
    <xf numFmtId="0" fontId="26" fillId="5" borderId="0" xfId="0" applyFont="1" applyFill="1"/>
    <xf numFmtId="0" fontId="16" fillId="5" borderId="19" xfId="0" applyFont="1" applyFill="1" applyBorder="1"/>
    <xf numFmtId="0" fontId="14" fillId="6" borderId="0" xfId="0" applyFont="1" applyFill="1" applyAlignment="1">
      <alignment vertical="center"/>
    </xf>
    <xf numFmtId="0" fontId="14" fillId="6" borderId="8" xfId="0" applyFont="1" applyFill="1" applyBorder="1"/>
    <xf numFmtId="0" fontId="25" fillId="6" borderId="0" xfId="0" applyFont="1" applyFill="1"/>
    <xf numFmtId="0" fontId="25" fillId="6" borderId="0" xfId="0" applyFont="1" applyFill="1" applyAlignment="1">
      <alignment vertical="center"/>
    </xf>
    <xf numFmtId="0" fontId="14" fillId="6" borderId="19" xfId="0" applyFont="1" applyFill="1" applyBorder="1" applyAlignment="1">
      <alignment vertical="center"/>
    </xf>
    <xf numFmtId="0" fontId="14" fillId="6" borderId="8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left" vertical="center"/>
    </xf>
    <xf numFmtId="0" fontId="14" fillId="6" borderId="19" xfId="0" applyFont="1" applyFill="1" applyBorder="1" applyAlignment="1">
      <alignment horizontal="left" vertical="center"/>
    </xf>
    <xf numFmtId="0" fontId="14" fillId="6" borderId="29" xfId="0" applyFont="1" applyFill="1" applyBorder="1" applyAlignment="1">
      <alignment vertical="center"/>
    </xf>
    <xf numFmtId="0" fontId="14" fillId="6" borderId="4" xfId="0" applyFont="1" applyFill="1" applyBorder="1" applyAlignment="1">
      <alignment vertical="center"/>
    </xf>
    <xf numFmtId="0" fontId="25" fillId="6" borderId="4" xfId="0" applyFont="1" applyFill="1" applyBorder="1" applyAlignment="1">
      <alignment vertical="center"/>
    </xf>
    <xf numFmtId="0" fontId="14" fillId="6" borderId="30" xfId="0" applyFont="1" applyFill="1" applyBorder="1" applyAlignment="1">
      <alignment vertical="center"/>
    </xf>
    <xf numFmtId="0" fontId="19" fillId="7" borderId="0" xfId="0" applyFont="1" applyFill="1"/>
    <xf numFmtId="0" fontId="14" fillId="7" borderId="0" xfId="0" applyFont="1" applyFill="1" applyAlignment="1">
      <alignment wrapText="1"/>
    </xf>
    <xf numFmtId="0" fontId="14" fillId="7" borderId="0" xfId="0" applyFont="1" applyFill="1"/>
    <xf numFmtId="0" fontId="29" fillId="0" borderId="0" xfId="0" applyFont="1" applyAlignment="1">
      <alignment vertical="center"/>
    </xf>
    <xf numFmtId="2" fontId="0" fillId="0" borderId="1" xfId="0" applyNumberFormat="1" applyBorder="1"/>
    <xf numFmtId="2" fontId="0" fillId="12" borderId="0" xfId="0" applyNumberFormat="1" applyFill="1"/>
    <xf numFmtId="2" fontId="0" fillId="13" borderId="0" xfId="0" applyNumberFormat="1" applyFill="1"/>
    <xf numFmtId="2" fontId="0" fillId="0" borderId="0" xfId="0" applyNumberFormat="1" applyBorder="1"/>
    <xf numFmtId="0" fontId="0" fillId="0" borderId="0" xfId="0" applyBorder="1"/>
    <xf numFmtId="171" fontId="0" fillId="0" borderId="0" xfId="0" applyNumberFormat="1"/>
    <xf numFmtId="0" fontId="17" fillId="8" borderId="5" xfId="0" applyFont="1" applyFill="1" applyBorder="1" applyAlignment="1">
      <alignment horizontal="center"/>
    </xf>
    <xf numFmtId="0" fontId="17" fillId="8" borderId="6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18" fillId="9" borderId="9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</cellXfs>
  <cellStyles count="6">
    <cellStyle name="Hyperlink 2" xfId="1" xr:uid="{A5D3F59E-D7EE-43E8-95C8-01FAC3C6F95F}"/>
    <cellStyle name="Hyperlink 3" xfId="5" xr:uid="{5955A5B0-4838-4403-AE0B-E4FD54D7A8E6}"/>
    <cellStyle name="Normal" xfId="0" builtinId="0"/>
    <cellStyle name="Normal 2" xfId="2" xr:uid="{BDE2633A-98BD-4950-A998-86A318D82584}"/>
    <cellStyle name="Normal 3" xfId="3" xr:uid="{BAFDBC48-1667-4BEF-83D9-0624637F9F0C}"/>
    <cellStyle name="Percent" xfId="4" builtinId="5"/>
  </cellStyles>
  <dxfs count="0"/>
  <tableStyles count="0" defaultTableStyle="TableStyleMedium2" defaultPivotStyle="PivotStyleLight16"/>
  <colors>
    <mruColors>
      <color rgb="FFEF41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hartsheet" Target="chartsheets/sheet9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5.xml"/><Relationship Id="rId34" Type="http://schemas.openxmlformats.org/officeDocument/2006/relationships/calcChain" Target="calcChain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chartsheet" Target="chartsheets/sheet8.xml"/><Relationship Id="rId33" Type="http://schemas.openxmlformats.org/officeDocument/2006/relationships/sheetMetadata" Target="metadata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chartsheet" Target="chartsheets/sheet7.xml"/><Relationship Id="rId32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worksheet" Target="worksheets/sheet17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31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externalLink" Target="externalLinks/externalLink1.xml"/><Relationship Id="rId30" Type="http://schemas.openxmlformats.org/officeDocument/2006/relationships/theme" Target="theme/theme1.xml"/><Relationship Id="rId8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730872429247181"/>
          <c:y val="9.2557848655409614E-2"/>
          <c:w val="0.85331334975885675"/>
          <c:h val="0.723035361667971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AC8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912-4055-806D-4EC0A6F18C94}"/>
              </c:ext>
            </c:extLst>
          </c:dPt>
          <c:cat>
            <c:strRef>
              <c:f>HAVERD!$BQ$7:$CA$7</c:f>
              <c:strCache>
                <c:ptCount val="11"/>
                <c:pt idx="0">
                  <c:v>UK</c:v>
                </c:pt>
                <c:pt idx="1">
                  <c:v>Italy</c:v>
                </c:pt>
                <c:pt idx="2">
                  <c:v>France</c:v>
                </c:pt>
                <c:pt idx="3">
                  <c:v>US</c:v>
                </c:pt>
                <c:pt idx="4">
                  <c:v>Spain</c:v>
                </c:pt>
                <c:pt idx="5">
                  <c:v>Canada</c:v>
                </c:pt>
                <c:pt idx="6">
                  <c:v>Germany</c:v>
                </c:pt>
                <c:pt idx="7">
                  <c:v>Japan</c:v>
                </c:pt>
                <c:pt idx="8">
                  <c:v>Australia</c:v>
                </c:pt>
                <c:pt idx="9">
                  <c:v>New Zealand</c:v>
                </c:pt>
                <c:pt idx="10">
                  <c:v>Sweden</c:v>
                </c:pt>
              </c:strCache>
            </c:strRef>
          </c:cat>
          <c:val>
            <c:numRef>
              <c:f>HAVERD!$BQ$8:$CA$8</c:f>
              <c:numCache>
                <c:formatCode>0</c:formatCode>
                <c:ptCount val="11"/>
                <c:pt idx="0">
                  <c:v>71.000010000000003</c:v>
                </c:pt>
                <c:pt idx="1">
                  <c:v>51.00004000000002</c:v>
                </c:pt>
                <c:pt idx="2">
                  <c:v>46.00009</c:v>
                </c:pt>
                <c:pt idx="3">
                  <c:v>45.000019999999971</c:v>
                </c:pt>
                <c:pt idx="4">
                  <c:v>41.000100000000018</c:v>
                </c:pt>
                <c:pt idx="5">
                  <c:v>41.000080000000011</c:v>
                </c:pt>
                <c:pt idx="6">
                  <c:v>41.000029999999974</c:v>
                </c:pt>
                <c:pt idx="7">
                  <c:v>40.100049999999982</c:v>
                </c:pt>
                <c:pt idx="8">
                  <c:v>34.060110000000023</c:v>
                </c:pt>
                <c:pt idx="9">
                  <c:v>34.000059999999984</c:v>
                </c:pt>
                <c:pt idx="10">
                  <c:v>20.000070000000019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4-49E1-BDE2-361B2F5A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75"/>
        </c:scaling>
        <c:delete val="0"/>
        <c:axPos val="b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HAVERD!$CH$3</c:f>
              <c:strCache>
                <c:ptCount val="1"/>
                <c:pt idx="0">
                  <c:v>Pre-conflict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circle"/>
            <c:size val="10"/>
            <c:spPr>
              <a:solidFill>
                <a:srgbClr val="003466"/>
              </a:solidFill>
              <a:ln>
                <a:solidFill>
                  <a:srgbClr val="003466"/>
                </a:solidFill>
              </a:ln>
            </c:spPr>
          </c:marker>
          <c:cat>
            <c:strRef>
              <c:f>HAVERD!$CI$2:$CU$2</c:f>
              <c:strCache>
                <c:ptCount val="13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15Y</c:v>
                </c:pt>
                <c:pt idx="11">
                  <c:v>20Y</c:v>
                </c:pt>
                <c:pt idx="12">
                  <c:v>30Y</c:v>
                </c:pt>
              </c:strCache>
            </c:strRef>
          </c:cat>
          <c:val>
            <c:numRef>
              <c:f>HAVERD!$CI$3:$CU$3</c:f>
              <c:numCache>
                <c:formatCode>0.00</c:formatCode>
                <c:ptCount val="13"/>
                <c:pt idx="0">
                  <c:v>3.52</c:v>
                </c:pt>
                <c:pt idx="1">
                  <c:v>3.69</c:v>
                </c:pt>
                <c:pt idx="2">
                  <c:v>3.76</c:v>
                </c:pt>
                <c:pt idx="3">
                  <c:v>3.68</c:v>
                </c:pt>
                <c:pt idx="4">
                  <c:v>3.8</c:v>
                </c:pt>
                <c:pt idx="5">
                  <c:v>3.85</c:v>
                </c:pt>
                <c:pt idx="6">
                  <c:v>4.0199999999999996</c:v>
                </c:pt>
                <c:pt idx="7">
                  <c:v>4.17</c:v>
                </c:pt>
                <c:pt idx="8">
                  <c:v>4.24</c:v>
                </c:pt>
                <c:pt idx="9">
                  <c:v>4.3099999999999996</c:v>
                </c:pt>
                <c:pt idx="10">
                  <c:v>4.72</c:v>
                </c:pt>
                <c:pt idx="11">
                  <c:v>4.95</c:v>
                </c:pt>
                <c:pt idx="12">
                  <c:v>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HAVERD!$CH$4</c:f>
              <c:strCache>
                <c:ptCount val="1"/>
                <c:pt idx="0">
                  <c:v>Latest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circle"/>
            <c:size val="10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strRef>
              <c:f>HAVERD!$CI$2:$CU$2</c:f>
              <c:strCache>
                <c:ptCount val="13"/>
                <c:pt idx="0">
                  <c:v>1Y</c:v>
                </c:pt>
                <c:pt idx="1">
                  <c:v>2Y</c:v>
                </c:pt>
                <c:pt idx="2">
                  <c:v>3Y</c:v>
                </c:pt>
                <c:pt idx="3">
                  <c:v>4Y</c:v>
                </c:pt>
                <c:pt idx="4">
                  <c:v>5Y</c:v>
                </c:pt>
                <c:pt idx="5">
                  <c:v>6Y</c:v>
                </c:pt>
                <c:pt idx="6">
                  <c:v>7Y</c:v>
                </c:pt>
                <c:pt idx="7">
                  <c:v>8Y</c:v>
                </c:pt>
                <c:pt idx="8">
                  <c:v>9Y</c:v>
                </c:pt>
                <c:pt idx="9">
                  <c:v>10Y</c:v>
                </c:pt>
                <c:pt idx="10">
                  <c:v>15Y</c:v>
                </c:pt>
                <c:pt idx="11">
                  <c:v>20Y</c:v>
                </c:pt>
                <c:pt idx="12">
                  <c:v>30Y</c:v>
                </c:pt>
              </c:strCache>
            </c:strRef>
          </c:cat>
          <c:val>
            <c:numRef>
              <c:f>HAVERD!$CI$4:$CU$4</c:f>
              <c:numCache>
                <c:formatCode>0.00</c:formatCode>
                <c:ptCount val="13"/>
                <c:pt idx="0">
                  <c:v>4.3899999999999997</c:v>
                </c:pt>
                <c:pt idx="1">
                  <c:v>4.4800000000000004</c:v>
                </c:pt>
                <c:pt idx="2">
                  <c:v>4.51</c:v>
                </c:pt>
                <c:pt idx="3">
                  <c:v>4.53</c:v>
                </c:pt>
                <c:pt idx="4">
                  <c:v>4.59</c:v>
                </c:pt>
                <c:pt idx="5">
                  <c:v>4.63</c:v>
                </c:pt>
                <c:pt idx="6">
                  <c:v>4.75</c:v>
                </c:pt>
                <c:pt idx="7">
                  <c:v>4.8899999999999997</c:v>
                </c:pt>
                <c:pt idx="8">
                  <c:v>4.96</c:v>
                </c:pt>
                <c:pt idx="9">
                  <c:v>5.0199999999999996</c:v>
                </c:pt>
                <c:pt idx="10">
                  <c:v>5.41</c:v>
                </c:pt>
                <c:pt idx="11">
                  <c:v>5.64</c:v>
                </c:pt>
                <c:pt idx="12">
                  <c:v>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5.75"/>
          <c:min val="3.5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7882238257822232"/>
          <c:y val="8.2551594746716694E-2"/>
          <c:w val="0.27668516365816392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'BoE market pricing'!$A$4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'BoE market pricing'!$D$2:$AY$2</c:f>
              <c:numCache>
                <c:formatCode>m/d/yyyy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'BoE market pricing'!$D$4:$AY$4</c:f>
              <c:numCache>
                <c:formatCode>0.00</c:formatCode>
                <c:ptCount val="48"/>
                <c:pt idx="0">
                  <c:v>5.25</c:v>
                </c:pt>
                <c:pt idx="1">
                  <c:v>5.25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5.25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4.25</c:v>
                </c:pt>
                <c:pt idx="17">
                  <c:v>4.25</c:v>
                </c:pt>
                <c:pt idx="18">
                  <c:v>4.25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3.75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'BoE market pricing'!$A$5</c:f>
              <c:strCache>
                <c:ptCount val="1"/>
                <c:pt idx="0">
                  <c:v>Market expectations - Pre-conflict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'BoE market pricing'!$D$2:$AY$2</c:f>
              <c:numCache>
                <c:formatCode>m/d/yyyy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'BoE market pricing'!$D$5:$AY$5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3.7267000000000001</c:v>
                </c:pt>
                <c:pt idx="26">
                  <c:v>3.5178962</c:v>
                </c:pt>
                <c:pt idx="27">
                  <c:v>3.4951976</c:v>
                </c:pt>
                <c:pt idx="28">
                  <c:v>3.4552223999999998</c:v>
                </c:pt>
                <c:pt idx="29">
                  <c:v>3.4041663</c:v>
                </c:pt>
                <c:pt idx="30">
                  <c:v>3.3509989</c:v>
                </c:pt>
                <c:pt idx="31">
                  <c:v>3.3038577999999998</c:v>
                </c:pt>
                <c:pt idx="32">
                  <c:v>3.2659639999999999</c:v>
                </c:pt>
                <c:pt idx="33">
                  <c:v>3.2391741999999999</c:v>
                </c:pt>
                <c:pt idx="34">
                  <c:v>3.2229112999999998</c:v>
                </c:pt>
                <c:pt idx="35">
                  <c:v>3.2150986000000001</c:v>
                </c:pt>
                <c:pt idx="36">
                  <c:v>3.2142658000000002</c:v>
                </c:pt>
                <c:pt idx="37">
                  <c:v>3.2181134999999998</c:v>
                </c:pt>
                <c:pt idx="38">
                  <c:v>3.2237811000000001</c:v>
                </c:pt>
                <c:pt idx="39">
                  <c:v>3.2304984000000001</c:v>
                </c:pt>
                <c:pt idx="40">
                  <c:v>3.2381883999999999</c:v>
                </c:pt>
                <c:pt idx="41">
                  <c:v>3.2467744000000001</c:v>
                </c:pt>
                <c:pt idx="42">
                  <c:v>3.2561795999999998</c:v>
                </c:pt>
                <c:pt idx="43">
                  <c:v>3.266327</c:v>
                </c:pt>
                <c:pt idx="44">
                  <c:v>3.2771436999999999</c:v>
                </c:pt>
                <c:pt idx="45">
                  <c:v>3.2885697999999999</c:v>
                </c:pt>
                <c:pt idx="46">
                  <c:v>3.3005477000000001</c:v>
                </c:pt>
                <c:pt idx="47">
                  <c:v>3.3130202999999998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'BoE market pricing'!$A$6</c:f>
              <c:strCache>
                <c:ptCount val="1"/>
                <c:pt idx="0">
                  <c:v>Market expectations - Current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'BoE market pricing'!$D$2:$AY$2</c:f>
              <c:numCache>
                <c:formatCode>m/d/yyyy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'BoE market pricing'!$D$6:$AY$6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3.7294</c:v>
                </c:pt>
                <c:pt idx="29">
                  <c:v>3.7472357999999999</c:v>
                </c:pt>
                <c:pt idx="30">
                  <c:v>3.8679606</c:v>
                </c:pt>
                <c:pt idx="31">
                  <c:v>3.9873897999999999</c:v>
                </c:pt>
                <c:pt idx="32">
                  <c:v>4.1010276000000001</c:v>
                </c:pt>
                <c:pt idx="33">
                  <c:v>4.2014623000000002</c:v>
                </c:pt>
                <c:pt idx="34">
                  <c:v>4.2831311999999997</c:v>
                </c:pt>
                <c:pt idx="35">
                  <c:v>4.3481313999999998</c:v>
                </c:pt>
                <c:pt idx="36">
                  <c:v>4.3980585999999997</c:v>
                </c:pt>
                <c:pt idx="37">
                  <c:v>4.4359213999999998</c:v>
                </c:pt>
                <c:pt idx="38">
                  <c:v>4.4651826000000003</c:v>
                </c:pt>
                <c:pt idx="39">
                  <c:v>4.4868512999999997</c:v>
                </c:pt>
                <c:pt idx="40">
                  <c:v>4.5011808999999996</c:v>
                </c:pt>
                <c:pt idx="41">
                  <c:v>4.5082382000000001</c:v>
                </c:pt>
                <c:pt idx="42">
                  <c:v>4.5087117000000001</c:v>
                </c:pt>
                <c:pt idx="43">
                  <c:v>4.5034742999999997</c:v>
                </c:pt>
                <c:pt idx="44">
                  <c:v>4.4933987999999996</c:v>
                </c:pt>
                <c:pt idx="45">
                  <c:v>4.4793580000000004</c:v>
                </c:pt>
                <c:pt idx="46">
                  <c:v>4.4622250000000001</c:v>
                </c:pt>
                <c:pt idx="47">
                  <c:v>4.4428419999999997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'BoE market pricing'!$A$7</c:f>
              <c:strCache>
                <c:ptCount val="1"/>
                <c:pt idx="0">
                  <c:v>OE forecast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'BoE market pricing'!$D$2:$AY$2</c:f>
              <c:numCache>
                <c:formatCode>m/d/yyyy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'BoE market pricing'!$D$7:$AY$7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3.75</c:v>
                </c:pt>
                <c:pt idx="34">
                  <c:v>3.75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3.5</c:v>
                </c:pt>
                <c:pt idx="47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months"/>
        <c:majorUnit val="6"/>
        <c:majorTimeUnit val="months"/>
      </c:dateAx>
      <c:valAx>
        <c:axId val="274950400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4702447013064868"/>
          <c:y val="4.7529706066291436E-2"/>
          <c:w val="0.34678549582416401"/>
          <c:h val="0.23590984522807068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48406066233364281"/>
          <c:h val="0.80050031269543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2024 general election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4130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CD-46E5-BA21-52E918A5B87A}"/>
              </c:ext>
            </c:extLst>
          </c:dPt>
          <c:dPt>
            <c:idx val="2"/>
            <c:invertIfNegative val="0"/>
            <c:bubble3D val="0"/>
            <c:spPr>
              <a:solidFill>
                <a:srgbClr val="008AC8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64CD-46E5-BA21-52E918A5B87A}"/>
              </c:ext>
            </c:extLst>
          </c:dPt>
          <c:dPt>
            <c:idx val="3"/>
            <c:invertIfNegative val="0"/>
            <c:bubble3D val="0"/>
            <c:spPr>
              <a:solidFill>
                <a:srgbClr val="B38D2F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4CD-46E5-BA21-52E918A5B87A}"/>
              </c:ext>
            </c:extLst>
          </c:dPt>
          <c:dPt>
            <c:idx val="4"/>
            <c:invertIfNegative val="0"/>
            <c:bubble3D val="0"/>
            <c:spPr>
              <a:solidFill>
                <a:srgbClr val="8BA61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64CD-46E5-BA21-52E918A5B87A}"/>
              </c:ext>
            </c:extLst>
          </c:dPt>
          <c:dPt>
            <c:idx val="5"/>
            <c:invertIfNegative val="0"/>
            <c:bubble3D val="0"/>
            <c:spPr>
              <a:solidFill>
                <a:srgbClr val="7D899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4CD-46E5-BA21-52E918A5B87A}"/>
              </c:ext>
            </c:extLst>
          </c:dPt>
          <c:cat>
            <c:strRef>
              <c:f>'Chart Data'!$A$4:$A$9</c:f>
              <c:strCache>
                <c:ptCount val="6"/>
                <c:pt idx="0">
                  <c:v>Labour</c:v>
                </c:pt>
                <c:pt idx="1">
                  <c:v>Conserv.</c:v>
                </c:pt>
                <c:pt idx="2">
                  <c:v>Reform</c:v>
                </c:pt>
                <c:pt idx="3">
                  <c:v>Lib. Dem.</c:v>
                </c:pt>
                <c:pt idx="4">
                  <c:v>Green</c:v>
                </c:pt>
                <c:pt idx="5">
                  <c:v>Other</c:v>
                </c:pt>
              </c:strCache>
            </c:strRef>
          </c:cat>
          <c:val>
            <c:numRef>
              <c:f>'Chart Data'!$B$4:$B$9</c:f>
              <c:numCache>
                <c:formatCode>0.0</c:formatCode>
                <c:ptCount val="6"/>
                <c:pt idx="0">
                  <c:v>33.700000000000003</c:v>
                </c:pt>
                <c:pt idx="1">
                  <c:v>23.7</c:v>
                </c:pt>
                <c:pt idx="2">
                  <c:v>14.3</c:v>
                </c:pt>
                <c:pt idx="3">
                  <c:v>12.2</c:v>
                </c:pt>
                <c:pt idx="4">
                  <c:v>6.4</c:v>
                </c:pt>
                <c:pt idx="5">
                  <c:v>9.6999999999999886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45E4-8C9C-E49B4B50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  <c:max val="35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Data'!$C$3</c:f>
              <c:strCache>
                <c:ptCount val="1"/>
                <c:pt idx="0">
                  <c:v>2026 local elections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4130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7-4281-A79F-9B675C775DE7}"/>
              </c:ext>
            </c:extLst>
          </c:dPt>
          <c:dPt>
            <c:idx val="2"/>
            <c:invertIfNegative val="0"/>
            <c:bubble3D val="0"/>
            <c:spPr>
              <a:solidFill>
                <a:srgbClr val="008AC8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7-4281-A79F-9B675C775DE7}"/>
              </c:ext>
            </c:extLst>
          </c:dPt>
          <c:dPt>
            <c:idx val="3"/>
            <c:invertIfNegative val="0"/>
            <c:bubble3D val="0"/>
            <c:spPr>
              <a:solidFill>
                <a:srgbClr val="B38D2F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37-4281-A79F-9B675C775DE7}"/>
              </c:ext>
            </c:extLst>
          </c:dPt>
          <c:dPt>
            <c:idx val="4"/>
            <c:invertIfNegative val="0"/>
            <c:bubble3D val="0"/>
            <c:spPr>
              <a:solidFill>
                <a:srgbClr val="8BA61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7-4281-A79F-9B675C775DE7}"/>
              </c:ext>
            </c:extLst>
          </c:dPt>
          <c:dPt>
            <c:idx val="5"/>
            <c:invertIfNegative val="0"/>
            <c:bubble3D val="0"/>
            <c:spPr>
              <a:solidFill>
                <a:srgbClr val="7D899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37-4281-A79F-9B675C775DE7}"/>
              </c:ext>
            </c:extLst>
          </c:dPt>
          <c:cat>
            <c:strRef>
              <c:f>'Chart Data'!$A$4:$A$9</c:f>
              <c:strCache>
                <c:ptCount val="6"/>
                <c:pt idx="0">
                  <c:v>Labour</c:v>
                </c:pt>
                <c:pt idx="1">
                  <c:v>Conserv.</c:v>
                </c:pt>
                <c:pt idx="2">
                  <c:v>Reform</c:v>
                </c:pt>
                <c:pt idx="3">
                  <c:v>Lib. Dem.</c:v>
                </c:pt>
                <c:pt idx="4">
                  <c:v>Green</c:v>
                </c:pt>
                <c:pt idx="5">
                  <c:v>Other</c:v>
                </c:pt>
              </c:strCache>
            </c:strRef>
          </c:cat>
          <c:val>
            <c:numRef>
              <c:f>'Chart Data'!$C$4:$C$9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26</c:v>
                </c:pt>
                <c:pt idx="3">
                  <c:v>16</c:v>
                </c:pt>
                <c:pt idx="4">
                  <c:v>18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7-4281-A79F-9B675C775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  <c:max val="35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Data'!$F$3</c:f>
              <c:strCache>
                <c:ptCount val="1"/>
                <c:pt idx="0">
                  <c:v>UK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Data'!$E$4:$E$47</c:f>
              <c:numCache>
                <c:formatCode>General</c:formatCode>
                <c:ptCount val="4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</c:numCache>
            </c:numRef>
          </c:cat>
          <c:val>
            <c:numRef>
              <c:f>'Chart Data'!$F$4:$F$47</c:f>
              <c:numCache>
                <c:formatCode>0.00</c:formatCode>
                <c:ptCount val="44"/>
                <c:pt idx="0">
                  <c:v>-1.4002030000000001</c:v>
                </c:pt>
                <c:pt idx="1">
                  <c:v>-0.47420250000000003</c:v>
                </c:pt>
                <c:pt idx="2">
                  <c:v>0.24802469999999999</c:v>
                </c:pt>
                <c:pt idx="3">
                  <c:v>0.79011520000000002</c:v>
                </c:pt>
                <c:pt idx="4">
                  <c:v>1.5411619999999999</c:v>
                </c:pt>
                <c:pt idx="5">
                  <c:v>1.185967</c:v>
                </c:pt>
                <c:pt idx="6">
                  <c:v>0.57803020000000005</c:v>
                </c:pt>
                <c:pt idx="7">
                  <c:v>0.43622440000000001</c:v>
                </c:pt>
                <c:pt idx="8">
                  <c:v>-5.793571E-3</c:v>
                </c:pt>
                <c:pt idx="9">
                  <c:v>-1.116444</c:v>
                </c:pt>
                <c:pt idx="10">
                  <c:v>-2.2620110000000002</c:v>
                </c:pt>
                <c:pt idx="11">
                  <c:v>-2.7482859999999998</c:v>
                </c:pt>
                <c:pt idx="12">
                  <c:v>-4.1983050000000004</c:v>
                </c:pt>
                <c:pt idx="13">
                  <c:v>-3.7591589999999999</c:v>
                </c:pt>
                <c:pt idx="14">
                  <c:v>-3.5158100000000001</c:v>
                </c:pt>
                <c:pt idx="15">
                  <c:v>-3.4605739999999998</c:v>
                </c:pt>
                <c:pt idx="16">
                  <c:v>-3.2336320000000001</c:v>
                </c:pt>
                <c:pt idx="17">
                  <c:v>-2.5507979999999999</c:v>
                </c:pt>
                <c:pt idx="18">
                  <c:v>-2.3043610000000001</c:v>
                </c:pt>
                <c:pt idx="19">
                  <c:v>-1.3801829999999999</c:v>
                </c:pt>
                <c:pt idx="20">
                  <c:v>-0.55200199999999999</c:v>
                </c:pt>
                <c:pt idx="21">
                  <c:v>-0.2427194</c:v>
                </c:pt>
                <c:pt idx="22">
                  <c:v>7.7170130000000003E-2</c:v>
                </c:pt>
                <c:pt idx="23">
                  <c:v>7.9808239999999992E-3</c:v>
                </c:pt>
                <c:pt idx="24">
                  <c:v>0.14185909999999999</c:v>
                </c:pt>
                <c:pt idx="25">
                  <c:v>0.51026130000000003</c:v>
                </c:pt>
                <c:pt idx="26">
                  <c:v>0.46496150000000003</c:v>
                </c:pt>
                <c:pt idx="27">
                  <c:v>0.34461360000000002</c:v>
                </c:pt>
                <c:pt idx="28">
                  <c:v>0.21266940000000001</c:v>
                </c:pt>
                <c:pt idx="29">
                  <c:v>0.21929360000000001</c:v>
                </c:pt>
                <c:pt idx="30">
                  <c:v>0.24489</c:v>
                </c:pt>
                <c:pt idx="31">
                  <c:v>0.36535410000000001</c:v>
                </c:pt>
                <c:pt idx="32">
                  <c:v>0.43825340000000002</c:v>
                </c:pt>
                <c:pt idx="33">
                  <c:v>0.50651409999999997</c:v>
                </c:pt>
                <c:pt idx="34">
                  <c:v>0.59484780000000004</c:v>
                </c:pt>
                <c:pt idx="35">
                  <c:v>0.68951790000000002</c:v>
                </c:pt>
                <c:pt idx="36">
                  <c:v>0.78293409999999997</c:v>
                </c:pt>
                <c:pt idx="37">
                  <c:v>0.82306389999999996</c:v>
                </c:pt>
                <c:pt idx="38">
                  <c:v>0.8</c:v>
                </c:pt>
                <c:pt idx="39">
                  <c:v>0.76407559999999997</c:v>
                </c:pt>
                <c:pt idx="40">
                  <c:v>0.74346970000000001</c:v>
                </c:pt>
                <c:pt idx="41">
                  <c:v>0.73106479999999996</c:v>
                </c:pt>
                <c:pt idx="42">
                  <c:v>0.71102189999999998</c:v>
                </c:pt>
                <c:pt idx="43">
                  <c:v>0.69465710000000003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Data'!$G$3</c:f>
              <c:strCache>
                <c:ptCount val="1"/>
                <c:pt idx="0">
                  <c:v>US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Data'!$E$4:$E$47</c:f>
              <c:numCache>
                <c:formatCode>General</c:formatCode>
                <c:ptCount val="4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</c:numCache>
            </c:numRef>
          </c:cat>
          <c:val>
            <c:numRef>
              <c:f>'Chart Data'!$G$4:$G$47</c:f>
              <c:numCache>
                <c:formatCode>0.00</c:formatCode>
                <c:ptCount val="44"/>
                <c:pt idx="0">
                  <c:v>-1.270818</c:v>
                </c:pt>
                <c:pt idx="1">
                  <c:v>-1.3284210000000001</c:v>
                </c:pt>
                <c:pt idx="2">
                  <c:v>-1.259258</c:v>
                </c:pt>
                <c:pt idx="3">
                  <c:v>-0.96560420000000002</c:v>
                </c:pt>
                <c:pt idx="4">
                  <c:v>-0.49464059999999999</c:v>
                </c:pt>
                <c:pt idx="5">
                  <c:v>-0.37688890000000003</c:v>
                </c:pt>
                <c:pt idx="6">
                  <c:v>-0.86519520000000005</c:v>
                </c:pt>
                <c:pt idx="7">
                  <c:v>-0.94557270000000004</c:v>
                </c:pt>
                <c:pt idx="8">
                  <c:v>-1.0355319999999999</c:v>
                </c:pt>
                <c:pt idx="9">
                  <c:v>-0.95443889999999998</c:v>
                </c:pt>
                <c:pt idx="10">
                  <c:v>-2.0504739999999999</c:v>
                </c:pt>
                <c:pt idx="11">
                  <c:v>-2.42089</c:v>
                </c:pt>
                <c:pt idx="12">
                  <c:v>-3.155869</c:v>
                </c:pt>
                <c:pt idx="13">
                  <c:v>-3.4330980000000002</c:v>
                </c:pt>
                <c:pt idx="14">
                  <c:v>-2.936102</c:v>
                </c:pt>
                <c:pt idx="15">
                  <c:v>-2.4574880000000001</c:v>
                </c:pt>
                <c:pt idx="16">
                  <c:v>-2.455854</c:v>
                </c:pt>
                <c:pt idx="17">
                  <c:v>-1.896409</c:v>
                </c:pt>
                <c:pt idx="18">
                  <c:v>-1.9632480000000001</c:v>
                </c:pt>
                <c:pt idx="19">
                  <c:v>-1.0717300000000001</c:v>
                </c:pt>
                <c:pt idx="20">
                  <c:v>-0.61834219999999995</c:v>
                </c:pt>
                <c:pt idx="21">
                  <c:v>-0.63845180000000001</c:v>
                </c:pt>
                <c:pt idx="22">
                  <c:v>-0.65227270000000004</c:v>
                </c:pt>
                <c:pt idx="23">
                  <c:v>-0.59171010000000002</c:v>
                </c:pt>
                <c:pt idx="24">
                  <c:v>-0.369029</c:v>
                </c:pt>
                <c:pt idx="25">
                  <c:v>-0.29615550000000002</c:v>
                </c:pt>
                <c:pt idx="26">
                  <c:v>-0.35448269999999998</c:v>
                </c:pt>
                <c:pt idx="27">
                  <c:v>-0.35429290000000002</c:v>
                </c:pt>
                <c:pt idx="28">
                  <c:v>-0.27466010000000002</c:v>
                </c:pt>
                <c:pt idx="29">
                  <c:v>-0.16216420000000001</c:v>
                </c:pt>
                <c:pt idx="30">
                  <c:v>-0.1229942</c:v>
                </c:pt>
                <c:pt idx="31">
                  <c:v>-7.7340130000000007E-2</c:v>
                </c:pt>
                <c:pt idx="32">
                  <c:v>-2.3018360000000002E-2</c:v>
                </c:pt>
                <c:pt idx="33">
                  <c:v>9.9170209999999995E-2</c:v>
                </c:pt>
                <c:pt idx="34">
                  <c:v>0.21120720000000001</c:v>
                </c:pt>
                <c:pt idx="35">
                  <c:v>0.31334830000000002</c:v>
                </c:pt>
                <c:pt idx="36">
                  <c:v>0.39900540000000001</c:v>
                </c:pt>
                <c:pt idx="37">
                  <c:v>0.41400429999999999</c:v>
                </c:pt>
                <c:pt idx="38">
                  <c:v>0.4158251</c:v>
                </c:pt>
                <c:pt idx="39">
                  <c:v>0.40707989999999999</c:v>
                </c:pt>
                <c:pt idx="40">
                  <c:v>0.3861387</c:v>
                </c:pt>
                <c:pt idx="41">
                  <c:v>0.36505389999999999</c:v>
                </c:pt>
                <c:pt idx="42">
                  <c:v>0.34353800000000001</c:v>
                </c:pt>
                <c:pt idx="43">
                  <c:v>0.32290839999999998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Data'!$H$3</c:f>
              <c:strCache>
                <c:ptCount val="1"/>
                <c:pt idx="0">
                  <c:v>Japan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Data'!$E$4:$E$47</c:f>
              <c:numCache>
                <c:formatCode>General</c:formatCode>
                <c:ptCount val="4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</c:numCache>
            </c:numRef>
          </c:cat>
          <c:val>
            <c:numRef>
              <c:f>'Chart Data'!$H$4:$H$47</c:f>
              <c:numCache>
                <c:formatCode>0.00</c:formatCode>
                <c:ptCount val="44"/>
                <c:pt idx="0">
                  <c:v>-0.45892670000000002</c:v>
                </c:pt>
                <c:pt idx="1">
                  <c:v>-0.3453717</c:v>
                </c:pt>
                <c:pt idx="2">
                  <c:v>-0.20553099999999999</c:v>
                </c:pt>
                <c:pt idx="3">
                  <c:v>-6.359368E-2</c:v>
                </c:pt>
                <c:pt idx="4">
                  <c:v>-2.1517279999999999E-4</c:v>
                </c:pt>
                <c:pt idx="5">
                  <c:v>2.4030949999999999E-2</c:v>
                </c:pt>
                <c:pt idx="6">
                  <c:v>-7.5228349999999999E-2</c:v>
                </c:pt>
                <c:pt idx="7">
                  <c:v>-0.1353906</c:v>
                </c:pt>
                <c:pt idx="8">
                  <c:v>-0.1517915</c:v>
                </c:pt>
                <c:pt idx="9">
                  <c:v>-0.3281502</c:v>
                </c:pt>
                <c:pt idx="10">
                  <c:v>-0.60691620000000002</c:v>
                </c:pt>
                <c:pt idx="11">
                  <c:v>-0.87051259999999997</c:v>
                </c:pt>
                <c:pt idx="12">
                  <c:v>-0.87425949999999997</c:v>
                </c:pt>
                <c:pt idx="13">
                  <c:v>-1.0289900000000001</c:v>
                </c:pt>
                <c:pt idx="14">
                  <c:v>-0.92818710000000004</c:v>
                </c:pt>
                <c:pt idx="15">
                  <c:v>-0.75059549999999997</c:v>
                </c:pt>
                <c:pt idx="16">
                  <c:v>-0.89638379999999995</c:v>
                </c:pt>
                <c:pt idx="17">
                  <c:v>-0.72808700000000004</c:v>
                </c:pt>
                <c:pt idx="18">
                  <c:v>-0.71114509999999997</c:v>
                </c:pt>
                <c:pt idx="19">
                  <c:v>-0.59109250000000002</c:v>
                </c:pt>
                <c:pt idx="20">
                  <c:v>-0.37662879999999999</c:v>
                </c:pt>
                <c:pt idx="21">
                  <c:v>-0.38597880000000001</c:v>
                </c:pt>
                <c:pt idx="22">
                  <c:v>-0.25692219999999999</c:v>
                </c:pt>
                <c:pt idx="23">
                  <c:v>-8.5028530000000005E-2</c:v>
                </c:pt>
                <c:pt idx="24">
                  <c:v>0.25299430000000001</c:v>
                </c:pt>
                <c:pt idx="25">
                  <c:v>0.32148369999999998</c:v>
                </c:pt>
                <c:pt idx="26">
                  <c:v>0.41014810000000002</c:v>
                </c:pt>
                <c:pt idx="27">
                  <c:v>0.35210920000000001</c:v>
                </c:pt>
                <c:pt idx="28">
                  <c:v>0.28679339999999998</c:v>
                </c:pt>
                <c:pt idx="29">
                  <c:v>0.23865439999999999</c:v>
                </c:pt>
                <c:pt idx="30">
                  <c:v>0.2211438</c:v>
                </c:pt>
                <c:pt idx="31">
                  <c:v>0.20991670000000001</c:v>
                </c:pt>
                <c:pt idx="32">
                  <c:v>0.1942207</c:v>
                </c:pt>
                <c:pt idx="33">
                  <c:v>0.24465609999999999</c:v>
                </c:pt>
                <c:pt idx="34">
                  <c:v>0.34691729999999998</c:v>
                </c:pt>
                <c:pt idx="35">
                  <c:v>0.43957040000000003</c:v>
                </c:pt>
                <c:pt idx="36">
                  <c:v>0.55874729999999995</c:v>
                </c:pt>
                <c:pt idx="37">
                  <c:v>0.62998019999999999</c:v>
                </c:pt>
                <c:pt idx="38">
                  <c:v>0.65034630000000004</c:v>
                </c:pt>
                <c:pt idx="39">
                  <c:v>0.65978650000000005</c:v>
                </c:pt>
                <c:pt idx="40">
                  <c:v>0.66625570000000001</c:v>
                </c:pt>
                <c:pt idx="41">
                  <c:v>0.6790503</c:v>
                </c:pt>
                <c:pt idx="42">
                  <c:v>0.68803519999999996</c:v>
                </c:pt>
                <c:pt idx="43">
                  <c:v>0.69793079999999996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'Chart Data'!$I$3</c:f>
              <c:strCache>
                <c:ptCount val="1"/>
                <c:pt idx="0">
                  <c:v>Germany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Data'!$E$4:$E$47</c:f>
              <c:numCache>
                <c:formatCode>General</c:formatCode>
                <c:ptCount val="44"/>
                <c:pt idx="0">
                  <c:v>2020</c:v>
                </c:pt>
                <c:pt idx="4">
                  <c:v>2021</c:v>
                </c:pt>
                <c:pt idx="8">
                  <c:v>2022</c:v>
                </c:pt>
                <c:pt idx="12">
                  <c:v>2023</c:v>
                </c:pt>
                <c:pt idx="16">
                  <c:v>2024</c:v>
                </c:pt>
                <c:pt idx="20">
                  <c:v>2025</c:v>
                </c:pt>
                <c:pt idx="24">
                  <c:v>2026</c:v>
                </c:pt>
                <c:pt idx="28">
                  <c:v>2027</c:v>
                </c:pt>
                <c:pt idx="32">
                  <c:v>2028</c:v>
                </c:pt>
                <c:pt idx="36">
                  <c:v>2029</c:v>
                </c:pt>
                <c:pt idx="40">
                  <c:v>2030</c:v>
                </c:pt>
              </c:numCache>
            </c:numRef>
          </c:cat>
          <c:val>
            <c:numRef>
              <c:f>'Chart Data'!$I$4:$I$47</c:f>
              <c:numCache>
                <c:formatCode>0.00</c:formatCode>
                <c:ptCount val="44"/>
                <c:pt idx="0">
                  <c:v>-1.554241</c:v>
                </c:pt>
                <c:pt idx="1">
                  <c:v>-1.170631</c:v>
                </c:pt>
                <c:pt idx="2">
                  <c:v>-1.1465780000000001</c:v>
                </c:pt>
                <c:pt idx="3">
                  <c:v>-1.1261680000000001</c:v>
                </c:pt>
                <c:pt idx="4">
                  <c:v>-0.85289380000000004</c:v>
                </c:pt>
                <c:pt idx="5">
                  <c:v>-1.156042</c:v>
                </c:pt>
                <c:pt idx="6">
                  <c:v>-1.2597670000000001</c:v>
                </c:pt>
                <c:pt idx="7">
                  <c:v>-1.106633</c:v>
                </c:pt>
                <c:pt idx="8">
                  <c:v>-0.92487589999999997</c:v>
                </c:pt>
                <c:pt idx="9">
                  <c:v>-0.75415160000000003</c:v>
                </c:pt>
                <c:pt idx="10">
                  <c:v>-1.08056</c:v>
                </c:pt>
                <c:pt idx="11">
                  <c:v>-1.370171</c:v>
                </c:pt>
                <c:pt idx="12">
                  <c:v>-2.2905549999999999</c:v>
                </c:pt>
                <c:pt idx="13">
                  <c:v>-2.4618389999999999</c:v>
                </c:pt>
                <c:pt idx="14">
                  <c:v>-2.7276030000000002</c:v>
                </c:pt>
                <c:pt idx="15">
                  <c:v>-2.9158110000000002</c:v>
                </c:pt>
                <c:pt idx="16">
                  <c:v>-2.9686900000000001</c:v>
                </c:pt>
                <c:pt idx="17">
                  <c:v>-2.4696739999999999</c:v>
                </c:pt>
                <c:pt idx="18">
                  <c:v>-2.1719020000000002</c:v>
                </c:pt>
                <c:pt idx="19">
                  <c:v>-1.6080570000000001</c:v>
                </c:pt>
                <c:pt idx="20">
                  <c:v>-0.74036060000000004</c:v>
                </c:pt>
                <c:pt idx="21">
                  <c:v>-0.26940049999999999</c:v>
                </c:pt>
                <c:pt idx="22">
                  <c:v>0.16696069999999999</c:v>
                </c:pt>
                <c:pt idx="23">
                  <c:v>0.29654229999999998</c:v>
                </c:pt>
                <c:pt idx="24">
                  <c:v>0.45838299999999998</c:v>
                </c:pt>
                <c:pt idx="25">
                  <c:v>0.45928029999999997</c:v>
                </c:pt>
                <c:pt idx="26">
                  <c:v>0.24576020000000001</c:v>
                </c:pt>
                <c:pt idx="27">
                  <c:v>0.17693970000000001</c:v>
                </c:pt>
                <c:pt idx="28">
                  <c:v>0.2104251</c:v>
                </c:pt>
                <c:pt idx="29">
                  <c:v>0.27250150000000001</c:v>
                </c:pt>
                <c:pt idx="30">
                  <c:v>0.29120430000000003</c:v>
                </c:pt>
                <c:pt idx="31">
                  <c:v>0.2674395</c:v>
                </c:pt>
                <c:pt idx="32">
                  <c:v>0.25795499999999999</c:v>
                </c:pt>
                <c:pt idx="33">
                  <c:v>0.2833562</c:v>
                </c:pt>
                <c:pt idx="34">
                  <c:v>0.32502599999999998</c:v>
                </c:pt>
                <c:pt idx="35">
                  <c:v>0.35215229999999997</c:v>
                </c:pt>
                <c:pt idx="36">
                  <c:v>0.37483230000000001</c:v>
                </c:pt>
                <c:pt idx="37">
                  <c:v>0.36349920000000002</c:v>
                </c:pt>
                <c:pt idx="38">
                  <c:v>0.32566640000000002</c:v>
                </c:pt>
                <c:pt idx="39">
                  <c:v>0.28924719999999998</c:v>
                </c:pt>
                <c:pt idx="40">
                  <c:v>0.25270819999999999</c:v>
                </c:pt>
                <c:pt idx="41">
                  <c:v>0.22251870000000001</c:v>
                </c:pt>
                <c:pt idx="42">
                  <c:v>0.20555499999999999</c:v>
                </c:pt>
                <c:pt idx="43">
                  <c:v>0.20136200000000001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980710976587533"/>
          <c:y val="8.2551594746716694E-2"/>
          <c:w val="0.37914777365921176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Data'!$Y$3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Data'!$X$88:$X$171</c:f>
              <c:numCache>
                <c:formatCode>m/d/yyyy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'Chart Data'!$Y$88:$Y$171</c:f>
              <c:numCache>
                <c:formatCode>0.00</c:formatCode>
                <c:ptCount val="84"/>
                <c:pt idx="0">
                  <c:v>1.75</c:v>
                </c:pt>
                <c:pt idx="1">
                  <c:v>1.61</c:v>
                </c:pt>
                <c:pt idx="2">
                  <c:v>1.56</c:v>
                </c:pt>
                <c:pt idx="3">
                  <c:v>1.49</c:v>
                </c:pt>
                <c:pt idx="4">
                  <c:v>1.47</c:v>
                </c:pt>
                <c:pt idx="5">
                  <c:v>1.39</c:v>
                </c:pt>
                <c:pt idx="6">
                  <c:v>1.29</c:v>
                </c:pt>
                <c:pt idx="7">
                  <c:v>1.23</c:v>
                </c:pt>
                <c:pt idx="8">
                  <c:v>1.2</c:v>
                </c:pt>
                <c:pt idx="9">
                  <c:v>1.29</c:v>
                </c:pt>
                <c:pt idx="10">
                  <c:v>1.53</c:v>
                </c:pt>
                <c:pt idx="11">
                  <c:v>1.57</c:v>
                </c:pt>
                <c:pt idx="12">
                  <c:v>1.64</c:v>
                </c:pt>
                <c:pt idx="13">
                  <c:v>1.78</c:v>
                </c:pt>
                <c:pt idx="14">
                  <c:v>2.14</c:v>
                </c:pt>
                <c:pt idx="15">
                  <c:v>2.35</c:v>
                </c:pt>
                <c:pt idx="16">
                  <c:v>2.63</c:v>
                </c:pt>
                <c:pt idx="17">
                  <c:v>2.87</c:v>
                </c:pt>
                <c:pt idx="18">
                  <c:v>3.48</c:v>
                </c:pt>
                <c:pt idx="19">
                  <c:v>3.6</c:v>
                </c:pt>
                <c:pt idx="20">
                  <c:v>4.17</c:v>
                </c:pt>
                <c:pt idx="21">
                  <c:v>5.99</c:v>
                </c:pt>
                <c:pt idx="22">
                  <c:v>5.98</c:v>
                </c:pt>
                <c:pt idx="23">
                  <c:v>5.43</c:v>
                </c:pt>
                <c:pt idx="24">
                  <c:v>5.14</c:v>
                </c:pt>
                <c:pt idx="25">
                  <c:v>4.79</c:v>
                </c:pt>
                <c:pt idx="26">
                  <c:v>4.74</c:v>
                </c:pt>
                <c:pt idx="27">
                  <c:v>4.5999999999999996</c:v>
                </c:pt>
                <c:pt idx="28">
                  <c:v>4.72</c:v>
                </c:pt>
                <c:pt idx="29">
                  <c:v>5.49</c:v>
                </c:pt>
                <c:pt idx="30">
                  <c:v>6.22</c:v>
                </c:pt>
                <c:pt idx="31">
                  <c:v>6.18</c:v>
                </c:pt>
                <c:pt idx="32">
                  <c:v>5.91</c:v>
                </c:pt>
                <c:pt idx="33">
                  <c:v>5.6</c:v>
                </c:pt>
                <c:pt idx="34">
                  <c:v>5.28</c:v>
                </c:pt>
                <c:pt idx="35">
                  <c:v>5.03</c:v>
                </c:pt>
                <c:pt idx="36">
                  <c:v>4.71</c:v>
                </c:pt>
                <c:pt idx="37">
                  <c:v>4.76</c:v>
                </c:pt>
                <c:pt idx="38">
                  <c:v>4.96</c:v>
                </c:pt>
                <c:pt idx="39">
                  <c:v>4.9800000000000004</c:v>
                </c:pt>
                <c:pt idx="40">
                  <c:v>5.19</c:v>
                </c:pt>
                <c:pt idx="41">
                  <c:v>5.16</c:v>
                </c:pt>
                <c:pt idx="42">
                  <c:v>4.99</c:v>
                </c:pt>
                <c:pt idx="43">
                  <c:v>4.8</c:v>
                </c:pt>
                <c:pt idx="44">
                  <c:v>4.58</c:v>
                </c:pt>
                <c:pt idx="45">
                  <c:v>4.4000000000000004</c:v>
                </c:pt>
                <c:pt idx="46">
                  <c:v>4.53</c:v>
                </c:pt>
                <c:pt idx="47">
                  <c:v>4.5999999999999996</c:v>
                </c:pt>
                <c:pt idx="48">
                  <c:v>4.63</c:v>
                </c:pt>
                <c:pt idx="49">
                  <c:v>4.6500000000000004</c:v>
                </c:pt>
                <c:pt idx="50">
                  <c:v>4.54</c:v>
                </c:pt>
                <c:pt idx="51">
                  <c:v>4.42</c:v>
                </c:pt>
                <c:pt idx="52">
                  <c:v>4.18</c:v>
                </c:pt>
                <c:pt idx="53">
                  <c:v>4.28</c:v>
                </c:pt>
                <c:pt idx="54">
                  <c:v>4.21</c:v>
                </c:pt>
                <c:pt idx="55">
                  <c:v>4.0999999999999996</c:v>
                </c:pt>
                <c:pt idx="56">
                  <c:v>4.1900000000000004</c:v>
                </c:pt>
                <c:pt idx="57">
                  <c:v>4.2</c:v>
                </c:pt>
                <c:pt idx="58">
                  <c:v>4.0599999999999996</c:v>
                </c:pt>
                <c:pt idx="59">
                  <c:v>3.97</c:v>
                </c:pt>
                <c:pt idx="60">
                  <c:v>3.92</c:v>
                </c:pt>
                <c:pt idx="61">
                  <c:v>3.97</c:v>
                </c:pt>
                <c:pt idx="62">
                  <c:v>4.45</c:v>
                </c:pt>
                <c:pt idx="63">
                  <c:v>5.14</c:v>
                </c:pt>
                <c:pt idx="64">
                  <c:v>4.9570610000000004</c:v>
                </c:pt>
                <c:pt idx="65">
                  <c:v>4.8971856666666671</c:v>
                </c:pt>
                <c:pt idx="66">
                  <c:v>4.8373103333333329</c:v>
                </c:pt>
                <c:pt idx="67">
                  <c:v>4.7774349999999997</c:v>
                </c:pt>
                <c:pt idx="68">
                  <c:v>4.7271656666666662</c:v>
                </c:pt>
                <c:pt idx="69">
                  <c:v>4.6768963333333327</c:v>
                </c:pt>
                <c:pt idx="70">
                  <c:v>4.626627</c:v>
                </c:pt>
                <c:pt idx="71">
                  <c:v>4.6051763333333335</c:v>
                </c:pt>
                <c:pt idx="72">
                  <c:v>4.583725666666667</c:v>
                </c:pt>
                <c:pt idx="73">
                  <c:v>4.5622749999999996</c:v>
                </c:pt>
                <c:pt idx="74">
                  <c:v>4.553504666666667</c:v>
                </c:pt>
                <c:pt idx="75">
                  <c:v>4.5447343333333334</c:v>
                </c:pt>
                <c:pt idx="76">
                  <c:v>4.5359639999999999</c:v>
                </c:pt>
                <c:pt idx="77">
                  <c:v>4.5200690000000003</c:v>
                </c:pt>
                <c:pt idx="78">
                  <c:v>4.5041740000000008</c:v>
                </c:pt>
                <c:pt idx="79">
                  <c:v>4.4882790000000004</c:v>
                </c:pt>
                <c:pt idx="80">
                  <c:v>4.4544496666666671</c:v>
                </c:pt>
                <c:pt idx="81">
                  <c:v>4.4206203333333338</c:v>
                </c:pt>
                <c:pt idx="82">
                  <c:v>4.3867909999999997</c:v>
                </c:pt>
                <c:pt idx="83">
                  <c:v>4.3151236666666666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Data'!$Z$3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Data'!$X$88:$X$171</c:f>
              <c:numCache>
                <c:formatCode>m/d/yyyy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'Chart Data'!$Z$88:$Z$171</c:f>
              <c:numCache>
                <c:formatCode>0.00</c:formatCode>
                <c:ptCount val="84"/>
                <c:pt idx="0">
                  <c:v>1.92</c:v>
                </c:pt>
                <c:pt idx="1">
                  <c:v>1.8</c:v>
                </c:pt>
                <c:pt idx="2">
                  <c:v>1.74</c:v>
                </c:pt>
                <c:pt idx="3">
                  <c:v>1.71</c:v>
                </c:pt>
                <c:pt idx="4">
                  <c:v>1.68</c:v>
                </c:pt>
                <c:pt idx="5">
                  <c:v>1.6</c:v>
                </c:pt>
                <c:pt idx="6">
                  <c:v>1.45</c:v>
                </c:pt>
                <c:pt idx="7">
                  <c:v>1.39</c:v>
                </c:pt>
                <c:pt idx="8">
                  <c:v>1.28</c:v>
                </c:pt>
                <c:pt idx="9">
                  <c:v>1.3</c:v>
                </c:pt>
                <c:pt idx="10">
                  <c:v>1.52</c:v>
                </c:pt>
                <c:pt idx="11">
                  <c:v>1.59</c:v>
                </c:pt>
                <c:pt idx="12">
                  <c:v>1.63</c:v>
                </c:pt>
                <c:pt idx="13">
                  <c:v>1.79</c:v>
                </c:pt>
                <c:pt idx="14">
                  <c:v>2.11</c:v>
                </c:pt>
                <c:pt idx="15">
                  <c:v>2.35</c:v>
                </c:pt>
                <c:pt idx="16">
                  <c:v>2.62</c:v>
                </c:pt>
                <c:pt idx="17">
                  <c:v>2.9</c:v>
                </c:pt>
                <c:pt idx="18">
                  <c:v>3.43</c:v>
                </c:pt>
                <c:pt idx="19">
                  <c:v>3.61</c:v>
                </c:pt>
                <c:pt idx="20">
                  <c:v>3.97</c:v>
                </c:pt>
                <c:pt idx="21">
                  <c:v>5.61</c:v>
                </c:pt>
                <c:pt idx="22">
                  <c:v>5.5</c:v>
                </c:pt>
                <c:pt idx="23">
                  <c:v>5.05</c:v>
                </c:pt>
                <c:pt idx="24">
                  <c:v>4.66</c:v>
                </c:pt>
                <c:pt idx="25">
                  <c:v>4.3600000000000003</c:v>
                </c:pt>
                <c:pt idx="26">
                  <c:v>4.26</c:v>
                </c:pt>
                <c:pt idx="27">
                  <c:v>4.16</c:v>
                </c:pt>
                <c:pt idx="28">
                  <c:v>4.28</c:v>
                </c:pt>
                <c:pt idx="29">
                  <c:v>4.95</c:v>
                </c:pt>
                <c:pt idx="30">
                  <c:v>5.71</c:v>
                </c:pt>
                <c:pt idx="31">
                  <c:v>5.53</c:v>
                </c:pt>
                <c:pt idx="32">
                  <c:v>5.24</c:v>
                </c:pt>
                <c:pt idx="33">
                  <c:v>5.0199999999999996</c:v>
                </c:pt>
                <c:pt idx="34">
                  <c:v>4.8899999999999997</c:v>
                </c:pt>
                <c:pt idx="35">
                  <c:v>4.68</c:v>
                </c:pt>
                <c:pt idx="36">
                  <c:v>4.43</c:v>
                </c:pt>
                <c:pt idx="37">
                  <c:v>4.41</c:v>
                </c:pt>
                <c:pt idx="38">
                  <c:v>4.53</c:v>
                </c:pt>
                <c:pt idx="39">
                  <c:v>4.51</c:v>
                </c:pt>
                <c:pt idx="40">
                  <c:v>4.66</c:v>
                </c:pt>
                <c:pt idx="41">
                  <c:v>4.6399999999999997</c:v>
                </c:pt>
                <c:pt idx="42">
                  <c:v>4.49</c:v>
                </c:pt>
                <c:pt idx="43">
                  <c:v>4.33</c:v>
                </c:pt>
                <c:pt idx="44">
                  <c:v>4.09</c:v>
                </c:pt>
                <c:pt idx="45">
                  <c:v>4.0599999999999996</c:v>
                </c:pt>
                <c:pt idx="46">
                  <c:v>4.29</c:v>
                </c:pt>
                <c:pt idx="47">
                  <c:v>4.37</c:v>
                </c:pt>
                <c:pt idx="48">
                  <c:v>4.37</c:v>
                </c:pt>
                <c:pt idx="49">
                  <c:v>4.38</c:v>
                </c:pt>
                <c:pt idx="50">
                  <c:v>4.32</c:v>
                </c:pt>
                <c:pt idx="51">
                  <c:v>4.29</c:v>
                </c:pt>
                <c:pt idx="52">
                  <c:v>4.1900000000000004</c:v>
                </c:pt>
                <c:pt idx="53">
                  <c:v>4.26</c:v>
                </c:pt>
                <c:pt idx="54">
                  <c:v>4.1500000000000004</c:v>
                </c:pt>
                <c:pt idx="55">
                  <c:v>4.1100000000000003</c:v>
                </c:pt>
                <c:pt idx="56">
                  <c:v>4.16</c:v>
                </c:pt>
                <c:pt idx="57">
                  <c:v>4.17</c:v>
                </c:pt>
                <c:pt idx="58">
                  <c:v>4.0599999999999996</c:v>
                </c:pt>
                <c:pt idx="59">
                  <c:v>3.99</c:v>
                </c:pt>
                <c:pt idx="60">
                  <c:v>3.95</c:v>
                </c:pt>
                <c:pt idx="61">
                  <c:v>4.01</c:v>
                </c:pt>
                <c:pt idx="62">
                  <c:v>4.43</c:v>
                </c:pt>
                <c:pt idx="63">
                  <c:v>5</c:v>
                </c:pt>
                <c:pt idx="64">
                  <c:v>4.8957580000000007</c:v>
                </c:pt>
                <c:pt idx="65">
                  <c:v>4.8525076666666678</c:v>
                </c:pt>
                <c:pt idx="66">
                  <c:v>4.8092573333333339</c:v>
                </c:pt>
                <c:pt idx="67">
                  <c:v>4.7660070000000001</c:v>
                </c:pt>
                <c:pt idx="68">
                  <c:v>4.724596</c:v>
                </c:pt>
                <c:pt idx="69">
                  <c:v>4.6831849999999999</c:v>
                </c:pt>
                <c:pt idx="70">
                  <c:v>4.6417739999999998</c:v>
                </c:pt>
                <c:pt idx="71">
                  <c:v>4.6299546666666664</c:v>
                </c:pt>
                <c:pt idx="72">
                  <c:v>4.618135333333333</c:v>
                </c:pt>
                <c:pt idx="73">
                  <c:v>4.6063159999999996</c:v>
                </c:pt>
                <c:pt idx="74">
                  <c:v>4.5821049999999994</c:v>
                </c:pt>
                <c:pt idx="75">
                  <c:v>4.5578939999999992</c:v>
                </c:pt>
                <c:pt idx="76">
                  <c:v>4.5336829999999999</c:v>
                </c:pt>
                <c:pt idx="77">
                  <c:v>4.519746333333333</c:v>
                </c:pt>
                <c:pt idx="78">
                  <c:v>4.5058096666666669</c:v>
                </c:pt>
                <c:pt idx="79">
                  <c:v>4.491873</c:v>
                </c:pt>
                <c:pt idx="80">
                  <c:v>4.4599206666666671</c:v>
                </c:pt>
                <c:pt idx="81">
                  <c:v>4.4279683333333333</c:v>
                </c:pt>
                <c:pt idx="82">
                  <c:v>4.3960159999999995</c:v>
                </c:pt>
                <c:pt idx="83">
                  <c:v>4.3570120000000001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908957759110194"/>
          <c:y val="8.2551594746716694E-2"/>
          <c:w val="0.40182084481779606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HAVERD!$C$1</c:f>
              <c:strCache>
                <c:ptCount val="1"/>
                <c:pt idx="0">
                  <c:v>UK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HAVERD!$C$532:$C$623</c:f>
              <c:numCache>
                <c:formatCode>0.00</c:formatCode>
                <c:ptCount val="92"/>
                <c:pt idx="0">
                  <c:v>#N/A</c:v>
                </c:pt>
                <c:pt idx="1">
                  <c:v>4.54</c:v>
                </c:pt>
                <c:pt idx="2">
                  <c:v>4.51</c:v>
                </c:pt>
                <c:pt idx="3">
                  <c:v>4.4800000000000004</c:v>
                </c:pt>
                <c:pt idx="4">
                  <c:v>4.41</c:v>
                </c:pt>
                <c:pt idx="5">
                  <c:v>4.4000000000000004</c:v>
                </c:pt>
                <c:pt idx="6">
                  <c:v>4.38</c:v>
                </c:pt>
                <c:pt idx="7">
                  <c:v>4.37</c:v>
                </c:pt>
                <c:pt idx="8">
                  <c:v>4.4000000000000004</c:v>
                </c:pt>
                <c:pt idx="9">
                  <c:v>4.34</c:v>
                </c:pt>
                <c:pt idx="10">
                  <c:v>4.37</c:v>
                </c:pt>
                <c:pt idx="11">
                  <c:v>4.4000000000000004</c:v>
                </c:pt>
                <c:pt idx="12">
                  <c:v>4.41</c:v>
                </c:pt>
                <c:pt idx="13">
                  <c:v>4.46</c:v>
                </c:pt>
                <c:pt idx="14">
                  <c:v>4.45</c:v>
                </c:pt>
                <c:pt idx="15">
                  <c:v>4.4400000000000004</c:v>
                </c:pt>
                <c:pt idx="16">
                  <c:v>4.53</c:v>
                </c:pt>
                <c:pt idx="17">
                  <c:v>4.5</c:v>
                </c:pt>
                <c:pt idx="18">
                  <c:v>4.53</c:v>
                </c:pt>
                <c:pt idx="19">
                  <c:v>4.55</c:v>
                </c:pt>
                <c:pt idx="20">
                  <c:v>4.51</c:v>
                </c:pt>
                <c:pt idx="21">
                  <c:v>4.53</c:v>
                </c:pt>
                <c:pt idx="22">
                  <c:v>4.51</c:v>
                </c:pt>
                <c:pt idx="23">
                  <c:v>4.5199999999999996</c:v>
                </c:pt>
                <c:pt idx="24">
                  <c:v>4.5599999999999996</c:v>
                </c:pt>
                <c:pt idx="25">
                  <c:v>4.57</c:v>
                </c:pt>
                <c:pt idx="26">
                  <c:v>4.5199999999999996</c:v>
                </c:pt>
                <c:pt idx="27">
                  <c:v>4.53</c:v>
                </c:pt>
                <c:pt idx="28">
                  <c:v>4.51</c:v>
                </c:pt>
                <c:pt idx="29">
                  <c:v>4.55</c:v>
                </c:pt>
                <c:pt idx="30">
                  <c:v>4.45</c:v>
                </c:pt>
                <c:pt idx="31">
                  <c:v>4.42</c:v>
                </c:pt>
                <c:pt idx="32">
                  <c:v>4.41</c:v>
                </c:pt>
                <c:pt idx="33">
                  <c:v>4.3899999999999997</c:v>
                </c:pt>
                <c:pt idx="34">
                  <c:v>4.38</c:v>
                </c:pt>
                <c:pt idx="35">
                  <c:v>4.37</c:v>
                </c:pt>
                <c:pt idx="36">
                  <c:v>4.3499999999999996</c:v>
                </c:pt>
                <c:pt idx="37">
                  <c:v>4.32</c:v>
                </c:pt>
                <c:pt idx="38">
                  <c:v>4.3099999999999996</c:v>
                </c:pt>
                <c:pt idx="39">
                  <c:v>4.32</c:v>
                </c:pt>
                <c:pt idx="40">
                  <c:v>4.2699999999999996</c:v>
                </c:pt>
                <c:pt idx="41">
                  <c:v>4.3099999999999996</c:v>
                </c:pt>
                <c:pt idx="42">
                  <c:v>4.37</c:v>
                </c:pt>
                <c:pt idx="43">
                  <c:v>4.46</c:v>
                </c:pt>
                <c:pt idx="44">
                  <c:v>4.4400000000000004</c:v>
                </c:pt>
                <c:pt idx="45">
                  <c:v>4.55</c:v>
                </c:pt>
                <c:pt idx="46">
                  <c:v>4.66</c:v>
                </c:pt>
                <c:pt idx="47">
                  <c:v>4.6900000000000004</c:v>
                </c:pt>
                <c:pt idx="48">
                  <c:v>4.51</c:v>
                </c:pt>
                <c:pt idx="49">
                  <c:v>4.68</c:v>
                </c:pt>
                <c:pt idx="50">
                  <c:v>4.79</c:v>
                </c:pt>
                <c:pt idx="51">
                  <c:v>4.83</c:v>
                </c:pt>
                <c:pt idx="52">
                  <c:v>4.7699999999999996</c:v>
                </c:pt>
                <c:pt idx="53">
                  <c:v>4.6900000000000004</c:v>
                </c:pt>
                <c:pt idx="54">
                  <c:v>4.7300000000000004</c:v>
                </c:pt>
                <c:pt idx="55">
                  <c:v>4.8499999999999996</c:v>
                </c:pt>
                <c:pt idx="56">
                  <c:v>4.99</c:v>
                </c:pt>
                <c:pt idx="57">
                  <c:v>4.9000000000000004</c:v>
                </c:pt>
                <c:pt idx="58">
                  <c:v>4.99</c:v>
                </c:pt>
                <c:pt idx="59">
                  <c:v>4.8499999999999996</c:v>
                </c:pt>
                <c:pt idx="60">
                  <c:v>4.9800000000000004</c:v>
                </c:pt>
                <c:pt idx="61">
                  <c:v>4.9800000000000004</c:v>
                </c:pt>
                <c:pt idx="62">
                  <c:v>4.93</c:v>
                </c:pt>
                <c:pt idx="63">
                  <c:v>4.88</c:v>
                </c:pt>
                <c:pt idx="64">
                  <c:v>4.82</c:v>
                </c:pt>
                <c:pt idx="65">
                  <c:v>4.8499999999999996</c:v>
                </c:pt>
                <c:pt idx="66">
                  <c:v>4.8499999999999996</c:v>
                </c:pt>
                <c:pt idx="67">
                  <c:v>4.8499999999999996</c:v>
                </c:pt>
                <c:pt idx="68">
                  <c:v>4.8899999999999997</c:v>
                </c:pt>
                <c:pt idx="69">
                  <c:v>4.71</c:v>
                </c:pt>
                <c:pt idx="70">
                  <c:v>4.76</c:v>
                </c:pt>
                <c:pt idx="71">
                  <c:v>4.83</c:v>
                </c:pt>
                <c:pt idx="72">
                  <c:v>4.84</c:v>
                </c:pt>
                <c:pt idx="73">
                  <c:v>4.7699999999999996</c:v>
                </c:pt>
                <c:pt idx="74">
                  <c:v>4.82</c:v>
                </c:pt>
                <c:pt idx="75">
                  <c:v>4.87</c:v>
                </c:pt>
                <c:pt idx="76">
                  <c:v>4.7699999999999996</c:v>
                </c:pt>
                <c:pt idx="77">
                  <c:v>4.83</c:v>
                </c:pt>
                <c:pt idx="78">
                  <c:v>4.88</c:v>
                </c:pt>
                <c:pt idx="79">
                  <c:v>4.91</c:v>
                </c:pt>
                <c:pt idx="80">
                  <c:v>4.92</c:v>
                </c:pt>
                <c:pt idx="81">
                  <c:v>4.9400000000000004</c:v>
                </c:pt>
                <c:pt idx="82">
                  <c:v>4.9800000000000004</c:v>
                </c:pt>
                <c:pt idx="83">
                  <c:v>5.01</c:v>
                </c:pt>
                <c:pt idx="84">
                  <c:v>5.0599999999999996</c:v>
                </c:pt>
                <c:pt idx="85">
                  <c:v>5.04</c:v>
                </c:pt>
                <c:pt idx="86">
                  <c:v>4.97</c:v>
                </c:pt>
                <c:pt idx="87">
                  <c:v>4.95</c:v>
                </c:pt>
                <c:pt idx="88">
                  <c:v>5.05</c:v>
                </c:pt>
                <c:pt idx="89">
                  <c:v>4.9400000000000004</c:v>
                </c:pt>
                <c:pt idx="90">
                  <c:v>4.97</c:v>
                </c:pt>
                <c:pt idx="91">
                  <c:v>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HAVERD!$D$1</c:f>
              <c:strCache>
                <c:ptCount val="1"/>
                <c:pt idx="0">
                  <c:v>US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HAVERD!$D$532:$D$623</c:f>
              <c:numCache>
                <c:formatCode>0.00</c:formatCode>
                <c:ptCount val="92"/>
                <c:pt idx="0">
                  <c:v>#N/A</c:v>
                </c:pt>
                <c:pt idx="1">
                  <c:v>4.1900000000000004</c:v>
                </c:pt>
                <c:pt idx="2">
                  <c:v>4.17</c:v>
                </c:pt>
                <c:pt idx="3">
                  <c:v>4.18</c:v>
                </c:pt>
                <c:pt idx="4">
                  <c:v>4.1500000000000004</c:v>
                </c:pt>
                <c:pt idx="5">
                  <c:v>4.1900000000000004</c:v>
                </c:pt>
                <c:pt idx="6">
                  <c:v>4.18</c:v>
                </c:pt>
                <c:pt idx="7">
                  <c:v>4.1900000000000004</c:v>
                </c:pt>
                <c:pt idx="8">
                  <c:v>4.18</c:v>
                </c:pt>
                <c:pt idx="9">
                  <c:v>4.1500000000000004</c:v>
                </c:pt>
                <c:pt idx="10">
                  <c:v>4.17</c:v>
                </c:pt>
                <c:pt idx="11">
                  <c:v>4.24</c:v>
                </c:pt>
                <c:pt idx="12">
                  <c:v>#N/A</c:v>
                </c:pt>
                <c:pt idx="13">
                  <c:v>4.3</c:v>
                </c:pt>
                <c:pt idx="14">
                  <c:v>4.26</c:v>
                </c:pt>
                <c:pt idx="15">
                  <c:v>4.26</c:v>
                </c:pt>
                <c:pt idx="16">
                  <c:v>4.24</c:v>
                </c:pt>
                <c:pt idx="17">
                  <c:v>4.22</c:v>
                </c:pt>
                <c:pt idx="18">
                  <c:v>4.24</c:v>
                </c:pt>
                <c:pt idx="19">
                  <c:v>4.26</c:v>
                </c:pt>
                <c:pt idx="20">
                  <c:v>4.24</c:v>
                </c:pt>
                <c:pt idx="21">
                  <c:v>4.26</c:v>
                </c:pt>
                <c:pt idx="22">
                  <c:v>4.29</c:v>
                </c:pt>
                <c:pt idx="23">
                  <c:v>4.28</c:v>
                </c:pt>
                <c:pt idx="24">
                  <c:v>4.29</c:v>
                </c:pt>
                <c:pt idx="25">
                  <c:v>4.21</c:v>
                </c:pt>
                <c:pt idx="26">
                  <c:v>4.22</c:v>
                </c:pt>
                <c:pt idx="27">
                  <c:v>4.22</c:v>
                </c:pt>
                <c:pt idx="28">
                  <c:v>4.16</c:v>
                </c:pt>
                <c:pt idx="29">
                  <c:v>4.18</c:v>
                </c:pt>
                <c:pt idx="30">
                  <c:v>4.09</c:v>
                </c:pt>
                <c:pt idx="31">
                  <c:v>4.04</c:v>
                </c:pt>
                <c:pt idx="32">
                  <c:v>#N/A</c:v>
                </c:pt>
                <c:pt idx="33">
                  <c:v>4.05</c:v>
                </c:pt>
                <c:pt idx="34">
                  <c:v>4.09</c:v>
                </c:pt>
                <c:pt idx="35">
                  <c:v>4.08</c:v>
                </c:pt>
                <c:pt idx="36">
                  <c:v>4.08</c:v>
                </c:pt>
                <c:pt idx="37">
                  <c:v>4.03</c:v>
                </c:pt>
                <c:pt idx="38">
                  <c:v>4.04</c:v>
                </c:pt>
                <c:pt idx="39">
                  <c:v>4.05</c:v>
                </c:pt>
                <c:pt idx="40">
                  <c:v>4.0199999999999996</c:v>
                </c:pt>
                <c:pt idx="41">
                  <c:v>3.97</c:v>
                </c:pt>
                <c:pt idx="42">
                  <c:v>4.05</c:v>
                </c:pt>
                <c:pt idx="43">
                  <c:v>4.0599999999999996</c:v>
                </c:pt>
                <c:pt idx="44">
                  <c:v>4.09</c:v>
                </c:pt>
                <c:pt idx="45">
                  <c:v>4.13</c:v>
                </c:pt>
                <c:pt idx="46">
                  <c:v>4.1500000000000004</c:v>
                </c:pt>
                <c:pt idx="47">
                  <c:v>4.12</c:v>
                </c:pt>
                <c:pt idx="48">
                  <c:v>4.1500000000000004</c:v>
                </c:pt>
                <c:pt idx="49">
                  <c:v>4.21</c:v>
                </c:pt>
                <c:pt idx="50">
                  <c:v>4.2699999999999996</c:v>
                </c:pt>
                <c:pt idx="51">
                  <c:v>4.28</c:v>
                </c:pt>
                <c:pt idx="52">
                  <c:v>4.2300000000000004</c:v>
                </c:pt>
                <c:pt idx="53">
                  <c:v>4.2</c:v>
                </c:pt>
                <c:pt idx="54">
                  <c:v>4.26</c:v>
                </c:pt>
                <c:pt idx="55">
                  <c:v>4.25</c:v>
                </c:pt>
                <c:pt idx="56">
                  <c:v>4.3899999999999997</c:v>
                </c:pt>
                <c:pt idx="57">
                  <c:v>4.34</c:v>
                </c:pt>
                <c:pt idx="58">
                  <c:v>4.3899999999999997</c:v>
                </c:pt>
                <c:pt idx="59">
                  <c:v>4.33</c:v>
                </c:pt>
                <c:pt idx="60">
                  <c:v>4.42</c:v>
                </c:pt>
                <c:pt idx="61">
                  <c:v>4.4400000000000004</c:v>
                </c:pt>
                <c:pt idx="62">
                  <c:v>4.3499999999999996</c:v>
                </c:pt>
                <c:pt idx="63">
                  <c:v>4.3</c:v>
                </c:pt>
                <c:pt idx="64">
                  <c:v>4.33</c:v>
                </c:pt>
                <c:pt idx="65">
                  <c:v>4.3099999999999996</c:v>
                </c:pt>
                <c:pt idx="66">
                  <c:v>4.3499999999999996</c:v>
                </c:pt>
                <c:pt idx="67">
                  <c:v>4.34</c:v>
                </c:pt>
                <c:pt idx="68">
                  <c:v>4.33</c:v>
                </c:pt>
                <c:pt idx="69">
                  <c:v>4.29</c:v>
                </c:pt>
                <c:pt idx="70">
                  <c:v>4.29</c:v>
                </c:pt>
                <c:pt idx="71">
                  <c:v>4.3099999999999996</c:v>
                </c:pt>
                <c:pt idx="72">
                  <c:v>4.3</c:v>
                </c:pt>
                <c:pt idx="73">
                  <c:v>4.26</c:v>
                </c:pt>
                <c:pt idx="74">
                  <c:v>4.29</c:v>
                </c:pt>
                <c:pt idx="75">
                  <c:v>4.32</c:v>
                </c:pt>
                <c:pt idx="76">
                  <c:v>4.26</c:v>
                </c:pt>
                <c:pt idx="77">
                  <c:v>4.26</c:v>
                </c:pt>
                <c:pt idx="78">
                  <c:v>4.3</c:v>
                </c:pt>
                <c:pt idx="79">
                  <c:v>4.3</c:v>
                </c:pt>
                <c:pt idx="80">
                  <c:v>4.34</c:v>
                </c:pt>
                <c:pt idx="81">
                  <c:v>4.3099999999999996</c:v>
                </c:pt>
                <c:pt idx="82">
                  <c:v>4.3499999999999996</c:v>
                </c:pt>
                <c:pt idx="83">
                  <c:v>4.3600000000000003</c:v>
                </c:pt>
                <c:pt idx="84">
                  <c:v>4.42</c:v>
                </c:pt>
                <c:pt idx="85">
                  <c:v>4.4000000000000004</c:v>
                </c:pt>
                <c:pt idx="86">
                  <c:v>4.3899999999999997</c:v>
                </c:pt>
                <c:pt idx="87">
                  <c:v>4.45</c:v>
                </c:pt>
                <c:pt idx="88">
                  <c:v>4.43</c:v>
                </c:pt>
                <c:pt idx="89">
                  <c:v>4.3600000000000003</c:v>
                </c:pt>
                <c:pt idx="90">
                  <c:v>4.41</c:v>
                </c:pt>
                <c:pt idx="91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HAVERD!$E$1</c:f>
              <c:strCache>
                <c:ptCount val="1"/>
                <c:pt idx="0">
                  <c:v>Germany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HAVERD!$E$532:$E$623</c:f>
              <c:numCache>
                <c:formatCode>0.00</c:formatCode>
                <c:ptCount val="92"/>
                <c:pt idx="0">
                  <c:v>2.86</c:v>
                </c:pt>
                <c:pt idx="1">
                  <c:v>2.9</c:v>
                </c:pt>
                <c:pt idx="2">
                  <c:v>2.88</c:v>
                </c:pt>
                <c:pt idx="3">
                  <c:v>2.84</c:v>
                </c:pt>
                <c:pt idx="4">
                  <c:v>2.81</c:v>
                </c:pt>
                <c:pt idx="5">
                  <c:v>2.83</c:v>
                </c:pt>
                <c:pt idx="6">
                  <c:v>2.83</c:v>
                </c:pt>
                <c:pt idx="7">
                  <c:v>2.81</c:v>
                </c:pt>
                <c:pt idx="8">
                  <c:v>2.81</c:v>
                </c:pt>
                <c:pt idx="9">
                  <c:v>2.82</c:v>
                </c:pt>
                <c:pt idx="10">
                  <c:v>2.82</c:v>
                </c:pt>
                <c:pt idx="11">
                  <c:v>2.84</c:v>
                </c:pt>
                <c:pt idx="12">
                  <c:v>2.84</c:v>
                </c:pt>
                <c:pt idx="13">
                  <c:v>2.86</c:v>
                </c:pt>
                <c:pt idx="14">
                  <c:v>2.89</c:v>
                </c:pt>
                <c:pt idx="15">
                  <c:v>2.89</c:v>
                </c:pt>
                <c:pt idx="16">
                  <c:v>2.9</c:v>
                </c:pt>
                <c:pt idx="17">
                  <c:v>2.87</c:v>
                </c:pt>
                <c:pt idx="18">
                  <c:v>2.87</c:v>
                </c:pt>
                <c:pt idx="19">
                  <c:v>2.86</c:v>
                </c:pt>
                <c:pt idx="20">
                  <c:v>2.84</c:v>
                </c:pt>
                <c:pt idx="21">
                  <c:v>2.85</c:v>
                </c:pt>
                <c:pt idx="22">
                  <c:v>2.87</c:v>
                </c:pt>
                <c:pt idx="23">
                  <c:v>2.88</c:v>
                </c:pt>
                <c:pt idx="24">
                  <c:v>2.87</c:v>
                </c:pt>
                <c:pt idx="25">
                  <c:v>2.84</c:v>
                </c:pt>
                <c:pt idx="26">
                  <c:v>2.84</c:v>
                </c:pt>
                <c:pt idx="27">
                  <c:v>2.84</c:v>
                </c:pt>
                <c:pt idx="28">
                  <c:v>2.8</c:v>
                </c:pt>
                <c:pt idx="29">
                  <c:v>2.8</c:v>
                </c:pt>
                <c:pt idx="30">
                  <c:v>2.76</c:v>
                </c:pt>
                <c:pt idx="31">
                  <c:v>2.76</c:v>
                </c:pt>
                <c:pt idx="32">
                  <c:v>2.75</c:v>
                </c:pt>
                <c:pt idx="33">
                  <c:v>2.74</c:v>
                </c:pt>
                <c:pt idx="34">
                  <c:v>2.74</c:v>
                </c:pt>
                <c:pt idx="35">
                  <c:v>2.74</c:v>
                </c:pt>
                <c:pt idx="36">
                  <c:v>2.73</c:v>
                </c:pt>
                <c:pt idx="37">
                  <c:v>2.7</c:v>
                </c:pt>
                <c:pt idx="38">
                  <c:v>2.71</c:v>
                </c:pt>
                <c:pt idx="39">
                  <c:v>2.71</c:v>
                </c:pt>
                <c:pt idx="40">
                  <c:v>2.69</c:v>
                </c:pt>
                <c:pt idx="41">
                  <c:v>2.64</c:v>
                </c:pt>
                <c:pt idx="42">
                  <c:v>2.72</c:v>
                </c:pt>
                <c:pt idx="43">
                  <c:v>2.75</c:v>
                </c:pt>
                <c:pt idx="44">
                  <c:v>2.76</c:v>
                </c:pt>
                <c:pt idx="45">
                  <c:v>2.84</c:v>
                </c:pt>
                <c:pt idx="46">
                  <c:v>2.87</c:v>
                </c:pt>
                <c:pt idx="47">
                  <c:v>2.84</c:v>
                </c:pt>
                <c:pt idx="48">
                  <c:v>2.86</c:v>
                </c:pt>
                <c:pt idx="49">
                  <c:v>2.94</c:v>
                </c:pt>
                <c:pt idx="50">
                  <c:v>2.95</c:v>
                </c:pt>
                <c:pt idx="51">
                  <c:v>2.99</c:v>
                </c:pt>
                <c:pt idx="52">
                  <c:v>2.94</c:v>
                </c:pt>
                <c:pt idx="53">
                  <c:v>2.91</c:v>
                </c:pt>
                <c:pt idx="54">
                  <c:v>2.96</c:v>
                </c:pt>
                <c:pt idx="55">
                  <c:v>2.94</c:v>
                </c:pt>
                <c:pt idx="56">
                  <c:v>3.05</c:v>
                </c:pt>
                <c:pt idx="57">
                  <c:v>2.99</c:v>
                </c:pt>
                <c:pt idx="58">
                  <c:v>3.03</c:v>
                </c:pt>
                <c:pt idx="59">
                  <c:v>2.97</c:v>
                </c:pt>
                <c:pt idx="60">
                  <c:v>3.08</c:v>
                </c:pt>
                <c:pt idx="61">
                  <c:v>3.11</c:v>
                </c:pt>
                <c:pt idx="62">
                  <c:v>3.05</c:v>
                </c:pt>
                <c:pt idx="63">
                  <c:v>2.98</c:v>
                </c:pt>
                <c:pt idx="64">
                  <c:v>2.99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3.06</c:v>
                </c:pt>
                <c:pt idx="69">
                  <c:v>2.95</c:v>
                </c:pt>
                <c:pt idx="70">
                  <c:v>3</c:v>
                </c:pt>
                <c:pt idx="71">
                  <c:v>3.05</c:v>
                </c:pt>
                <c:pt idx="72">
                  <c:v>3.07</c:v>
                </c:pt>
                <c:pt idx="73">
                  <c:v>3.03</c:v>
                </c:pt>
                <c:pt idx="74">
                  <c:v>3.04</c:v>
                </c:pt>
                <c:pt idx="75">
                  <c:v>3.05</c:v>
                </c:pt>
                <c:pt idx="76">
                  <c:v>2.96</c:v>
                </c:pt>
                <c:pt idx="77">
                  <c:v>2.98</c:v>
                </c:pt>
                <c:pt idx="78">
                  <c:v>3.02</c:v>
                </c:pt>
                <c:pt idx="79">
                  <c:v>3.02</c:v>
                </c:pt>
                <c:pt idx="80">
                  <c:v>3.03</c:v>
                </c:pt>
                <c:pt idx="81">
                  <c:v>2.99</c:v>
                </c:pt>
                <c:pt idx="82">
                  <c:v>3.04</c:v>
                </c:pt>
                <c:pt idx="83">
                  <c:v>3.07</c:v>
                </c:pt>
                <c:pt idx="84">
                  <c:v>3.12</c:v>
                </c:pt>
                <c:pt idx="85">
                  <c:v>3.04</c:v>
                </c:pt>
                <c:pt idx="86">
                  <c:v>3.03</c:v>
                </c:pt>
                <c:pt idx="87">
                  <c:v>3.08</c:v>
                </c:pt>
                <c:pt idx="88">
                  <c:v>3.06</c:v>
                </c:pt>
                <c:pt idx="89">
                  <c:v>2.99</c:v>
                </c:pt>
                <c:pt idx="90">
                  <c:v>3.01</c:v>
                </c:pt>
                <c:pt idx="9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1"/>
        <c:majorTimeUnit val="months"/>
      </c:dateAx>
      <c:valAx>
        <c:axId val="274950400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4803656506724961"/>
          <c:y val="8.2551594746716694E-2"/>
          <c:w val="0.24414537319325336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HAVERD!$AX$2</c:f>
              <c:strCache>
                <c:ptCount val="1"/>
                <c:pt idx="0">
                  <c:v>10-year Gilt-US Treasury spread</c:v>
                </c:pt>
              </c:strCache>
            </c:strRef>
          </c:tx>
          <c:spPr>
            <a:ln w="25400">
              <a:solidFill>
                <a:srgbClr val="003469"/>
              </a:solidFill>
              <a:prstDash val="solid"/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HAVERD!$AX$532:$AX$623</c:f>
              <c:numCache>
                <c:formatCode>0</c:formatCode>
                <c:ptCount val="92"/>
                <c:pt idx="0">
                  <c:v>#N/A</c:v>
                </c:pt>
                <c:pt idx="1">
                  <c:v>34.999999999999964</c:v>
                </c:pt>
                <c:pt idx="2">
                  <c:v>33.999999999999986</c:v>
                </c:pt>
                <c:pt idx="3">
                  <c:v>30.000000000000071</c:v>
                </c:pt>
                <c:pt idx="4">
                  <c:v>25.999999999999979</c:v>
                </c:pt>
                <c:pt idx="5">
                  <c:v>20.999999999999996</c:v>
                </c:pt>
                <c:pt idx="6">
                  <c:v>20.000000000000018</c:v>
                </c:pt>
                <c:pt idx="7">
                  <c:v>17.999999999999972</c:v>
                </c:pt>
                <c:pt idx="8">
                  <c:v>22.000000000000064</c:v>
                </c:pt>
                <c:pt idx="9">
                  <c:v>18.99999999999995</c:v>
                </c:pt>
                <c:pt idx="10">
                  <c:v>20.000000000000018</c:v>
                </c:pt>
                <c:pt idx="11">
                  <c:v>16.000000000000014</c:v>
                </c:pt>
                <c:pt idx="12">
                  <c:v>#N/A</c:v>
                </c:pt>
                <c:pt idx="13">
                  <c:v>16.000000000000014</c:v>
                </c:pt>
                <c:pt idx="14">
                  <c:v>19.000000000000039</c:v>
                </c:pt>
                <c:pt idx="15">
                  <c:v>18.00000000000006</c:v>
                </c:pt>
                <c:pt idx="16">
                  <c:v>29.000000000000004</c:v>
                </c:pt>
                <c:pt idx="17">
                  <c:v>28.000000000000025</c:v>
                </c:pt>
                <c:pt idx="18">
                  <c:v>29.000000000000004</c:v>
                </c:pt>
                <c:pt idx="19">
                  <c:v>29.000000000000004</c:v>
                </c:pt>
                <c:pt idx="20">
                  <c:v>26.999999999999957</c:v>
                </c:pt>
                <c:pt idx="21">
                  <c:v>27.000000000000046</c:v>
                </c:pt>
                <c:pt idx="22">
                  <c:v>21.999999999999975</c:v>
                </c:pt>
                <c:pt idx="23">
                  <c:v>23.999999999999932</c:v>
                </c:pt>
                <c:pt idx="24">
                  <c:v>26.999999999999957</c:v>
                </c:pt>
                <c:pt idx="25">
                  <c:v>36.000000000000028</c:v>
                </c:pt>
                <c:pt idx="26">
                  <c:v>29.999999999999982</c:v>
                </c:pt>
                <c:pt idx="27">
                  <c:v>31.00000000000005</c:v>
                </c:pt>
                <c:pt idx="28">
                  <c:v>34.999999999999964</c:v>
                </c:pt>
                <c:pt idx="29">
                  <c:v>37.000000000000014</c:v>
                </c:pt>
                <c:pt idx="30">
                  <c:v>36.000000000000028</c:v>
                </c:pt>
                <c:pt idx="31">
                  <c:v>37.999999999999986</c:v>
                </c:pt>
                <c:pt idx="32">
                  <c:v>#N/A</c:v>
                </c:pt>
                <c:pt idx="33">
                  <c:v>33.999999999999986</c:v>
                </c:pt>
                <c:pt idx="34">
                  <c:v>29.000000000000004</c:v>
                </c:pt>
                <c:pt idx="35">
                  <c:v>29.000000000000004</c:v>
                </c:pt>
                <c:pt idx="36">
                  <c:v>26.999999999999957</c:v>
                </c:pt>
                <c:pt idx="37">
                  <c:v>29.000000000000004</c:v>
                </c:pt>
                <c:pt idx="38">
                  <c:v>26.999999999999957</c:v>
                </c:pt>
                <c:pt idx="39">
                  <c:v>27.000000000000046</c:v>
                </c:pt>
                <c:pt idx="40">
                  <c:v>25</c:v>
                </c:pt>
                <c:pt idx="41">
                  <c:v>33.999999999999943</c:v>
                </c:pt>
                <c:pt idx="42">
                  <c:v>32.000000000000028</c:v>
                </c:pt>
                <c:pt idx="43">
                  <c:v>40.000000000000036</c:v>
                </c:pt>
                <c:pt idx="44">
                  <c:v>35.000000000000057</c:v>
                </c:pt>
                <c:pt idx="45">
                  <c:v>41.999999999999993</c:v>
                </c:pt>
                <c:pt idx="46">
                  <c:v>50.999999999999979</c:v>
                </c:pt>
                <c:pt idx="47">
                  <c:v>57.000000000000028</c:v>
                </c:pt>
                <c:pt idx="48">
                  <c:v>35.999999999999943</c:v>
                </c:pt>
                <c:pt idx="49">
                  <c:v>46.999999999999972</c:v>
                </c:pt>
                <c:pt idx="50">
                  <c:v>52.000000000000043</c:v>
                </c:pt>
                <c:pt idx="51">
                  <c:v>54.999999999999986</c:v>
                </c:pt>
                <c:pt idx="52">
                  <c:v>53.999999999999915</c:v>
                </c:pt>
                <c:pt idx="53">
                  <c:v>49.000000000000021</c:v>
                </c:pt>
                <c:pt idx="54">
                  <c:v>47.000000000000064</c:v>
                </c:pt>
                <c:pt idx="55">
                  <c:v>59.999999999999964</c:v>
                </c:pt>
                <c:pt idx="56">
                  <c:v>60.000000000000057</c:v>
                </c:pt>
                <c:pt idx="57">
                  <c:v>56.00000000000005</c:v>
                </c:pt>
                <c:pt idx="58">
                  <c:v>60.000000000000057</c:v>
                </c:pt>
                <c:pt idx="59">
                  <c:v>51.999999999999957</c:v>
                </c:pt>
                <c:pt idx="60">
                  <c:v>56.00000000000005</c:v>
                </c:pt>
                <c:pt idx="61">
                  <c:v>54</c:v>
                </c:pt>
                <c:pt idx="62">
                  <c:v>58.000000000000007</c:v>
                </c:pt>
                <c:pt idx="63">
                  <c:v>58.000000000000007</c:v>
                </c:pt>
                <c:pt idx="64">
                  <c:v>49.000000000000021</c:v>
                </c:pt>
                <c:pt idx="65">
                  <c:v>54</c:v>
                </c:pt>
                <c:pt idx="66">
                  <c:v>50</c:v>
                </c:pt>
                <c:pt idx="67">
                  <c:v>50.999999999999979</c:v>
                </c:pt>
                <c:pt idx="68">
                  <c:v>55.999999999999957</c:v>
                </c:pt>
                <c:pt idx="69">
                  <c:v>41.999999999999993</c:v>
                </c:pt>
                <c:pt idx="70">
                  <c:v>46.999999999999972</c:v>
                </c:pt>
                <c:pt idx="71">
                  <c:v>52.000000000000043</c:v>
                </c:pt>
                <c:pt idx="72">
                  <c:v>54</c:v>
                </c:pt>
                <c:pt idx="73">
                  <c:v>50.999999999999979</c:v>
                </c:pt>
                <c:pt idx="74">
                  <c:v>53.000000000000028</c:v>
                </c:pt>
                <c:pt idx="75">
                  <c:v>54.999999999999986</c:v>
                </c:pt>
                <c:pt idx="76">
                  <c:v>50.999999999999979</c:v>
                </c:pt>
                <c:pt idx="77">
                  <c:v>57.000000000000028</c:v>
                </c:pt>
                <c:pt idx="78">
                  <c:v>58.000000000000007</c:v>
                </c:pt>
                <c:pt idx="79">
                  <c:v>61.000000000000028</c:v>
                </c:pt>
                <c:pt idx="80">
                  <c:v>58.000000000000007</c:v>
                </c:pt>
                <c:pt idx="81">
                  <c:v>63.000000000000078</c:v>
                </c:pt>
                <c:pt idx="82">
                  <c:v>63.000000000000078</c:v>
                </c:pt>
                <c:pt idx="83">
                  <c:v>64.999999999999943</c:v>
                </c:pt>
                <c:pt idx="84">
                  <c:v>63.999999999999972</c:v>
                </c:pt>
                <c:pt idx="85">
                  <c:v>63.999999999999972</c:v>
                </c:pt>
                <c:pt idx="86">
                  <c:v>58.000000000000007</c:v>
                </c:pt>
                <c:pt idx="87">
                  <c:v>50</c:v>
                </c:pt>
                <c:pt idx="88">
                  <c:v>62.000000000000014</c:v>
                </c:pt>
                <c:pt idx="89">
                  <c:v>58.000000000000007</c:v>
                </c:pt>
                <c:pt idx="90">
                  <c:v>55.999999999999957</c:v>
                </c:pt>
                <c:pt idx="91">
                  <c:v>53.000000000000028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HAVERD!$AY$2</c:f>
              <c:strCache>
                <c:ptCount val="1"/>
                <c:pt idx="0">
                  <c:v>Spread in policy rate expectations (1y1y OIS GBP-USD)</c:v>
                </c:pt>
              </c:strCache>
            </c:strRef>
          </c:tx>
          <c:spPr>
            <a:ln w="25400">
              <a:solidFill>
                <a:srgbClr val="EF4130"/>
              </a:solidFill>
              <a:prstDash val="solid"/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HAVERD!$AY$532:$AY$623</c:f>
              <c:numCache>
                <c:formatCode>0</c:formatCode>
                <c:ptCount val="92"/>
                <c:pt idx="0">
                  <c:v>25.340000000000007</c:v>
                </c:pt>
                <c:pt idx="1">
                  <c:v>28.920000000000059</c:v>
                </c:pt>
                <c:pt idx="2">
                  <c:v>28.380000000000027</c:v>
                </c:pt>
                <c:pt idx="3">
                  <c:v>25.560000000000027</c:v>
                </c:pt>
                <c:pt idx="4">
                  <c:v>22.699999999999989</c:v>
                </c:pt>
                <c:pt idx="5">
                  <c:v>21.590000000000042</c:v>
                </c:pt>
                <c:pt idx="6">
                  <c:v>14.839999999999964</c:v>
                </c:pt>
                <c:pt idx="7">
                  <c:v>13.209999999999988</c:v>
                </c:pt>
                <c:pt idx="8">
                  <c:v>13.969999999999994</c:v>
                </c:pt>
                <c:pt idx="9">
                  <c:v>13.679999999999959</c:v>
                </c:pt>
                <c:pt idx="10">
                  <c:v>18.630000000000013</c:v>
                </c:pt>
                <c:pt idx="11">
                  <c:v>14.040000000000008</c:v>
                </c:pt>
                <c:pt idx="12">
                  <c:v>13.879999999999937</c:v>
                </c:pt>
                <c:pt idx="13">
                  <c:v>13.709999999999978</c:v>
                </c:pt>
                <c:pt idx="14">
                  <c:v>13.160000000000061</c:v>
                </c:pt>
                <c:pt idx="15">
                  <c:v>14.190000000000014</c:v>
                </c:pt>
                <c:pt idx="16">
                  <c:v>17.639999999999965</c:v>
                </c:pt>
                <c:pt idx="17">
                  <c:v>21.47999999999999</c:v>
                </c:pt>
                <c:pt idx="18">
                  <c:v>21.669999999999902</c:v>
                </c:pt>
                <c:pt idx="19">
                  <c:v>25.140000000000029</c:v>
                </c:pt>
                <c:pt idx="20">
                  <c:v>21.240000000000016</c:v>
                </c:pt>
                <c:pt idx="21">
                  <c:v>23.78</c:v>
                </c:pt>
                <c:pt idx="22">
                  <c:v>27.329999999999941</c:v>
                </c:pt>
                <c:pt idx="23">
                  <c:v>21.619999999999973</c:v>
                </c:pt>
                <c:pt idx="24">
                  <c:v>19.980000000000018</c:v>
                </c:pt>
                <c:pt idx="25">
                  <c:v>19.800000000000082</c:v>
                </c:pt>
                <c:pt idx="26">
                  <c:v>24.850000000000037</c:v>
                </c:pt>
                <c:pt idx="27">
                  <c:v>24.759999999999984</c:v>
                </c:pt>
                <c:pt idx="28">
                  <c:v>28.570000000000029</c:v>
                </c:pt>
                <c:pt idx="29">
                  <c:v>30.169999999999987</c:v>
                </c:pt>
                <c:pt idx="30">
                  <c:v>22.859999999999971</c:v>
                </c:pt>
                <c:pt idx="31">
                  <c:v>25.850000000000016</c:v>
                </c:pt>
                <c:pt idx="32">
                  <c:v>30.119999999999969</c:v>
                </c:pt>
                <c:pt idx="33">
                  <c:v>33.25</c:v>
                </c:pt>
                <c:pt idx="34">
                  <c:v>27.289999999999949</c:v>
                </c:pt>
                <c:pt idx="35">
                  <c:v>23.070000000000014</c:v>
                </c:pt>
                <c:pt idx="36">
                  <c:v>25.570000000000093</c:v>
                </c:pt>
                <c:pt idx="37">
                  <c:v>22.970000000000024</c:v>
                </c:pt>
                <c:pt idx="38">
                  <c:v>29.340000000000053</c:v>
                </c:pt>
                <c:pt idx="39">
                  <c:v>25.730000000000032</c:v>
                </c:pt>
                <c:pt idx="40">
                  <c:v>21.410000000000061</c:v>
                </c:pt>
                <c:pt idx="41">
                  <c:v>26.389999999999958</c:v>
                </c:pt>
                <c:pt idx="42">
                  <c:v>41.239999999999988</c:v>
                </c:pt>
                <c:pt idx="43">
                  <c:v>31.739999999999966</c:v>
                </c:pt>
                <c:pt idx="44">
                  <c:v>32.010000000000005</c:v>
                </c:pt>
                <c:pt idx="45">
                  <c:v>39.880000000000052</c:v>
                </c:pt>
                <c:pt idx="46">
                  <c:v>45.58</c:v>
                </c:pt>
                <c:pt idx="47">
                  <c:v>57.059999999999974</c:v>
                </c:pt>
                <c:pt idx="48">
                  <c:v>48.970000000000049</c:v>
                </c:pt>
                <c:pt idx="49">
                  <c:v>63.220000000000013</c:v>
                </c:pt>
                <c:pt idx="50">
                  <c:v>69.540000000000063</c:v>
                </c:pt>
                <c:pt idx="51">
                  <c:v>66.440000000000055</c:v>
                </c:pt>
                <c:pt idx="52">
                  <c:v>59.439999999999984</c:v>
                </c:pt>
                <c:pt idx="53">
                  <c:v>56.930000000000014</c:v>
                </c:pt>
                <c:pt idx="54">
                  <c:v>65.600000000000009</c:v>
                </c:pt>
                <c:pt idx="55">
                  <c:v>84.060000000000031</c:v>
                </c:pt>
                <c:pt idx="56">
                  <c:v>91.68999999999987</c:v>
                </c:pt>
                <c:pt idx="57">
                  <c:v>54.189999999999962</c:v>
                </c:pt>
                <c:pt idx="58">
                  <c:v>80.149999999999991</c:v>
                </c:pt>
                <c:pt idx="59">
                  <c:v>70.599999999999909</c:v>
                </c:pt>
                <c:pt idx="60">
                  <c:v>80.019999999999939</c:v>
                </c:pt>
                <c:pt idx="61">
                  <c:v>62.409999999999989</c:v>
                </c:pt>
                <c:pt idx="62">
                  <c:v>73.449999999999974</c:v>
                </c:pt>
                <c:pt idx="63">
                  <c:v>71.680000000000007</c:v>
                </c:pt>
                <c:pt idx="64">
                  <c:v>73.839999999999904</c:v>
                </c:pt>
                <c:pt idx="65">
                  <c:v>62.71</c:v>
                </c:pt>
                <c:pt idx="66">
                  <c:v>66.210000000000008</c:v>
                </c:pt>
                <c:pt idx="67">
                  <c:v>62.409999999999989</c:v>
                </c:pt>
                <c:pt idx="68">
                  <c:v>68.81000000000013</c:v>
                </c:pt>
                <c:pt idx="69">
                  <c:v>57.669999999999931</c:v>
                </c:pt>
                <c:pt idx="70">
                  <c:v>53.780000000000072</c:v>
                </c:pt>
                <c:pt idx="71">
                  <c:v>64.540000000000049</c:v>
                </c:pt>
                <c:pt idx="72">
                  <c:v>64.789999999999992</c:v>
                </c:pt>
                <c:pt idx="73">
                  <c:v>56.049999999999976</c:v>
                </c:pt>
                <c:pt idx="74">
                  <c:v>60.759999999999877</c:v>
                </c:pt>
                <c:pt idx="75">
                  <c:v>58.659999999999933</c:v>
                </c:pt>
                <c:pt idx="76">
                  <c:v>43.590000000000018</c:v>
                </c:pt>
                <c:pt idx="77">
                  <c:v>57.92999999999995</c:v>
                </c:pt>
                <c:pt idx="78">
                  <c:v>67.209999999999994</c:v>
                </c:pt>
                <c:pt idx="79">
                  <c:v>70.5</c:v>
                </c:pt>
                <c:pt idx="80">
                  <c:v>69.620000000000019</c:v>
                </c:pt>
                <c:pt idx="81">
                  <c:v>63.320000000000086</c:v>
                </c:pt>
                <c:pt idx="82">
                  <c:v>74.420000000000059</c:v>
                </c:pt>
                <c:pt idx="83">
                  <c:v>77.520000000000081</c:v>
                </c:pt>
                <c:pt idx="84">
                  <c:v>84.079999999999984</c:v>
                </c:pt>
                <c:pt idx="85">
                  <c:v>63.410000000000053</c:v>
                </c:pt>
                <c:pt idx="86">
                  <c:v>61.349999999999973</c:v>
                </c:pt>
                <c:pt idx="87">
                  <c:v>55.249999999999979</c:v>
                </c:pt>
                <c:pt idx="88">
                  <c:v>66.369999999999948</c:v>
                </c:pt>
                <c:pt idx="89">
                  <c:v>63.909999999999954</c:v>
                </c:pt>
                <c:pt idx="90">
                  <c:v>64.209999999999923</c:v>
                </c:pt>
                <c:pt idx="91">
                  <c:v>55.839999999999975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1"/>
        <c:majorTimeUnit val="months"/>
      </c:date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1172061013264709E-2"/>
          <c:y val="8.2551594746716694E-2"/>
          <c:w val="0.87765587797347056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HAVERD!$AT$1</c:f>
              <c:strCache>
                <c:ptCount val="1"/>
                <c:pt idx="0">
                  <c:v>UK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HAVERD!$BA$532:$BA$621</c:f>
              <c:numCache>
                <c:formatCode>0.00</c:formatCode>
                <c:ptCount val="90"/>
                <c:pt idx="0">
                  <c:v>#N/A</c:v>
                </c:pt>
                <c:pt idx="1">
                  <c:v>0.79999999999999982</c:v>
                </c:pt>
                <c:pt idx="2">
                  <c:v>0.7799999999999998</c:v>
                </c:pt>
                <c:pt idx="3">
                  <c:v>0.78000000000000025</c:v>
                </c:pt>
                <c:pt idx="4">
                  <c:v>0.73</c:v>
                </c:pt>
                <c:pt idx="5">
                  <c:v>0.74000000000000021</c:v>
                </c:pt>
                <c:pt idx="6">
                  <c:v>0.71999999999999975</c:v>
                </c:pt>
                <c:pt idx="7">
                  <c:v>0.71</c:v>
                </c:pt>
                <c:pt idx="8">
                  <c:v>0.74000000000000021</c:v>
                </c:pt>
                <c:pt idx="9">
                  <c:v>0.71</c:v>
                </c:pt>
                <c:pt idx="10">
                  <c:v>0.66000000000000014</c:v>
                </c:pt>
                <c:pt idx="11">
                  <c:v>0.7200000000000002</c:v>
                </c:pt>
                <c:pt idx="12">
                  <c:v>0.73</c:v>
                </c:pt>
                <c:pt idx="13">
                  <c:v>0.77</c:v>
                </c:pt>
                <c:pt idx="14">
                  <c:v>0.76000000000000023</c:v>
                </c:pt>
                <c:pt idx="15">
                  <c:v>0.7200000000000002</c:v>
                </c:pt>
                <c:pt idx="16">
                  <c:v>0.79</c:v>
                </c:pt>
                <c:pt idx="17">
                  <c:v>0.75999999999999979</c:v>
                </c:pt>
                <c:pt idx="18">
                  <c:v>0.77000000000000046</c:v>
                </c:pt>
                <c:pt idx="19">
                  <c:v>0.79</c:v>
                </c:pt>
                <c:pt idx="20">
                  <c:v>0.75999999999999979</c:v>
                </c:pt>
                <c:pt idx="21">
                  <c:v>0.80000000000000027</c:v>
                </c:pt>
                <c:pt idx="22">
                  <c:v>0.79999999999999982</c:v>
                </c:pt>
                <c:pt idx="23">
                  <c:v>0.80999999999999961</c:v>
                </c:pt>
                <c:pt idx="24">
                  <c:v>0.82999999999999963</c:v>
                </c:pt>
                <c:pt idx="25">
                  <c:v>0.90000000000000036</c:v>
                </c:pt>
                <c:pt idx="26">
                  <c:v>0.88999999999999968</c:v>
                </c:pt>
                <c:pt idx="27">
                  <c:v>0.91000000000000014</c:v>
                </c:pt>
                <c:pt idx="28">
                  <c:v>0.84999999999999964</c:v>
                </c:pt>
                <c:pt idx="29">
                  <c:v>0.91999999999999993</c:v>
                </c:pt>
                <c:pt idx="30">
                  <c:v>0.85000000000000009</c:v>
                </c:pt>
                <c:pt idx="31">
                  <c:v>0.81999999999999984</c:v>
                </c:pt>
                <c:pt idx="32">
                  <c:v>0.81</c:v>
                </c:pt>
                <c:pt idx="33">
                  <c:v>0.78999999999999959</c:v>
                </c:pt>
                <c:pt idx="34">
                  <c:v>0.79</c:v>
                </c:pt>
                <c:pt idx="35">
                  <c:v>0.80000000000000027</c:v>
                </c:pt>
                <c:pt idx="36">
                  <c:v>0.76999999999999957</c:v>
                </c:pt>
                <c:pt idx="37">
                  <c:v>0.76000000000000023</c:v>
                </c:pt>
                <c:pt idx="38">
                  <c:v>0.71999999999999975</c:v>
                </c:pt>
                <c:pt idx="39">
                  <c:v>0.74000000000000021</c:v>
                </c:pt>
                <c:pt idx="40">
                  <c:v>0.71999999999999975</c:v>
                </c:pt>
                <c:pt idx="41">
                  <c:v>0.61999999999999966</c:v>
                </c:pt>
                <c:pt idx="42">
                  <c:v>0.80000000000000027</c:v>
                </c:pt>
                <c:pt idx="43">
                  <c:v>0.71999999999999975</c:v>
                </c:pt>
                <c:pt idx="44">
                  <c:v>0.80000000000000027</c:v>
                </c:pt>
                <c:pt idx="45">
                  <c:v>0.73999999999999977</c:v>
                </c:pt>
                <c:pt idx="46">
                  <c:v>0.78000000000000025</c:v>
                </c:pt>
                <c:pt idx="47">
                  <c:v>0.71000000000000041</c:v>
                </c:pt>
                <c:pt idx="48">
                  <c:v>0.64999999999999991</c:v>
                </c:pt>
                <c:pt idx="49">
                  <c:v>0.69999999999999973</c:v>
                </c:pt>
                <c:pt idx="50">
                  <c:v>0.70000000000000018</c:v>
                </c:pt>
                <c:pt idx="51">
                  <c:v>0.69000000000000039</c:v>
                </c:pt>
                <c:pt idx="52">
                  <c:v>0.69999999999999929</c:v>
                </c:pt>
                <c:pt idx="53">
                  <c:v>0.64000000000000057</c:v>
                </c:pt>
                <c:pt idx="54">
                  <c:v>0.65000000000000036</c:v>
                </c:pt>
                <c:pt idx="55">
                  <c:v>0.41999999999999993</c:v>
                </c:pt>
                <c:pt idx="56">
                  <c:v>0.45999999999999996</c:v>
                </c:pt>
                <c:pt idx="57">
                  <c:v>0.41000000000000014</c:v>
                </c:pt>
                <c:pt idx="58">
                  <c:v>0.5</c:v>
                </c:pt>
                <c:pt idx="59">
                  <c:v>0.42999999999999972</c:v>
                </c:pt>
                <c:pt idx="60">
                  <c:v>0.4300000000000006</c:v>
                </c:pt>
                <c:pt idx="61">
                  <c:v>0.49000000000000021</c:v>
                </c:pt>
                <c:pt idx="62">
                  <c:v>0.46999999999999975</c:v>
                </c:pt>
                <c:pt idx="63">
                  <c:v>0.50999999999999979</c:v>
                </c:pt>
                <c:pt idx="64">
                  <c:v>0.52000000000000046</c:v>
                </c:pt>
                <c:pt idx="65">
                  <c:v>0.54999999999999982</c:v>
                </c:pt>
                <c:pt idx="66">
                  <c:v>0.55999999999999961</c:v>
                </c:pt>
                <c:pt idx="67">
                  <c:v>0.54</c:v>
                </c:pt>
                <c:pt idx="68">
                  <c:v>0.4399999999999995</c:v>
                </c:pt>
                <c:pt idx="69">
                  <c:v>0.53000000000000025</c:v>
                </c:pt>
                <c:pt idx="70">
                  <c:v>0.5699999999999994</c:v>
                </c:pt>
                <c:pt idx="71">
                  <c:v>0.5600000000000005</c:v>
                </c:pt>
                <c:pt idx="72">
                  <c:v>0.54999999999999982</c:v>
                </c:pt>
                <c:pt idx="73">
                  <c:v>0.5699999999999994</c:v>
                </c:pt>
                <c:pt idx="74">
                  <c:v>0.58000000000000007</c:v>
                </c:pt>
                <c:pt idx="75">
                  <c:v>0.58999999999999986</c:v>
                </c:pt>
                <c:pt idx="76">
                  <c:v>0.63999999999999968</c:v>
                </c:pt>
                <c:pt idx="77">
                  <c:v>0.63999999999999968</c:v>
                </c:pt>
                <c:pt idx="78">
                  <c:v>0.70000000000000018</c:v>
                </c:pt>
                <c:pt idx="79">
                  <c:v>0.57000000000000028</c:v>
                </c:pt>
                <c:pt idx="80">
                  <c:v>0.54999999999999982</c:v>
                </c:pt>
                <c:pt idx="81">
                  <c:v>0.57000000000000028</c:v>
                </c:pt>
                <c:pt idx="82">
                  <c:v>0.57000000000000028</c:v>
                </c:pt>
                <c:pt idx="83">
                  <c:v>0.62999999999999989</c:v>
                </c:pt>
                <c:pt idx="84">
                  <c:v>0.5</c:v>
                </c:pt>
                <c:pt idx="85">
                  <c:v>0.57000000000000028</c:v>
                </c:pt>
                <c:pt idx="86">
                  <c:v>0.54</c:v>
                </c:pt>
                <c:pt idx="87">
                  <c:v>0.50999999999999979</c:v>
                </c:pt>
                <c:pt idx="88">
                  <c:v>0.51999999999999957</c:v>
                </c:pt>
                <c:pt idx="89">
                  <c:v>0.55000000000000071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HAVERD!$BB$1</c:f>
              <c:strCache>
                <c:ptCount val="1"/>
                <c:pt idx="0">
                  <c:v>US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HAVERD!$A$532:$A$623</c:f>
              <c:numCache>
                <c:formatCode>m/d/yyyy</c:formatCode>
                <c:ptCount val="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  <c:pt idx="57">
                  <c:v>46104</c:v>
                </c:pt>
                <c:pt idx="58">
                  <c:v>46105</c:v>
                </c:pt>
                <c:pt idx="59">
                  <c:v>46106</c:v>
                </c:pt>
                <c:pt idx="60">
                  <c:v>46107</c:v>
                </c:pt>
                <c:pt idx="61">
                  <c:v>46108</c:v>
                </c:pt>
                <c:pt idx="62">
                  <c:v>46111</c:v>
                </c:pt>
                <c:pt idx="63">
                  <c:v>46112</c:v>
                </c:pt>
                <c:pt idx="64">
                  <c:v>46113</c:v>
                </c:pt>
                <c:pt idx="65">
                  <c:v>46114</c:v>
                </c:pt>
                <c:pt idx="66">
                  <c:v>46115</c:v>
                </c:pt>
                <c:pt idx="67">
                  <c:v>46118</c:v>
                </c:pt>
                <c:pt idx="68">
                  <c:v>46119</c:v>
                </c:pt>
                <c:pt idx="69">
                  <c:v>46120</c:v>
                </c:pt>
                <c:pt idx="70">
                  <c:v>46121</c:v>
                </c:pt>
                <c:pt idx="71">
                  <c:v>46122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  <c:pt idx="81">
                  <c:v>46136</c:v>
                </c:pt>
                <c:pt idx="82">
                  <c:v>46139</c:v>
                </c:pt>
                <c:pt idx="83">
                  <c:v>46140</c:v>
                </c:pt>
                <c:pt idx="84">
                  <c:v>46141</c:v>
                </c:pt>
                <c:pt idx="85">
                  <c:v>46142</c:v>
                </c:pt>
                <c:pt idx="86">
                  <c:v>46143</c:v>
                </c:pt>
                <c:pt idx="87">
                  <c:v>46146</c:v>
                </c:pt>
                <c:pt idx="88">
                  <c:v>46147</c:v>
                </c:pt>
                <c:pt idx="89">
                  <c:v>46148</c:v>
                </c:pt>
                <c:pt idx="90">
                  <c:v>46149</c:v>
                </c:pt>
                <c:pt idx="91">
                  <c:v>46150</c:v>
                </c:pt>
              </c:numCache>
            </c:numRef>
          </c:cat>
          <c:val>
            <c:numRef>
              <c:f>HAVERD!$BB$532:$BB$621</c:f>
              <c:numCache>
                <c:formatCode>0.00</c:formatCode>
                <c:ptCount val="90"/>
                <c:pt idx="0">
                  <c:v>#N/A</c:v>
                </c:pt>
                <c:pt idx="1">
                  <c:v>0.71000000000000041</c:v>
                </c:pt>
                <c:pt idx="2">
                  <c:v>0.71</c:v>
                </c:pt>
                <c:pt idx="3">
                  <c:v>0.70999999999999952</c:v>
                </c:pt>
                <c:pt idx="4">
                  <c:v>0.68000000000000016</c:v>
                </c:pt>
                <c:pt idx="5">
                  <c:v>0.70000000000000018</c:v>
                </c:pt>
                <c:pt idx="6">
                  <c:v>0.63999999999999968</c:v>
                </c:pt>
                <c:pt idx="7">
                  <c:v>0.64000000000000057</c:v>
                </c:pt>
                <c:pt idx="8">
                  <c:v>0.64999999999999991</c:v>
                </c:pt>
                <c:pt idx="9">
                  <c:v>0.64000000000000057</c:v>
                </c:pt>
                <c:pt idx="10">
                  <c:v>0.60999999999999988</c:v>
                </c:pt>
                <c:pt idx="11">
                  <c:v>0.64000000000000012</c:v>
                </c:pt>
                <c:pt idx="12">
                  <c:v>#N/A</c:v>
                </c:pt>
                <c:pt idx="13">
                  <c:v>0.69999999999999973</c:v>
                </c:pt>
                <c:pt idx="14">
                  <c:v>0.6599999999999997</c:v>
                </c:pt>
                <c:pt idx="15">
                  <c:v>0.64999999999999991</c:v>
                </c:pt>
                <c:pt idx="16">
                  <c:v>0.63000000000000034</c:v>
                </c:pt>
                <c:pt idx="17">
                  <c:v>0.62999999999999989</c:v>
                </c:pt>
                <c:pt idx="18">
                  <c:v>0.67000000000000037</c:v>
                </c:pt>
                <c:pt idx="19">
                  <c:v>0.67999999999999972</c:v>
                </c:pt>
                <c:pt idx="20">
                  <c:v>0.69000000000000039</c:v>
                </c:pt>
                <c:pt idx="21">
                  <c:v>0.73</c:v>
                </c:pt>
                <c:pt idx="22">
                  <c:v>0.7200000000000002</c:v>
                </c:pt>
                <c:pt idx="23">
                  <c:v>0.71000000000000041</c:v>
                </c:pt>
                <c:pt idx="24">
                  <c:v>0.73</c:v>
                </c:pt>
                <c:pt idx="25">
                  <c:v>0.73</c:v>
                </c:pt>
                <c:pt idx="26">
                  <c:v>0.71999999999999975</c:v>
                </c:pt>
                <c:pt idx="27">
                  <c:v>0.73999999999999977</c:v>
                </c:pt>
                <c:pt idx="28">
                  <c:v>0.71</c:v>
                </c:pt>
                <c:pt idx="29">
                  <c:v>0.66999999999999993</c:v>
                </c:pt>
                <c:pt idx="30">
                  <c:v>0.61999999999999966</c:v>
                </c:pt>
                <c:pt idx="31">
                  <c:v>0.62999999999999989</c:v>
                </c:pt>
                <c:pt idx="32">
                  <c:v>#N/A</c:v>
                </c:pt>
                <c:pt idx="33">
                  <c:v>0.60999999999999988</c:v>
                </c:pt>
                <c:pt idx="34">
                  <c:v>0.62999999999999989</c:v>
                </c:pt>
                <c:pt idx="35">
                  <c:v>0.60999999999999988</c:v>
                </c:pt>
                <c:pt idx="36">
                  <c:v>0.60000000000000009</c:v>
                </c:pt>
                <c:pt idx="37">
                  <c:v>0.5900000000000003</c:v>
                </c:pt>
                <c:pt idx="38">
                  <c:v>0.58000000000000007</c:v>
                </c:pt>
                <c:pt idx="39">
                  <c:v>0.57999999999999963</c:v>
                </c:pt>
                <c:pt idx="40">
                  <c:v>0.5699999999999994</c:v>
                </c:pt>
                <c:pt idx="41">
                  <c:v>0.5900000000000003</c:v>
                </c:pt>
                <c:pt idx="42">
                  <c:v>0.55999999999999961</c:v>
                </c:pt>
                <c:pt idx="43">
                  <c:v>0.55999999999999961</c:v>
                </c:pt>
                <c:pt idx="44">
                  <c:v>0.54999999999999982</c:v>
                </c:pt>
                <c:pt idx="45">
                  <c:v>0.5299999999999998</c:v>
                </c:pt>
                <c:pt idx="46">
                  <c:v>0.5900000000000003</c:v>
                </c:pt>
                <c:pt idx="47">
                  <c:v>0.53000000000000025</c:v>
                </c:pt>
                <c:pt idx="48">
                  <c:v>0.58000000000000052</c:v>
                </c:pt>
                <c:pt idx="49">
                  <c:v>0.56999999999999984</c:v>
                </c:pt>
                <c:pt idx="50">
                  <c:v>0.50999999999999979</c:v>
                </c:pt>
                <c:pt idx="51">
                  <c:v>0.55000000000000027</c:v>
                </c:pt>
                <c:pt idx="52">
                  <c:v>0.55000000000000027</c:v>
                </c:pt>
                <c:pt idx="53">
                  <c:v>0.53000000000000025</c:v>
                </c:pt>
                <c:pt idx="54">
                  <c:v>0.51999999999999957</c:v>
                </c:pt>
                <c:pt idx="55">
                  <c:v>0.41999999999999993</c:v>
                </c:pt>
                <c:pt idx="56">
                  <c:v>0.49999999999999956</c:v>
                </c:pt>
                <c:pt idx="57">
                  <c:v>0.50999999999999979</c:v>
                </c:pt>
                <c:pt idx="58">
                  <c:v>0.45999999999999952</c:v>
                </c:pt>
                <c:pt idx="59">
                  <c:v>0.45000000000000018</c:v>
                </c:pt>
                <c:pt idx="60">
                  <c:v>0.43999999999999995</c:v>
                </c:pt>
                <c:pt idx="61">
                  <c:v>0.52000000000000046</c:v>
                </c:pt>
                <c:pt idx="62">
                  <c:v>0.51999999999999957</c:v>
                </c:pt>
                <c:pt idx="63">
                  <c:v>0.5</c:v>
                </c:pt>
                <c:pt idx="64">
                  <c:v>0.53000000000000025</c:v>
                </c:pt>
                <c:pt idx="65">
                  <c:v>0.50999999999999979</c:v>
                </c:pt>
                <c:pt idx="66">
                  <c:v>0.49999999999999956</c:v>
                </c:pt>
                <c:pt idx="67">
                  <c:v>0.48999999999999977</c:v>
                </c:pt>
                <c:pt idx="68">
                  <c:v>0.5</c:v>
                </c:pt>
                <c:pt idx="69">
                  <c:v>0.5</c:v>
                </c:pt>
                <c:pt idx="70">
                  <c:v>0.51000000000000023</c:v>
                </c:pt>
                <c:pt idx="71">
                  <c:v>0.50999999999999979</c:v>
                </c:pt>
                <c:pt idx="72">
                  <c:v>0.52</c:v>
                </c:pt>
                <c:pt idx="73">
                  <c:v>0.50999999999999979</c:v>
                </c:pt>
                <c:pt idx="74">
                  <c:v>0.52</c:v>
                </c:pt>
                <c:pt idx="75">
                  <c:v>0.54000000000000048</c:v>
                </c:pt>
                <c:pt idx="76">
                  <c:v>0.55999999999999961</c:v>
                </c:pt>
                <c:pt idx="77">
                  <c:v>0.53999999999999959</c:v>
                </c:pt>
                <c:pt idx="78">
                  <c:v>0.52</c:v>
                </c:pt>
                <c:pt idx="79">
                  <c:v>0.50999999999999979</c:v>
                </c:pt>
                <c:pt idx="80">
                  <c:v>0.50999999999999979</c:v>
                </c:pt>
                <c:pt idx="81">
                  <c:v>0.5299999999999998</c:v>
                </c:pt>
                <c:pt idx="82">
                  <c:v>0.54999999999999982</c:v>
                </c:pt>
                <c:pt idx="83">
                  <c:v>0.52000000000000046</c:v>
                </c:pt>
                <c:pt idx="84">
                  <c:v>0.48999999999999977</c:v>
                </c:pt>
                <c:pt idx="85">
                  <c:v>0.51000000000000023</c:v>
                </c:pt>
                <c:pt idx="86">
                  <c:v>0.49999999999999956</c:v>
                </c:pt>
                <c:pt idx="87">
                  <c:v>0.49000000000000021</c:v>
                </c:pt>
                <c:pt idx="88">
                  <c:v>0.48999999999999977</c:v>
                </c:pt>
                <c:pt idx="89">
                  <c:v>0.49000000000000021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1"/>
        <c:majorTimeUnit val="months"/>
      </c:date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967655853603257"/>
          <c:y val="8.2551594746716694E-2"/>
          <c:w val="0.11886366571866538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8272BC-CB32-47F6-8238-09A54556814F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89866E-BCDC-471F-A284-D675A99F4CF2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3BD516-4302-4379-B9D4-59AFADA5DC07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676504-3528-43F2-BA0B-8237AE535909}">
  <sheetPr/>
  <sheetViews>
    <sheetView tabSelected="1" workbookViewId="0"/>
  </sheetViews>
  <pageMargins left="0.1" right="0.1" top="1.3" bottom="1.3" header="1.3" footer="1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41156A-D295-4D6C-8CAF-27322D701164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E3BB97-E456-4B0D-80E0-C3BCDC448DD1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72AAFD-9A9E-4BDB-8015-F9BD83738269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FE504C-B900-473C-B11D-35B998034BB2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A815E2-9F1A-4C89-9B9C-B365C5816492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C41A1-C713-15EA-10C8-CB01BEAA52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644E2C-75E4-3EFE-728A-BD3CFEA3A1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Change in 10-year government bond yield since the start of the Middle East conflict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694030-91CC-AF50-0F8F-4603C13D9C82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0.87617</cdr:y>
    </cdr:from>
    <cdr:to>
      <cdr:x>1</cdr:x>
      <cdr:y>0.93121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9CD3C81-06D9-63F7-847C-FF8F09EC47C9}"/>
            </a:ext>
          </a:extLst>
        </cdr:cNvPr>
        <cdr:cNvSpPr txBox="1"/>
      </cdr:nvSpPr>
      <cdr:spPr>
        <a:xfrm xmlns:a="http://schemas.openxmlformats.org/drawingml/2006/main">
          <a:off x="0" y="4448175"/>
          <a:ext cx="1025842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bp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E6526-D3A0-2A3B-DB5D-E140371777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F7B65AD-C00A-954B-D8AA-F59C5292D3F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Yield curve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2D74131-78CA-1282-EE00-87C36DA83DDE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EC47F99D-6987-BF2D-8E35-04067D5528C0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Government bond yield, %</a:t>
          </a:r>
        </a:p>
      </cdr:txBody>
    </cdr:sp>
  </cdr:relSizeAnchor>
  <cdr:relSizeAnchor xmlns:cdr="http://schemas.openxmlformats.org/drawingml/2006/chartDrawing">
    <cdr:from>
      <cdr:x>0</cdr:x>
      <cdr:y>0.91057</cdr:y>
    </cdr:from>
    <cdr:to>
      <cdr:x>1</cdr:x>
      <cdr:y>0.9656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A624850-FF12-A8A6-98EE-B14DB8BF888C}"/>
            </a:ext>
          </a:extLst>
        </cdr:cNvPr>
        <cdr:cNvSpPr txBox="1"/>
      </cdr:nvSpPr>
      <cdr:spPr>
        <a:xfrm xmlns:a="http://schemas.openxmlformats.org/drawingml/2006/main">
          <a:off x="0" y="4622800"/>
          <a:ext cx="1025842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Maturity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9749C-BB3D-6668-F457-6344B2CAF8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9D6B9F8-82DE-F864-8014-0A0045B22EB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0996460-C1EB-4AB1-78D5-DDC9351540E4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F1E9426-08CF-BA2B-37F2-BE11FAA2679B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BDED6-8CC9-2328-073B-70A2EEAE44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D9EFDB-C4D9-773E-CCF4-4F904D45B3A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Vote shares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EE4753B-DC28-7C32-BC62-9F4AEC65FF2B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BBC</a:t>
          </a:r>
        </a:p>
      </cdr:txBody>
    </cdr:sp>
  </cdr:relSizeAnchor>
  <cdr:relSizeAnchor xmlns:cdr="http://schemas.openxmlformats.org/drawingml/2006/chartDrawing">
    <cdr:from>
      <cdr:x>0.12999</cdr:x>
      <cdr:y>0.07004</cdr:y>
    </cdr:from>
    <cdr:to>
      <cdr:x>0.37697</cdr:x>
      <cdr:y>0.17511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8FD5E10-BC87-12C3-3F5A-46ECBA90CFC0}"/>
            </a:ext>
          </a:extLst>
        </cdr:cNvPr>
        <cdr:cNvSpPr txBox="1"/>
      </cdr:nvSpPr>
      <cdr:spPr>
        <a:xfrm xmlns:a="http://schemas.openxmlformats.org/drawingml/2006/main">
          <a:off x="1333500" y="355600"/>
          <a:ext cx="253365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300" b="1" kern="1200">
              <a:solidFill>
                <a:schemeClr val="tx1"/>
              </a:solidFill>
              <a:latin typeface="Poppins Light" panose="00000400000000000000" pitchFamily="2" charset="0"/>
            </a:rPr>
            <a:t>2024 General Election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117B076-DD3C-E4CA-D0E8-98EB6677D7B0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total</a:t>
          </a:r>
        </a:p>
      </cdr:txBody>
    </cdr:sp>
  </cdr:relSizeAnchor>
  <cdr:relSizeAnchor xmlns:cdr="http://schemas.openxmlformats.org/drawingml/2006/chartDrawing">
    <cdr:from>
      <cdr:x>0.51377</cdr:x>
      <cdr:y>0</cdr:y>
    </cdr:from>
    <cdr:to>
      <cdr:x>0.99783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745F5A6-9005-C2CE-0CC8-BF6E7D7722D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6563FB8-B0D3-2512-0DAD-BD4F917A3B23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total</a:t>
          </a:r>
        </a:p>
      </cdr:txBody>
    </cdr:sp>
  </cdr:relSizeAnchor>
  <cdr:relSizeAnchor xmlns:cdr="http://schemas.openxmlformats.org/drawingml/2006/chartDrawing">
    <cdr:from>
      <cdr:x>0.24041</cdr:x>
      <cdr:y>0.07004</cdr:y>
    </cdr:from>
    <cdr:to>
      <cdr:x>0.84719</cdr:x>
      <cdr:y>0.17511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FAB38F6-9691-2867-0ACF-6EF8CCF7DF50}"/>
            </a:ext>
          </a:extLst>
        </cdr:cNvPr>
        <cdr:cNvSpPr txBox="1"/>
      </cdr:nvSpPr>
      <cdr:spPr>
        <a:xfrm xmlns:a="http://schemas.openxmlformats.org/drawingml/2006/main">
          <a:off x="1193799" y="355600"/>
          <a:ext cx="30130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300" b="1" kern="1200">
              <a:solidFill>
                <a:schemeClr val="tx1"/>
              </a:solidFill>
              <a:latin typeface="Poppins Light" panose="00000400000000000000" pitchFamily="2" charset="0"/>
            </a:rPr>
            <a:t>2026  l</a:t>
          </a:r>
          <a:r>
            <a:rPr lang="en-GB" sz="1300" b="1" kern="1200" baseline="0">
              <a:solidFill>
                <a:schemeClr val="tx1"/>
              </a:solidFill>
              <a:latin typeface="Poppins Light" panose="00000400000000000000" pitchFamily="2" charset="0"/>
            </a:rPr>
            <a:t>ocal elections</a:t>
          </a:r>
          <a:endParaRPr lang="en-GB" sz="1300" b="1" kern="1200">
            <a:solidFill>
              <a:schemeClr val="tx1"/>
            </a:solidFill>
            <a:latin typeface="Poppins Light" panose="00000400000000000000" pitchFamily="2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92E59-E6AC-B839-E404-C634D1A503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6434E0D-7CEF-F23F-732A-92134D08A1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10-year government bond yield term premium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0953F05-1863-F2CB-52B9-4518E4B4ADBC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0.5602</cdr:x>
      <cdr:y>0.1576</cdr:y>
    </cdr:from>
    <cdr:to>
      <cdr:x>0.5602</cdr:x>
      <cdr:y>0.85252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92F9D15-E0E4-A99F-A956-9C489B803486}"/>
            </a:ext>
          </a:extLst>
        </cdr:cNvPr>
        <cdr:cNvCxnSpPr/>
      </cdr:nvCxnSpPr>
      <cdr:spPr>
        <a:xfrm xmlns:a="http://schemas.openxmlformats.org/drawingml/2006/main">
          <a:off x="5746750" y="800100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0.73909</cdr:x>
      <cdr:y>0.66104</cdr:y>
    </cdr:from>
    <cdr:to>
      <cdr:x>0.86289</cdr:x>
      <cdr:y>0.7661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7CD7B7F-8449-8568-AB47-1BA896A13917}"/>
            </a:ext>
          </a:extLst>
        </cdr:cNvPr>
        <cdr:cNvSpPr txBox="1"/>
      </cdr:nvSpPr>
      <cdr:spPr>
        <a:xfrm xmlns:a="http://schemas.openxmlformats.org/drawingml/2006/main">
          <a:off x="7581900" y="33559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C6FF816-379A-61CB-A047-8FB23C6B072B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656DA-0705-1FE3-F732-51B9D95B2E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D234D31-C92E-2A5A-D9CE-3A5F42F20F5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Quoted mortgage rates 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20E5220-49B2-2EBA-C919-11A4B3AD6E42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0.74466</cdr:x>
      <cdr:y>0.15947</cdr:y>
    </cdr:from>
    <cdr:to>
      <cdr:x>0.74466</cdr:x>
      <cdr:y>0.84803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8BC4EF2E-DB4B-29CD-8C5E-F79CB3EE092C}"/>
            </a:ext>
          </a:extLst>
        </cdr:cNvPr>
        <cdr:cNvCxnSpPr/>
      </cdr:nvCxnSpPr>
      <cdr:spPr>
        <a:xfrm xmlns:a="http://schemas.openxmlformats.org/drawingml/2006/main" flipH="1">
          <a:off x="7639050" y="809625"/>
          <a:ext cx="0" cy="3495675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0.82823</cdr:x>
      <cdr:y>0.1576</cdr:y>
    </cdr:from>
    <cdr:to>
      <cdr:x>0.91922</cdr:x>
      <cdr:y>0.24578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A58C3D0-645E-A7EA-A4F7-6F8B019D472F}"/>
            </a:ext>
          </a:extLst>
        </cdr:cNvPr>
        <cdr:cNvSpPr txBox="1"/>
      </cdr:nvSpPr>
      <cdr:spPr>
        <a:xfrm xmlns:a="http://schemas.openxmlformats.org/drawingml/2006/main">
          <a:off x="8496300" y="800100"/>
          <a:ext cx="93345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5B6C200-34E2-9323-1FF2-C8FF76B44248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DDAE1-C043-672E-2BE3-1AB98B4A84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A72E11C-3106-0EF4-8C1F-36EDC0585EE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10-year government bond yield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6B7C768-2D84-3932-BA0D-8A95DC11C666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0.45713</cdr:x>
      <cdr:y>0.15572</cdr:y>
    </cdr:from>
    <cdr:to>
      <cdr:x>0.45713</cdr:x>
      <cdr:y>0.85064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5297236-6C15-E0FE-28BB-30B0195BA75A}"/>
            </a:ext>
          </a:extLst>
        </cdr:cNvPr>
        <cdr:cNvCxnSpPr/>
      </cdr:nvCxnSpPr>
      <cdr:spPr>
        <a:xfrm xmlns:a="http://schemas.openxmlformats.org/drawingml/2006/main">
          <a:off x="4689475" y="790575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0.32312</cdr:x>
      <cdr:y>0.15822</cdr:y>
    </cdr:from>
    <cdr:to>
      <cdr:x>0.49799</cdr:x>
      <cdr:y>0.26329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5C9E19A-57DA-A90F-4221-E0E886BB02B0}"/>
            </a:ext>
          </a:extLst>
        </cdr:cNvPr>
        <cdr:cNvSpPr txBox="1"/>
      </cdr:nvSpPr>
      <cdr:spPr>
        <a:xfrm xmlns:a="http://schemas.openxmlformats.org/drawingml/2006/main">
          <a:off x="3314700" y="803275"/>
          <a:ext cx="17938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Conflict began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C0499A1-3EDD-C1C3-CB1D-0C0A646255B3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26CCA-379D-4238-5774-AFA86EB5C8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0.41857</cdr:x>
      <cdr:y>0.61257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56836" y="2822918"/>
          <a:ext cx="36998" cy="287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300" b="0" i="0" u="none" strike="noStrike" baseline="0">
            <a:solidFill>
              <a:srgbClr val="7D8992"/>
            </a:solidFill>
            <a:latin typeface="Poppins Light" panose="00000400000000000000" pitchFamily="2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0.41857</cdr:x>
      <cdr:y>0.61257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56836" y="2822918"/>
          <a:ext cx="36998" cy="287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300" b="0" i="0" u="none" strike="noStrike" baseline="0">
            <a:solidFill>
              <a:srgbClr val="7D8992"/>
            </a:solidFill>
            <a:latin typeface="Poppins Light" panose="00000400000000000000" pitchFamily="2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5A95A15-5C6C-6531-4CE3-4C52202D30F0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10-year bond yield and policy rate expectation spreads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96396B6E-E09F-42F9-0FDE-42CCFE6E9D36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0.32591</cdr:x>
      <cdr:y>0.15072</cdr:y>
    </cdr:from>
    <cdr:to>
      <cdr:x>0.47292</cdr:x>
      <cdr:y>0.25578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073EC4B-27A4-CABE-245D-D2B27018A2F1}"/>
            </a:ext>
          </a:extLst>
        </cdr:cNvPr>
        <cdr:cNvSpPr txBox="1"/>
      </cdr:nvSpPr>
      <cdr:spPr>
        <a:xfrm xmlns:a="http://schemas.openxmlformats.org/drawingml/2006/main">
          <a:off x="3343275" y="765175"/>
          <a:ext cx="15081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Conflict began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0A536D5-8408-944B-6595-316F54D85793}"/>
            </a:ext>
          </a:extLst>
        </cdr:cNvPr>
        <cdr:cNvSpPr txBox="1"/>
      </cdr:nvSpPr>
      <cdr:spPr>
        <a:xfrm xmlns:a="http://schemas.openxmlformats.org/drawingml/2006/main">
          <a:off x="-1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Bps</a:t>
          </a:r>
        </a:p>
      </cdr:txBody>
    </cdr:sp>
  </cdr:relSizeAnchor>
  <cdr:relSizeAnchor xmlns:cdr="http://schemas.openxmlformats.org/drawingml/2006/chartDrawing">
    <cdr:from>
      <cdr:x>0.45775</cdr:x>
      <cdr:y>0.15197</cdr:y>
    </cdr:from>
    <cdr:to>
      <cdr:x>0.45775</cdr:x>
      <cdr:y>0.84689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FDA4589F-D109-4581-7970-9AC0ADB93F50}"/>
            </a:ext>
          </a:extLst>
        </cdr:cNvPr>
        <cdr:cNvCxnSpPr/>
      </cdr:nvCxnSpPr>
      <cdr:spPr>
        <a:xfrm xmlns:a="http://schemas.openxmlformats.org/drawingml/2006/main">
          <a:off x="4695825" y="771524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7D8992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7073E-F228-2C3C-2992-B1F4B1B75F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4C04242-2206-D31F-3B13-58FF6A6CD24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Government bond spreads - 2s10s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9626F55-6EBF-97DC-34B1-A541F27D58B0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0.46456</cdr:x>
      <cdr:y>0.15385</cdr:y>
    </cdr:from>
    <cdr:to>
      <cdr:x>0.46456</cdr:x>
      <cdr:y>0.84877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6C792F9-ED47-7422-2C59-AD19F44C2D68}"/>
            </a:ext>
          </a:extLst>
        </cdr:cNvPr>
        <cdr:cNvCxnSpPr/>
      </cdr:nvCxnSpPr>
      <cdr:spPr>
        <a:xfrm xmlns:a="http://schemas.openxmlformats.org/drawingml/2006/main">
          <a:off x="4765675" y="781050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0.46332</cdr:x>
      <cdr:y>0.15072</cdr:y>
    </cdr:from>
    <cdr:to>
      <cdr:x>0.61591</cdr:x>
      <cdr:y>0.25578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FE98A0F-D0CD-EFA8-B473-D7C94263BD2E}"/>
            </a:ext>
          </a:extLst>
        </cdr:cNvPr>
        <cdr:cNvSpPr txBox="1"/>
      </cdr:nvSpPr>
      <cdr:spPr>
        <a:xfrm xmlns:a="http://schemas.openxmlformats.org/drawingml/2006/main">
          <a:off x="4752975" y="765175"/>
          <a:ext cx="15652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Conflict began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A99D6B4-6FFE-1823-B6E1-864BAB0E7FEB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/ChartsTables/Fixed%20Income/UK/Fixed%20Income%20UK%20Forecas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ow\Feb26\Population%20Calculations.xlsx" TargetMode="External"/><Relationship Id="rId1" Type="http://schemas.openxmlformats.org/officeDocument/2006/relationships/externalLinkPath" Target="file:///C:\now\Feb26\Population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Chart - Gilts term premia"/>
      <sheetName val="Chart - Gilts 2s10s 2s5s"/>
      <sheetName val="RLGxxx"/>
      <sheetName val="Other rates"/>
      <sheetName val="Chart - Mortgage rates"/>
      <sheetName val="Chart - RBM &amp; RBU"/>
      <sheetName val="Mortgage &amp; deposit rates"/>
      <sheetName val="Terminal rates estimate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L48">
            <v>3.75</v>
          </cell>
        </row>
      </sheetData>
      <sheetData sheetId="9" refreshError="1"/>
      <sheetData sheetId="10" refreshError="1"/>
      <sheetData sheetId="11">
        <row r="116">
          <cell r="H116">
            <v>4.2570605128205079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16">
          <cell r="Y116">
            <v>2.8499999999999996</v>
          </cell>
        </row>
        <row r="119">
          <cell r="Z119">
            <v>0.6</v>
          </cell>
        </row>
        <row r="120">
          <cell r="Z120">
            <v>0.7</v>
          </cell>
          <cell r="AA120">
            <v>0.5</v>
          </cell>
        </row>
        <row r="121">
          <cell r="Z121">
            <v>0.75</v>
          </cell>
          <cell r="AA121">
            <v>0.55000000000000004</v>
          </cell>
        </row>
        <row r="122">
          <cell r="Z122">
            <v>0.8</v>
          </cell>
          <cell r="AA122">
            <v>0.6</v>
          </cell>
        </row>
        <row r="123">
          <cell r="Z123">
            <v>0.8</v>
          </cell>
          <cell r="AA123">
            <v>0.65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DATA"/>
      <sheetName val="COVID"/>
      <sheetName val="&gt;&gt;2022-BASED"/>
      <sheetName val="2022-based"/>
      <sheetName val="Migration calculations"/>
      <sheetName val="2022 calcs"/>
      <sheetName val="2022 popproj"/>
      <sheetName val="2022 popproj migration"/>
      <sheetName val="&gt;&gt;2021-BASED"/>
      <sheetName val="2021-based"/>
      <sheetName val="2021 calcs"/>
      <sheetName val="2021 popproj"/>
      <sheetName val="2021 popproj migration"/>
      <sheetName val="2023 estimation"/>
      <sheetName val="MYEUK12-22"/>
      <sheetName val="EW history"/>
      <sheetName val="&gt;&gt;2020-BASED"/>
      <sheetName val="2020-based"/>
      <sheetName val="2020 calcs"/>
      <sheetName val="2020 PERSONS"/>
      <sheetName val="2020 MALES"/>
      <sheetName val="2020 FEMALES"/>
      <sheetName val="Pension calculations - females"/>
      <sheetName val="Pension calculations - Males"/>
    </sheetNames>
    <sheetDataSet>
      <sheetData sheetId="0"/>
      <sheetData sheetId="1"/>
      <sheetData sheetId="2"/>
      <sheetData sheetId="3">
        <row r="2">
          <cell r="I2">
            <v>0.83318867084577586</v>
          </cell>
        </row>
        <row r="4">
          <cell r="I4">
            <v>6.4720172494414675E-3</v>
          </cell>
        </row>
      </sheetData>
      <sheetData sheetId="4">
        <row r="17">
          <cell r="L17">
            <v>769.20180412371144</v>
          </cell>
        </row>
      </sheetData>
      <sheetData sheetId="5">
        <row r="33">
          <cell r="B33">
            <v>66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7FFB-0C23-42DD-B70E-84DB77594952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8F7-906C-4B86-9934-4273F8491C03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74B9-727E-45CA-9BD8-57EAC51C8FEB}">
  <dimension ref="A1:AJ174"/>
  <sheetViews>
    <sheetView workbookViewId="0">
      <pane ySplit="3" topLeftCell="A4" activePane="bottomLeft" state="frozen"/>
      <selection pane="bottomLeft" activeCell="B9" sqref="B9"/>
    </sheetView>
  </sheetViews>
  <sheetFormatPr defaultRowHeight="15" x14ac:dyDescent="0.25"/>
  <cols>
    <col min="1" max="1" width="17" customWidth="1"/>
    <col min="4" max="4" width="2.7109375" customWidth="1"/>
    <col min="10" max="10" width="2.7109375" customWidth="1"/>
    <col min="18" max="18" width="2.7109375" customWidth="1"/>
    <col min="23" max="23" width="2.7109375" customWidth="1"/>
    <col min="24" max="24" width="10.7109375" bestFit="1" customWidth="1"/>
    <col min="27" max="27" width="3.7109375" customWidth="1"/>
    <col min="30" max="30" width="2.7109375" customWidth="1"/>
    <col min="33" max="33" width="2.7109375" customWidth="1"/>
    <col min="34" max="34" width="10.7109375" bestFit="1" customWidth="1"/>
  </cols>
  <sheetData>
    <row r="1" spans="1:36" x14ac:dyDescent="0.25">
      <c r="A1" s="10" t="s">
        <v>2251</v>
      </c>
      <c r="E1" s="10" t="s">
        <v>2264</v>
      </c>
      <c r="K1" s="10" t="s">
        <v>2361</v>
      </c>
      <c r="S1" s="10" t="s">
        <v>2388</v>
      </c>
      <c r="X1" s="10" t="s">
        <v>2391</v>
      </c>
      <c r="AB1" t="s">
        <v>2392</v>
      </c>
      <c r="AH1" s="10"/>
      <c r="AI1" t="s">
        <v>2393</v>
      </c>
    </row>
    <row r="2" spans="1:36" x14ac:dyDescent="0.25">
      <c r="A2" s="10"/>
      <c r="E2" s="10"/>
      <c r="K2" t="s">
        <v>2362</v>
      </c>
      <c r="M2" t="s">
        <v>2360</v>
      </c>
      <c r="O2" t="s">
        <v>1809</v>
      </c>
      <c r="S2" s="10"/>
      <c r="X2" t="s">
        <v>2394</v>
      </c>
      <c r="Y2" t="str">
        <f>HAVERM!D4</f>
        <v>Apr-2026</v>
      </c>
      <c r="Z2" t="str">
        <f>HAVERM!E4</f>
        <v>Apr-2026</v>
      </c>
      <c r="AH2" s="10"/>
      <c r="AI2" t="s">
        <v>2395</v>
      </c>
      <c r="AJ2" t="s">
        <v>2396</v>
      </c>
    </row>
    <row r="3" spans="1:36" x14ac:dyDescent="0.25">
      <c r="B3" t="s">
        <v>2254</v>
      </c>
      <c r="C3" t="s">
        <v>2252</v>
      </c>
      <c r="F3" t="s">
        <v>643</v>
      </c>
      <c r="G3" t="s">
        <v>645</v>
      </c>
      <c r="H3" t="s">
        <v>685</v>
      </c>
      <c r="I3" t="s">
        <v>646</v>
      </c>
      <c r="K3">
        <v>2026</v>
      </c>
      <c r="L3">
        <v>2027</v>
      </c>
      <c r="M3">
        <v>2026</v>
      </c>
      <c r="N3">
        <v>2027</v>
      </c>
      <c r="O3">
        <v>2026</v>
      </c>
      <c r="P3">
        <v>2027</v>
      </c>
      <c r="T3" t="s">
        <v>2262</v>
      </c>
      <c r="U3" t="s">
        <v>2389</v>
      </c>
      <c r="V3" t="s">
        <v>2390</v>
      </c>
      <c r="Y3" t="s">
        <v>2397</v>
      </c>
      <c r="Z3" t="s">
        <v>2398</v>
      </c>
      <c r="AB3" t="s">
        <v>2397</v>
      </c>
      <c r="AC3" t="s">
        <v>2398</v>
      </c>
      <c r="AE3" t="s">
        <v>2399</v>
      </c>
      <c r="AF3" t="s">
        <v>2400</v>
      </c>
      <c r="AI3" t="s">
        <v>2397</v>
      </c>
      <c r="AJ3" t="s">
        <v>2398</v>
      </c>
    </row>
    <row r="4" spans="1:36" x14ac:dyDescent="0.25">
      <c r="A4" t="s">
        <v>2253</v>
      </c>
      <c r="B4" s="34">
        <v>33.700000000000003</v>
      </c>
      <c r="C4">
        <v>17</v>
      </c>
      <c r="E4">
        <v>2020</v>
      </c>
      <c r="F4" s="2">
        <f>Data!C194</f>
        <v>-1.4002030000000001</v>
      </c>
      <c r="G4" s="2">
        <f>Data!D194</f>
        <v>-1.270818</v>
      </c>
      <c r="H4" s="2">
        <f>Data!E194</f>
        <v>-0.45892670000000002</v>
      </c>
      <c r="I4" s="2">
        <f>Data!F194</f>
        <v>-1.554241</v>
      </c>
      <c r="K4" s="2">
        <v>4.5010000000000003</v>
      </c>
      <c r="L4" s="2">
        <v>4.3179999999999996</v>
      </c>
      <c r="M4" s="2">
        <v>4.5490000000000004</v>
      </c>
      <c r="N4" s="2">
        <v>4.7919999999999998</v>
      </c>
      <c r="O4" s="2">
        <f>M4-K4</f>
        <v>4.8000000000000043E-2</v>
      </c>
      <c r="P4" s="2">
        <f>N4-L4</f>
        <v>0.4740000000000002</v>
      </c>
      <c r="S4">
        <v>2026</v>
      </c>
      <c r="T4" s="121">
        <f>100*(('Data - Scen'!C218/'Data - Base'!C218)-1)</f>
        <v>0</v>
      </c>
      <c r="U4" s="121">
        <f>100*(('Data - Scen'!D218/'Data - Base'!D218)-1)</f>
        <v>0</v>
      </c>
      <c r="V4" s="121">
        <f>100*(('Data - Scen'!E218/'Data - Base'!E218)-1)</f>
        <v>0</v>
      </c>
      <c r="X4" s="5">
        <v>41640</v>
      </c>
      <c r="Y4" s="2">
        <f>HAVERM!D175</f>
        <v>2.37</v>
      </c>
      <c r="Z4" s="2">
        <f>HAVERM!E175</f>
        <v>3.34</v>
      </c>
      <c r="AB4" s="2" t="e">
        <f t="shared" ref="AB4:AB35" si="0">Y4-AE4</f>
        <v>#N/A</v>
      </c>
      <c r="AC4" s="2" t="e">
        <f t="shared" ref="AC4:AC35" si="1">Z4-AF4</f>
        <v>#N/A</v>
      </c>
      <c r="AE4" s="2" t="e">
        <f>HAVERM!F175</f>
        <v>#N/A</v>
      </c>
      <c r="AF4" s="2" t="e">
        <f>HAVERM!G175</f>
        <v>#N/A</v>
      </c>
      <c r="AH4" s="5">
        <v>41640</v>
      </c>
      <c r="AI4" s="2"/>
      <c r="AJ4" s="2"/>
    </row>
    <row r="5" spans="1:36" x14ac:dyDescent="0.25">
      <c r="A5" t="s">
        <v>2257</v>
      </c>
      <c r="B5" s="34">
        <v>23.7</v>
      </c>
      <c r="C5">
        <v>17</v>
      </c>
      <c r="F5" s="2">
        <f>Data!C195</f>
        <v>-0.47420250000000003</v>
      </c>
      <c r="G5" s="2">
        <f>Data!D195</f>
        <v>-1.3284210000000001</v>
      </c>
      <c r="H5" s="2">
        <f>Data!E195</f>
        <v>-0.3453717</v>
      </c>
      <c r="I5" s="2">
        <f>Data!F195</f>
        <v>-1.170631</v>
      </c>
      <c r="K5" s="2">
        <v>4.492</v>
      </c>
      <c r="L5" s="2">
        <v>4.1959999999999997</v>
      </c>
      <c r="M5" s="2">
        <v>4.97</v>
      </c>
      <c r="N5" s="2">
        <v>4.6820000000000004</v>
      </c>
      <c r="O5" s="2">
        <f t="shared" ref="O5:P7" si="2">M5-K5</f>
        <v>0.47799999999999976</v>
      </c>
      <c r="P5" s="2">
        <f t="shared" si="2"/>
        <v>0.48600000000000065</v>
      </c>
      <c r="T5" s="121">
        <f>100*(('Data - Scen'!C219/'Data - Base'!C219)-1)</f>
        <v>2.4372928917415493E-2</v>
      </c>
      <c r="U5" s="121">
        <f>100*(('Data - Scen'!D219/'Data - Base'!D219)-1)</f>
        <v>2.6024031251847823E-2</v>
      </c>
      <c r="V5" s="121">
        <f>100*(('Data - Scen'!E219/'Data - Base'!E219)-1)</f>
        <v>3.5589390246104635E-2</v>
      </c>
      <c r="X5" s="5">
        <v>41671</v>
      </c>
      <c r="Y5" s="2">
        <f>HAVERM!D176</f>
        <v>2.38</v>
      </c>
      <c r="Z5" s="2">
        <f>HAVERM!E176</f>
        <v>3.45</v>
      </c>
      <c r="AB5" s="2" t="e">
        <f t="shared" si="0"/>
        <v>#N/A</v>
      </c>
      <c r="AC5" s="2" t="e">
        <f t="shared" si="1"/>
        <v>#N/A</v>
      </c>
      <c r="AE5" s="2" t="e">
        <f>HAVERM!F176</f>
        <v>#N/A</v>
      </c>
      <c r="AF5" s="2" t="e">
        <f>HAVERM!G176</f>
        <v>#N/A</v>
      </c>
      <c r="AH5" s="5">
        <v>41671</v>
      </c>
      <c r="AI5" s="2"/>
      <c r="AJ5" s="2"/>
    </row>
    <row r="6" spans="1:36" x14ac:dyDescent="0.25">
      <c r="A6" t="s">
        <v>2259</v>
      </c>
      <c r="B6" s="34">
        <v>14.3</v>
      </c>
      <c r="C6">
        <v>26</v>
      </c>
      <c r="F6" s="2">
        <f>Data!C196</f>
        <v>0.24802469999999999</v>
      </c>
      <c r="G6" s="2">
        <f>Data!D196</f>
        <v>-1.259258</v>
      </c>
      <c r="H6" s="2">
        <f>Data!E196</f>
        <v>-0.20553099999999999</v>
      </c>
      <c r="I6" s="2">
        <f>Data!F196</f>
        <v>-1.1465780000000001</v>
      </c>
      <c r="K6" s="2">
        <v>4.4669999999999996</v>
      </c>
      <c r="L6" s="2">
        <v>4.07</v>
      </c>
      <c r="M6" s="2">
        <v>4.9610000000000003</v>
      </c>
      <c r="N6" s="2">
        <v>4.54</v>
      </c>
      <c r="O6" s="2">
        <f t="shared" si="2"/>
        <v>0.49400000000000066</v>
      </c>
      <c r="P6" s="2">
        <f t="shared" si="2"/>
        <v>0.46999999999999975</v>
      </c>
      <c r="T6" s="121">
        <f>100*(('Data - Scen'!C220/'Data - Base'!C220)-1)</f>
        <v>5.8185232624619054E-2</v>
      </c>
      <c r="U6" s="121">
        <f>100*(('Data - Scen'!D220/'Data - Base'!D220)-1)</f>
        <v>6.6199594413629548E-2</v>
      </c>
      <c r="V6" s="121">
        <f>100*(('Data - Scen'!E220/'Data - Base'!E220)-1)</f>
        <v>0.10267493622129198</v>
      </c>
      <c r="X6" s="5">
        <v>41699</v>
      </c>
      <c r="Y6" s="2">
        <f>HAVERM!D177</f>
        <v>2.37</v>
      </c>
      <c r="Z6" s="2">
        <f>HAVERM!E177</f>
        <v>3.48</v>
      </c>
      <c r="AB6" s="2" t="e">
        <f t="shared" si="0"/>
        <v>#N/A</v>
      </c>
      <c r="AC6" s="2" t="e">
        <f t="shared" si="1"/>
        <v>#N/A</v>
      </c>
      <c r="AE6" s="2" t="e">
        <f>HAVERM!F177</f>
        <v>#N/A</v>
      </c>
      <c r="AF6" s="2" t="e">
        <f>HAVERM!G177</f>
        <v>#N/A</v>
      </c>
      <c r="AH6" s="5">
        <v>41699</v>
      </c>
      <c r="AI6" s="2"/>
      <c r="AJ6" s="2"/>
    </row>
    <row r="7" spans="1:36" x14ac:dyDescent="0.25">
      <c r="A7" s="6" t="s">
        <v>2258</v>
      </c>
      <c r="B7" s="34">
        <v>12.2</v>
      </c>
      <c r="C7">
        <v>16</v>
      </c>
      <c r="F7" s="2">
        <f>Data!C197</f>
        <v>0.79011520000000002</v>
      </c>
      <c r="G7" s="2">
        <f>Data!D197</f>
        <v>-0.96560420000000002</v>
      </c>
      <c r="H7" s="2">
        <f>Data!E197</f>
        <v>-6.359368E-2</v>
      </c>
      <c r="I7" s="2">
        <f>Data!F197</f>
        <v>-1.1261680000000001</v>
      </c>
      <c r="K7" s="2">
        <v>4.4119999999999999</v>
      </c>
      <c r="L7" s="2">
        <v>3.956</v>
      </c>
      <c r="M7" s="2">
        <v>4.88</v>
      </c>
      <c r="N7" s="2">
        <v>4.3719999999999999</v>
      </c>
      <c r="O7" s="2">
        <f t="shared" si="2"/>
        <v>0.46799999999999997</v>
      </c>
      <c r="P7" s="2">
        <f t="shared" si="2"/>
        <v>0.41599999999999993</v>
      </c>
      <c r="Q7" s="2">
        <f>AVERAGE(O5:O7,P4:P7)</f>
        <v>0.46942857142857158</v>
      </c>
      <c r="T7" s="121">
        <f>100*(('Data - Scen'!C221/'Data - Base'!C221)-1)</f>
        <v>0.10765458185961752</v>
      </c>
      <c r="U7" s="121">
        <f>100*(('Data - Scen'!D221/'Data - Base'!D221)-1)</f>
        <v>0.12617001307453357</v>
      </c>
      <c r="V7" s="121">
        <f>100*(('Data - Scen'!E221/'Data - Base'!E221)-1)</f>
        <v>0.20945530439968607</v>
      </c>
      <c r="X7" s="5">
        <v>41730</v>
      </c>
      <c r="Y7" s="2">
        <f>HAVERM!D178</f>
        <v>2.54</v>
      </c>
      <c r="Z7" s="2">
        <f>HAVERM!E178</f>
        <v>3.69</v>
      </c>
      <c r="AB7" s="2" t="e">
        <f t="shared" si="0"/>
        <v>#N/A</v>
      </c>
      <c r="AC7" s="2" t="e">
        <f t="shared" si="1"/>
        <v>#N/A</v>
      </c>
      <c r="AE7" s="2" t="e">
        <f>HAVERM!F178</f>
        <v>#N/A</v>
      </c>
      <c r="AF7" s="2" t="e">
        <f>HAVERM!G178</f>
        <v>#N/A</v>
      </c>
      <c r="AH7" s="5">
        <v>41730</v>
      </c>
      <c r="AI7" s="2"/>
      <c r="AJ7" s="2"/>
    </row>
    <row r="8" spans="1:36" x14ac:dyDescent="0.25">
      <c r="A8" t="s">
        <v>2255</v>
      </c>
      <c r="B8" s="34">
        <v>6.4</v>
      </c>
      <c r="C8">
        <v>18</v>
      </c>
      <c r="E8">
        <v>2021</v>
      </c>
      <c r="F8" s="2">
        <f>Data!C198</f>
        <v>1.5411619999999999</v>
      </c>
      <c r="G8" s="2">
        <f>Data!D198</f>
        <v>-0.49464059999999999</v>
      </c>
      <c r="H8" s="2">
        <f>Data!E198</f>
        <v>-2.1517279999999999E-4</v>
      </c>
      <c r="I8" s="2">
        <f>Data!F198</f>
        <v>-0.85289380000000004</v>
      </c>
      <c r="S8">
        <v>2027</v>
      </c>
      <c r="T8" s="121">
        <f>100*(('Data - Scen'!C222/'Data - Base'!C222)-1)</f>
        <v>0.15659113744765918</v>
      </c>
      <c r="U8" s="121">
        <f>100*(('Data - Scen'!D222/'Data - Base'!D222)-1)</f>
        <v>0.19033725052626238</v>
      </c>
      <c r="V8" s="121">
        <f>100*(('Data - Scen'!E222/'Data - Base'!E222)-1)</f>
        <v>0.32678249417945615</v>
      </c>
      <c r="X8" s="5">
        <v>41760</v>
      </c>
      <c r="Y8" s="2">
        <f>HAVERM!D179</f>
        <v>2.56</v>
      </c>
      <c r="Z8" s="2">
        <f>HAVERM!E179</f>
        <v>3.72</v>
      </c>
      <c r="AB8" s="2" t="e">
        <f t="shared" si="0"/>
        <v>#N/A</v>
      </c>
      <c r="AC8" s="2" t="e">
        <f t="shared" si="1"/>
        <v>#N/A</v>
      </c>
      <c r="AE8" s="2" t="e">
        <f>HAVERM!F179</f>
        <v>#N/A</v>
      </c>
      <c r="AF8" s="2" t="e">
        <f>HAVERM!G179</f>
        <v>#N/A</v>
      </c>
      <c r="AH8" s="5">
        <v>41760</v>
      </c>
      <c r="AI8" s="2"/>
      <c r="AJ8" s="2"/>
    </row>
    <row r="9" spans="1:36" x14ac:dyDescent="0.25">
      <c r="A9" t="s">
        <v>2256</v>
      </c>
      <c r="B9" s="34">
        <f>100-SUM(B4:B8)</f>
        <v>9.6999999999999886</v>
      </c>
      <c r="C9">
        <v>6</v>
      </c>
      <c r="F9" s="2">
        <f>Data!C199</f>
        <v>1.185967</v>
      </c>
      <c r="G9" s="2">
        <f>Data!D199</f>
        <v>-0.37688890000000003</v>
      </c>
      <c r="H9" s="2">
        <f>Data!E199</f>
        <v>2.4030949999999999E-2</v>
      </c>
      <c r="I9" s="2">
        <f>Data!F199</f>
        <v>-1.156042</v>
      </c>
      <c r="K9" s="10" t="s">
        <v>2363</v>
      </c>
      <c r="T9" s="121">
        <f>100*(('Data - Scen'!C223/'Data - Base'!C223)-1)</f>
        <v>0.18874360750631425</v>
      </c>
      <c r="U9" s="121">
        <f>100*(('Data - Scen'!D223/'Data - Base'!D223)-1)</f>
        <v>0.24587759719258973</v>
      </c>
      <c r="V9" s="121">
        <f>100*(('Data - Scen'!E223/'Data - Base'!E223)-1)</f>
        <v>0.42328042328041438</v>
      </c>
      <c r="X9" s="5">
        <v>41791</v>
      </c>
      <c r="Y9" s="2">
        <f>HAVERM!D180</f>
        <v>2.6</v>
      </c>
      <c r="Z9" s="2">
        <f>HAVERM!E180</f>
        <v>3.69</v>
      </c>
      <c r="AB9" s="2" t="e">
        <f t="shared" si="0"/>
        <v>#N/A</v>
      </c>
      <c r="AC9" s="2" t="e">
        <f t="shared" si="1"/>
        <v>#N/A</v>
      </c>
      <c r="AE9" s="2" t="e">
        <f>HAVERM!F180</f>
        <v>#N/A</v>
      </c>
      <c r="AF9" s="2" t="e">
        <f>HAVERM!G180</f>
        <v>#N/A</v>
      </c>
      <c r="AH9" s="5">
        <v>41791</v>
      </c>
      <c r="AI9" s="2"/>
      <c r="AJ9" s="2"/>
    </row>
    <row r="10" spans="1:36" x14ac:dyDescent="0.25">
      <c r="F10" s="2">
        <f>Data!C200</f>
        <v>0.57803020000000005</v>
      </c>
      <c r="G10" s="2">
        <f>Data!D200</f>
        <v>-0.86519520000000005</v>
      </c>
      <c r="H10" s="2">
        <f>Data!E200</f>
        <v>-7.5228349999999999E-2</v>
      </c>
      <c r="I10" s="2">
        <f>Data!F200</f>
        <v>-1.2597670000000001</v>
      </c>
      <c r="K10" t="s">
        <v>2362</v>
      </c>
      <c r="M10" t="s">
        <v>2360</v>
      </c>
      <c r="O10" t="s">
        <v>1809</v>
      </c>
      <c r="T10" s="121">
        <f>100*(('Data - Scen'!C224/'Data - Base'!C224)-1)</f>
        <v>0.20621222351226987</v>
      </c>
      <c r="U10" s="121">
        <f>100*(('Data - Scen'!D224/'Data - Base'!D224)-1)</f>
        <v>0.29101465424063999</v>
      </c>
      <c r="V10" s="121">
        <f>100*(('Data - Scen'!E224/'Data - Base'!E224)-1)</f>
        <v>0.4833327690836331</v>
      </c>
      <c r="X10" s="5">
        <v>41821</v>
      </c>
      <c r="Y10" s="2">
        <f>HAVERM!D181</f>
        <v>2.54</v>
      </c>
      <c r="Z10" s="2">
        <f>HAVERM!E181</f>
        <v>3.78</v>
      </c>
      <c r="AB10" s="2" t="e">
        <f t="shared" si="0"/>
        <v>#N/A</v>
      </c>
      <c r="AC10" s="2" t="e">
        <f t="shared" si="1"/>
        <v>#N/A</v>
      </c>
      <c r="AE10" s="2" t="e">
        <f>HAVERM!F181</f>
        <v>#N/A</v>
      </c>
      <c r="AF10" s="2" t="e">
        <f>HAVERM!G181</f>
        <v>#N/A</v>
      </c>
      <c r="AH10" s="5">
        <v>41821</v>
      </c>
      <c r="AI10" s="2"/>
      <c r="AJ10" s="2"/>
    </row>
    <row r="11" spans="1:36" x14ac:dyDescent="0.25">
      <c r="F11" s="2">
        <f>Data!C201</f>
        <v>0.43622440000000001</v>
      </c>
      <c r="G11" s="2">
        <f>Data!D201</f>
        <v>-0.94557270000000004</v>
      </c>
      <c r="H11" s="2">
        <f>Data!E201</f>
        <v>-0.1353906</v>
      </c>
      <c r="I11" s="2">
        <f>Data!F201</f>
        <v>-1.106633</v>
      </c>
      <c r="K11">
        <v>2026</v>
      </c>
      <c r="L11">
        <v>2027</v>
      </c>
      <c r="M11">
        <v>2026</v>
      </c>
      <c r="N11">
        <v>2027</v>
      </c>
      <c r="O11">
        <v>2026</v>
      </c>
      <c r="P11">
        <v>2027</v>
      </c>
      <c r="T11" s="121">
        <f>100*(('Data - Scen'!C225/'Data - Base'!C225)-1)</f>
        <v>0.21144683372134043</v>
      </c>
      <c r="U11" s="121">
        <f>100*(('Data - Scen'!D225/'Data - Base'!D225)-1)</f>
        <v>0.32735412460249691</v>
      </c>
      <c r="V11" s="121">
        <f>100*(('Data - Scen'!E225/'Data - Base'!E225)-1)</f>
        <v>0.50517386295567679</v>
      </c>
      <c r="X11" s="5">
        <v>41852</v>
      </c>
      <c r="Y11" s="2">
        <f>HAVERM!D182</f>
        <v>2.54</v>
      </c>
      <c r="Z11" s="2">
        <f>HAVERM!E182</f>
        <v>3.76</v>
      </c>
      <c r="AB11" s="2">
        <f t="shared" si="0"/>
        <v>1.5588</v>
      </c>
      <c r="AC11" s="2">
        <f t="shared" si="1"/>
        <v>2.1499999999999995</v>
      </c>
      <c r="AE11" s="2">
        <f>HAVERM!F182</f>
        <v>0.98120000000000007</v>
      </c>
      <c r="AF11" s="2">
        <f>HAVERM!G182</f>
        <v>1.61</v>
      </c>
      <c r="AH11" s="5">
        <v>41852</v>
      </c>
      <c r="AI11" s="2"/>
      <c r="AJ11" s="2"/>
    </row>
    <row r="12" spans="1:36" x14ac:dyDescent="0.25">
      <c r="E12">
        <v>2022</v>
      </c>
      <c r="F12" s="2">
        <f>Data!C202</f>
        <v>-5.793571E-3</v>
      </c>
      <c r="G12" s="2">
        <f>Data!D202</f>
        <v>-1.0355319999999999</v>
      </c>
      <c r="H12" s="2">
        <f>Data!E202</f>
        <v>-0.1517915</v>
      </c>
      <c r="I12" s="2">
        <f>Data!F202</f>
        <v>-0.92487589999999997</v>
      </c>
      <c r="K12" s="2">
        <v>3.75</v>
      </c>
      <c r="L12" s="2">
        <v>3.25</v>
      </c>
      <c r="M12" s="2">
        <v>3.75</v>
      </c>
      <c r="N12" s="2">
        <v>3.75</v>
      </c>
      <c r="O12" s="2">
        <f>M12-K12</f>
        <v>0</v>
      </c>
      <c r="P12" s="2">
        <f>N12-L12</f>
        <v>0.5</v>
      </c>
      <c r="X12" s="5">
        <v>41883</v>
      </c>
      <c r="Y12" s="2">
        <f>HAVERM!D183</f>
        <v>2.46</v>
      </c>
      <c r="Z12" s="2">
        <f>HAVERM!E183</f>
        <v>3.61</v>
      </c>
      <c r="AB12" s="2">
        <f t="shared" si="0"/>
        <v>1.4812727272727271</v>
      </c>
      <c r="AC12" s="2">
        <f t="shared" si="1"/>
        <v>1.9375954545454546</v>
      </c>
      <c r="AE12" s="2">
        <f>HAVERM!F183</f>
        <v>0.978727272727273</v>
      </c>
      <c r="AF12" s="2">
        <f>HAVERM!G183</f>
        <v>1.6724045454545453</v>
      </c>
      <c r="AH12" s="5">
        <v>41883</v>
      </c>
      <c r="AI12" s="2"/>
      <c r="AJ12" s="2"/>
    </row>
    <row r="13" spans="1:36" x14ac:dyDescent="0.25">
      <c r="F13" s="2">
        <f>Data!C203</f>
        <v>-1.116444</v>
      </c>
      <c r="G13" s="2">
        <f>Data!D203</f>
        <v>-0.95443889999999998</v>
      </c>
      <c r="H13" s="2">
        <f>Data!E203</f>
        <v>-0.3281502</v>
      </c>
      <c r="I13" s="2">
        <f>Data!F203</f>
        <v>-0.75415160000000003</v>
      </c>
      <c r="K13" s="2">
        <v>3.581</v>
      </c>
      <c r="L13" s="2">
        <v>3.077</v>
      </c>
      <c r="M13" s="2">
        <v>3.75</v>
      </c>
      <c r="N13" s="2">
        <v>3.75</v>
      </c>
      <c r="O13" s="2">
        <f t="shared" ref="O13:O15" si="3">M13-K13</f>
        <v>0.16900000000000004</v>
      </c>
      <c r="P13" s="2">
        <f t="shared" ref="P13:P15" si="4">N13-L13</f>
        <v>0.67300000000000004</v>
      </c>
      <c r="X13" s="5">
        <v>41913</v>
      </c>
      <c r="Y13" s="2">
        <f>HAVERM!D184</f>
        <v>2.21</v>
      </c>
      <c r="Z13" s="2">
        <f>HAVERM!E184</f>
        <v>3.27</v>
      </c>
      <c r="AB13" s="2">
        <f t="shared" si="0"/>
        <v>1.3656521739130432</v>
      </c>
      <c r="AC13" s="2">
        <f t="shared" si="1"/>
        <v>1.8341695652173915</v>
      </c>
      <c r="AE13" s="2">
        <f>HAVERM!F184</f>
        <v>0.8443478260869568</v>
      </c>
      <c r="AF13" s="2">
        <f>HAVERM!G184</f>
        <v>1.4358304347826085</v>
      </c>
      <c r="AH13" s="5">
        <v>41913</v>
      </c>
      <c r="AI13" s="2"/>
      <c r="AJ13" s="2"/>
    </row>
    <row r="14" spans="1:36" x14ac:dyDescent="0.25">
      <c r="F14" s="2">
        <f>Data!C204</f>
        <v>-2.2620110000000002</v>
      </c>
      <c r="G14" s="2">
        <f>Data!D204</f>
        <v>-2.0504739999999999</v>
      </c>
      <c r="H14" s="2">
        <f>Data!E204</f>
        <v>-0.60691620000000002</v>
      </c>
      <c r="I14" s="2">
        <f>Data!F204</f>
        <v>-1.08056</v>
      </c>
      <c r="K14" s="2">
        <v>3.5</v>
      </c>
      <c r="L14" s="2">
        <v>3</v>
      </c>
      <c r="M14" s="2">
        <v>3.75</v>
      </c>
      <c r="N14" s="2">
        <v>3.75</v>
      </c>
      <c r="O14" s="2">
        <f t="shared" si="3"/>
        <v>0.25</v>
      </c>
      <c r="P14" s="2">
        <f t="shared" si="4"/>
        <v>0.75</v>
      </c>
      <c r="X14" s="5">
        <v>41944</v>
      </c>
      <c r="Y14" s="2">
        <f>HAVERM!D185</f>
        <v>2.17</v>
      </c>
      <c r="Z14" s="2">
        <f>HAVERM!E185</f>
        <v>3.21</v>
      </c>
      <c r="AB14" s="2">
        <f t="shared" si="0"/>
        <v>1.4026833333333333</v>
      </c>
      <c r="AC14" s="2">
        <f t="shared" si="1"/>
        <v>1.8787166666666666</v>
      </c>
      <c r="AE14" s="2">
        <f>HAVERM!F185</f>
        <v>0.76731666666666665</v>
      </c>
      <c r="AF14" s="2">
        <f>HAVERM!G185</f>
        <v>1.3312833333333334</v>
      </c>
      <c r="AH14" s="5">
        <v>41944</v>
      </c>
      <c r="AI14" s="2"/>
      <c r="AJ14" s="2"/>
    </row>
    <row r="15" spans="1:36" x14ac:dyDescent="0.25">
      <c r="F15" s="2">
        <f>Data!C205</f>
        <v>-2.7482859999999998</v>
      </c>
      <c r="G15" s="2">
        <f>Data!D205</f>
        <v>-2.42089</v>
      </c>
      <c r="H15" s="2">
        <f>Data!E205</f>
        <v>-0.87051259999999997</v>
      </c>
      <c r="I15" s="2">
        <f>Data!F205</f>
        <v>-1.370171</v>
      </c>
      <c r="K15" s="2">
        <v>3.3450000000000002</v>
      </c>
      <c r="L15" s="2">
        <v>3</v>
      </c>
      <c r="M15" s="2">
        <v>3.75</v>
      </c>
      <c r="N15" s="2">
        <v>3.5910000000000002</v>
      </c>
      <c r="O15" s="2">
        <f t="shared" si="3"/>
        <v>0.4049999999999998</v>
      </c>
      <c r="P15" s="2">
        <f t="shared" si="4"/>
        <v>0.59100000000000019</v>
      </c>
      <c r="Q15" s="2">
        <f>AVERAGE(O13:O15,P12:P15)</f>
        <v>0.47685714285714287</v>
      </c>
      <c r="X15" s="5">
        <v>41974</v>
      </c>
      <c r="Y15" s="2">
        <f>HAVERM!D186</f>
        <v>2.08</v>
      </c>
      <c r="Z15" s="2">
        <f>HAVERM!E186</f>
        <v>3.21</v>
      </c>
      <c r="AB15" s="2">
        <f t="shared" si="0"/>
        <v>1.3790636363636364</v>
      </c>
      <c r="AC15" s="2">
        <f t="shared" si="1"/>
        <v>2.0094227272727272</v>
      </c>
      <c r="AE15" s="2">
        <f>HAVERM!F186</f>
        <v>0.70093636363636358</v>
      </c>
      <c r="AF15" s="2">
        <f>HAVERM!G186</f>
        <v>1.2005772727272725</v>
      </c>
      <c r="AH15" s="5">
        <v>41974</v>
      </c>
      <c r="AI15" s="2"/>
      <c r="AJ15" s="2"/>
    </row>
    <row r="16" spans="1:36" x14ac:dyDescent="0.25">
      <c r="E16">
        <v>2023</v>
      </c>
      <c r="F16" s="2">
        <f>Data!C206</f>
        <v>-4.1983050000000004</v>
      </c>
      <c r="G16" s="2">
        <f>Data!D206</f>
        <v>-3.155869</v>
      </c>
      <c r="H16" s="2">
        <f>Data!E206</f>
        <v>-0.87425949999999997</v>
      </c>
      <c r="I16" s="2">
        <f>Data!F206</f>
        <v>-2.2905549999999999</v>
      </c>
      <c r="X16" s="5">
        <v>42005</v>
      </c>
      <c r="Y16" s="2">
        <f>HAVERM!D187</f>
        <v>2.0099999999999998</v>
      </c>
      <c r="Z16" s="2">
        <f>HAVERM!E187</f>
        <v>3.09</v>
      </c>
      <c r="AB16" s="2">
        <f t="shared" si="0"/>
        <v>1.4174285714285713</v>
      </c>
      <c r="AC16" s="2">
        <f t="shared" si="1"/>
        <v>2.1329952380952379</v>
      </c>
      <c r="AE16" s="2">
        <f>HAVERM!F187</f>
        <v>0.59257142857142853</v>
      </c>
      <c r="AF16" s="2">
        <f>HAVERM!G187</f>
        <v>0.9570047619047618</v>
      </c>
      <c r="AH16" s="5">
        <v>42005</v>
      </c>
      <c r="AI16" s="2"/>
      <c r="AJ16" s="2"/>
    </row>
    <row r="17" spans="5:36" x14ac:dyDescent="0.25">
      <c r="F17" s="2">
        <f>Data!C207</f>
        <v>-3.7591589999999999</v>
      </c>
      <c r="G17" s="2">
        <f>Data!D207</f>
        <v>-3.4330980000000002</v>
      </c>
      <c r="H17" s="2">
        <f>Data!E207</f>
        <v>-1.0289900000000001</v>
      </c>
      <c r="I17" s="2">
        <f>Data!F207</f>
        <v>-2.4618389999999999</v>
      </c>
      <c r="X17" s="5">
        <v>42036</v>
      </c>
      <c r="Y17" s="2">
        <f>HAVERM!D188</f>
        <v>1.96</v>
      </c>
      <c r="Z17" s="2">
        <f>HAVERM!E188</f>
        <v>3.05</v>
      </c>
      <c r="AB17" s="2">
        <f t="shared" si="0"/>
        <v>1.2807549999999999</v>
      </c>
      <c r="AC17" s="2">
        <f t="shared" si="1"/>
        <v>1.9288200000000002</v>
      </c>
      <c r="AE17" s="2">
        <f>HAVERM!F188</f>
        <v>0.6792450000000001</v>
      </c>
      <c r="AF17" s="2">
        <f>HAVERM!G188</f>
        <v>1.1211799999999996</v>
      </c>
      <c r="AH17" s="5">
        <v>42036</v>
      </c>
      <c r="AI17" s="2"/>
      <c r="AJ17" s="2"/>
    </row>
    <row r="18" spans="5:36" x14ac:dyDescent="0.25">
      <c r="F18" s="2">
        <f>Data!C208</f>
        <v>-3.5158100000000001</v>
      </c>
      <c r="G18" s="2">
        <f>Data!D208</f>
        <v>-2.936102</v>
      </c>
      <c r="H18" s="2">
        <f>Data!E208</f>
        <v>-0.92818710000000004</v>
      </c>
      <c r="I18" s="2">
        <f>Data!F208</f>
        <v>-2.7276030000000002</v>
      </c>
      <c r="X18" s="5">
        <v>42064</v>
      </c>
      <c r="Y18" s="2">
        <f>HAVERM!D189</f>
        <v>1.99</v>
      </c>
      <c r="Z18" s="2">
        <f>HAVERM!E189</f>
        <v>2.98</v>
      </c>
      <c r="AB18" s="2">
        <f t="shared" si="0"/>
        <v>1.3028523809523809</v>
      </c>
      <c r="AC18" s="2">
        <f t="shared" si="1"/>
        <v>1.8285952380952384</v>
      </c>
      <c r="AE18" s="2">
        <f>HAVERM!F189</f>
        <v>0.68714761904761923</v>
      </c>
      <c r="AF18" s="2">
        <f>HAVERM!G189</f>
        <v>1.1514047619047616</v>
      </c>
      <c r="AH18" s="5">
        <v>42064</v>
      </c>
      <c r="AI18" s="2"/>
      <c r="AJ18" s="2"/>
    </row>
    <row r="19" spans="5:36" x14ac:dyDescent="0.25">
      <c r="F19" s="2">
        <f>Data!C209</f>
        <v>-3.4605739999999998</v>
      </c>
      <c r="G19" s="2">
        <f>Data!D209</f>
        <v>-2.4574880000000001</v>
      </c>
      <c r="H19" s="2">
        <f>Data!E209</f>
        <v>-0.75059549999999997</v>
      </c>
      <c r="I19" s="2">
        <f>Data!F209</f>
        <v>-2.9158110000000002</v>
      </c>
      <c r="X19" s="5">
        <v>42095</v>
      </c>
      <c r="Y19" s="2">
        <f>HAVERM!D190</f>
        <v>1.95</v>
      </c>
      <c r="Z19" s="2">
        <f>HAVERM!E190</f>
        <v>2.92</v>
      </c>
      <c r="AB19" s="2">
        <f t="shared" si="0"/>
        <v>1.3036476190476187</v>
      </c>
      <c r="AC19" s="2">
        <f t="shared" si="1"/>
        <v>1.8594333333333333</v>
      </c>
      <c r="AE19" s="2">
        <f>HAVERM!F190</f>
        <v>0.64635238095238112</v>
      </c>
      <c r="AF19" s="2">
        <f>HAVERM!G190</f>
        <v>1.0605666666666667</v>
      </c>
      <c r="AH19" s="5">
        <v>42095</v>
      </c>
      <c r="AI19" s="2"/>
      <c r="AJ19" s="2"/>
    </row>
    <row r="20" spans="5:36" x14ac:dyDescent="0.25">
      <c r="E20">
        <v>2024</v>
      </c>
      <c r="F20" s="2">
        <f>Data!C210</f>
        <v>-3.2336320000000001</v>
      </c>
      <c r="G20" s="2">
        <f>Data!D210</f>
        <v>-2.455854</v>
      </c>
      <c r="H20" s="2">
        <f>Data!E210</f>
        <v>-0.89638379999999995</v>
      </c>
      <c r="I20" s="2">
        <f>Data!F210</f>
        <v>-2.9686900000000001</v>
      </c>
      <c r="X20" s="5">
        <v>42125</v>
      </c>
      <c r="Y20" s="2">
        <f>HAVERM!D191</f>
        <v>1.9</v>
      </c>
      <c r="Z20" s="2">
        <f>HAVERM!E191</f>
        <v>2.86</v>
      </c>
      <c r="AB20" s="2">
        <f t="shared" si="0"/>
        <v>1.1638523809523809</v>
      </c>
      <c r="AC20" s="2">
        <f t="shared" si="1"/>
        <v>1.597047619047619</v>
      </c>
      <c r="AE20" s="2">
        <f>HAVERM!F191</f>
        <v>0.73614761904761905</v>
      </c>
      <c r="AF20" s="2">
        <f>HAVERM!G191</f>
        <v>1.2629523809523808</v>
      </c>
      <c r="AH20" s="5">
        <v>42125</v>
      </c>
      <c r="AI20" s="2"/>
      <c r="AJ20" s="2"/>
    </row>
    <row r="21" spans="5:36" x14ac:dyDescent="0.25">
      <c r="F21" s="2">
        <f>Data!C211</f>
        <v>-2.5507979999999999</v>
      </c>
      <c r="G21" s="2">
        <f>Data!D211</f>
        <v>-1.896409</v>
      </c>
      <c r="H21" s="2">
        <f>Data!E211</f>
        <v>-0.72808700000000004</v>
      </c>
      <c r="I21" s="2">
        <f>Data!F211</f>
        <v>-2.4696739999999999</v>
      </c>
      <c r="X21" s="5">
        <v>42156</v>
      </c>
      <c r="Y21" s="2">
        <f>HAVERM!D192</f>
        <v>1.83</v>
      </c>
      <c r="Z21" s="2">
        <f>HAVERM!E192</f>
        <v>2.82</v>
      </c>
      <c r="AB21" s="2">
        <f t="shared" si="0"/>
        <v>1.0497954545454544</v>
      </c>
      <c r="AC21" s="2">
        <f t="shared" si="1"/>
        <v>1.4679636363636359</v>
      </c>
      <c r="AE21" s="2">
        <f>HAVERM!F192</f>
        <v>0.78020454545454565</v>
      </c>
      <c r="AF21" s="2">
        <f>HAVERM!G192</f>
        <v>1.3520363636363639</v>
      </c>
      <c r="AH21" s="5">
        <v>42156</v>
      </c>
      <c r="AI21" s="2"/>
      <c r="AJ21" s="2"/>
    </row>
    <row r="22" spans="5:36" x14ac:dyDescent="0.25">
      <c r="F22" s="2">
        <f>Data!C212</f>
        <v>-2.3043610000000001</v>
      </c>
      <c r="G22" s="2">
        <f>Data!D212</f>
        <v>-1.9632480000000001</v>
      </c>
      <c r="H22" s="2">
        <f>Data!E212</f>
        <v>-0.71114509999999997</v>
      </c>
      <c r="I22" s="2">
        <f>Data!F212</f>
        <v>-2.1719020000000002</v>
      </c>
      <c r="X22" s="5">
        <v>42186</v>
      </c>
      <c r="Y22" s="2">
        <f>HAVERM!D193</f>
        <v>1.87</v>
      </c>
      <c r="Z22" s="2">
        <f>HAVERM!E193</f>
        <v>2.83</v>
      </c>
      <c r="AB22" s="2">
        <f t="shared" si="0"/>
        <v>1.024260869565218</v>
      </c>
      <c r="AC22" s="2">
        <f t="shared" si="1"/>
        <v>1.422013043478261</v>
      </c>
      <c r="AE22" s="2">
        <f>HAVERM!F193</f>
        <v>0.84573913043478222</v>
      </c>
      <c r="AF22" s="2">
        <f>HAVERM!G193</f>
        <v>1.4079869565217391</v>
      </c>
      <c r="AH22" s="5">
        <v>42186</v>
      </c>
      <c r="AI22" s="2"/>
      <c r="AJ22" s="2"/>
    </row>
    <row r="23" spans="5:36" x14ac:dyDescent="0.25">
      <c r="F23" s="2">
        <f>Data!C213</f>
        <v>-1.3801829999999999</v>
      </c>
      <c r="G23" s="2">
        <f>Data!D213</f>
        <v>-1.0717300000000001</v>
      </c>
      <c r="H23" s="2">
        <f>Data!E213</f>
        <v>-0.59109250000000002</v>
      </c>
      <c r="I23" s="2">
        <f>Data!F213</f>
        <v>-1.6080570000000001</v>
      </c>
      <c r="X23" s="5">
        <v>42217</v>
      </c>
      <c r="Y23" s="2">
        <f>HAVERM!D194</f>
        <v>1.95</v>
      </c>
      <c r="Z23" s="2">
        <f>HAVERM!E194</f>
        <v>2.92</v>
      </c>
      <c r="AB23" s="2">
        <f t="shared" si="0"/>
        <v>1.143904761904762</v>
      </c>
      <c r="AC23" s="2">
        <f t="shared" si="1"/>
        <v>1.5978380952380951</v>
      </c>
      <c r="AE23" s="2">
        <f>HAVERM!F194</f>
        <v>0.80609523809523809</v>
      </c>
      <c r="AF23" s="2">
        <f>HAVERM!G194</f>
        <v>1.3221619047619049</v>
      </c>
      <c r="AH23" s="5">
        <v>42217</v>
      </c>
      <c r="AI23" s="2"/>
      <c r="AJ23" s="2"/>
    </row>
    <row r="24" spans="5:36" x14ac:dyDescent="0.25">
      <c r="E24">
        <v>2025</v>
      </c>
      <c r="F24" s="2">
        <f>Data!C214</f>
        <v>-0.55200199999999999</v>
      </c>
      <c r="G24" s="2">
        <f>Data!D214</f>
        <v>-0.61834219999999995</v>
      </c>
      <c r="H24" s="2">
        <f>Data!E214</f>
        <v>-0.37662879999999999</v>
      </c>
      <c r="I24" s="2">
        <f>Data!F214</f>
        <v>-0.74036060000000004</v>
      </c>
      <c r="X24" s="5">
        <v>42248</v>
      </c>
      <c r="Y24" s="2">
        <f>HAVERM!D195</f>
        <v>1.91</v>
      </c>
      <c r="Z24" s="2">
        <f>HAVERM!E195</f>
        <v>2.84</v>
      </c>
      <c r="AB24" s="2">
        <f t="shared" si="0"/>
        <v>1.1834227272727271</v>
      </c>
      <c r="AC24" s="2">
        <f t="shared" si="1"/>
        <v>1.6508136363636363</v>
      </c>
      <c r="AE24" s="2">
        <f>HAVERM!F195</f>
        <v>0.72657727272727268</v>
      </c>
      <c r="AF24" s="2">
        <f>HAVERM!G195</f>
        <v>1.1891863636363635</v>
      </c>
      <c r="AH24" s="5">
        <v>42248</v>
      </c>
      <c r="AI24" s="2"/>
      <c r="AJ24" s="2"/>
    </row>
    <row r="25" spans="5:36" x14ac:dyDescent="0.25">
      <c r="F25" s="2">
        <f>Data!C215</f>
        <v>-0.2427194</v>
      </c>
      <c r="G25" s="2">
        <f>Data!D215</f>
        <v>-0.63845180000000001</v>
      </c>
      <c r="H25" s="2">
        <f>Data!E215</f>
        <v>-0.38597880000000001</v>
      </c>
      <c r="I25" s="2">
        <f>Data!F215</f>
        <v>-0.26940049999999999</v>
      </c>
      <c r="X25" s="5">
        <v>42278</v>
      </c>
      <c r="Y25" s="2">
        <f>HAVERM!D196</f>
        <v>1.87</v>
      </c>
      <c r="Z25" s="2">
        <f>HAVERM!E196</f>
        <v>2.78</v>
      </c>
      <c r="AB25" s="2">
        <f t="shared" si="0"/>
        <v>1.2124818181818182</v>
      </c>
      <c r="AC25" s="2">
        <f t="shared" si="1"/>
        <v>1.6863545454545454</v>
      </c>
      <c r="AE25" s="2">
        <f>HAVERM!F196</f>
        <v>0.65751818181818189</v>
      </c>
      <c r="AF25" s="2">
        <f>HAVERM!G196</f>
        <v>1.0936454545454544</v>
      </c>
      <c r="AH25" s="5">
        <v>42278</v>
      </c>
      <c r="AI25" s="2"/>
      <c r="AJ25" s="2"/>
    </row>
    <row r="26" spans="5:36" x14ac:dyDescent="0.25">
      <c r="F26" s="2">
        <f>Data!C216</f>
        <v>7.7170130000000003E-2</v>
      </c>
      <c r="G26" s="2">
        <f>Data!D216</f>
        <v>-0.65227270000000004</v>
      </c>
      <c r="H26" s="2">
        <f>Data!E216</f>
        <v>-0.25692219999999999</v>
      </c>
      <c r="I26" s="2">
        <f>Data!F216</f>
        <v>0.16696069999999999</v>
      </c>
      <c r="X26" s="5">
        <v>42309</v>
      </c>
      <c r="Y26" s="2">
        <f>HAVERM!D197</f>
        <v>1.92</v>
      </c>
      <c r="Z26" s="2">
        <f>HAVERM!E197</f>
        <v>2.77</v>
      </c>
      <c r="AB26" s="2">
        <f t="shared" si="0"/>
        <v>1.1974619047619046</v>
      </c>
      <c r="AC26" s="2">
        <f t="shared" si="1"/>
        <v>1.5989380952380954</v>
      </c>
      <c r="AE26" s="2">
        <f>HAVERM!F197</f>
        <v>0.7225380952380952</v>
      </c>
      <c r="AF26" s="2">
        <f>HAVERM!G197</f>
        <v>1.1710619047619046</v>
      </c>
      <c r="AH26" s="5">
        <v>42309</v>
      </c>
      <c r="AI26" s="2"/>
      <c r="AJ26" s="2"/>
    </row>
    <row r="27" spans="5:36" x14ac:dyDescent="0.25">
      <c r="F27" s="2">
        <f>Data!C217</f>
        <v>7.9808239999999992E-3</v>
      </c>
      <c r="G27" s="2">
        <f>Data!D217</f>
        <v>-0.59171010000000002</v>
      </c>
      <c r="H27" s="2">
        <f>Data!E217</f>
        <v>-8.5028530000000005E-2</v>
      </c>
      <c r="I27" s="2">
        <f>Data!F217</f>
        <v>0.29654229999999998</v>
      </c>
      <c r="X27" s="5">
        <v>42339</v>
      </c>
      <c r="Y27" s="2">
        <f>HAVERM!D198</f>
        <v>1.9</v>
      </c>
      <c r="Z27" s="2">
        <f>HAVERM!E198</f>
        <v>2.75</v>
      </c>
      <c r="AB27" s="2">
        <f t="shared" si="0"/>
        <v>1.1574739130434781</v>
      </c>
      <c r="AC27" s="2">
        <f t="shared" si="1"/>
        <v>1.5918434782608692</v>
      </c>
      <c r="AE27" s="2">
        <f>HAVERM!F198</f>
        <v>0.74252608695652167</v>
      </c>
      <c r="AF27" s="2">
        <f>HAVERM!G198</f>
        <v>1.1581565217391308</v>
      </c>
      <c r="AH27" s="5">
        <v>42339</v>
      </c>
      <c r="AI27" s="2"/>
      <c r="AJ27" s="2"/>
    </row>
    <row r="28" spans="5:36" x14ac:dyDescent="0.25">
      <c r="E28">
        <v>2026</v>
      </c>
      <c r="F28" s="2">
        <f>Data!C218</f>
        <v>0.14185909999999999</v>
      </c>
      <c r="G28" s="2">
        <f>Data!D218</f>
        <v>-0.369029</v>
      </c>
      <c r="H28" s="2">
        <f>Data!E218</f>
        <v>0.25299430000000001</v>
      </c>
      <c r="I28" s="2">
        <f>Data!F218</f>
        <v>0.45838299999999998</v>
      </c>
      <c r="X28" s="5">
        <v>42370</v>
      </c>
      <c r="Y28" s="2">
        <f>HAVERM!D199</f>
        <v>1.93</v>
      </c>
      <c r="Z28" s="2">
        <f>HAVERM!E199</f>
        <v>2.68</v>
      </c>
      <c r="AB28" s="2">
        <f t="shared" si="0"/>
        <v>1.3224</v>
      </c>
      <c r="AC28" s="2">
        <f t="shared" si="1"/>
        <v>1.6969904761904764</v>
      </c>
      <c r="AE28" s="2">
        <f>HAVERM!F199</f>
        <v>0.60759999999999992</v>
      </c>
      <c r="AF28" s="2">
        <f>HAVERM!G199</f>
        <v>0.98300952380952378</v>
      </c>
      <c r="AH28" s="5">
        <v>42370</v>
      </c>
      <c r="AI28" s="2">
        <f t="shared" ref="AI28:AI59" si="5">Y28-Y4</f>
        <v>-0.44000000000000017</v>
      </c>
      <c r="AJ28" s="2"/>
    </row>
    <row r="29" spans="5:36" x14ac:dyDescent="0.25">
      <c r="F29" s="2">
        <f>Data!C219</f>
        <v>0.51026130000000003</v>
      </c>
      <c r="G29" s="2">
        <f>Data!D219</f>
        <v>-0.29615550000000002</v>
      </c>
      <c r="H29" s="2">
        <f>Data!E219</f>
        <v>0.32148369999999998</v>
      </c>
      <c r="I29" s="2">
        <f>Data!F219</f>
        <v>0.45928029999999997</v>
      </c>
      <c r="X29" s="5">
        <v>42401</v>
      </c>
      <c r="Y29" s="2">
        <f>HAVERM!D200</f>
        <v>1.95</v>
      </c>
      <c r="Z29" s="2">
        <f>HAVERM!E200</f>
        <v>2.73</v>
      </c>
      <c r="AB29" s="2">
        <f t="shared" si="0"/>
        <v>1.5433238095238095</v>
      </c>
      <c r="AC29" s="2">
        <f t="shared" si="1"/>
        <v>2.1155333333333335</v>
      </c>
      <c r="AE29" s="2">
        <f>HAVERM!F200</f>
        <v>0.40667619047619041</v>
      </c>
      <c r="AF29" s="2">
        <f>HAVERM!G200</f>
        <v>0.61446666666666672</v>
      </c>
      <c r="AH29" s="5">
        <v>42401</v>
      </c>
      <c r="AI29" s="2">
        <f t="shared" si="5"/>
        <v>-0.42999999999999994</v>
      </c>
      <c r="AJ29" s="2"/>
    </row>
    <row r="30" spans="5:36" x14ac:dyDescent="0.25">
      <c r="F30" s="2">
        <f>Data!C220</f>
        <v>0.46496150000000003</v>
      </c>
      <c r="G30" s="2">
        <f>Data!D220</f>
        <v>-0.35448269999999998</v>
      </c>
      <c r="H30" s="2">
        <f>Data!E220</f>
        <v>0.41014810000000002</v>
      </c>
      <c r="I30" s="2">
        <f>Data!F220</f>
        <v>0.24576020000000001</v>
      </c>
      <c r="X30" s="5">
        <v>42430</v>
      </c>
      <c r="Y30" s="2">
        <f>HAVERM!D201</f>
        <v>1.9</v>
      </c>
      <c r="Z30" s="2">
        <f>HAVERM!E201</f>
        <v>2.7</v>
      </c>
      <c r="AB30" s="2">
        <f t="shared" si="0"/>
        <v>1.4501434782608695</v>
      </c>
      <c r="AC30" s="2">
        <f t="shared" si="1"/>
        <v>2.0500695652173917</v>
      </c>
      <c r="AE30" s="2">
        <f>HAVERM!F201</f>
        <v>0.44985652173913043</v>
      </c>
      <c r="AF30" s="2">
        <f>HAVERM!G201</f>
        <v>0.64993043478260848</v>
      </c>
      <c r="AH30" s="5">
        <v>42430</v>
      </c>
      <c r="AI30" s="2">
        <f t="shared" si="5"/>
        <v>-0.4700000000000002</v>
      </c>
      <c r="AJ30" s="2"/>
    </row>
    <row r="31" spans="5:36" x14ac:dyDescent="0.25">
      <c r="F31" s="2">
        <f>Data!C221</f>
        <v>0.34461360000000002</v>
      </c>
      <c r="G31" s="2">
        <f>Data!D221</f>
        <v>-0.35429290000000002</v>
      </c>
      <c r="H31" s="2">
        <f>Data!E221</f>
        <v>0.35210920000000001</v>
      </c>
      <c r="I31" s="2">
        <f>Data!F221</f>
        <v>0.17693970000000001</v>
      </c>
      <c r="X31" s="5">
        <v>42461</v>
      </c>
      <c r="Y31" s="2">
        <f>HAVERM!D202</f>
        <v>1.84</v>
      </c>
      <c r="Z31" s="2">
        <f>HAVERM!E202</f>
        <v>2.71</v>
      </c>
      <c r="AB31" s="2">
        <f t="shared" si="0"/>
        <v>1.387961904761905</v>
      </c>
      <c r="AC31" s="2">
        <f t="shared" si="1"/>
        <v>2.0608476190476188</v>
      </c>
      <c r="AE31" s="2">
        <f>HAVERM!F202</f>
        <v>0.45203809523809518</v>
      </c>
      <c r="AF31" s="2">
        <f>HAVERM!G202</f>
        <v>0.64915238095238104</v>
      </c>
      <c r="AH31" s="5">
        <v>42461</v>
      </c>
      <c r="AI31" s="2">
        <f t="shared" si="5"/>
        <v>-0.7</v>
      </c>
      <c r="AJ31" s="2"/>
    </row>
    <row r="32" spans="5:36" x14ac:dyDescent="0.25">
      <c r="E32">
        <v>2027</v>
      </c>
      <c r="F32" s="2">
        <f>Data!C222</f>
        <v>0.21266940000000001</v>
      </c>
      <c r="G32" s="2">
        <f>Data!D222</f>
        <v>-0.27466010000000002</v>
      </c>
      <c r="H32" s="2">
        <f>Data!E222</f>
        <v>0.28679339999999998</v>
      </c>
      <c r="I32" s="2">
        <f>Data!F222</f>
        <v>0.2104251</v>
      </c>
      <c r="X32" s="5">
        <v>42491</v>
      </c>
      <c r="Y32" s="2">
        <f>HAVERM!D203</f>
        <v>1.91</v>
      </c>
      <c r="Z32" s="2">
        <f>HAVERM!E203</f>
        <v>2.64</v>
      </c>
      <c r="AB32" s="2">
        <f t="shared" si="0"/>
        <v>1.4411136363636363</v>
      </c>
      <c r="AC32" s="2">
        <f t="shared" si="1"/>
        <v>1.950718181818182</v>
      </c>
      <c r="AE32" s="2">
        <f>HAVERM!F203</f>
        <v>0.46888636363636366</v>
      </c>
      <c r="AF32" s="2">
        <f>HAVERM!G203</f>
        <v>0.68928181818181811</v>
      </c>
      <c r="AH32" s="5">
        <v>42491</v>
      </c>
      <c r="AI32" s="2">
        <f t="shared" si="5"/>
        <v>-0.65000000000000013</v>
      </c>
      <c r="AJ32" s="2"/>
    </row>
    <row r="33" spans="5:36" x14ac:dyDescent="0.25">
      <c r="F33" s="2">
        <f>Data!C223</f>
        <v>0.21929360000000001</v>
      </c>
      <c r="G33" s="2">
        <f>Data!D223</f>
        <v>-0.16216420000000001</v>
      </c>
      <c r="H33" s="2">
        <f>Data!E223</f>
        <v>0.23865439999999999</v>
      </c>
      <c r="I33" s="2">
        <f>Data!F223</f>
        <v>0.27250150000000001</v>
      </c>
      <c r="X33" s="5">
        <v>42522</v>
      </c>
      <c r="Y33" s="2">
        <f>HAVERM!D204</f>
        <v>1.75</v>
      </c>
      <c r="Z33" s="2">
        <f>HAVERM!E204</f>
        <v>2.54</v>
      </c>
      <c r="AB33" s="2">
        <f t="shared" si="0"/>
        <v>1.3929045454545455</v>
      </c>
      <c r="AC33" s="2">
        <f t="shared" si="1"/>
        <v>2.0278727272727273</v>
      </c>
      <c r="AE33" s="2">
        <f>HAVERM!F204</f>
        <v>0.35709545454545455</v>
      </c>
      <c r="AF33" s="2">
        <f>HAVERM!G204</f>
        <v>0.51212727272727276</v>
      </c>
      <c r="AH33" s="5">
        <v>42522</v>
      </c>
      <c r="AI33" s="2">
        <f t="shared" si="5"/>
        <v>-0.85000000000000009</v>
      </c>
      <c r="AJ33" s="2"/>
    </row>
    <row r="34" spans="5:36" x14ac:dyDescent="0.25">
      <c r="F34" s="2">
        <f>Data!C224</f>
        <v>0.24489</v>
      </c>
      <c r="G34" s="2">
        <f>Data!D224</f>
        <v>-0.1229942</v>
      </c>
      <c r="H34" s="2">
        <f>Data!E224</f>
        <v>0.2211438</v>
      </c>
      <c r="I34" s="2">
        <f>Data!F224</f>
        <v>0.29120430000000003</v>
      </c>
      <c r="X34" s="5">
        <v>42552</v>
      </c>
      <c r="Y34" s="2">
        <f>HAVERM!D205</f>
        <v>1.72</v>
      </c>
      <c r="Z34" s="2">
        <f>HAVERM!E205</f>
        <v>2.5099999999999998</v>
      </c>
      <c r="AB34" s="2">
        <f t="shared" si="0"/>
        <v>1.5872619047619048</v>
      </c>
      <c r="AC34" s="2">
        <f t="shared" si="1"/>
        <v>2.2893238095238093</v>
      </c>
      <c r="AE34" s="2">
        <f>HAVERM!F205</f>
        <v>0.13273809523809521</v>
      </c>
      <c r="AF34" s="2">
        <f>HAVERM!G205</f>
        <v>0.22067619047619053</v>
      </c>
      <c r="AH34" s="5">
        <v>42552</v>
      </c>
      <c r="AI34" s="2">
        <f t="shared" si="5"/>
        <v>-0.82000000000000006</v>
      </c>
      <c r="AJ34" s="2"/>
    </row>
    <row r="35" spans="5:36" x14ac:dyDescent="0.25">
      <c r="F35" s="2">
        <f>Data!C225</f>
        <v>0.36535410000000001</v>
      </c>
      <c r="G35" s="2">
        <f>Data!D225</f>
        <v>-7.7340130000000007E-2</v>
      </c>
      <c r="H35" s="2">
        <f>Data!E225</f>
        <v>0.20991670000000001</v>
      </c>
      <c r="I35" s="2">
        <f>Data!F225</f>
        <v>0.2674395</v>
      </c>
      <c r="X35" s="5">
        <v>42583</v>
      </c>
      <c r="Y35" s="2">
        <f>HAVERM!D206</f>
        <v>1.69</v>
      </c>
      <c r="Z35" s="2">
        <f>HAVERM!E206</f>
        <v>2.39</v>
      </c>
      <c r="AB35" s="2">
        <f t="shared" si="0"/>
        <v>1.5823999999999998</v>
      </c>
      <c r="AC35" s="2">
        <f t="shared" si="1"/>
        <v>2.214721739130435</v>
      </c>
      <c r="AE35" s="2">
        <f>HAVERM!F206</f>
        <v>0.10760000000000003</v>
      </c>
      <c r="AF35" s="2">
        <f>HAVERM!G206</f>
        <v>0.17527826086956519</v>
      </c>
      <c r="AH35" s="5">
        <v>42583</v>
      </c>
      <c r="AI35" s="2">
        <f t="shared" si="5"/>
        <v>-0.85000000000000009</v>
      </c>
      <c r="AJ35" s="2"/>
    </row>
    <row r="36" spans="5:36" x14ac:dyDescent="0.25">
      <c r="E36">
        <v>2028</v>
      </c>
      <c r="F36" s="2">
        <f>Data!C226</f>
        <v>0.43825340000000002</v>
      </c>
      <c r="G36" s="2">
        <f>Data!D226</f>
        <v>-2.3018360000000002E-2</v>
      </c>
      <c r="H36" s="2">
        <f>Data!E226</f>
        <v>0.1942207</v>
      </c>
      <c r="I36" s="2">
        <f>Data!F226</f>
        <v>0.25795499999999999</v>
      </c>
      <c r="X36" s="5">
        <v>42614</v>
      </c>
      <c r="Y36" s="2">
        <f>HAVERM!D207</f>
        <v>1.59</v>
      </c>
      <c r="Z36" s="2">
        <f>HAVERM!E207</f>
        <v>2.34</v>
      </c>
      <c r="AB36" s="2">
        <f t="shared" ref="AB36:AB67" si="6">Y36-AE36</f>
        <v>1.4666318181818183</v>
      </c>
      <c r="AC36" s="2">
        <f t="shared" ref="AC36:AC67" si="7">Z36-AF36</f>
        <v>2.1336090909090908</v>
      </c>
      <c r="AE36" s="2">
        <f>HAVERM!F207</f>
        <v>0.12336818181818181</v>
      </c>
      <c r="AF36" s="2">
        <f>HAVERM!G207</f>
        <v>0.2063909090909091</v>
      </c>
      <c r="AH36" s="5">
        <v>42614</v>
      </c>
      <c r="AI36" s="2">
        <f t="shared" si="5"/>
        <v>-0.86999999999999988</v>
      </c>
      <c r="AJ36" s="2"/>
    </row>
    <row r="37" spans="5:36" x14ac:dyDescent="0.25">
      <c r="F37" s="2">
        <f>Data!C227</f>
        <v>0.50651409999999997</v>
      </c>
      <c r="G37" s="2">
        <f>Data!D227</f>
        <v>9.9170209999999995E-2</v>
      </c>
      <c r="H37" s="2">
        <f>Data!E227</f>
        <v>0.24465609999999999</v>
      </c>
      <c r="I37" s="2">
        <f>Data!F227</f>
        <v>0.2833562</v>
      </c>
      <c r="X37" s="5">
        <v>42644</v>
      </c>
      <c r="Y37" s="2">
        <f>HAVERM!D208</f>
        <v>1.52</v>
      </c>
      <c r="Z37" s="2">
        <f>HAVERM!E208</f>
        <v>2.27</v>
      </c>
      <c r="AB37" s="2">
        <f t="shared" si="6"/>
        <v>1.3240380952380952</v>
      </c>
      <c r="AC37" s="2">
        <f t="shared" si="7"/>
        <v>1.9146571428571428</v>
      </c>
      <c r="AE37" s="2">
        <f>HAVERM!F208</f>
        <v>0.19596190476190478</v>
      </c>
      <c r="AF37" s="2">
        <f>HAVERM!G208</f>
        <v>0.35534285714285718</v>
      </c>
      <c r="AH37" s="5">
        <v>42644</v>
      </c>
      <c r="AI37" s="2">
        <f t="shared" si="5"/>
        <v>-0.69</v>
      </c>
      <c r="AJ37" s="2"/>
    </row>
    <row r="38" spans="5:36" x14ac:dyDescent="0.25">
      <c r="F38" s="2">
        <f>Data!C228</f>
        <v>0.59484780000000004</v>
      </c>
      <c r="G38" s="2">
        <f>Data!D228</f>
        <v>0.21120720000000001</v>
      </c>
      <c r="H38" s="2">
        <f>Data!E228</f>
        <v>0.34691729999999998</v>
      </c>
      <c r="I38" s="2">
        <f>Data!F228</f>
        <v>0.32502599999999998</v>
      </c>
      <c r="X38" s="5">
        <v>42675</v>
      </c>
      <c r="Y38" s="2">
        <f>HAVERM!D209</f>
        <v>1.43</v>
      </c>
      <c r="Z38" s="2">
        <f>HAVERM!E209</f>
        <v>2.25</v>
      </c>
      <c r="AB38" s="2">
        <f t="shared" si="6"/>
        <v>1.1526454545454545</v>
      </c>
      <c r="AC38" s="2">
        <f t="shared" si="7"/>
        <v>1.6863136363636364</v>
      </c>
      <c r="AE38" s="2">
        <f>HAVERM!F209</f>
        <v>0.27735454545454546</v>
      </c>
      <c r="AF38" s="2">
        <f>HAVERM!G209</f>
        <v>0.5636863636363636</v>
      </c>
      <c r="AH38" s="5">
        <v>42675</v>
      </c>
      <c r="AI38" s="2">
        <f t="shared" si="5"/>
        <v>-0.74</v>
      </c>
      <c r="AJ38" s="2"/>
    </row>
    <row r="39" spans="5:36" x14ac:dyDescent="0.25">
      <c r="F39" s="2">
        <f>Data!C229</f>
        <v>0.68951790000000002</v>
      </c>
      <c r="G39" s="2">
        <f>Data!D229</f>
        <v>0.31334830000000002</v>
      </c>
      <c r="H39" s="2">
        <f>Data!E229</f>
        <v>0.43957040000000003</v>
      </c>
      <c r="I39" s="2">
        <f>Data!F229</f>
        <v>0.35215229999999997</v>
      </c>
      <c r="X39" s="5">
        <v>42705</v>
      </c>
      <c r="Y39" s="2">
        <f>HAVERM!D210</f>
        <v>1.45</v>
      </c>
      <c r="Z39" s="2">
        <f>HAVERM!E210</f>
        <v>2.2599999999999998</v>
      </c>
      <c r="AB39" s="2">
        <f t="shared" si="6"/>
        <v>1.1509363636363636</v>
      </c>
      <c r="AC39" s="2">
        <f t="shared" si="7"/>
        <v>1.6513863636363633</v>
      </c>
      <c r="AE39" s="2">
        <f>HAVERM!F210</f>
        <v>0.29906363636363636</v>
      </c>
      <c r="AF39" s="2">
        <f>HAVERM!G210</f>
        <v>0.60861363636363641</v>
      </c>
      <c r="AH39" s="5">
        <v>42705</v>
      </c>
      <c r="AI39" s="2">
        <f t="shared" si="5"/>
        <v>-0.63000000000000012</v>
      </c>
      <c r="AJ39" s="2"/>
    </row>
    <row r="40" spans="5:36" x14ac:dyDescent="0.25">
      <c r="E40">
        <v>2029</v>
      </c>
      <c r="F40" s="2">
        <f>Data!C230</f>
        <v>0.78293409999999997</v>
      </c>
      <c r="G40" s="2">
        <f>Data!D230</f>
        <v>0.39900540000000001</v>
      </c>
      <c r="H40" s="2">
        <f>Data!E230</f>
        <v>0.55874729999999995</v>
      </c>
      <c r="I40" s="2">
        <f>Data!F230</f>
        <v>0.37483230000000001</v>
      </c>
      <c r="X40" s="5">
        <v>42736</v>
      </c>
      <c r="Y40" s="2">
        <f>HAVERM!D211</f>
        <v>1.45</v>
      </c>
      <c r="Z40" s="2">
        <f>HAVERM!E211</f>
        <v>2.2200000000000002</v>
      </c>
      <c r="AB40" s="2">
        <f t="shared" si="6"/>
        <v>1.1252181818181817</v>
      </c>
      <c r="AC40" s="2">
        <f t="shared" si="7"/>
        <v>1.6104500000000002</v>
      </c>
      <c r="AE40" s="2">
        <f>HAVERM!F211</f>
        <v>0.32478181818181817</v>
      </c>
      <c r="AF40" s="2">
        <f>HAVERM!G211</f>
        <v>0.60955000000000004</v>
      </c>
      <c r="AH40" s="5">
        <v>42736</v>
      </c>
      <c r="AI40" s="2">
        <f t="shared" si="5"/>
        <v>-0.55999999999999983</v>
      </c>
      <c r="AJ40" s="2"/>
    </row>
    <row r="41" spans="5:36" x14ac:dyDescent="0.25">
      <c r="F41" s="2">
        <f>Data!C231</f>
        <v>0.82306389999999996</v>
      </c>
      <c r="G41" s="2">
        <f>Data!D231</f>
        <v>0.41400429999999999</v>
      </c>
      <c r="H41" s="2">
        <f>Data!E231</f>
        <v>0.62998019999999999</v>
      </c>
      <c r="I41" s="2">
        <f>Data!F231</f>
        <v>0.36349920000000002</v>
      </c>
      <c r="X41" s="5">
        <v>42767</v>
      </c>
      <c r="Y41" s="2">
        <f>HAVERM!D212</f>
        <v>1.42</v>
      </c>
      <c r="Z41" s="2">
        <f>HAVERM!E212</f>
        <v>2.2000000000000002</v>
      </c>
      <c r="AB41" s="2">
        <f t="shared" si="6"/>
        <v>1.1224699999999999</v>
      </c>
      <c r="AC41" s="2">
        <f t="shared" si="7"/>
        <v>1.6485350000000001</v>
      </c>
      <c r="AE41" s="2">
        <f>HAVERM!F212</f>
        <v>0.29753000000000002</v>
      </c>
      <c r="AF41" s="2">
        <f>HAVERM!G212</f>
        <v>0.55146500000000009</v>
      </c>
      <c r="AH41" s="5">
        <v>42767</v>
      </c>
      <c r="AI41" s="2">
        <f t="shared" si="5"/>
        <v>-0.54</v>
      </c>
      <c r="AJ41" s="2"/>
    </row>
    <row r="42" spans="5:36" x14ac:dyDescent="0.25">
      <c r="F42" s="2">
        <f>Data!C232</f>
        <v>0.8</v>
      </c>
      <c r="G42" s="2">
        <f>Data!D232</f>
        <v>0.4158251</v>
      </c>
      <c r="H42" s="2">
        <f>Data!E232</f>
        <v>0.65034630000000004</v>
      </c>
      <c r="I42" s="2">
        <f>Data!F232</f>
        <v>0.32566640000000002</v>
      </c>
      <c r="X42" s="5">
        <v>42795</v>
      </c>
      <c r="Y42" s="2">
        <f>HAVERM!D213</f>
        <v>1.37</v>
      </c>
      <c r="Z42" s="2">
        <f>HAVERM!E213</f>
        <v>2.15</v>
      </c>
      <c r="AB42" s="2">
        <f t="shared" si="6"/>
        <v>1.0473304347826089</v>
      </c>
      <c r="AC42" s="2">
        <f t="shared" si="7"/>
        <v>1.591986956521739</v>
      </c>
      <c r="AE42" s="2">
        <f>HAVERM!F213</f>
        <v>0.32266956521739126</v>
      </c>
      <c r="AF42" s="2">
        <f>HAVERM!G213</f>
        <v>0.55801304347826097</v>
      </c>
      <c r="AH42" s="5">
        <v>42795</v>
      </c>
      <c r="AI42" s="2">
        <f t="shared" si="5"/>
        <v>-0.61999999999999988</v>
      </c>
      <c r="AJ42" s="2"/>
    </row>
    <row r="43" spans="5:36" x14ac:dyDescent="0.25">
      <c r="F43" s="2">
        <f>Data!C233</f>
        <v>0.76407559999999997</v>
      </c>
      <c r="G43" s="2">
        <f>Data!D233</f>
        <v>0.40707989999999999</v>
      </c>
      <c r="H43" s="2">
        <f>Data!E233</f>
        <v>0.65978650000000005</v>
      </c>
      <c r="I43" s="2">
        <f>Data!F233</f>
        <v>0.28924719999999998</v>
      </c>
      <c r="X43" s="5">
        <v>42826</v>
      </c>
      <c r="Y43" s="2">
        <f>HAVERM!D214</f>
        <v>1.35</v>
      </c>
      <c r="Z43" s="2">
        <f>HAVERM!E214</f>
        <v>2.09</v>
      </c>
      <c r="AB43" s="2">
        <f t="shared" si="6"/>
        <v>1.07341</v>
      </c>
      <c r="AC43" s="2">
        <f t="shared" si="7"/>
        <v>1.6245449999999999</v>
      </c>
      <c r="AE43" s="2">
        <f>HAVERM!F214</f>
        <v>0.27659</v>
      </c>
      <c r="AF43" s="2">
        <f>HAVERM!G214</f>
        <v>0.46545500000000006</v>
      </c>
      <c r="AH43" s="5">
        <v>42826</v>
      </c>
      <c r="AI43" s="2">
        <f t="shared" si="5"/>
        <v>-0.59999999999999987</v>
      </c>
      <c r="AJ43" s="2"/>
    </row>
    <row r="44" spans="5:36" x14ac:dyDescent="0.25">
      <c r="E44">
        <v>2030</v>
      </c>
      <c r="F44" s="2">
        <f>Data!C234</f>
        <v>0.74346970000000001</v>
      </c>
      <c r="G44" s="2">
        <f>Data!D234</f>
        <v>0.3861387</v>
      </c>
      <c r="H44" s="2">
        <f>Data!E234</f>
        <v>0.66625570000000001</v>
      </c>
      <c r="I44" s="2">
        <f>Data!F234</f>
        <v>0.25270819999999999</v>
      </c>
      <c r="X44" s="5">
        <v>42856</v>
      </c>
      <c r="Y44" s="2">
        <f>HAVERM!D215</f>
        <v>1.49</v>
      </c>
      <c r="Z44" s="2">
        <f>HAVERM!E215</f>
        <v>2.0299999999999998</v>
      </c>
      <c r="AB44" s="2">
        <f t="shared" si="6"/>
        <v>1.1840478260869565</v>
      </c>
      <c r="AC44" s="2">
        <f t="shared" si="7"/>
        <v>1.5019739130434782</v>
      </c>
      <c r="AE44" s="2">
        <f>HAVERM!F215</f>
        <v>0.30595217391304347</v>
      </c>
      <c r="AF44" s="2">
        <f>HAVERM!G215</f>
        <v>0.52802608695652176</v>
      </c>
      <c r="AH44" s="5">
        <v>42856</v>
      </c>
      <c r="AI44" s="2">
        <f t="shared" si="5"/>
        <v>-0.40999999999999992</v>
      </c>
      <c r="AJ44" s="2"/>
    </row>
    <row r="45" spans="5:36" x14ac:dyDescent="0.25">
      <c r="F45" s="2">
        <f>Data!C235</f>
        <v>0.73106479999999996</v>
      </c>
      <c r="G45" s="2">
        <f>Data!D235</f>
        <v>0.36505389999999999</v>
      </c>
      <c r="H45" s="2">
        <f>Data!E235</f>
        <v>0.6790503</v>
      </c>
      <c r="I45" s="2">
        <f>Data!F235</f>
        <v>0.22251870000000001</v>
      </c>
      <c r="X45" s="5">
        <v>42887</v>
      </c>
      <c r="Y45" s="2">
        <f>HAVERM!D216</f>
        <v>1.48</v>
      </c>
      <c r="Z45" s="2">
        <f>HAVERM!E216</f>
        <v>1.99</v>
      </c>
      <c r="AB45" s="2">
        <f t="shared" si="6"/>
        <v>1.1347681818181818</v>
      </c>
      <c r="AC45" s="2">
        <f t="shared" si="7"/>
        <v>1.4356772727272729</v>
      </c>
      <c r="AE45" s="2">
        <f>HAVERM!F216</f>
        <v>0.3452318181818182</v>
      </c>
      <c r="AF45" s="2">
        <f>HAVERM!G216</f>
        <v>0.55432272727272724</v>
      </c>
      <c r="AH45" s="5">
        <v>42887</v>
      </c>
      <c r="AI45" s="2">
        <f t="shared" si="5"/>
        <v>-0.35000000000000009</v>
      </c>
      <c r="AJ45" s="2"/>
    </row>
    <row r="46" spans="5:36" x14ac:dyDescent="0.25">
      <c r="F46" s="2">
        <f>Data!C236</f>
        <v>0.71102189999999998</v>
      </c>
      <c r="G46" s="2">
        <f>Data!D236</f>
        <v>0.34353800000000001</v>
      </c>
      <c r="H46" s="2">
        <f>Data!E236</f>
        <v>0.68803519999999996</v>
      </c>
      <c r="I46" s="2">
        <f>Data!F236</f>
        <v>0.20555499999999999</v>
      </c>
      <c r="X46" s="5">
        <v>42917</v>
      </c>
      <c r="Y46" s="2">
        <f>HAVERM!D217</f>
        <v>1.41</v>
      </c>
      <c r="Z46" s="2">
        <f>HAVERM!E217</f>
        <v>1.97</v>
      </c>
      <c r="AB46" s="2">
        <f t="shared" si="6"/>
        <v>0.97240952380952361</v>
      </c>
      <c r="AC46" s="2">
        <f t="shared" si="7"/>
        <v>1.278257142857143</v>
      </c>
      <c r="AE46" s="2">
        <f>HAVERM!F217</f>
        <v>0.43759047619047631</v>
      </c>
      <c r="AF46" s="2">
        <f>HAVERM!G217</f>
        <v>0.6917428571428571</v>
      </c>
      <c r="AH46" s="5">
        <v>42917</v>
      </c>
      <c r="AI46" s="2">
        <f t="shared" si="5"/>
        <v>-0.46000000000000019</v>
      </c>
      <c r="AJ46" s="2"/>
    </row>
    <row r="47" spans="5:36" x14ac:dyDescent="0.25">
      <c r="F47" s="2">
        <f>Data!C237</f>
        <v>0.69465710000000003</v>
      </c>
      <c r="G47" s="2">
        <f>Data!D237</f>
        <v>0.32290839999999998</v>
      </c>
      <c r="H47" s="2">
        <f>Data!E237</f>
        <v>0.69793079999999996</v>
      </c>
      <c r="I47" s="2">
        <f>Data!F237</f>
        <v>0.20136200000000001</v>
      </c>
      <c r="X47" s="5">
        <v>42948</v>
      </c>
      <c r="Y47" s="2">
        <f>HAVERM!D218</f>
        <v>1.43</v>
      </c>
      <c r="Z47" s="2">
        <f>HAVERM!E218</f>
        <v>1.96</v>
      </c>
      <c r="AB47" s="2">
        <f t="shared" si="6"/>
        <v>1.0583739130434782</v>
      </c>
      <c r="AC47" s="2">
        <f t="shared" si="7"/>
        <v>1.3781739130434782</v>
      </c>
      <c r="AE47" s="2">
        <f>HAVERM!F218</f>
        <v>0.37162608695652172</v>
      </c>
      <c r="AF47" s="2">
        <f>HAVERM!G218</f>
        <v>0.58182608695652172</v>
      </c>
      <c r="AH47" s="5">
        <v>42948</v>
      </c>
      <c r="AI47" s="2">
        <f t="shared" si="5"/>
        <v>-0.52</v>
      </c>
      <c r="AJ47" s="2"/>
    </row>
    <row r="48" spans="5:36" x14ac:dyDescent="0.25">
      <c r="X48" s="5">
        <v>42979</v>
      </c>
      <c r="Y48" s="2">
        <f>HAVERM!D219</f>
        <v>1.4</v>
      </c>
      <c r="Z48" s="2">
        <f>HAVERM!E219</f>
        <v>1.9</v>
      </c>
      <c r="AB48" s="2">
        <f t="shared" si="6"/>
        <v>0.86071428571428554</v>
      </c>
      <c r="AC48" s="2">
        <f t="shared" si="7"/>
        <v>1.1466619047619047</v>
      </c>
      <c r="AE48" s="2">
        <f>HAVERM!F219</f>
        <v>0.53928571428571437</v>
      </c>
      <c r="AF48" s="2">
        <f>HAVERM!G219</f>
        <v>0.75333809523809525</v>
      </c>
      <c r="AH48" s="5">
        <v>42979</v>
      </c>
      <c r="AI48" s="2">
        <f t="shared" si="5"/>
        <v>-0.51</v>
      </c>
      <c r="AJ48" s="2"/>
    </row>
    <row r="49" spans="24:36" x14ac:dyDescent="0.25">
      <c r="X49" s="5">
        <v>43009</v>
      </c>
      <c r="Y49" s="2">
        <f>HAVERM!D220</f>
        <v>1.55</v>
      </c>
      <c r="Z49" s="2">
        <f>HAVERM!E220</f>
        <v>2.04</v>
      </c>
      <c r="AB49" s="2">
        <f t="shared" si="6"/>
        <v>0.8747818181818181</v>
      </c>
      <c r="AC49" s="2">
        <f t="shared" si="7"/>
        <v>1.1439545454545454</v>
      </c>
      <c r="AE49" s="2">
        <f>HAVERM!F220</f>
        <v>0.67521818181818194</v>
      </c>
      <c r="AF49" s="2">
        <f>HAVERM!G220</f>
        <v>0.89604545454545459</v>
      </c>
      <c r="AH49" s="5">
        <v>43009</v>
      </c>
      <c r="AI49" s="2">
        <f t="shared" si="5"/>
        <v>-0.32000000000000006</v>
      </c>
      <c r="AJ49" s="2"/>
    </row>
    <row r="50" spans="24:36" x14ac:dyDescent="0.25">
      <c r="X50" s="5">
        <v>43040</v>
      </c>
      <c r="Y50" s="2">
        <f>HAVERM!D221</f>
        <v>1.61</v>
      </c>
      <c r="Z50" s="2">
        <f>HAVERM!E221</f>
        <v>2.04</v>
      </c>
      <c r="AB50" s="2">
        <f t="shared" si="6"/>
        <v>0.93155238095238113</v>
      </c>
      <c r="AC50" s="2">
        <f t="shared" si="7"/>
        <v>1.1523904761904764</v>
      </c>
      <c r="AE50" s="2">
        <f>HAVERM!F221</f>
        <v>0.67844761904761897</v>
      </c>
      <c r="AF50" s="2">
        <f>HAVERM!G221</f>
        <v>0.88760952380952374</v>
      </c>
      <c r="AH50" s="5">
        <v>43040</v>
      </c>
      <c r="AI50" s="2">
        <f t="shared" si="5"/>
        <v>-0.30999999999999983</v>
      </c>
      <c r="AJ50" s="2"/>
    </row>
    <row r="51" spans="24:36" x14ac:dyDescent="0.25">
      <c r="X51" s="5">
        <v>43070</v>
      </c>
      <c r="Y51" s="2">
        <f>HAVERM!D222</f>
        <v>1.57</v>
      </c>
      <c r="Z51" s="2">
        <f>HAVERM!E222</f>
        <v>2.0699999999999998</v>
      </c>
      <c r="AB51" s="2">
        <f t="shared" si="6"/>
        <v>0.88347142857142857</v>
      </c>
      <c r="AC51" s="2">
        <f t="shared" si="7"/>
        <v>1.1779047619047613</v>
      </c>
      <c r="AE51" s="2">
        <f>HAVERM!F222</f>
        <v>0.68652857142857149</v>
      </c>
      <c r="AF51" s="2">
        <f>HAVERM!G222</f>
        <v>0.89209523809523839</v>
      </c>
      <c r="AH51" s="5">
        <v>43070</v>
      </c>
      <c r="AI51" s="2">
        <f t="shared" si="5"/>
        <v>-0.32999999999999985</v>
      </c>
      <c r="AJ51" s="2"/>
    </row>
    <row r="52" spans="24:36" x14ac:dyDescent="0.25">
      <c r="X52" s="5">
        <v>43101</v>
      </c>
      <c r="Y52" s="2">
        <f>HAVERM!D223</f>
        <v>1.54</v>
      </c>
      <c r="Z52" s="2">
        <f>HAVERM!E223</f>
        <v>1.98</v>
      </c>
      <c r="AB52" s="2">
        <f t="shared" si="6"/>
        <v>0.79875454545454561</v>
      </c>
      <c r="AC52" s="2">
        <f t="shared" si="7"/>
        <v>0.99838636363636368</v>
      </c>
      <c r="AE52" s="2">
        <f>HAVERM!F223</f>
        <v>0.74124545454545443</v>
      </c>
      <c r="AF52" s="2">
        <f>HAVERM!G223</f>
        <v>0.9816136363636363</v>
      </c>
      <c r="AH52" s="5">
        <v>43101</v>
      </c>
      <c r="AI52" s="2">
        <f t="shared" si="5"/>
        <v>-0.3899999999999999</v>
      </c>
      <c r="AJ52" s="2"/>
    </row>
    <row r="53" spans="24:36" x14ac:dyDescent="0.25">
      <c r="X53" s="5">
        <v>43132</v>
      </c>
      <c r="Y53" s="2">
        <f>HAVERM!D224</f>
        <v>1.49</v>
      </c>
      <c r="Z53" s="2">
        <f>HAVERM!E224</f>
        <v>1.99</v>
      </c>
      <c r="AB53" s="2">
        <f t="shared" si="6"/>
        <v>0.62634999999999985</v>
      </c>
      <c r="AC53" s="2">
        <f t="shared" si="7"/>
        <v>0.81268000000000007</v>
      </c>
      <c r="AE53" s="2">
        <f>HAVERM!F224</f>
        <v>0.86365000000000014</v>
      </c>
      <c r="AF53" s="2">
        <f>HAVERM!G224</f>
        <v>1.1773199999999999</v>
      </c>
      <c r="AH53" s="5">
        <v>43132</v>
      </c>
      <c r="AI53" s="2">
        <f t="shared" si="5"/>
        <v>-0.45999999999999996</v>
      </c>
      <c r="AJ53" s="2"/>
    </row>
    <row r="54" spans="24:36" x14ac:dyDescent="0.25">
      <c r="X54" s="5">
        <v>43160</v>
      </c>
      <c r="Y54" s="2">
        <f>HAVERM!D225</f>
        <v>1.53</v>
      </c>
      <c r="Z54" s="2">
        <f>HAVERM!E225</f>
        <v>2.02</v>
      </c>
      <c r="AB54" s="2">
        <f t="shared" si="6"/>
        <v>0.63301818181818159</v>
      </c>
      <c r="AC54" s="2">
        <f t="shared" si="7"/>
        <v>0.89234545454545455</v>
      </c>
      <c r="AE54" s="2">
        <f>HAVERM!F225</f>
        <v>0.89698181818181844</v>
      </c>
      <c r="AF54" s="2">
        <f>HAVERM!G225</f>
        <v>1.1276545454545455</v>
      </c>
      <c r="AH54" s="5">
        <v>43160</v>
      </c>
      <c r="AI54" s="2">
        <f t="shared" si="5"/>
        <v>-0.36999999999999988</v>
      </c>
      <c r="AJ54" s="2"/>
    </row>
    <row r="55" spans="24:36" x14ac:dyDescent="0.25">
      <c r="X55" s="5">
        <v>43191</v>
      </c>
      <c r="Y55" s="2">
        <f>HAVERM!D226</f>
        <v>1.72</v>
      </c>
      <c r="Z55" s="2">
        <f>HAVERM!E226</f>
        <v>2.0099999999999998</v>
      </c>
      <c r="AB55" s="2">
        <f t="shared" si="6"/>
        <v>0.8357</v>
      </c>
      <c r="AC55" s="2">
        <f t="shared" si="7"/>
        <v>0.90777142857142845</v>
      </c>
      <c r="AE55" s="2">
        <f>HAVERM!F226</f>
        <v>0.88429999999999997</v>
      </c>
      <c r="AF55" s="2">
        <f>HAVERM!G226</f>
        <v>1.1022285714285713</v>
      </c>
      <c r="AH55" s="5">
        <v>43191</v>
      </c>
      <c r="AI55" s="2">
        <f t="shared" si="5"/>
        <v>-0.12000000000000011</v>
      </c>
      <c r="AJ55" s="2"/>
    </row>
    <row r="56" spans="24:36" x14ac:dyDescent="0.25">
      <c r="X56" s="5">
        <v>43221</v>
      </c>
      <c r="Y56" s="2">
        <f>HAVERM!D227</f>
        <v>1.74</v>
      </c>
      <c r="Z56" s="2">
        <f>HAVERM!E227</f>
        <v>2.06</v>
      </c>
      <c r="AB56" s="2">
        <f t="shared" si="6"/>
        <v>0.95797826086956506</v>
      </c>
      <c r="AC56" s="2">
        <f t="shared" si="7"/>
        <v>1.0067347826086956</v>
      </c>
      <c r="AE56" s="2">
        <f>HAVERM!F227</f>
        <v>0.78202173913043493</v>
      </c>
      <c r="AF56" s="2">
        <f>HAVERM!G227</f>
        <v>1.0532652173913044</v>
      </c>
      <c r="AH56" s="5">
        <v>43221</v>
      </c>
      <c r="AI56" s="2">
        <f t="shared" si="5"/>
        <v>-0.16999999999999993</v>
      </c>
      <c r="AJ56" s="2"/>
    </row>
    <row r="57" spans="24:36" x14ac:dyDescent="0.25">
      <c r="X57" s="5">
        <v>43252</v>
      </c>
      <c r="Y57" s="2">
        <f>HAVERM!D228</f>
        <v>1.74</v>
      </c>
      <c r="Z57" s="2">
        <f>HAVERM!E228</f>
        <v>2.0299999999999998</v>
      </c>
      <c r="AB57" s="2">
        <f t="shared" si="6"/>
        <v>0.94799523809523822</v>
      </c>
      <c r="AC57" s="2">
        <f t="shared" si="7"/>
        <v>0.99781904761904716</v>
      </c>
      <c r="AE57" s="2">
        <f>HAVERM!F228</f>
        <v>0.79200476190476177</v>
      </c>
      <c r="AF57" s="2">
        <f>HAVERM!G228</f>
        <v>1.0321809523809526</v>
      </c>
      <c r="AH57" s="5">
        <v>43252</v>
      </c>
      <c r="AI57" s="2">
        <f t="shared" si="5"/>
        <v>-1.0000000000000009E-2</v>
      </c>
      <c r="AJ57" s="2"/>
    </row>
    <row r="58" spans="24:36" x14ac:dyDescent="0.25">
      <c r="X58" s="5">
        <v>43282</v>
      </c>
      <c r="Y58" s="2">
        <f>HAVERM!D229</f>
        <v>1.75</v>
      </c>
      <c r="Z58" s="2">
        <f>HAVERM!E229</f>
        <v>2.04</v>
      </c>
      <c r="AB58" s="2">
        <f t="shared" si="6"/>
        <v>0.9152863636363634</v>
      </c>
      <c r="AC58" s="2">
        <f t="shared" si="7"/>
        <v>1.0096954545454546</v>
      </c>
      <c r="AE58" s="2">
        <f>HAVERM!F229</f>
        <v>0.8347136363636366</v>
      </c>
      <c r="AF58" s="2">
        <f>HAVERM!G229</f>
        <v>1.0303045454545454</v>
      </c>
      <c r="AH58" s="5">
        <v>43282</v>
      </c>
      <c r="AI58" s="2">
        <f t="shared" si="5"/>
        <v>3.0000000000000027E-2</v>
      </c>
      <c r="AJ58" s="2"/>
    </row>
    <row r="59" spans="24:36" x14ac:dyDescent="0.25">
      <c r="X59" s="5">
        <v>43313</v>
      </c>
      <c r="Y59" s="2">
        <f>HAVERM!D230</f>
        <v>1.75</v>
      </c>
      <c r="Z59" s="2">
        <f>HAVERM!E230</f>
        <v>2.0299999999999998</v>
      </c>
      <c r="AB59" s="2">
        <f t="shared" si="6"/>
        <v>0.88283478260869563</v>
      </c>
      <c r="AC59" s="2">
        <f t="shared" si="7"/>
        <v>0.96839130434782583</v>
      </c>
      <c r="AE59" s="2">
        <f>HAVERM!F230</f>
        <v>0.86716521739130437</v>
      </c>
      <c r="AF59" s="2">
        <f>HAVERM!G230</f>
        <v>1.061608695652174</v>
      </c>
      <c r="AH59" s="5">
        <v>43313</v>
      </c>
      <c r="AI59" s="2">
        <f t="shared" si="5"/>
        <v>6.0000000000000053E-2</v>
      </c>
      <c r="AJ59" s="2"/>
    </row>
    <row r="60" spans="24:36" x14ac:dyDescent="0.25">
      <c r="X60" s="5">
        <v>43344</v>
      </c>
      <c r="Y60" s="2">
        <f>HAVERM!D231</f>
        <v>1.71</v>
      </c>
      <c r="Z60" s="2">
        <f>HAVERM!E231</f>
        <v>2.0099999999999998</v>
      </c>
      <c r="AB60" s="2">
        <f t="shared" si="6"/>
        <v>0.79029499999999986</v>
      </c>
      <c r="AC60" s="2">
        <f t="shared" si="7"/>
        <v>0.85917999999999983</v>
      </c>
      <c r="AE60" s="2">
        <f>HAVERM!F231</f>
        <v>0.91970500000000011</v>
      </c>
      <c r="AF60" s="2">
        <f>HAVERM!G231</f>
        <v>1.15082</v>
      </c>
      <c r="AH60" s="5">
        <v>43344</v>
      </c>
      <c r="AI60" s="2">
        <f t="shared" ref="AI60:AI91" si="8">Y60-Y36</f>
        <v>0.11999999999999988</v>
      </c>
      <c r="AJ60" s="2"/>
    </row>
    <row r="61" spans="24:36" x14ac:dyDescent="0.25">
      <c r="X61" s="5">
        <v>43374</v>
      </c>
      <c r="Y61" s="2">
        <f>HAVERM!D232</f>
        <v>1.8</v>
      </c>
      <c r="Z61" s="2">
        <f>HAVERM!E232</f>
        <v>2.06</v>
      </c>
      <c r="AB61" s="2">
        <f t="shared" si="6"/>
        <v>0.85045217391304351</v>
      </c>
      <c r="AC61" s="2">
        <f t="shared" si="7"/>
        <v>0.86357826086956546</v>
      </c>
      <c r="AE61" s="2">
        <f>HAVERM!F232</f>
        <v>0.94954782608695654</v>
      </c>
      <c r="AF61" s="2">
        <f>HAVERM!G232</f>
        <v>1.1964217391304346</v>
      </c>
      <c r="AH61" s="5">
        <v>43374</v>
      </c>
      <c r="AI61" s="2">
        <f t="shared" si="8"/>
        <v>0.28000000000000003</v>
      </c>
      <c r="AJ61" s="2"/>
    </row>
    <row r="62" spans="24:36" x14ac:dyDescent="0.25">
      <c r="X62" s="5">
        <v>43405</v>
      </c>
      <c r="Y62" s="2">
        <f>HAVERM!D233</f>
        <v>1.75</v>
      </c>
      <c r="Z62" s="2">
        <f>HAVERM!E233</f>
        <v>2.02</v>
      </c>
      <c r="AB62" s="2">
        <f t="shared" si="6"/>
        <v>0.83523181818181813</v>
      </c>
      <c r="AC62" s="2">
        <f t="shared" si="7"/>
        <v>0.89829545454545467</v>
      </c>
      <c r="AE62" s="2">
        <f>HAVERM!F233</f>
        <v>0.91476818181818187</v>
      </c>
      <c r="AF62" s="2">
        <f>HAVERM!G233</f>
        <v>1.1217045454545453</v>
      </c>
      <c r="AH62" s="5">
        <v>43405</v>
      </c>
      <c r="AI62" s="2">
        <f t="shared" si="8"/>
        <v>0.32000000000000006</v>
      </c>
      <c r="AJ62" s="2"/>
    </row>
    <row r="63" spans="24:36" x14ac:dyDescent="0.25">
      <c r="X63" s="5">
        <v>43435</v>
      </c>
      <c r="Y63" s="2">
        <f>HAVERM!D234</f>
        <v>1.73</v>
      </c>
      <c r="Z63" s="2">
        <f>HAVERM!E234</f>
        <v>2.0099999999999998</v>
      </c>
      <c r="AB63" s="2">
        <f t="shared" si="6"/>
        <v>0.85709999999999997</v>
      </c>
      <c r="AC63" s="2">
        <f t="shared" si="7"/>
        <v>0.98364285714285704</v>
      </c>
      <c r="AE63" s="2">
        <f>HAVERM!F234</f>
        <v>0.87290000000000001</v>
      </c>
      <c r="AF63" s="2">
        <f>HAVERM!G234</f>
        <v>1.0263571428571427</v>
      </c>
      <c r="AH63" s="5">
        <v>43435</v>
      </c>
      <c r="AI63" s="2">
        <f t="shared" si="8"/>
        <v>0.28000000000000003</v>
      </c>
      <c r="AJ63" s="2"/>
    </row>
    <row r="64" spans="24:36" x14ac:dyDescent="0.25">
      <c r="X64" s="5">
        <v>43466</v>
      </c>
      <c r="Y64" s="2">
        <f>HAVERM!D235</f>
        <v>1.72</v>
      </c>
      <c r="Z64" s="2">
        <f>HAVERM!E235</f>
        <v>2.0499999999999998</v>
      </c>
      <c r="AB64" s="2">
        <f t="shared" si="6"/>
        <v>0.85026086956521751</v>
      </c>
      <c r="AC64" s="2">
        <f t="shared" si="7"/>
        <v>1.0260217391304347</v>
      </c>
      <c r="AE64" s="2">
        <f>HAVERM!F235</f>
        <v>0.86973913043478246</v>
      </c>
      <c r="AF64" s="2">
        <f>HAVERM!G235</f>
        <v>1.0239782608695651</v>
      </c>
      <c r="AH64" s="5">
        <v>43466</v>
      </c>
      <c r="AI64" s="2">
        <f t="shared" si="8"/>
        <v>0.27</v>
      </c>
      <c r="AJ64" s="2">
        <f t="shared" ref="AJ64:AJ95" si="9">Z64-Z4</f>
        <v>-1.29</v>
      </c>
    </row>
    <row r="65" spans="24:36" x14ac:dyDescent="0.25">
      <c r="X65" s="5">
        <v>43497</v>
      </c>
      <c r="Y65" s="2">
        <f>HAVERM!D236</f>
        <v>1.7</v>
      </c>
      <c r="Z65" s="2">
        <f>HAVERM!E236</f>
        <v>2.0499999999999998</v>
      </c>
      <c r="AB65" s="2">
        <f t="shared" si="6"/>
        <v>0.87339499999999992</v>
      </c>
      <c r="AC65" s="2">
        <f t="shared" si="7"/>
        <v>1.0789399999999998</v>
      </c>
      <c r="AE65" s="2">
        <f>HAVERM!F236</f>
        <v>0.82660500000000003</v>
      </c>
      <c r="AF65" s="2">
        <f>HAVERM!G236</f>
        <v>0.97106000000000015</v>
      </c>
      <c r="AH65" s="5">
        <v>43497</v>
      </c>
      <c r="AI65" s="2">
        <f t="shared" si="8"/>
        <v>0.28000000000000003</v>
      </c>
      <c r="AJ65" s="2">
        <f t="shared" si="9"/>
        <v>-1.4000000000000004</v>
      </c>
    </row>
    <row r="66" spans="24:36" x14ac:dyDescent="0.25">
      <c r="X66" s="5">
        <v>43525</v>
      </c>
      <c r="Y66" s="2">
        <f>HAVERM!D237</f>
        <v>1.7</v>
      </c>
      <c r="Z66" s="2">
        <f>HAVERM!E237</f>
        <v>2.0299999999999998</v>
      </c>
      <c r="AB66" s="2">
        <f t="shared" si="6"/>
        <v>0.90167619047619041</v>
      </c>
      <c r="AC66" s="2">
        <f t="shared" si="7"/>
        <v>1.0867999999999998</v>
      </c>
      <c r="AE66" s="2">
        <f>HAVERM!F237</f>
        <v>0.79832380952380955</v>
      </c>
      <c r="AF66" s="2">
        <f>HAVERM!G237</f>
        <v>0.94320000000000004</v>
      </c>
      <c r="AH66" s="5">
        <v>43525</v>
      </c>
      <c r="AI66" s="2">
        <f t="shared" si="8"/>
        <v>0.32999999999999985</v>
      </c>
      <c r="AJ66" s="2">
        <f t="shared" si="9"/>
        <v>-1.4500000000000002</v>
      </c>
    </row>
    <row r="67" spans="24:36" x14ac:dyDescent="0.25">
      <c r="X67" s="5">
        <v>43556</v>
      </c>
      <c r="Y67" s="2">
        <f>HAVERM!D238</f>
        <v>1.66</v>
      </c>
      <c r="Z67" s="2">
        <f>HAVERM!E238</f>
        <v>2</v>
      </c>
      <c r="AB67" s="2">
        <f t="shared" si="6"/>
        <v>0.86787272727272724</v>
      </c>
      <c r="AC67" s="2">
        <f t="shared" si="7"/>
        <v>1.0611363636363638</v>
      </c>
      <c r="AE67" s="2">
        <f>HAVERM!F238</f>
        <v>0.79212727272727268</v>
      </c>
      <c r="AF67" s="2">
        <f>HAVERM!G238</f>
        <v>0.93886363636363623</v>
      </c>
      <c r="AH67" s="5">
        <v>43556</v>
      </c>
      <c r="AI67" s="2">
        <f t="shared" si="8"/>
        <v>0.30999999999999983</v>
      </c>
      <c r="AJ67" s="2">
        <f t="shared" si="9"/>
        <v>-1.69</v>
      </c>
    </row>
    <row r="68" spans="24:36" x14ac:dyDescent="0.25">
      <c r="X68" s="5">
        <v>43586</v>
      </c>
      <c r="Y68" s="2">
        <f>HAVERM!D239</f>
        <v>1.65</v>
      </c>
      <c r="Z68" s="2">
        <f>HAVERM!E239</f>
        <v>1.99</v>
      </c>
      <c r="AB68" s="2">
        <f t="shared" ref="AB68:AB99" si="10">Y68-AE68</f>
        <v>0.8832130434782608</v>
      </c>
      <c r="AC68" s="2">
        <f t="shared" ref="AC68:AC99" si="11">Z68-AF68</f>
        <v>1.1189521739130437</v>
      </c>
      <c r="AE68" s="2">
        <f>HAVERM!F239</f>
        <v>0.76678695652173912</v>
      </c>
      <c r="AF68" s="2">
        <f>HAVERM!G239</f>
        <v>0.8710478260869563</v>
      </c>
      <c r="AH68" s="5">
        <v>43586</v>
      </c>
      <c r="AI68" s="2">
        <f t="shared" si="8"/>
        <v>0.15999999999999992</v>
      </c>
      <c r="AJ68" s="2">
        <f t="shared" si="9"/>
        <v>-1.7300000000000002</v>
      </c>
    </row>
    <row r="69" spans="24:36" x14ac:dyDescent="0.25">
      <c r="X69" s="5">
        <v>43617</v>
      </c>
      <c r="Y69" s="2">
        <f>HAVERM!D240</f>
        <v>1.64</v>
      </c>
      <c r="Z69" s="2">
        <f>HAVERM!E240</f>
        <v>1.97</v>
      </c>
      <c r="AB69" s="2">
        <f t="shared" si="10"/>
        <v>0.99899499999999986</v>
      </c>
      <c r="AC69" s="2">
        <f t="shared" si="11"/>
        <v>1.2903849999999999</v>
      </c>
      <c r="AE69" s="2">
        <f>HAVERM!F240</f>
        <v>0.64100500000000005</v>
      </c>
      <c r="AF69" s="2">
        <f>HAVERM!G240</f>
        <v>0.67961500000000008</v>
      </c>
      <c r="AH69" s="5">
        <v>43617</v>
      </c>
      <c r="AI69" s="2">
        <f t="shared" si="8"/>
        <v>0.15999999999999992</v>
      </c>
      <c r="AJ69" s="2">
        <f t="shared" si="9"/>
        <v>-1.72</v>
      </c>
    </row>
    <row r="70" spans="24:36" x14ac:dyDescent="0.25">
      <c r="X70" s="5">
        <v>43647</v>
      </c>
      <c r="Y70" s="2">
        <f>HAVERM!D241</f>
        <v>1.61</v>
      </c>
      <c r="Z70" s="2">
        <f>HAVERM!E241</f>
        <v>1.93</v>
      </c>
      <c r="AB70" s="2">
        <f t="shared" si="10"/>
        <v>1.0740869565217392</v>
      </c>
      <c r="AC70" s="2">
        <f t="shared" si="11"/>
        <v>1.3573086956521738</v>
      </c>
      <c r="AE70" s="2">
        <f>HAVERM!F241</f>
        <v>0.53591304347826085</v>
      </c>
      <c r="AF70" s="2">
        <f>HAVERM!G241</f>
        <v>0.57269130434782611</v>
      </c>
      <c r="AH70" s="5">
        <v>43647</v>
      </c>
      <c r="AI70" s="2">
        <f t="shared" si="8"/>
        <v>0.20000000000000018</v>
      </c>
      <c r="AJ70" s="2">
        <f t="shared" si="9"/>
        <v>-1.8499999999999999</v>
      </c>
    </row>
    <row r="71" spans="24:36" x14ac:dyDescent="0.25">
      <c r="X71" s="5">
        <v>43678</v>
      </c>
      <c r="Y71" s="2">
        <f>HAVERM!D242</f>
        <v>1.59</v>
      </c>
      <c r="Z71" s="2">
        <f>HAVERM!E242</f>
        <v>1.89</v>
      </c>
      <c r="AB71" s="2">
        <f t="shared" si="10"/>
        <v>1.1301772727272728</v>
      </c>
      <c r="AC71" s="2">
        <f t="shared" si="11"/>
        <v>1.4921818181818181</v>
      </c>
      <c r="AE71" s="2">
        <f>HAVERM!F242</f>
        <v>0.45982272727272727</v>
      </c>
      <c r="AF71" s="2">
        <f>HAVERM!G242</f>
        <v>0.39781818181818179</v>
      </c>
      <c r="AH71" s="5">
        <v>43678</v>
      </c>
      <c r="AI71" s="2">
        <f t="shared" si="8"/>
        <v>0.16000000000000014</v>
      </c>
      <c r="AJ71" s="2">
        <f t="shared" si="9"/>
        <v>-1.8699999999999999</v>
      </c>
    </row>
    <row r="72" spans="24:36" x14ac:dyDescent="0.25">
      <c r="X72" s="5">
        <v>43709</v>
      </c>
      <c r="Y72" s="2">
        <f>HAVERM!D243</f>
        <v>1.55</v>
      </c>
      <c r="Z72" s="2">
        <f>HAVERM!E243</f>
        <v>1.79</v>
      </c>
      <c r="AB72" s="2">
        <f t="shared" si="10"/>
        <v>1.017895238095238</v>
      </c>
      <c r="AC72" s="2">
        <f t="shared" si="11"/>
        <v>1.3218285714285716</v>
      </c>
      <c r="AE72" s="2">
        <f>HAVERM!F243</f>
        <v>0.53210476190476197</v>
      </c>
      <c r="AF72" s="2">
        <f>HAVERM!G243</f>
        <v>0.46817142857142846</v>
      </c>
      <c r="AH72" s="5">
        <v>43709</v>
      </c>
      <c r="AI72" s="2">
        <f t="shared" si="8"/>
        <v>0.15000000000000013</v>
      </c>
      <c r="AJ72" s="2">
        <f t="shared" si="9"/>
        <v>-1.8199999999999998</v>
      </c>
    </row>
    <row r="73" spans="24:36" x14ac:dyDescent="0.25">
      <c r="X73" s="5">
        <v>43739</v>
      </c>
      <c r="Y73" s="2">
        <f>HAVERM!D244</f>
        <v>1.47</v>
      </c>
      <c r="Z73" s="2">
        <f>HAVERM!E244</f>
        <v>1.71</v>
      </c>
      <c r="AB73" s="2">
        <f t="shared" si="10"/>
        <v>0.94510869565217392</v>
      </c>
      <c r="AC73" s="2">
        <f t="shared" si="11"/>
        <v>1.2177695652173912</v>
      </c>
      <c r="AE73" s="2">
        <f>HAVERM!F244</f>
        <v>0.52489130434782605</v>
      </c>
      <c r="AF73" s="2">
        <f>HAVERM!G244</f>
        <v>0.49223043478260875</v>
      </c>
      <c r="AH73" s="5">
        <v>43739</v>
      </c>
      <c r="AI73" s="2">
        <f t="shared" si="8"/>
        <v>-8.0000000000000071E-2</v>
      </c>
      <c r="AJ73" s="2">
        <f t="shared" si="9"/>
        <v>-1.56</v>
      </c>
    </row>
    <row r="74" spans="24:36" x14ac:dyDescent="0.25">
      <c r="X74" s="5">
        <v>43770</v>
      </c>
      <c r="Y74" s="2">
        <f>HAVERM!D245</f>
        <v>1.41</v>
      </c>
      <c r="Z74" s="2">
        <f>HAVERM!E245</f>
        <v>1.67</v>
      </c>
      <c r="AB74" s="2">
        <f t="shared" si="10"/>
        <v>0.8291952380952381</v>
      </c>
      <c r="AC74" s="2">
        <f t="shared" si="11"/>
        <v>1.0745142857142855</v>
      </c>
      <c r="AE74" s="2">
        <f>HAVERM!F245</f>
        <v>0.58080476190476182</v>
      </c>
      <c r="AF74" s="2">
        <f>HAVERM!G245</f>
        <v>0.5954857142857144</v>
      </c>
      <c r="AH74" s="5">
        <v>43770</v>
      </c>
      <c r="AI74" s="2">
        <f t="shared" si="8"/>
        <v>-0.20000000000000018</v>
      </c>
      <c r="AJ74" s="2">
        <f t="shared" si="9"/>
        <v>-1.54</v>
      </c>
    </row>
    <row r="75" spans="24:36" x14ac:dyDescent="0.25">
      <c r="X75" s="5">
        <v>43800</v>
      </c>
      <c r="Y75" s="2">
        <f>HAVERM!D246</f>
        <v>1.42</v>
      </c>
      <c r="Z75" s="2">
        <f>HAVERM!E246</f>
        <v>1.67</v>
      </c>
      <c r="AB75" s="2">
        <f t="shared" si="10"/>
        <v>0.81618181818181812</v>
      </c>
      <c r="AC75" s="2">
        <f t="shared" si="11"/>
        <v>1.0191954545454545</v>
      </c>
      <c r="AE75" s="2">
        <f>HAVERM!F246</f>
        <v>0.60381818181818181</v>
      </c>
      <c r="AF75" s="2">
        <f>HAVERM!G246</f>
        <v>0.65080454545454536</v>
      </c>
      <c r="AH75" s="5">
        <v>43800</v>
      </c>
      <c r="AI75" s="2">
        <f t="shared" si="8"/>
        <v>-0.15000000000000013</v>
      </c>
      <c r="AJ75" s="2">
        <f t="shared" si="9"/>
        <v>-1.54</v>
      </c>
    </row>
    <row r="76" spans="24:36" x14ac:dyDescent="0.25">
      <c r="X76" s="5">
        <v>43831</v>
      </c>
      <c r="Y76" s="2">
        <f>HAVERM!D247</f>
        <v>1.41</v>
      </c>
      <c r="Z76" s="2">
        <f>HAVERM!E247</f>
        <v>1.68</v>
      </c>
      <c r="AB76" s="2">
        <f t="shared" si="10"/>
        <v>0.90799999999999992</v>
      </c>
      <c r="AC76" s="2">
        <f t="shared" si="11"/>
        <v>1.1408260869565217</v>
      </c>
      <c r="AE76" s="2">
        <f>HAVERM!F247</f>
        <v>0.502</v>
      </c>
      <c r="AF76" s="2">
        <f>HAVERM!G247</f>
        <v>0.53917391304347828</v>
      </c>
      <c r="AH76" s="5">
        <v>43831</v>
      </c>
      <c r="AI76" s="2">
        <f t="shared" si="8"/>
        <v>-0.13000000000000012</v>
      </c>
      <c r="AJ76" s="2">
        <f t="shared" si="9"/>
        <v>-1.41</v>
      </c>
    </row>
    <row r="77" spans="24:36" x14ac:dyDescent="0.25">
      <c r="X77" s="5">
        <v>43862</v>
      </c>
      <c r="Y77" s="2">
        <f>HAVERM!D248</f>
        <v>1.4</v>
      </c>
      <c r="Z77" s="2">
        <f>HAVERM!E248</f>
        <v>1.67</v>
      </c>
      <c r="AB77" s="2">
        <f t="shared" si="10"/>
        <v>0.89045999999999992</v>
      </c>
      <c r="AC77" s="2">
        <f t="shared" si="11"/>
        <v>1.1757500000000001</v>
      </c>
      <c r="AE77" s="2">
        <f>HAVERM!F248</f>
        <v>0.50953999999999999</v>
      </c>
      <c r="AF77" s="2">
        <f>HAVERM!G248</f>
        <v>0.49424999999999991</v>
      </c>
      <c r="AH77" s="5">
        <v>43862</v>
      </c>
      <c r="AI77" s="2">
        <f t="shared" si="8"/>
        <v>-9.000000000000008E-2</v>
      </c>
      <c r="AJ77" s="2">
        <f t="shared" si="9"/>
        <v>-1.38</v>
      </c>
    </row>
    <row r="78" spans="24:36" x14ac:dyDescent="0.25">
      <c r="X78" s="5">
        <v>43891</v>
      </c>
      <c r="Y78" s="2">
        <f>HAVERM!D249</f>
        <v>1.4</v>
      </c>
      <c r="Z78" s="2">
        <f>HAVERM!E249</f>
        <v>1.66</v>
      </c>
      <c r="AB78" s="2">
        <f t="shared" si="10"/>
        <v>1.2043318181818181</v>
      </c>
      <c r="AC78" s="2">
        <f t="shared" si="11"/>
        <v>1.376531818181818</v>
      </c>
      <c r="AE78" s="2">
        <f>HAVERM!F249</f>
        <v>0.1956681818181818</v>
      </c>
      <c r="AF78" s="2">
        <f>HAVERM!G249</f>
        <v>0.2834681818181819</v>
      </c>
      <c r="AH78" s="5">
        <v>43891</v>
      </c>
      <c r="AI78" s="2">
        <f t="shared" si="8"/>
        <v>-0.13000000000000012</v>
      </c>
      <c r="AJ78" s="2">
        <f t="shared" si="9"/>
        <v>-1.32</v>
      </c>
    </row>
    <row r="79" spans="24:36" x14ac:dyDescent="0.25">
      <c r="X79" s="5">
        <v>43922</v>
      </c>
      <c r="Y79" s="2">
        <f>HAVERM!D250</f>
        <v>1.38</v>
      </c>
      <c r="Z79" s="2">
        <f>HAVERM!E250</f>
        <v>1.67</v>
      </c>
      <c r="AB79" s="2">
        <f t="shared" si="10"/>
        <v>1.2634181818181818</v>
      </c>
      <c r="AC79" s="2">
        <f t="shared" si="11"/>
        <v>1.4713272727272726</v>
      </c>
      <c r="AE79" s="2">
        <f>HAVERM!F250</f>
        <v>0.11658181818181818</v>
      </c>
      <c r="AF79" s="2">
        <f>HAVERM!G250</f>
        <v>0.19867272727272728</v>
      </c>
      <c r="AH79" s="5">
        <v>43922</v>
      </c>
      <c r="AI79" s="2">
        <f t="shared" si="8"/>
        <v>-0.34000000000000008</v>
      </c>
      <c r="AJ79" s="2">
        <f t="shared" si="9"/>
        <v>-1.25</v>
      </c>
    </row>
    <row r="80" spans="24:36" x14ac:dyDescent="0.25">
      <c r="X80" s="5">
        <v>43952</v>
      </c>
      <c r="Y80" s="2">
        <f>HAVERM!D251</f>
        <v>1.42</v>
      </c>
      <c r="Z80" s="2">
        <f>HAVERM!E251</f>
        <v>1.7</v>
      </c>
      <c r="AB80" s="2">
        <f t="shared" si="10"/>
        <v>1.3963999999999999</v>
      </c>
      <c r="AC80" s="2">
        <f t="shared" si="11"/>
        <v>1.6153</v>
      </c>
      <c r="AE80" s="2">
        <f>HAVERM!F251</f>
        <v>2.3600000000000006E-2</v>
      </c>
      <c r="AF80" s="2">
        <f>HAVERM!G251</f>
        <v>8.4699999999999998E-2</v>
      </c>
      <c r="AH80" s="5">
        <v>43952</v>
      </c>
      <c r="AI80" s="2">
        <f t="shared" si="8"/>
        <v>-0.32000000000000006</v>
      </c>
      <c r="AJ80" s="2">
        <f t="shared" si="9"/>
        <v>-1.1599999999999999</v>
      </c>
    </row>
    <row r="81" spans="24:36" x14ac:dyDescent="0.25">
      <c r="X81" s="5">
        <v>43983</v>
      </c>
      <c r="Y81" s="2">
        <f>HAVERM!D252</f>
        <v>1.41</v>
      </c>
      <c r="Z81" s="2">
        <f>HAVERM!E252</f>
        <v>1.69</v>
      </c>
      <c r="AB81" s="2">
        <f t="shared" si="10"/>
        <v>1.4068772727272727</v>
      </c>
      <c r="AC81" s="2">
        <f t="shared" si="11"/>
        <v>1.6384454545454545</v>
      </c>
      <c r="AE81" s="2">
        <f>HAVERM!F252</f>
        <v>3.1227272727272718E-3</v>
      </c>
      <c r="AF81" s="2">
        <f>HAVERM!G252</f>
        <v>5.155454545454545E-2</v>
      </c>
      <c r="AH81" s="5">
        <v>43983</v>
      </c>
      <c r="AI81" s="2">
        <f t="shared" si="8"/>
        <v>-0.33000000000000007</v>
      </c>
      <c r="AJ81" s="2">
        <f t="shared" si="9"/>
        <v>-1.1299999999999999</v>
      </c>
    </row>
    <row r="82" spans="24:36" x14ac:dyDescent="0.25">
      <c r="X82" s="5">
        <v>44013</v>
      </c>
      <c r="Y82" s="2">
        <f>HAVERM!D253</f>
        <v>1.45</v>
      </c>
      <c r="Z82" s="2">
        <f>HAVERM!E253</f>
        <v>1.7</v>
      </c>
      <c r="AB82" s="2">
        <f t="shared" si="10"/>
        <v>1.4926739130434783</v>
      </c>
      <c r="AC82" s="2">
        <f t="shared" si="11"/>
        <v>1.7278956521739131</v>
      </c>
      <c r="AE82" s="2">
        <f>HAVERM!F253</f>
        <v>-4.2673913043478257E-2</v>
      </c>
      <c r="AF82" s="2">
        <f>HAVERM!G253</f>
        <v>-2.789565217391304E-2</v>
      </c>
      <c r="AH82" s="5">
        <v>44013</v>
      </c>
      <c r="AI82" s="2">
        <f t="shared" si="8"/>
        <v>-0.30000000000000004</v>
      </c>
      <c r="AJ82" s="2">
        <f t="shared" si="9"/>
        <v>-1.1300000000000001</v>
      </c>
    </row>
    <row r="83" spans="24:36" x14ac:dyDescent="0.25">
      <c r="X83" s="5">
        <v>44044</v>
      </c>
      <c r="Y83" s="2">
        <f>HAVERM!D254</f>
        <v>1.6</v>
      </c>
      <c r="Z83" s="2">
        <f>HAVERM!E254</f>
        <v>1.79</v>
      </c>
      <c r="AB83" s="2">
        <f t="shared" si="10"/>
        <v>1.6307238095238097</v>
      </c>
      <c r="AC83" s="2">
        <f t="shared" si="11"/>
        <v>1.7956761904761904</v>
      </c>
      <c r="AE83" s="2">
        <f>HAVERM!F254</f>
        <v>-3.0723809523809525E-2</v>
      </c>
      <c r="AF83" s="2">
        <f>HAVERM!G254</f>
        <v>-5.6761904761904753E-3</v>
      </c>
      <c r="AH83" s="5">
        <v>44044</v>
      </c>
      <c r="AI83" s="2">
        <f t="shared" si="8"/>
        <v>-0.14999999999999991</v>
      </c>
      <c r="AJ83" s="2">
        <f t="shared" si="9"/>
        <v>-1.1299999999999999</v>
      </c>
    </row>
    <row r="84" spans="24:36" x14ac:dyDescent="0.25">
      <c r="X84" s="5">
        <v>44075</v>
      </c>
      <c r="Y84" s="2">
        <f>HAVERM!D255</f>
        <v>1.75</v>
      </c>
      <c r="Z84" s="2">
        <f>HAVERM!E255</f>
        <v>1.92</v>
      </c>
      <c r="AB84" s="2">
        <f t="shared" si="10"/>
        <v>1.8163909090909092</v>
      </c>
      <c r="AC84" s="2">
        <f t="shared" si="11"/>
        <v>1.9531499999999999</v>
      </c>
      <c r="AE84" s="2">
        <f>HAVERM!F255</f>
        <v>-6.639090909090907E-2</v>
      </c>
      <c r="AF84" s="2">
        <f>HAVERM!G255</f>
        <v>-3.3150000000000006E-2</v>
      </c>
      <c r="AH84" s="5">
        <v>44075</v>
      </c>
      <c r="AI84" s="2">
        <f t="shared" si="8"/>
        <v>4.0000000000000036E-2</v>
      </c>
      <c r="AJ84" s="2">
        <f t="shared" si="9"/>
        <v>-0.91999999999999993</v>
      </c>
    </row>
    <row r="85" spans="24:36" x14ac:dyDescent="0.25">
      <c r="X85" s="5">
        <v>44105</v>
      </c>
      <c r="Y85" s="2">
        <f>HAVERM!D256</f>
        <v>1.94</v>
      </c>
      <c r="Z85" s="2">
        <f>HAVERM!E256</f>
        <v>2.0499999999999998</v>
      </c>
      <c r="AB85" s="2">
        <f t="shared" si="10"/>
        <v>1.9874954545454546</v>
      </c>
      <c r="AC85" s="2">
        <f t="shared" si="11"/>
        <v>2.0551999999999997</v>
      </c>
      <c r="AE85" s="2">
        <f>HAVERM!F256</f>
        <v>-4.7495454545454563E-2</v>
      </c>
      <c r="AF85" s="2">
        <f>HAVERM!G256</f>
        <v>-5.2000000000000015E-3</v>
      </c>
      <c r="AH85" s="5">
        <v>44105</v>
      </c>
      <c r="AI85" s="2">
        <f t="shared" si="8"/>
        <v>0.1399999999999999</v>
      </c>
      <c r="AJ85" s="2">
        <f t="shared" si="9"/>
        <v>-0.73</v>
      </c>
    </row>
    <row r="86" spans="24:36" x14ac:dyDescent="0.25">
      <c r="X86" s="5">
        <v>44136</v>
      </c>
      <c r="Y86" s="2">
        <f>HAVERM!D257</f>
        <v>1.92</v>
      </c>
      <c r="Z86" s="2">
        <f>HAVERM!E257</f>
        <v>2.0499999999999998</v>
      </c>
      <c r="AB86" s="2">
        <f t="shared" si="10"/>
        <v>1.9391047619047619</v>
      </c>
      <c r="AC86" s="2">
        <f t="shared" si="11"/>
        <v>2.0021714285714283</v>
      </c>
      <c r="AE86" s="2">
        <f>HAVERM!F257</f>
        <v>-1.9104761904761902E-2</v>
      </c>
      <c r="AF86" s="2">
        <f>HAVERM!G257</f>
        <v>4.7828571428571436E-2</v>
      </c>
      <c r="AH86" s="5">
        <v>44136</v>
      </c>
      <c r="AI86" s="2">
        <f t="shared" si="8"/>
        <v>0.16999999999999993</v>
      </c>
      <c r="AJ86" s="2">
        <f t="shared" si="9"/>
        <v>-0.7200000000000002</v>
      </c>
    </row>
    <row r="87" spans="24:36" x14ac:dyDescent="0.25">
      <c r="X87" s="5">
        <v>44166</v>
      </c>
      <c r="Y87" s="2">
        <f>HAVERM!D258</f>
        <v>1.86</v>
      </c>
      <c r="Z87" s="2">
        <f>HAVERM!E258</f>
        <v>2</v>
      </c>
      <c r="AB87" s="2">
        <f t="shared" si="10"/>
        <v>1.8880869565217393</v>
      </c>
      <c r="AC87" s="2">
        <f t="shared" si="11"/>
        <v>1.9713739130434782</v>
      </c>
      <c r="AE87" s="2">
        <f>HAVERM!F258</f>
        <v>-2.8086956521739127E-2</v>
      </c>
      <c r="AF87" s="2">
        <f>HAVERM!G258</f>
        <v>2.8626086956521739E-2</v>
      </c>
      <c r="AH87" s="5">
        <v>44166</v>
      </c>
      <c r="AI87" s="2">
        <f t="shared" si="8"/>
        <v>0.13000000000000012</v>
      </c>
      <c r="AJ87" s="2">
        <f t="shared" si="9"/>
        <v>-0.75</v>
      </c>
    </row>
    <row r="88" spans="24:36" x14ac:dyDescent="0.25">
      <c r="X88" s="5">
        <v>44197</v>
      </c>
      <c r="Y88" s="2">
        <f>HAVERM!D259</f>
        <v>1.75</v>
      </c>
      <c r="Z88" s="2">
        <f>HAVERM!E259</f>
        <v>1.92</v>
      </c>
      <c r="AB88" s="2">
        <f t="shared" si="10"/>
        <v>1.8021952380952382</v>
      </c>
      <c r="AC88" s="2">
        <f t="shared" si="11"/>
        <v>1.8915285714285714</v>
      </c>
      <c r="AE88" s="2">
        <f>HAVERM!F259</f>
        <v>-5.21952380952381E-2</v>
      </c>
      <c r="AF88" s="2">
        <f>HAVERM!G259</f>
        <v>2.8471428571428571E-2</v>
      </c>
      <c r="AH88" s="5">
        <v>44197</v>
      </c>
      <c r="AI88" s="2">
        <f t="shared" si="8"/>
        <v>3.0000000000000027E-2</v>
      </c>
      <c r="AJ88" s="2">
        <f t="shared" si="9"/>
        <v>-0.76000000000000023</v>
      </c>
    </row>
    <row r="89" spans="24:36" x14ac:dyDescent="0.25">
      <c r="X89" s="5">
        <v>44228</v>
      </c>
      <c r="Y89" s="2">
        <f>HAVERM!D260</f>
        <v>1.61</v>
      </c>
      <c r="Z89" s="2">
        <f>HAVERM!E260</f>
        <v>1.8</v>
      </c>
      <c r="AB89" s="2">
        <f t="shared" si="10"/>
        <v>1.57728</v>
      </c>
      <c r="AC89" s="2">
        <f t="shared" si="11"/>
        <v>1.5794049999999999</v>
      </c>
      <c r="AE89" s="2">
        <f>HAVERM!F260</f>
        <v>3.2719999999999999E-2</v>
      </c>
      <c r="AF89" s="2">
        <f>HAVERM!G260</f>
        <v>0.22059500000000001</v>
      </c>
      <c r="AH89" s="5">
        <v>44228</v>
      </c>
      <c r="AI89" s="2">
        <f t="shared" si="8"/>
        <v>-8.9999999999999858E-2</v>
      </c>
      <c r="AJ89" s="2">
        <f t="shared" si="9"/>
        <v>-0.92999999999999994</v>
      </c>
    </row>
    <row r="90" spans="24:36" x14ac:dyDescent="0.25">
      <c r="X90" s="5">
        <v>44256</v>
      </c>
      <c r="Y90" s="2">
        <f>HAVERM!D261</f>
        <v>1.56</v>
      </c>
      <c r="Z90" s="2">
        <f>HAVERM!E261</f>
        <v>1.74</v>
      </c>
      <c r="AB90" s="2">
        <f t="shared" si="10"/>
        <v>1.4588913043478262</v>
      </c>
      <c r="AC90" s="2">
        <f t="shared" si="11"/>
        <v>1.3310999999999999</v>
      </c>
      <c r="AE90" s="2">
        <f>HAVERM!F261</f>
        <v>0.10110869565217391</v>
      </c>
      <c r="AF90" s="2">
        <f>HAVERM!G261</f>
        <v>0.40889999999999999</v>
      </c>
      <c r="AH90" s="5">
        <v>44256</v>
      </c>
      <c r="AI90" s="2">
        <f t="shared" si="8"/>
        <v>-0.1399999999999999</v>
      </c>
      <c r="AJ90" s="2">
        <f t="shared" si="9"/>
        <v>-0.96000000000000019</v>
      </c>
    </row>
    <row r="91" spans="24:36" x14ac:dyDescent="0.25">
      <c r="X91" s="5">
        <v>44287</v>
      </c>
      <c r="Y91" s="2">
        <f>HAVERM!D262</f>
        <v>1.49</v>
      </c>
      <c r="Z91" s="2">
        <f>HAVERM!E262</f>
        <v>1.71</v>
      </c>
      <c r="AB91" s="2">
        <f t="shared" si="10"/>
        <v>1.3774681818181818</v>
      </c>
      <c r="AC91" s="2">
        <f t="shared" si="11"/>
        <v>1.2763363636363636</v>
      </c>
      <c r="AE91" s="2">
        <f>HAVERM!F262</f>
        <v>0.11253181818181819</v>
      </c>
      <c r="AF91" s="2">
        <f>HAVERM!G262</f>
        <v>0.43366363636363636</v>
      </c>
      <c r="AH91" s="5">
        <v>44287</v>
      </c>
      <c r="AI91" s="2">
        <f t="shared" si="8"/>
        <v>-0.16999999999999993</v>
      </c>
      <c r="AJ91" s="2">
        <f t="shared" si="9"/>
        <v>-1</v>
      </c>
    </row>
    <row r="92" spans="24:36" x14ac:dyDescent="0.25">
      <c r="X92" s="5">
        <v>44317</v>
      </c>
      <c r="Y92" s="2">
        <f>HAVERM!D263</f>
        <v>1.47</v>
      </c>
      <c r="Z92" s="2">
        <f>HAVERM!E263</f>
        <v>1.68</v>
      </c>
      <c r="AB92" s="2">
        <f t="shared" si="10"/>
        <v>1.3355999999999999</v>
      </c>
      <c r="AC92" s="2">
        <f t="shared" si="11"/>
        <v>1.2162999999999999</v>
      </c>
      <c r="AE92" s="2">
        <f>HAVERM!F263</f>
        <v>0.13439999999999999</v>
      </c>
      <c r="AF92" s="2">
        <f>HAVERM!G263</f>
        <v>0.46369999999999995</v>
      </c>
      <c r="AH92" s="5">
        <v>44317</v>
      </c>
      <c r="AI92" s="2">
        <f t="shared" ref="AI92:AI123" si="12">Y92-Y68</f>
        <v>-0.17999999999999994</v>
      </c>
      <c r="AJ92" s="2">
        <f t="shared" si="9"/>
        <v>-0.96000000000000019</v>
      </c>
    </row>
    <row r="93" spans="24:36" x14ac:dyDescent="0.25">
      <c r="X93" s="5">
        <v>44348</v>
      </c>
      <c r="Y93" s="2">
        <f>HAVERM!D264</f>
        <v>1.39</v>
      </c>
      <c r="Z93" s="2">
        <f>HAVERM!E264</f>
        <v>1.6</v>
      </c>
      <c r="AB93" s="2">
        <f t="shared" si="10"/>
        <v>1.2148727272727271</v>
      </c>
      <c r="AC93" s="2">
        <f t="shared" si="11"/>
        <v>1.1281045454545455</v>
      </c>
      <c r="AE93" s="2">
        <f>HAVERM!F264</f>
        <v>0.17512727272727277</v>
      </c>
      <c r="AF93" s="2">
        <f>HAVERM!G264</f>
        <v>0.47189545454545456</v>
      </c>
      <c r="AH93" s="5">
        <v>44348</v>
      </c>
      <c r="AI93" s="2">
        <f t="shared" si="12"/>
        <v>-0.25</v>
      </c>
      <c r="AJ93" s="2">
        <f t="shared" si="9"/>
        <v>-0.94</v>
      </c>
    </row>
    <row r="94" spans="24:36" x14ac:dyDescent="0.25">
      <c r="X94" s="5">
        <v>44378</v>
      </c>
      <c r="Y94" s="2">
        <f>HAVERM!D265</f>
        <v>1.29</v>
      </c>
      <c r="Z94" s="2">
        <f>HAVERM!E265</f>
        <v>1.45</v>
      </c>
      <c r="AB94" s="2">
        <f t="shared" si="10"/>
        <v>1.0817272727272726</v>
      </c>
      <c r="AC94" s="2">
        <f t="shared" si="11"/>
        <v>1.0199272727272726</v>
      </c>
      <c r="AE94" s="2">
        <f>HAVERM!F265</f>
        <v>0.20827272727272728</v>
      </c>
      <c r="AF94" s="2">
        <f>HAVERM!G265</f>
        <v>0.43007272727272733</v>
      </c>
      <c r="AH94" s="5">
        <v>44378</v>
      </c>
      <c r="AI94" s="2">
        <f t="shared" si="12"/>
        <v>-0.32000000000000006</v>
      </c>
      <c r="AJ94" s="2">
        <f t="shared" si="9"/>
        <v>-1.0599999999999998</v>
      </c>
    </row>
    <row r="95" spans="24:36" x14ac:dyDescent="0.25">
      <c r="X95" s="5">
        <v>44409</v>
      </c>
      <c r="Y95" s="2">
        <f>HAVERM!D266</f>
        <v>1.23</v>
      </c>
      <c r="Z95" s="2">
        <f>HAVERM!E266</f>
        <v>1.39</v>
      </c>
      <c r="AB95" s="2">
        <f t="shared" si="10"/>
        <v>0.96960454545454544</v>
      </c>
      <c r="AC95" s="2">
        <f t="shared" si="11"/>
        <v>0.95339545454545438</v>
      </c>
      <c r="AE95" s="2">
        <f>HAVERM!F266</f>
        <v>0.26039545454545454</v>
      </c>
      <c r="AF95" s="2">
        <f>HAVERM!G266</f>
        <v>0.43660454545454552</v>
      </c>
      <c r="AH95" s="5">
        <v>44409</v>
      </c>
      <c r="AI95" s="2">
        <f t="shared" si="12"/>
        <v>-0.3600000000000001</v>
      </c>
      <c r="AJ95" s="2">
        <f t="shared" si="9"/>
        <v>-1.0000000000000002</v>
      </c>
    </row>
    <row r="96" spans="24:36" x14ac:dyDescent="0.25">
      <c r="X96" s="5">
        <v>44440</v>
      </c>
      <c r="Y96" s="2">
        <f>HAVERM!D267</f>
        <v>1.2</v>
      </c>
      <c r="Z96" s="2">
        <f>HAVERM!E267</f>
        <v>1.28</v>
      </c>
      <c r="AB96" s="2">
        <f t="shared" si="10"/>
        <v>0.84570454545454532</v>
      </c>
      <c r="AC96" s="2">
        <f t="shared" si="11"/>
        <v>0.70779999999999998</v>
      </c>
      <c r="AE96" s="2">
        <f>HAVERM!F267</f>
        <v>0.35429545454545458</v>
      </c>
      <c r="AF96" s="2">
        <f>HAVERM!G267</f>
        <v>0.57220000000000004</v>
      </c>
      <c r="AH96" s="5">
        <v>44440</v>
      </c>
      <c r="AI96" s="2">
        <f t="shared" si="12"/>
        <v>-0.35000000000000009</v>
      </c>
      <c r="AJ96" s="2">
        <f t="shared" ref="AJ96:AJ127" si="13">Z96-Z36</f>
        <v>-1.0599999999999998</v>
      </c>
    </row>
    <row r="97" spans="24:36" x14ac:dyDescent="0.25">
      <c r="X97" s="5">
        <v>44470</v>
      </c>
      <c r="Y97" s="2">
        <f>HAVERM!D268</f>
        <v>1.29</v>
      </c>
      <c r="Z97" s="2">
        <f>HAVERM!E268</f>
        <v>1.3</v>
      </c>
      <c r="AB97" s="2">
        <f t="shared" si="10"/>
        <v>0.51142857142857157</v>
      </c>
      <c r="AC97" s="2">
        <f t="shared" si="11"/>
        <v>0.39312857142857149</v>
      </c>
      <c r="AE97" s="2">
        <f>HAVERM!F268</f>
        <v>0.77857142857142847</v>
      </c>
      <c r="AF97" s="2">
        <f>HAVERM!G268</f>
        <v>0.90687142857142855</v>
      </c>
      <c r="AH97" s="5">
        <v>44470</v>
      </c>
      <c r="AI97" s="2">
        <f t="shared" si="12"/>
        <v>-0.17999999999999994</v>
      </c>
      <c r="AJ97" s="2">
        <f t="shared" si="13"/>
        <v>-0.97</v>
      </c>
    </row>
    <row r="98" spans="24:36" x14ac:dyDescent="0.25">
      <c r="X98" s="5">
        <v>44501</v>
      </c>
      <c r="Y98" s="2">
        <f>HAVERM!D269</f>
        <v>1.53</v>
      </c>
      <c r="Z98" s="2">
        <f>HAVERM!E269</f>
        <v>1.52</v>
      </c>
      <c r="AB98" s="2">
        <f t="shared" si="10"/>
        <v>0.63360909090909101</v>
      </c>
      <c r="AC98" s="2">
        <f t="shared" si="11"/>
        <v>0.53602727272727257</v>
      </c>
      <c r="AE98" s="2">
        <f>HAVERM!F269</f>
        <v>0.89639090909090902</v>
      </c>
      <c r="AF98" s="2">
        <f>HAVERM!G269</f>
        <v>0.98397272727272744</v>
      </c>
      <c r="AH98" s="5">
        <v>44501</v>
      </c>
      <c r="AI98" s="2">
        <f t="shared" si="12"/>
        <v>0.12000000000000011</v>
      </c>
      <c r="AJ98" s="2">
        <f t="shared" si="13"/>
        <v>-0.73</v>
      </c>
    </row>
    <row r="99" spans="24:36" x14ac:dyDescent="0.25">
      <c r="X99" s="5">
        <v>44531</v>
      </c>
      <c r="Y99" s="2">
        <f>HAVERM!D270</f>
        <v>1.57</v>
      </c>
      <c r="Z99" s="2">
        <f>HAVERM!E270</f>
        <v>1.59</v>
      </c>
      <c r="AB99" s="2">
        <f t="shared" si="10"/>
        <v>0.6703782608695652</v>
      </c>
      <c r="AC99" s="2">
        <f t="shared" si="11"/>
        <v>0.65821739130434787</v>
      </c>
      <c r="AE99" s="2">
        <f>HAVERM!F270</f>
        <v>0.89962173913043486</v>
      </c>
      <c r="AF99" s="2">
        <f>HAVERM!G270</f>
        <v>0.93178260869565221</v>
      </c>
      <c r="AH99" s="5">
        <v>44531</v>
      </c>
      <c r="AI99" s="2">
        <f t="shared" si="12"/>
        <v>0.15000000000000013</v>
      </c>
      <c r="AJ99" s="2">
        <f t="shared" si="13"/>
        <v>-0.66999999999999971</v>
      </c>
    </row>
    <row r="100" spans="24:36" x14ac:dyDescent="0.25">
      <c r="X100" s="5">
        <v>44562</v>
      </c>
      <c r="Y100" s="2">
        <f>HAVERM!D271</f>
        <v>1.64</v>
      </c>
      <c r="Z100" s="2">
        <f>HAVERM!E271</f>
        <v>1.63</v>
      </c>
      <c r="AB100" s="2">
        <f t="shared" ref="AB100:AB131" si="14">Y100-AE100</f>
        <v>0.50936666666666675</v>
      </c>
      <c r="AC100" s="2">
        <f t="shared" ref="AC100:AC131" si="15">Z100-AF100</f>
        <v>0.44407142857142845</v>
      </c>
      <c r="AE100" s="2">
        <f>HAVERM!F271</f>
        <v>1.1306333333333332</v>
      </c>
      <c r="AF100" s="2">
        <f>HAVERM!G271</f>
        <v>1.1859285714285714</v>
      </c>
      <c r="AH100" s="5">
        <v>44562</v>
      </c>
      <c r="AI100" s="2">
        <f t="shared" si="12"/>
        <v>0.22999999999999998</v>
      </c>
      <c r="AJ100" s="2">
        <f t="shared" si="13"/>
        <v>-0.5900000000000003</v>
      </c>
    </row>
    <row r="101" spans="24:36" x14ac:dyDescent="0.25">
      <c r="X101" s="5">
        <v>44593</v>
      </c>
      <c r="Y101" s="2">
        <f>HAVERM!D272</f>
        <v>1.78</v>
      </c>
      <c r="Z101" s="2">
        <f>HAVERM!E272</f>
        <v>1.79</v>
      </c>
      <c r="AB101" s="2">
        <f t="shared" si="14"/>
        <v>0.12531500000000007</v>
      </c>
      <c r="AC101" s="2">
        <f t="shared" si="15"/>
        <v>0.20478499999999999</v>
      </c>
      <c r="AE101" s="2">
        <f>HAVERM!F272</f>
        <v>1.654685</v>
      </c>
      <c r="AF101" s="2">
        <f>HAVERM!G272</f>
        <v>1.585215</v>
      </c>
      <c r="AH101" s="5">
        <v>44593</v>
      </c>
      <c r="AI101" s="2">
        <f t="shared" si="12"/>
        <v>0.38000000000000012</v>
      </c>
      <c r="AJ101" s="2">
        <f t="shared" si="13"/>
        <v>-0.41000000000000014</v>
      </c>
    </row>
    <row r="102" spans="24:36" x14ac:dyDescent="0.25">
      <c r="X102" s="5">
        <v>44621</v>
      </c>
      <c r="Y102" s="2">
        <f>HAVERM!D273</f>
        <v>2.14</v>
      </c>
      <c r="Z102" s="2">
        <f>HAVERM!E273</f>
        <v>2.11</v>
      </c>
      <c r="AB102" s="2">
        <f t="shared" si="14"/>
        <v>0.26233478260869592</v>
      </c>
      <c r="AC102" s="2">
        <f t="shared" si="15"/>
        <v>0.34684347826086959</v>
      </c>
      <c r="AE102" s="2">
        <f>HAVERM!F273</f>
        <v>1.8776652173913042</v>
      </c>
      <c r="AF102" s="2">
        <f>HAVERM!G273</f>
        <v>1.7631565217391303</v>
      </c>
      <c r="AH102" s="5">
        <v>44621</v>
      </c>
      <c r="AI102" s="2">
        <f t="shared" si="12"/>
        <v>0.74000000000000021</v>
      </c>
      <c r="AJ102" s="2">
        <f t="shared" si="13"/>
        <v>-4.0000000000000036E-2</v>
      </c>
    </row>
    <row r="103" spans="24:36" x14ac:dyDescent="0.25">
      <c r="X103" s="5">
        <v>44652</v>
      </c>
      <c r="Y103" s="2">
        <f>HAVERM!D274</f>
        <v>2.35</v>
      </c>
      <c r="Z103" s="2">
        <f>HAVERM!E274</f>
        <v>2.35</v>
      </c>
      <c r="AB103" s="2">
        <f t="shared" si="14"/>
        <v>0.19494761904761937</v>
      </c>
      <c r="AC103" s="2">
        <f t="shared" si="15"/>
        <v>0.29374285714285664</v>
      </c>
      <c r="AE103" s="2">
        <f>HAVERM!F274</f>
        <v>2.1550523809523807</v>
      </c>
      <c r="AF103" s="2">
        <f>HAVERM!G274</f>
        <v>2.0562571428571434</v>
      </c>
      <c r="AH103" s="5">
        <v>44652</v>
      </c>
      <c r="AI103" s="2">
        <f t="shared" si="12"/>
        <v>0.9700000000000002</v>
      </c>
      <c r="AJ103" s="2">
        <f t="shared" si="13"/>
        <v>0.26000000000000023</v>
      </c>
    </row>
    <row r="104" spans="24:36" x14ac:dyDescent="0.25">
      <c r="X104" s="5">
        <v>44682</v>
      </c>
      <c r="Y104" s="2">
        <f>HAVERM!D275</f>
        <v>2.63</v>
      </c>
      <c r="Z104" s="2">
        <f>HAVERM!E275</f>
        <v>2.62</v>
      </c>
      <c r="AB104" s="2">
        <f t="shared" si="14"/>
        <v>0.4451227272727265</v>
      </c>
      <c r="AC104" s="2">
        <f t="shared" si="15"/>
        <v>0.52685000000000004</v>
      </c>
      <c r="AE104" s="2">
        <f>HAVERM!F275</f>
        <v>2.1848772727272734</v>
      </c>
      <c r="AF104" s="2">
        <f>HAVERM!G275</f>
        <v>2.0931500000000001</v>
      </c>
      <c r="AH104" s="5">
        <v>44682</v>
      </c>
      <c r="AI104" s="2">
        <f t="shared" si="12"/>
        <v>1.21</v>
      </c>
      <c r="AJ104" s="2">
        <f t="shared" si="13"/>
        <v>0.5900000000000003</v>
      </c>
    </row>
    <row r="105" spans="24:36" x14ac:dyDescent="0.25">
      <c r="X105" s="5">
        <v>44713</v>
      </c>
      <c r="Y105" s="2">
        <f>HAVERM!D276</f>
        <v>2.87</v>
      </c>
      <c r="Z105" s="2">
        <f>HAVERM!E276</f>
        <v>2.9</v>
      </c>
      <c r="AB105" s="2">
        <f t="shared" si="14"/>
        <v>9.8968181818182011E-2</v>
      </c>
      <c r="AC105" s="2">
        <f t="shared" si="15"/>
        <v>0.26043181818181838</v>
      </c>
      <c r="AE105" s="2">
        <f>HAVERM!F276</f>
        <v>2.7710318181818181</v>
      </c>
      <c r="AF105" s="2">
        <f>HAVERM!G276</f>
        <v>2.6395681818181815</v>
      </c>
      <c r="AH105" s="5">
        <v>44713</v>
      </c>
      <c r="AI105" s="2">
        <f t="shared" si="12"/>
        <v>1.4600000000000002</v>
      </c>
      <c r="AJ105" s="2">
        <f t="shared" si="13"/>
        <v>0.90999999999999992</v>
      </c>
    </row>
    <row r="106" spans="24:36" x14ac:dyDescent="0.25">
      <c r="X106" s="5">
        <v>44743</v>
      </c>
      <c r="Y106" s="2">
        <f>HAVERM!D277</f>
        <v>3.48</v>
      </c>
      <c r="Z106" s="2">
        <f>HAVERM!E277</f>
        <v>3.43</v>
      </c>
      <c r="AB106" s="2">
        <f t="shared" si="14"/>
        <v>0.83590476190476171</v>
      </c>
      <c r="AC106" s="2">
        <f t="shared" si="15"/>
        <v>1.0384238095238092</v>
      </c>
      <c r="AE106" s="2">
        <f>HAVERM!F277</f>
        <v>2.6440952380952383</v>
      </c>
      <c r="AF106" s="2">
        <f>HAVERM!G277</f>
        <v>2.391576190476191</v>
      </c>
      <c r="AH106" s="5">
        <v>44743</v>
      </c>
      <c r="AI106" s="2">
        <f t="shared" si="12"/>
        <v>2.0300000000000002</v>
      </c>
      <c r="AJ106" s="2">
        <f t="shared" si="13"/>
        <v>1.4600000000000002</v>
      </c>
    </row>
    <row r="107" spans="24:36" x14ac:dyDescent="0.25">
      <c r="X107" s="5">
        <v>44774</v>
      </c>
      <c r="Y107" s="2">
        <f>HAVERM!D278</f>
        <v>3.6</v>
      </c>
      <c r="Z107" s="2">
        <f>HAVERM!E278</f>
        <v>3.61</v>
      </c>
      <c r="AB107" s="2">
        <f t="shared" si="14"/>
        <v>0.40231304347826136</v>
      </c>
      <c r="AC107" s="2">
        <f t="shared" si="15"/>
        <v>0.84390869565217397</v>
      </c>
      <c r="AE107" s="2">
        <f>HAVERM!F278</f>
        <v>3.1976869565217387</v>
      </c>
      <c r="AF107" s="2">
        <f>HAVERM!G278</f>
        <v>2.7660913043478259</v>
      </c>
      <c r="AH107" s="5">
        <v>44774</v>
      </c>
      <c r="AI107" s="2">
        <f t="shared" si="12"/>
        <v>2</v>
      </c>
      <c r="AJ107" s="2">
        <f t="shared" si="13"/>
        <v>1.65</v>
      </c>
    </row>
    <row r="108" spans="24:36" x14ac:dyDescent="0.25">
      <c r="X108" s="5">
        <v>44805</v>
      </c>
      <c r="Y108" s="2">
        <f>HAVERM!D279</f>
        <v>4.17</v>
      </c>
      <c r="Z108" s="2">
        <f>HAVERM!E279</f>
        <v>3.97</v>
      </c>
      <c r="AB108" s="2">
        <f t="shared" si="14"/>
        <v>-0.29443636363636383</v>
      </c>
      <c r="AC108" s="2">
        <f t="shared" si="15"/>
        <v>-4.5904545454545254E-2</v>
      </c>
      <c r="AE108" s="2">
        <f>HAVERM!F279</f>
        <v>4.4644363636363638</v>
      </c>
      <c r="AF108" s="2">
        <f>HAVERM!G279</f>
        <v>4.0159045454545454</v>
      </c>
      <c r="AH108" s="5">
        <v>44805</v>
      </c>
      <c r="AI108" s="2">
        <f t="shared" si="12"/>
        <v>2.42</v>
      </c>
      <c r="AJ108" s="2">
        <f t="shared" si="13"/>
        <v>2.0700000000000003</v>
      </c>
    </row>
    <row r="109" spans="24:36" x14ac:dyDescent="0.25">
      <c r="X109" s="5">
        <v>44835</v>
      </c>
      <c r="Y109" s="2">
        <f>HAVERM!D280</f>
        <v>5.99</v>
      </c>
      <c r="Z109" s="2">
        <f>HAVERM!E280</f>
        <v>5.61</v>
      </c>
      <c r="AB109" s="2">
        <f t="shared" si="14"/>
        <v>1.0281999999999991</v>
      </c>
      <c r="AC109" s="2">
        <f t="shared" si="15"/>
        <v>0.88082857142857129</v>
      </c>
      <c r="AE109" s="2">
        <f>HAVERM!F280</f>
        <v>4.9618000000000011</v>
      </c>
      <c r="AF109" s="2">
        <f>HAVERM!G280</f>
        <v>4.729171428571429</v>
      </c>
      <c r="AH109" s="5">
        <v>44835</v>
      </c>
      <c r="AI109" s="2">
        <f t="shared" si="12"/>
        <v>4.0500000000000007</v>
      </c>
      <c r="AJ109" s="2">
        <f t="shared" si="13"/>
        <v>3.5700000000000003</v>
      </c>
    </row>
    <row r="110" spans="24:36" x14ac:dyDescent="0.25">
      <c r="X110" s="5">
        <v>44866</v>
      </c>
      <c r="Y110" s="2">
        <f>HAVERM!D281</f>
        <v>5.98</v>
      </c>
      <c r="Z110" s="2">
        <f>HAVERM!E281</f>
        <v>5.5</v>
      </c>
      <c r="AB110" s="2">
        <f t="shared" si="14"/>
        <v>1.6356272727272732</v>
      </c>
      <c r="AC110" s="2">
        <f t="shared" si="15"/>
        <v>1.5627590909090912</v>
      </c>
      <c r="AE110" s="2">
        <f>HAVERM!F281</f>
        <v>4.3443727272727273</v>
      </c>
      <c r="AF110" s="2">
        <f>HAVERM!G281</f>
        <v>3.9372409090909088</v>
      </c>
      <c r="AH110" s="5">
        <v>44866</v>
      </c>
      <c r="AI110" s="2">
        <f t="shared" si="12"/>
        <v>4.0600000000000005</v>
      </c>
      <c r="AJ110" s="2">
        <f t="shared" si="13"/>
        <v>3.46</v>
      </c>
    </row>
    <row r="111" spans="24:36" x14ac:dyDescent="0.25">
      <c r="X111" s="5">
        <v>44896</v>
      </c>
      <c r="Y111" s="2">
        <f>HAVERM!D282</f>
        <v>5.43</v>
      </c>
      <c r="Z111" s="2">
        <f>HAVERM!E282</f>
        <v>5.05</v>
      </c>
      <c r="AB111" s="2">
        <f t="shared" si="14"/>
        <v>1.055968181818181</v>
      </c>
      <c r="AC111" s="2">
        <f t="shared" si="15"/>
        <v>1.1480681818181822</v>
      </c>
      <c r="AE111" s="2">
        <f>HAVERM!F282</f>
        <v>4.3740318181818187</v>
      </c>
      <c r="AF111" s="2">
        <f>HAVERM!G282</f>
        <v>3.9019318181818177</v>
      </c>
      <c r="AH111" s="5">
        <v>44896</v>
      </c>
      <c r="AI111" s="2">
        <f t="shared" si="12"/>
        <v>3.5699999999999994</v>
      </c>
      <c r="AJ111" s="2">
        <f t="shared" si="13"/>
        <v>2.98</v>
      </c>
    </row>
    <row r="112" spans="24:36" x14ac:dyDescent="0.25">
      <c r="X112" s="5">
        <v>44927</v>
      </c>
      <c r="Y112" s="2">
        <f>HAVERM!D283</f>
        <v>5.14</v>
      </c>
      <c r="Z112" s="2">
        <f>HAVERM!E283</f>
        <v>4.66</v>
      </c>
      <c r="AB112" s="2">
        <f t="shared" si="14"/>
        <v>0.9770590909090906</v>
      </c>
      <c r="AC112" s="2">
        <f t="shared" si="15"/>
        <v>0.94867272727272711</v>
      </c>
      <c r="AE112" s="2">
        <f>HAVERM!F283</f>
        <v>4.1629409090909091</v>
      </c>
      <c r="AF112" s="2">
        <f>HAVERM!G283</f>
        <v>3.711327272727273</v>
      </c>
      <c r="AH112" s="5">
        <v>44927</v>
      </c>
      <c r="AI112" s="2">
        <f t="shared" si="12"/>
        <v>3.3899999999999997</v>
      </c>
      <c r="AJ112" s="2">
        <f t="shared" si="13"/>
        <v>2.68</v>
      </c>
    </row>
    <row r="113" spans="24:36" x14ac:dyDescent="0.25">
      <c r="X113" s="5">
        <v>44958</v>
      </c>
      <c r="Y113" s="2">
        <f>HAVERM!D284</f>
        <v>4.79</v>
      </c>
      <c r="Z113" s="2">
        <f>HAVERM!E284</f>
        <v>4.3600000000000003</v>
      </c>
      <c r="AB113" s="2">
        <f t="shared" si="14"/>
        <v>0.61070000000000046</v>
      </c>
      <c r="AC113" s="2">
        <f t="shared" si="15"/>
        <v>0.63180500000000084</v>
      </c>
      <c r="AE113" s="2">
        <f>HAVERM!F284</f>
        <v>4.1792999999999996</v>
      </c>
      <c r="AF113" s="2">
        <f>HAVERM!G284</f>
        <v>3.7281949999999995</v>
      </c>
      <c r="AH113" s="5">
        <v>44958</v>
      </c>
      <c r="AI113" s="2">
        <f t="shared" si="12"/>
        <v>3.1799999999999997</v>
      </c>
      <c r="AJ113" s="2">
        <f t="shared" si="13"/>
        <v>2.37</v>
      </c>
    </row>
    <row r="114" spans="24:36" x14ac:dyDescent="0.25">
      <c r="X114" s="5">
        <v>44986</v>
      </c>
      <c r="Y114" s="2">
        <f>HAVERM!D285</f>
        <v>4.74</v>
      </c>
      <c r="Z114" s="2">
        <f>HAVERM!E285</f>
        <v>4.26</v>
      </c>
      <c r="AB114" s="2">
        <f t="shared" si="14"/>
        <v>0.4481869565217389</v>
      </c>
      <c r="AC114" s="2">
        <f t="shared" si="15"/>
        <v>0.43181304347826011</v>
      </c>
      <c r="AE114" s="2">
        <f>HAVERM!F285</f>
        <v>4.2918130434782613</v>
      </c>
      <c r="AF114" s="2">
        <f>HAVERM!G285</f>
        <v>3.8281869565217397</v>
      </c>
      <c r="AH114" s="5">
        <v>44986</v>
      </c>
      <c r="AI114" s="2">
        <f t="shared" si="12"/>
        <v>3.18</v>
      </c>
      <c r="AJ114" s="2">
        <f t="shared" si="13"/>
        <v>2.2399999999999998</v>
      </c>
    </row>
    <row r="115" spans="24:36" x14ac:dyDescent="0.25">
      <c r="X115" s="5">
        <v>45017</v>
      </c>
      <c r="Y115" s="2">
        <f>HAVERM!D286</f>
        <v>4.5999999999999996</v>
      </c>
      <c r="Z115" s="2">
        <f>HAVERM!E286</f>
        <v>4.16</v>
      </c>
      <c r="AB115" s="2">
        <f t="shared" si="14"/>
        <v>0.25405499999999925</v>
      </c>
      <c r="AC115" s="2">
        <f t="shared" si="15"/>
        <v>0.30359999999999943</v>
      </c>
      <c r="AE115" s="2">
        <f>HAVERM!F286</f>
        <v>4.3459450000000004</v>
      </c>
      <c r="AF115" s="2">
        <f>HAVERM!G286</f>
        <v>3.8564000000000007</v>
      </c>
      <c r="AH115" s="5">
        <v>45017</v>
      </c>
      <c r="AI115" s="2">
        <f t="shared" si="12"/>
        <v>3.1099999999999994</v>
      </c>
      <c r="AJ115" s="2">
        <f t="shared" si="13"/>
        <v>2.1500000000000004</v>
      </c>
    </row>
    <row r="116" spans="24:36" x14ac:dyDescent="0.25">
      <c r="X116" s="5">
        <v>45047</v>
      </c>
      <c r="Y116" s="2">
        <f>HAVERM!D287</f>
        <v>4.72</v>
      </c>
      <c r="Z116" s="2">
        <f>HAVERM!E287</f>
        <v>4.28</v>
      </c>
      <c r="AB116" s="2">
        <f t="shared" si="14"/>
        <v>3.2291304347825012E-2</v>
      </c>
      <c r="AC116" s="2">
        <f t="shared" si="15"/>
        <v>0.1096826086956515</v>
      </c>
      <c r="AE116" s="2">
        <f>HAVERM!F287</f>
        <v>4.6877086956521747</v>
      </c>
      <c r="AF116" s="2">
        <f>HAVERM!G287</f>
        <v>4.1703173913043488</v>
      </c>
      <c r="AH116" s="5">
        <v>45047</v>
      </c>
      <c r="AI116" s="2">
        <f t="shared" si="12"/>
        <v>3.25</v>
      </c>
      <c r="AJ116" s="2">
        <f t="shared" si="13"/>
        <v>2.2200000000000002</v>
      </c>
    </row>
    <row r="117" spans="24:36" x14ac:dyDescent="0.25">
      <c r="X117" s="5">
        <v>45078</v>
      </c>
      <c r="Y117" s="2">
        <f>HAVERM!D288</f>
        <v>5.49</v>
      </c>
      <c r="Z117" s="2">
        <f>HAVERM!E288</f>
        <v>4.95</v>
      </c>
      <c r="AB117" s="2">
        <f t="shared" si="14"/>
        <v>-3.707272727272759E-2</v>
      </c>
      <c r="AC117" s="2">
        <f t="shared" si="15"/>
        <v>0.13845909090909103</v>
      </c>
      <c r="AE117" s="2">
        <f>HAVERM!F288</f>
        <v>5.5270727272727278</v>
      </c>
      <c r="AF117" s="2">
        <f>HAVERM!G288</f>
        <v>4.8115409090909091</v>
      </c>
      <c r="AH117" s="5">
        <v>45078</v>
      </c>
      <c r="AI117" s="2">
        <f t="shared" si="12"/>
        <v>4.1000000000000005</v>
      </c>
      <c r="AJ117" s="2">
        <f t="shared" si="13"/>
        <v>2.9200000000000004</v>
      </c>
    </row>
    <row r="118" spans="24:36" x14ac:dyDescent="0.25">
      <c r="X118" s="5">
        <v>45108</v>
      </c>
      <c r="Y118" s="2">
        <f>HAVERM!D289</f>
        <v>6.22</v>
      </c>
      <c r="Z118" s="2">
        <f>HAVERM!E289</f>
        <v>5.71</v>
      </c>
      <c r="AB118" s="2">
        <f t="shared" si="14"/>
        <v>0.37700476190476184</v>
      </c>
      <c r="AC118" s="2">
        <f t="shared" si="15"/>
        <v>0.69453333333333322</v>
      </c>
      <c r="AE118" s="2">
        <f>HAVERM!F289</f>
        <v>5.8429952380952379</v>
      </c>
      <c r="AF118" s="2">
        <f>HAVERM!G289</f>
        <v>5.0154666666666667</v>
      </c>
      <c r="AH118" s="5">
        <v>45108</v>
      </c>
      <c r="AI118" s="2">
        <f t="shared" si="12"/>
        <v>4.93</v>
      </c>
      <c r="AJ118" s="2">
        <f t="shared" si="13"/>
        <v>3.67</v>
      </c>
    </row>
    <row r="119" spans="24:36" x14ac:dyDescent="0.25">
      <c r="X119" s="5">
        <v>45139</v>
      </c>
      <c r="Y119" s="2">
        <f>HAVERM!D290</f>
        <v>6.18</v>
      </c>
      <c r="Z119" s="2">
        <f>HAVERM!E290</f>
        <v>5.53</v>
      </c>
      <c r="AB119" s="2">
        <f t="shared" si="14"/>
        <v>0.55060434782608514</v>
      </c>
      <c r="AC119" s="2">
        <f t="shared" si="15"/>
        <v>0.60108695652174049</v>
      </c>
      <c r="AE119" s="2">
        <f>HAVERM!F290</f>
        <v>5.6293956521739146</v>
      </c>
      <c r="AF119" s="2">
        <f>HAVERM!G290</f>
        <v>4.9289130434782598</v>
      </c>
      <c r="AH119" s="5">
        <v>45139</v>
      </c>
      <c r="AI119" s="2">
        <f t="shared" si="12"/>
        <v>4.9499999999999993</v>
      </c>
      <c r="AJ119" s="2">
        <f t="shared" si="13"/>
        <v>3.5000000000000004</v>
      </c>
    </row>
    <row r="120" spans="24:36" x14ac:dyDescent="0.25">
      <c r="X120" s="5">
        <v>45170</v>
      </c>
      <c r="Y120" s="2">
        <f>HAVERM!D291</f>
        <v>5.91</v>
      </c>
      <c r="Z120" s="2">
        <f>HAVERM!E291</f>
        <v>5.24</v>
      </c>
      <c r="AB120" s="2">
        <f t="shared" si="14"/>
        <v>0.614185714285715</v>
      </c>
      <c r="AC120" s="2">
        <f t="shared" si="15"/>
        <v>0.58186666666666653</v>
      </c>
      <c r="AE120" s="2">
        <f>HAVERM!F291</f>
        <v>5.2958142857142851</v>
      </c>
      <c r="AF120" s="2">
        <f>HAVERM!G291</f>
        <v>4.6581333333333337</v>
      </c>
      <c r="AH120" s="5">
        <v>45170</v>
      </c>
      <c r="AI120" s="2">
        <f t="shared" si="12"/>
        <v>4.71</v>
      </c>
      <c r="AJ120" s="2">
        <f t="shared" si="13"/>
        <v>3.2300000000000004</v>
      </c>
    </row>
    <row r="121" spans="24:36" x14ac:dyDescent="0.25">
      <c r="X121" s="5">
        <v>45200</v>
      </c>
      <c r="Y121" s="2">
        <f>HAVERM!D292</f>
        <v>5.6</v>
      </c>
      <c r="Z121" s="2">
        <f>HAVERM!E292</f>
        <v>5.0199999999999996</v>
      </c>
      <c r="AB121" s="2">
        <f t="shared" si="14"/>
        <v>0.49028636363636302</v>
      </c>
      <c r="AC121" s="2">
        <f t="shared" si="15"/>
        <v>0.40371818181818053</v>
      </c>
      <c r="AE121" s="2">
        <f>HAVERM!F292</f>
        <v>5.1097136363636366</v>
      </c>
      <c r="AF121" s="2">
        <f>HAVERM!G292</f>
        <v>4.616281818181819</v>
      </c>
      <c r="AH121" s="5">
        <v>45200</v>
      </c>
      <c r="AI121" s="2">
        <f t="shared" si="12"/>
        <v>4.3099999999999996</v>
      </c>
      <c r="AJ121" s="2">
        <f t="shared" si="13"/>
        <v>2.9599999999999995</v>
      </c>
    </row>
    <row r="122" spans="24:36" x14ac:dyDescent="0.25">
      <c r="X122" s="5">
        <v>45231</v>
      </c>
      <c r="Y122" s="2">
        <f>HAVERM!D293</f>
        <v>5.28</v>
      </c>
      <c r="Z122" s="2">
        <f>HAVERM!E293</f>
        <v>4.8899999999999997</v>
      </c>
      <c r="AB122" s="2">
        <f t="shared" si="14"/>
        <v>0.47829090909090866</v>
      </c>
      <c r="AC122" s="2">
        <f t="shared" si="15"/>
        <v>0.63816363636363516</v>
      </c>
      <c r="AE122" s="2">
        <f>HAVERM!F293</f>
        <v>4.8017090909090916</v>
      </c>
      <c r="AF122" s="2">
        <f>HAVERM!G293</f>
        <v>4.2518363636363645</v>
      </c>
      <c r="AH122" s="5">
        <v>45231</v>
      </c>
      <c r="AI122" s="2">
        <f t="shared" si="12"/>
        <v>3.75</v>
      </c>
      <c r="AJ122" s="2">
        <f t="shared" si="13"/>
        <v>2.8699999999999997</v>
      </c>
    </row>
    <row r="123" spans="24:36" x14ac:dyDescent="0.25">
      <c r="X123" s="5">
        <v>45261</v>
      </c>
      <c r="Y123" s="2">
        <f>HAVERM!D294</f>
        <v>5.03</v>
      </c>
      <c r="Z123" s="2">
        <f>HAVERM!E294</f>
        <v>4.68</v>
      </c>
      <c r="AB123" s="2">
        <f t="shared" si="14"/>
        <v>0.67720476190476298</v>
      </c>
      <c r="AC123" s="2">
        <f t="shared" si="15"/>
        <v>0.96569523809523794</v>
      </c>
      <c r="AE123" s="2">
        <f>HAVERM!F294</f>
        <v>4.3527952380952373</v>
      </c>
      <c r="AF123" s="2">
        <f>HAVERM!G294</f>
        <v>3.7143047619047618</v>
      </c>
      <c r="AH123" s="5">
        <v>45261</v>
      </c>
      <c r="AI123" s="2">
        <f t="shared" si="12"/>
        <v>3.46</v>
      </c>
      <c r="AJ123" s="2">
        <f t="shared" si="13"/>
        <v>2.67</v>
      </c>
    </row>
    <row r="124" spans="24:36" x14ac:dyDescent="0.25">
      <c r="X124" s="5">
        <v>45292</v>
      </c>
      <c r="Y124" s="2">
        <f>HAVERM!D295</f>
        <v>4.71</v>
      </c>
      <c r="Z124" s="2">
        <f>HAVERM!E295</f>
        <v>4.43</v>
      </c>
      <c r="AB124" s="2">
        <f t="shared" si="14"/>
        <v>0.47477727272727233</v>
      </c>
      <c r="AC124" s="2">
        <f t="shared" si="15"/>
        <v>0.77136956521739108</v>
      </c>
      <c r="AE124" s="2">
        <f>HAVERM!F295</f>
        <v>4.2352227272727276</v>
      </c>
      <c r="AF124" s="2">
        <f>HAVERM!G295</f>
        <v>3.6586304347826086</v>
      </c>
      <c r="AH124" s="5">
        <v>45292</v>
      </c>
      <c r="AI124" s="2">
        <f t="shared" ref="AI124:AI155" si="16">Y124-Y100</f>
        <v>3.0700000000000003</v>
      </c>
      <c r="AJ124" s="2">
        <f t="shared" si="13"/>
        <v>2.38</v>
      </c>
    </row>
    <row r="125" spans="24:36" x14ac:dyDescent="0.25">
      <c r="X125" s="5">
        <v>45323</v>
      </c>
      <c r="Y125" s="2">
        <f>HAVERM!D296</f>
        <v>4.76</v>
      </c>
      <c r="Z125" s="2">
        <f>HAVERM!E296</f>
        <v>4.41</v>
      </c>
      <c r="AB125" s="2">
        <f t="shared" si="14"/>
        <v>0.24355714285714214</v>
      </c>
      <c r="AC125" s="2">
        <f t="shared" si="15"/>
        <v>0.4541476190476188</v>
      </c>
      <c r="AE125" s="2">
        <f>HAVERM!F296</f>
        <v>4.5164428571428576</v>
      </c>
      <c r="AF125" s="2">
        <f>HAVERM!G296</f>
        <v>3.9558523809523813</v>
      </c>
      <c r="AH125" s="5">
        <v>45323</v>
      </c>
      <c r="AI125" s="2">
        <f t="shared" si="16"/>
        <v>2.9799999999999995</v>
      </c>
      <c r="AJ125" s="2">
        <f t="shared" si="13"/>
        <v>2.3600000000000003</v>
      </c>
    </row>
    <row r="126" spans="24:36" x14ac:dyDescent="0.25">
      <c r="X126" s="5">
        <v>45352</v>
      </c>
      <c r="Y126" s="2">
        <f>HAVERM!D297</f>
        <v>4.96</v>
      </c>
      <c r="Z126" s="2">
        <f>HAVERM!E297</f>
        <v>4.53</v>
      </c>
      <c r="AB126" s="2">
        <f t="shared" si="14"/>
        <v>0.47039047619047558</v>
      </c>
      <c r="AC126" s="2">
        <f t="shared" si="15"/>
        <v>0.62670476190476165</v>
      </c>
      <c r="AE126" s="2">
        <f>HAVERM!F297</f>
        <v>4.4896095238095244</v>
      </c>
      <c r="AF126" s="2">
        <f>HAVERM!G297</f>
        <v>3.9032952380952386</v>
      </c>
      <c r="AH126" s="5">
        <v>45352</v>
      </c>
      <c r="AI126" s="2">
        <f t="shared" si="16"/>
        <v>2.82</v>
      </c>
      <c r="AJ126" s="2">
        <f t="shared" si="13"/>
        <v>2.5000000000000004</v>
      </c>
    </row>
    <row r="127" spans="24:36" x14ac:dyDescent="0.25">
      <c r="X127" s="5">
        <v>45383</v>
      </c>
      <c r="Y127" s="2">
        <f>HAVERM!D298</f>
        <v>4.9800000000000004</v>
      </c>
      <c r="Z127" s="2">
        <f>HAVERM!E298</f>
        <v>4.51</v>
      </c>
      <c r="AB127" s="2">
        <f t="shared" si="14"/>
        <v>0.38600952380952425</v>
      </c>
      <c r="AC127" s="2">
        <f t="shared" si="15"/>
        <v>0.45218571428571419</v>
      </c>
      <c r="AE127" s="2">
        <f>HAVERM!F298</f>
        <v>4.5939904761904762</v>
      </c>
      <c r="AF127" s="2">
        <f>HAVERM!G298</f>
        <v>4.0578142857142856</v>
      </c>
      <c r="AH127" s="5">
        <v>45383</v>
      </c>
      <c r="AI127" s="2">
        <f t="shared" si="16"/>
        <v>2.6300000000000003</v>
      </c>
      <c r="AJ127" s="2">
        <f t="shared" si="13"/>
        <v>2.5099999999999998</v>
      </c>
    </row>
    <row r="128" spans="24:36" x14ac:dyDescent="0.25">
      <c r="X128" s="5">
        <v>45413</v>
      </c>
      <c r="Y128" s="2">
        <f>HAVERM!D299</f>
        <v>5.19</v>
      </c>
      <c r="Z128" s="2">
        <f>HAVERM!E299</f>
        <v>4.66</v>
      </c>
      <c r="AB128" s="2">
        <f t="shared" si="14"/>
        <v>0.56181304347826089</v>
      </c>
      <c r="AC128" s="2">
        <f t="shared" si="15"/>
        <v>0.57997826086956472</v>
      </c>
      <c r="AE128" s="2">
        <f>HAVERM!F299</f>
        <v>4.6281869565217395</v>
      </c>
      <c r="AF128" s="2">
        <f>HAVERM!G299</f>
        <v>4.0800217391304354</v>
      </c>
      <c r="AH128" s="5">
        <v>45413</v>
      </c>
      <c r="AI128" s="2">
        <f t="shared" si="16"/>
        <v>2.5600000000000005</v>
      </c>
      <c r="AJ128" s="2">
        <f t="shared" ref="AJ128:AJ159" si="17">Z128-Z68</f>
        <v>2.67</v>
      </c>
    </row>
    <row r="129" spans="24:36" x14ac:dyDescent="0.25">
      <c r="X129" s="5">
        <v>45444</v>
      </c>
      <c r="Y129" s="2">
        <f>HAVERM!D300</f>
        <v>5.16</v>
      </c>
      <c r="Z129" s="2">
        <f>HAVERM!E300</f>
        <v>4.6399999999999997</v>
      </c>
      <c r="AB129" s="2">
        <f t="shared" si="14"/>
        <v>0.58655263157894844</v>
      </c>
      <c r="AC129" s="2">
        <f t="shared" si="15"/>
        <v>0.63676315789473659</v>
      </c>
      <c r="AE129" s="2">
        <f>HAVERM!F300</f>
        <v>4.5734473684210517</v>
      </c>
      <c r="AF129" s="2">
        <f>HAVERM!G300</f>
        <v>4.0032368421052631</v>
      </c>
      <c r="AH129" s="5">
        <v>45444</v>
      </c>
      <c r="AI129" s="2">
        <f t="shared" si="16"/>
        <v>2.29</v>
      </c>
      <c r="AJ129" s="2">
        <f t="shared" si="17"/>
        <v>2.67</v>
      </c>
    </row>
    <row r="130" spans="24:36" x14ac:dyDescent="0.25">
      <c r="X130" s="5">
        <v>45474</v>
      </c>
      <c r="Y130" s="2">
        <f>HAVERM!D301</f>
        <v>4.99</v>
      </c>
      <c r="Z130" s="2">
        <f>HAVERM!E301</f>
        <v>4.49</v>
      </c>
      <c r="AB130" s="2">
        <f t="shared" si="14"/>
        <v>0.5763045454545459</v>
      </c>
      <c r="AC130" s="2">
        <f t="shared" si="15"/>
        <v>0.57900909090909192</v>
      </c>
      <c r="AE130" s="2">
        <f>HAVERM!F301</f>
        <v>4.4136954545454543</v>
      </c>
      <c r="AF130" s="2">
        <f>HAVERM!G301</f>
        <v>3.9109909090909083</v>
      </c>
      <c r="AH130" s="5">
        <v>45474</v>
      </c>
      <c r="AI130" s="2">
        <f t="shared" si="16"/>
        <v>1.5100000000000002</v>
      </c>
      <c r="AJ130" s="2">
        <f t="shared" si="17"/>
        <v>2.5600000000000005</v>
      </c>
    </row>
    <row r="131" spans="24:36" x14ac:dyDescent="0.25">
      <c r="X131" s="5">
        <v>45505</v>
      </c>
      <c r="Y131" s="2">
        <f>HAVERM!D302</f>
        <v>4.8</v>
      </c>
      <c r="Z131" s="2">
        <f>HAVERM!E302</f>
        <v>4.33</v>
      </c>
      <c r="AB131" s="2">
        <f t="shared" si="14"/>
        <v>0.70774090909090859</v>
      </c>
      <c r="AC131" s="2">
        <f t="shared" si="15"/>
        <v>0.64981363636363687</v>
      </c>
      <c r="AE131" s="2">
        <f>HAVERM!F302</f>
        <v>4.0922590909090912</v>
      </c>
      <c r="AF131" s="2">
        <f>HAVERM!G302</f>
        <v>3.6801863636363632</v>
      </c>
      <c r="AH131" s="5">
        <v>45505</v>
      </c>
      <c r="AI131" s="2">
        <f t="shared" si="16"/>
        <v>1.1999999999999997</v>
      </c>
      <c r="AJ131" s="2">
        <f t="shared" si="17"/>
        <v>2.4400000000000004</v>
      </c>
    </row>
    <row r="132" spans="24:36" x14ac:dyDescent="0.25">
      <c r="X132" s="5">
        <v>45536</v>
      </c>
      <c r="Y132" s="2">
        <f>HAVERM!D303</f>
        <v>4.58</v>
      </c>
      <c r="Z132" s="2">
        <f>HAVERM!E303</f>
        <v>4.09</v>
      </c>
      <c r="AB132" s="2">
        <f t="shared" ref="AB132:AB151" si="18">Y132-AE132</f>
        <v>0.69880476190476193</v>
      </c>
      <c r="AC132" s="2">
        <f t="shared" ref="AC132:AC151" si="19">Z132-AF132</f>
        <v>0.53131428571428563</v>
      </c>
      <c r="AE132" s="2">
        <f>HAVERM!F303</f>
        <v>3.8811952380952381</v>
      </c>
      <c r="AF132" s="2">
        <f>HAVERM!G303</f>
        <v>3.5586857142857142</v>
      </c>
      <c r="AH132" s="5">
        <v>45536</v>
      </c>
      <c r="AI132" s="2">
        <f t="shared" si="16"/>
        <v>0.41000000000000014</v>
      </c>
      <c r="AJ132" s="2">
        <f t="shared" si="17"/>
        <v>2.2999999999999998</v>
      </c>
    </row>
    <row r="133" spans="24:36" x14ac:dyDescent="0.25">
      <c r="X133" s="5">
        <v>45566</v>
      </c>
      <c r="Y133" s="2">
        <f>HAVERM!D304</f>
        <v>4.4000000000000004</v>
      </c>
      <c r="Z133" s="2">
        <f>HAVERM!E304</f>
        <v>4.0599999999999996</v>
      </c>
      <c r="AB133" s="2">
        <f t="shared" si="18"/>
        <v>0.38687391304347862</v>
      </c>
      <c r="AC133" s="2">
        <f t="shared" si="19"/>
        <v>0.2651434782608697</v>
      </c>
      <c r="AE133" s="2">
        <f>HAVERM!F304</f>
        <v>4.0131260869565217</v>
      </c>
      <c r="AF133" s="2">
        <f>HAVERM!G304</f>
        <v>3.7948565217391299</v>
      </c>
      <c r="AH133" s="5">
        <v>45566</v>
      </c>
      <c r="AI133" s="2">
        <f t="shared" si="16"/>
        <v>-1.5899999999999999</v>
      </c>
      <c r="AJ133" s="2">
        <f t="shared" si="17"/>
        <v>2.3499999999999996</v>
      </c>
    </row>
    <row r="134" spans="24:36" x14ac:dyDescent="0.25">
      <c r="X134" s="5">
        <v>45597</v>
      </c>
      <c r="Y134" s="2">
        <f>HAVERM!D305</f>
        <v>4.53</v>
      </c>
      <c r="Z134" s="2">
        <f>HAVERM!E305</f>
        <v>4.29</v>
      </c>
      <c r="AB134" s="2">
        <f t="shared" si="18"/>
        <v>0.28674285714285741</v>
      </c>
      <c r="AC134" s="2">
        <f t="shared" si="19"/>
        <v>0.27665238095238021</v>
      </c>
      <c r="AE134" s="2">
        <f>HAVERM!F305</f>
        <v>4.2432571428571428</v>
      </c>
      <c r="AF134" s="2">
        <f>HAVERM!G305</f>
        <v>4.0133476190476198</v>
      </c>
      <c r="AH134" s="5">
        <v>45597</v>
      </c>
      <c r="AI134" s="2">
        <f t="shared" si="16"/>
        <v>-1.4500000000000002</v>
      </c>
      <c r="AJ134" s="2">
        <f t="shared" si="17"/>
        <v>2.62</v>
      </c>
    </row>
    <row r="135" spans="24:36" x14ac:dyDescent="0.25">
      <c r="X135" s="5">
        <v>45627</v>
      </c>
      <c r="Y135" s="2">
        <f>HAVERM!D306</f>
        <v>4.5999999999999996</v>
      </c>
      <c r="Z135" s="2">
        <f>HAVERM!E306</f>
        <v>4.37</v>
      </c>
      <c r="AB135" s="2">
        <f t="shared" si="18"/>
        <v>0.38651363636363723</v>
      </c>
      <c r="AC135" s="2">
        <f t="shared" si="19"/>
        <v>0.40181818181818096</v>
      </c>
      <c r="AE135" s="2">
        <f>HAVERM!F306</f>
        <v>4.2134863636363624</v>
      </c>
      <c r="AF135" s="2">
        <f>HAVERM!G306</f>
        <v>3.9681818181818191</v>
      </c>
      <c r="AH135" s="5">
        <v>45627</v>
      </c>
      <c r="AI135" s="2">
        <f t="shared" si="16"/>
        <v>-0.83000000000000007</v>
      </c>
      <c r="AJ135" s="2">
        <f t="shared" si="17"/>
        <v>2.7</v>
      </c>
    </row>
    <row r="136" spans="24:36" x14ac:dyDescent="0.25">
      <c r="X136" s="5">
        <v>45658</v>
      </c>
      <c r="Y136" s="2">
        <f>HAVERM!D307</f>
        <v>4.63</v>
      </c>
      <c r="Z136" s="2">
        <f>HAVERM!E307</f>
        <v>4.37</v>
      </c>
      <c r="AB136" s="2">
        <f t="shared" si="18"/>
        <v>0.37264782608695679</v>
      </c>
      <c r="AC136" s="2">
        <f t="shared" si="19"/>
        <v>0.26292608695652131</v>
      </c>
      <c r="AE136" s="2">
        <f>HAVERM!F307</f>
        <v>4.2573521739130431</v>
      </c>
      <c r="AF136" s="2">
        <f>HAVERM!G307</f>
        <v>4.1070739130434788</v>
      </c>
      <c r="AH136" s="5">
        <v>45658</v>
      </c>
      <c r="AI136" s="2">
        <f t="shared" si="16"/>
        <v>-0.50999999999999979</v>
      </c>
      <c r="AJ136" s="2">
        <f t="shared" si="17"/>
        <v>2.6900000000000004</v>
      </c>
    </row>
    <row r="137" spans="24:36" x14ac:dyDescent="0.25">
      <c r="X137" s="5">
        <v>45689</v>
      </c>
      <c r="Y137" s="2">
        <f>HAVERM!D308</f>
        <v>4.6500000000000004</v>
      </c>
      <c r="Z137" s="2">
        <f>HAVERM!E308</f>
        <v>4.38</v>
      </c>
      <c r="AB137" s="2">
        <f t="shared" si="18"/>
        <v>0.59871500000000122</v>
      </c>
      <c r="AC137" s="2">
        <f t="shared" si="19"/>
        <v>0.4355800000000003</v>
      </c>
      <c r="AE137" s="2">
        <f>HAVERM!F308</f>
        <v>4.0512849999999991</v>
      </c>
      <c r="AF137" s="2">
        <f>HAVERM!G308</f>
        <v>3.9444199999999996</v>
      </c>
      <c r="AH137" s="5">
        <v>45689</v>
      </c>
      <c r="AI137" s="2">
        <f t="shared" si="16"/>
        <v>-0.13999999999999968</v>
      </c>
      <c r="AJ137" s="2">
        <f t="shared" si="17"/>
        <v>2.71</v>
      </c>
    </row>
    <row r="138" spans="24:36" x14ac:dyDescent="0.25">
      <c r="X138" s="5">
        <v>45717</v>
      </c>
      <c r="Y138" s="2">
        <f>HAVERM!D309</f>
        <v>4.54</v>
      </c>
      <c r="Z138" s="2">
        <f>HAVERM!E309</f>
        <v>4.32</v>
      </c>
      <c r="AB138" s="2">
        <f t="shared" si="18"/>
        <v>0.46669999999999945</v>
      </c>
      <c r="AC138" s="2">
        <f t="shared" si="19"/>
        <v>0.30260476190476204</v>
      </c>
      <c r="AE138" s="2">
        <f>HAVERM!F309</f>
        <v>4.0733000000000006</v>
      </c>
      <c r="AF138" s="2">
        <f>HAVERM!G309</f>
        <v>4.0173952380952382</v>
      </c>
      <c r="AH138" s="5">
        <v>45717</v>
      </c>
      <c r="AI138" s="2">
        <f t="shared" si="16"/>
        <v>-0.20000000000000018</v>
      </c>
      <c r="AJ138" s="2">
        <f t="shared" si="17"/>
        <v>2.66</v>
      </c>
    </row>
    <row r="139" spans="24:36" x14ac:dyDescent="0.25">
      <c r="X139" s="5">
        <v>45748</v>
      </c>
      <c r="Y139" s="2">
        <f>HAVERM!D310</f>
        <v>4.42</v>
      </c>
      <c r="Z139" s="2">
        <f>HAVERM!E310</f>
        <v>4.29</v>
      </c>
      <c r="AB139" s="2">
        <f t="shared" si="18"/>
        <v>0.6533590909090905</v>
      </c>
      <c r="AC139" s="2">
        <f t="shared" si="19"/>
        <v>0.51240000000000041</v>
      </c>
      <c r="AE139" s="2">
        <f>HAVERM!F310</f>
        <v>3.7666409090909094</v>
      </c>
      <c r="AF139" s="2">
        <f>HAVERM!G310</f>
        <v>3.7775999999999996</v>
      </c>
      <c r="AH139" s="5">
        <v>45748</v>
      </c>
      <c r="AI139" s="2">
        <f t="shared" si="16"/>
        <v>-0.17999999999999972</v>
      </c>
      <c r="AJ139" s="2">
        <f t="shared" si="17"/>
        <v>2.62</v>
      </c>
    </row>
    <row r="140" spans="24:36" x14ac:dyDescent="0.25">
      <c r="X140" s="5">
        <v>45778</v>
      </c>
      <c r="Y140" s="2">
        <f>HAVERM!D311</f>
        <v>4.18</v>
      </c>
      <c r="Z140" s="2">
        <f>HAVERM!E311</f>
        <v>4.1900000000000004</v>
      </c>
      <c r="AB140" s="2">
        <f t="shared" si="18"/>
        <v>0.39614545454545569</v>
      </c>
      <c r="AC140" s="2">
        <f t="shared" si="19"/>
        <v>0.38290000000000157</v>
      </c>
      <c r="AE140" s="2">
        <f>HAVERM!F311</f>
        <v>3.783854545454544</v>
      </c>
      <c r="AF140" s="2">
        <f>HAVERM!G311</f>
        <v>3.8070999999999988</v>
      </c>
      <c r="AH140" s="5">
        <v>45778</v>
      </c>
      <c r="AI140" s="2">
        <f t="shared" si="16"/>
        <v>-0.54</v>
      </c>
      <c r="AJ140" s="2">
        <f t="shared" si="17"/>
        <v>2.4900000000000002</v>
      </c>
    </row>
    <row r="141" spans="24:36" x14ac:dyDescent="0.25">
      <c r="X141" s="5">
        <v>45809</v>
      </c>
      <c r="Y141" s="2">
        <f>HAVERM!D312</f>
        <v>4.28</v>
      </c>
      <c r="Z141" s="2">
        <f>HAVERM!E312</f>
        <v>4.26</v>
      </c>
      <c r="AB141" s="2">
        <f t="shared" si="18"/>
        <v>0.54988571428571476</v>
      </c>
      <c r="AC141" s="2">
        <f t="shared" si="19"/>
        <v>0.50163333333333204</v>
      </c>
      <c r="AE141" s="2">
        <f>HAVERM!F312</f>
        <v>3.7301142857142855</v>
      </c>
      <c r="AF141" s="2">
        <f>HAVERM!G312</f>
        <v>3.7583666666666677</v>
      </c>
      <c r="AH141" s="5">
        <v>45809</v>
      </c>
      <c r="AI141" s="2">
        <f t="shared" si="16"/>
        <v>-1.21</v>
      </c>
      <c r="AJ141" s="2">
        <f t="shared" si="17"/>
        <v>2.57</v>
      </c>
    </row>
    <row r="142" spans="24:36" x14ac:dyDescent="0.25">
      <c r="X142" s="5">
        <v>45839</v>
      </c>
      <c r="Y142" s="2">
        <f>HAVERM!D313</f>
        <v>4.21</v>
      </c>
      <c r="Z142" s="2">
        <f>HAVERM!E313</f>
        <v>4.1500000000000004</v>
      </c>
      <c r="AB142" s="2">
        <f t="shared" si="18"/>
        <v>0.55490869565217382</v>
      </c>
      <c r="AC142" s="2">
        <f t="shared" si="19"/>
        <v>0.41678260869565253</v>
      </c>
      <c r="AE142" s="2">
        <f>HAVERM!F313</f>
        <v>3.6550913043478261</v>
      </c>
      <c r="AF142" s="2">
        <f>HAVERM!G313</f>
        <v>3.7332173913043478</v>
      </c>
      <c r="AH142" s="5">
        <v>45839</v>
      </c>
      <c r="AI142" s="2">
        <f t="shared" si="16"/>
        <v>-2.0099999999999998</v>
      </c>
      <c r="AJ142" s="2">
        <f t="shared" si="17"/>
        <v>2.4500000000000002</v>
      </c>
    </row>
    <row r="143" spans="24:36" x14ac:dyDescent="0.25">
      <c r="X143" s="5">
        <v>45870</v>
      </c>
      <c r="Y143" s="2">
        <f>HAVERM!D314</f>
        <v>4.0999999999999996</v>
      </c>
      <c r="Z143" s="2">
        <f>HAVERM!E314</f>
        <v>4.1100000000000003</v>
      </c>
      <c r="AB143" s="2">
        <f t="shared" si="18"/>
        <v>0.39948571428571489</v>
      </c>
      <c r="AC143" s="2">
        <f t="shared" si="19"/>
        <v>0.34370952380952557</v>
      </c>
      <c r="AE143" s="2">
        <f>HAVERM!F314</f>
        <v>3.7005142857142848</v>
      </c>
      <c r="AF143" s="2">
        <f>HAVERM!G314</f>
        <v>3.7662904761904747</v>
      </c>
      <c r="AH143" s="5">
        <v>45870</v>
      </c>
      <c r="AI143" s="2">
        <f t="shared" si="16"/>
        <v>-2.08</v>
      </c>
      <c r="AJ143" s="2">
        <f t="shared" si="17"/>
        <v>2.3200000000000003</v>
      </c>
    </row>
    <row r="144" spans="24:36" x14ac:dyDescent="0.25">
      <c r="X144" s="5">
        <v>45901</v>
      </c>
      <c r="Y144" s="2">
        <f>HAVERM!D315</f>
        <v>4.1900000000000004</v>
      </c>
      <c r="Z144" s="2">
        <f>HAVERM!E315</f>
        <v>4.16</v>
      </c>
      <c r="AB144" s="2">
        <f t="shared" si="18"/>
        <v>0.44618181818181846</v>
      </c>
      <c r="AC144" s="2">
        <f t="shared" si="19"/>
        <v>0.351336363636364</v>
      </c>
      <c r="AE144" s="2">
        <f>HAVERM!F315</f>
        <v>3.7438181818181819</v>
      </c>
      <c r="AF144" s="2">
        <f>HAVERM!G315</f>
        <v>3.8086636363636361</v>
      </c>
      <c r="AH144" s="5">
        <v>45901</v>
      </c>
      <c r="AI144" s="2">
        <f t="shared" si="16"/>
        <v>-1.7199999999999998</v>
      </c>
      <c r="AJ144" s="2">
        <f t="shared" si="17"/>
        <v>2.2400000000000002</v>
      </c>
    </row>
    <row r="145" spans="24:36" x14ac:dyDescent="0.25">
      <c r="X145" s="5">
        <v>45931</v>
      </c>
      <c r="Y145" s="2">
        <f>HAVERM!D316</f>
        <v>4.2</v>
      </c>
      <c r="Z145" s="2">
        <f>HAVERM!E316</f>
        <v>4.17</v>
      </c>
      <c r="AB145" s="2">
        <f t="shared" si="18"/>
        <v>0.55308695652173911</v>
      </c>
      <c r="AC145" s="2">
        <f t="shared" si="19"/>
        <v>0.45166956521739143</v>
      </c>
      <c r="AE145" s="2">
        <f>HAVERM!F316</f>
        <v>3.6469130434782611</v>
      </c>
      <c r="AF145" s="2">
        <f>HAVERM!G316</f>
        <v>3.7183304347826085</v>
      </c>
      <c r="AH145" s="5">
        <v>45931</v>
      </c>
      <c r="AI145" s="2">
        <f t="shared" si="16"/>
        <v>-1.3999999999999995</v>
      </c>
      <c r="AJ145" s="2">
        <f t="shared" si="17"/>
        <v>2.12</v>
      </c>
    </row>
    <row r="146" spans="24:36" x14ac:dyDescent="0.25">
      <c r="X146" s="5">
        <v>45962</v>
      </c>
      <c r="Y146" s="2">
        <f>HAVERM!D317</f>
        <v>4.0599999999999996</v>
      </c>
      <c r="Z146" s="2">
        <f>HAVERM!E317</f>
        <v>4.0599999999999996</v>
      </c>
      <c r="AB146" s="2">
        <f t="shared" si="18"/>
        <v>0.5177299999999998</v>
      </c>
      <c r="AC146" s="2">
        <f t="shared" si="19"/>
        <v>0.4116749999999989</v>
      </c>
      <c r="AE146" s="2">
        <f>HAVERM!F317</f>
        <v>3.5422699999999998</v>
      </c>
      <c r="AF146" s="2">
        <f>HAVERM!G317</f>
        <v>3.6483250000000007</v>
      </c>
      <c r="AH146" s="5">
        <v>45962</v>
      </c>
      <c r="AI146" s="2">
        <f t="shared" si="16"/>
        <v>-1.2200000000000006</v>
      </c>
      <c r="AJ146" s="2">
        <f t="shared" si="17"/>
        <v>2.0099999999999998</v>
      </c>
    </row>
    <row r="147" spans="24:36" x14ac:dyDescent="0.25">
      <c r="X147" s="5">
        <v>45992</v>
      </c>
      <c r="Y147" s="2">
        <f>HAVERM!D318</f>
        <v>3.97</v>
      </c>
      <c r="Z147" s="2">
        <f>HAVERM!E318</f>
        <v>3.99</v>
      </c>
      <c r="AB147" s="2">
        <f t="shared" si="18"/>
        <v>0.44406086956521662</v>
      </c>
      <c r="AC147" s="2">
        <f t="shared" si="19"/>
        <v>0.30923913043478279</v>
      </c>
      <c r="AE147" s="2">
        <f>HAVERM!F318</f>
        <v>3.5259391304347836</v>
      </c>
      <c r="AF147" s="2">
        <f>HAVERM!G318</f>
        <v>3.6807608695652174</v>
      </c>
      <c r="AH147" s="5">
        <v>45992</v>
      </c>
      <c r="AI147" s="2">
        <f t="shared" si="16"/>
        <v>-1.06</v>
      </c>
      <c r="AJ147" s="2">
        <f t="shared" si="17"/>
        <v>1.9900000000000002</v>
      </c>
    </row>
    <row r="148" spans="24:36" x14ac:dyDescent="0.25">
      <c r="X148" s="5">
        <v>46023</v>
      </c>
      <c r="Y148" s="2">
        <f>HAVERM!D319</f>
        <v>3.92</v>
      </c>
      <c r="Z148" s="2">
        <f>HAVERM!E319</f>
        <v>3.95</v>
      </c>
      <c r="AB148" s="2">
        <f t="shared" si="18"/>
        <v>0.4228499999999995</v>
      </c>
      <c r="AC148" s="2">
        <f t="shared" si="19"/>
        <v>0.26788181818181789</v>
      </c>
      <c r="AE148" s="2">
        <f>HAVERM!F319</f>
        <v>3.4971500000000004</v>
      </c>
      <c r="AF148" s="2">
        <f>HAVERM!G319</f>
        <v>3.6821181818181823</v>
      </c>
      <c r="AH148" s="5">
        <v>46023</v>
      </c>
      <c r="AI148" s="2">
        <f t="shared" si="16"/>
        <v>-0.79</v>
      </c>
      <c r="AJ148" s="2">
        <f t="shared" si="17"/>
        <v>2.0300000000000002</v>
      </c>
    </row>
    <row r="149" spans="24:36" x14ac:dyDescent="0.25">
      <c r="X149" s="5">
        <v>46054</v>
      </c>
      <c r="Y149" s="2">
        <f>HAVERM!D320</f>
        <v>3.97</v>
      </c>
      <c r="Z149" s="2">
        <f>HAVERM!E320</f>
        <v>4.01</v>
      </c>
      <c r="AB149" s="2">
        <f t="shared" si="18"/>
        <v>0.53057499999999935</v>
      </c>
      <c r="AC149" s="2">
        <f t="shared" si="19"/>
        <v>0.35830000000000028</v>
      </c>
      <c r="AE149" s="2">
        <f>HAVERM!F320</f>
        <v>3.4394250000000008</v>
      </c>
      <c r="AF149" s="2">
        <f>HAVERM!G320</f>
        <v>3.6516999999999995</v>
      </c>
      <c r="AH149" s="5">
        <v>46054</v>
      </c>
      <c r="AI149" s="2">
        <f t="shared" si="16"/>
        <v>-0.78999999999999959</v>
      </c>
      <c r="AJ149" s="2">
        <f t="shared" si="17"/>
        <v>2.21</v>
      </c>
    </row>
    <row r="150" spans="24:36" x14ac:dyDescent="0.25">
      <c r="X150" s="5">
        <v>46082</v>
      </c>
      <c r="Y150" s="2">
        <f>HAVERM!D321</f>
        <v>4.45</v>
      </c>
      <c r="Z150" s="2">
        <f>HAVERM!E321</f>
        <v>4.43</v>
      </c>
      <c r="AB150" s="119">
        <f t="shared" si="18"/>
        <v>0.43950000000000067</v>
      </c>
      <c r="AC150" s="119">
        <f t="shared" si="19"/>
        <v>0.38978181818181756</v>
      </c>
      <c r="AD150" s="120"/>
      <c r="AE150" s="2">
        <f>HAVERM!F321</f>
        <v>4.0104999999999995</v>
      </c>
      <c r="AF150" s="2">
        <f>HAVERM!G321</f>
        <v>4.0402181818181822</v>
      </c>
      <c r="AH150" s="5">
        <v>46082</v>
      </c>
      <c r="AI150" s="2">
        <f t="shared" si="16"/>
        <v>-0.50999999999999979</v>
      </c>
      <c r="AJ150" s="2">
        <f t="shared" si="17"/>
        <v>2.6899999999999995</v>
      </c>
    </row>
    <row r="151" spans="24:36" x14ac:dyDescent="0.25">
      <c r="X151" s="5">
        <v>46113</v>
      </c>
      <c r="Y151" s="116">
        <f>HAVERM!D322</f>
        <v>5.14</v>
      </c>
      <c r="Z151" s="116">
        <f>HAVERM!E322</f>
        <v>5</v>
      </c>
      <c r="AB151" s="116">
        <f t="shared" si="18"/>
        <v>0.97142727272727303</v>
      </c>
      <c r="AC151" s="116">
        <f t="shared" si="19"/>
        <v>0.84685909090909117</v>
      </c>
      <c r="AE151" s="116">
        <f>HAVERM!F322</f>
        <v>4.1685727272727267</v>
      </c>
      <c r="AF151" s="116">
        <f>HAVERM!G322</f>
        <v>4.1531409090909088</v>
      </c>
      <c r="AH151" s="5">
        <v>46113</v>
      </c>
      <c r="AI151" s="2">
        <f t="shared" si="16"/>
        <v>0.15999999999999925</v>
      </c>
      <c r="AJ151" s="2">
        <f t="shared" si="17"/>
        <v>3.29</v>
      </c>
    </row>
    <row r="152" spans="24:36" x14ac:dyDescent="0.25">
      <c r="X152" s="5">
        <v>46143</v>
      </c>
      <c r="Y152" s="2">
        <f t="shared" ref="Y152:Y171" si="20">AB152+AE152</f>
        <v>4.9570610000000004</v>
      </c>
      <c r="Z152" s="2">
        <f t="shared" ref="Z152:Z171" si="21">AC152+AF152</f>
        <v>4.8957580000000007</v>
      </c>
      <c r="AB152" s="118">
        <v>0.7</v>
      </c>
      <c r="AC152" s="118">
        <v>0.65</v>
      </c>
      <c r="AE152" s="118">
        <f>Data!H219</f>
        <v>4.2570610000000002</v>
      </c>
      <c r="AF152" s="118">
        <f>Data!I219</f>
        <v>4.2457580000000004</v>
      </c>
      <c r="AH152" s="5">
        <v>46143</v>
      </c>
      <c r="AI152" s="2">
        <f t="shared" si="16"/>
        <v>-0.23293900000000001</v>
      </c>
      <c r="AJ152" s="2">
        <f t="shared" si="17"/>
        <v>3.215758000000001</v>
      </c>
    </row>
    <row r="153" spans="24:36" x14ac:dyDescent="0.25">
      <c r="X153" s="5">
        <v>46174</v>
      </c>
      <c r="Y153" s="2">
        <f t="shared" si="20"/>
        <v>4.8971856666666671</v>
      </c>
      <c r="Z153" s="2">
        <f t="shared" si="21"/>
        <v>4.8525076666666678</v>
      </c>
      <c r="AB153" s="117">
        <f>AB152+(AB155-AB152)*1/3</f>
        <v>0.66666666666666663</v>
      </c>
      <c r="AC153" s="117">
        <f>AC152+(AC155-AC152)*1/3</f>
        <v>0.6166666666666667</v>
      </c>
      <c r="AE153" s="117">
        <f>AE152+(AE155-AE152)*1/3</f>
        <v>4.2305190000000001</v>
      </c>
      <c r="AF153" s="117">
        <f>AF152+(AF155-AF152)*1/3</f>
        <v>4.2358410000000006</v>
      </c>
      <c r="AH153" s="5">
        <v>46174</v>
      </c>
      <c r="AI153" s="2">
        <f t="shared" si="16"/>
        <v>-0.26281433333333304</v>
      </c>
      <c r="AJ153" s="2">
        <f t="shared" si="17"/>
        <v>3.2525076666666677</v>
      </c>
    </row>
    <row r="154" spans="24:36" x14ac:dyDescent="0.25">
      <c r="X154" s="5">
        <v>46204</v>
      </c>
      <c r="Y154" s="2">
        <f t="shared" si="20"/>
        <v>4.8373103333333329</v>
      </c>
      <c r="Z154" s="2">
        <f t="shared" si="21"/>
        <v>4.8092573333333339</v>
      </c>
      <c r="AB154" s="117">
        <f>AB153+(AB155-AB152)*1/3</f>
        <v>0.6333333333333333</v>
      </c>
      <c r="AC154" s="117">
        <f>AC153+(AC155-AC152)*1/3</f>
        <v>0.58333333333333337</v>
      </c>
      <c r="AE154" s="117">
        <f>AE153+(AE155-AE152)*1/3</f>
        <v>4.2039770000000001</v>
      </c>
      <c r="AF154" s="117">
        <f>AF153+(AF155-AF152)*1/3</f>
        <v>4.2259240000000009</v>
      </c>
      <c r="AH154" s="5">
        <v>46204</v>
      </c>
      <c r="AI154" s="2">
        <f t="shared" si="16"/>
        <v>-0.15268966666666728</v>
      </c>
      <c r="AJ154" s="2">
        <f t="shared" si="17"/>
        <v>3.3592573333333338</v>
      </c>
    </row>
    <row r="155" spans="24:36" x14ac:dyDescent="0.25">
      <c r="X155" s="5">
        <v>46235</v>
      </c>
      <c r="Y155" s="2">
        <f t="shared" si="20"/>
        <v>4.7774349999999997</v>
      </c>
      <c r="Z155" s="2">
        <f t="shared" si="21"/>
        <v>4.7660070000000001</v>
      </c>
      <c r="AB155" s="118">
        <v>0.6</v>
      </c>
      <c r="AC155" s="118">
        <v>0.55000000000000004</v>
      </c>
      <c r="AE155" s="118">
        <f>Data!H220</f>
        <v>4.177435</v>
      </c>
      <c r="AF155" s="118">
        <f>Data!I220</f>
        <v>4.2160070000000003</v>
      </c>
      <c r="AH155" s="5">
        <v>46235</v>
      </c>
      <c r="AI155" s="2">
        <f t="shared" si="16"/>
        <v>-2.2565000000000168E-2</v>
      </c>
      <c r="AJ155" s="2">
        <f t="shared" si="17"/>
        <v>3.3760070000000004</v>
      </c>
    </row>
    <row r="156" spans="24:36" x14ac:dyDescent="0.25">
      <c r="X156" s="5">
        <v>46266</v>
      </c>
      <c r="Y156" s="2">
        <f t="shared" si="20"/>
        <v>4.7271656666666662</v>
      </c>
      <c r="Z156" s="2">
        <f t="shared" si="21"/>
        <v>4.724596</v>
      </c>
      <c r="AB156" s="117">
        <f>AB155+(AB158-AB155)*1/3</f>
        <v>0.6</v>
      </c>
      <c r="AC156" s="117">
        <f>AC155+(AC158-AC155)*1/3</f>
        <v>0.53333333333333333</v>
      </c>
      <c r="AE156" s="117">
        <f>AE155+(AE158-AE155)*1/3</f>
        <v>4.1271656666666665</v>
      </c>
      <c r="AF156" s="117">
        <f>AF155+(AF158-AF155)*1/3</f>
        <v>4.1912626666666668</v>
      </c>
      <c r="AH156" s="5">
        <v>46266</v>
      </c>
      <c r="AI156" s="2">
        <f t="shared" ref="AI156:AI187" si="22">Y156-Y132</f>
        <v>0.14716566666666608</v>
      </c>
      <c r="AJ156" s="2">
        <f t="shared" si="17"/>
        <v>3.4445959999999998</v>
      </c>
    </row>
    <row r="157" spans="24:36" x14ac:dyDescent="0.25">
      <c r="X157" s="5">
        <v>46296</v>
      </c>
      <c r="Y157" s="2">
        <f t="shared" si="20"/>
        <v>4.6768963333333327</v>
      </c>
      <c r="Z157" s="2">
        <f t="shared" si="21"/>
        <v>4.6831849999999999</v>
      </c>
      <c r="AB157" s="117">
        <f>AB156+(AB158-AB155)*1/3</f>
        <v>0.6</v>
      </c>
      <c r="AC157" s="117">
        <f>AC156+(AC158-AC155)*1/3</f>
        <v>0.51666666666666661</v>
      </c>
      <c r="AE157" s="117">
        <f>AE156+(AE158-AE155)*1/3</f>
        <v>4.076896333333333</v>
      </c>
      <c r="AF157" s="117">
        <f>AF156+(AF158-AF155)*1/3</f>
        <v>4.1665183333333333</v>
      </c>
      <c r="AH157" s="5">
        <v>46296</v>
      </c>
      <c r="AI157" s="2">
        <f t="shared" si="22"/>
        <v>0.2768963333333323</v>
      </c>
      <c r="AJ157" s="2">
        <f t="shared" si="17"/>
        <v>3.3831850000000001</v>
      </c>
    </row>
    <row r="158" spans="24:36" x14ac:dyDescent="0.25">
      <c r="X158" s="5">
        <v>46327</v>
      </c>
      <c r="Y158" s="2">
        <f t="shared" si="20"/>
        <v>4.626627</v>
      </c>
      <c r="Z158" s="2">
        <f t="shared" si="21"/>
        <v>4.6417739999999998</v>
      </c>
      <c r="AB158" s="118">
        <v>0.6</v>
      </c>
      <c r="AC158" s="118">
        <v>0.5</v>
      </c>
      <c r="AE158" s="118">
        <f>Data!H221</f>
        <v>4.0266270000000004</v>
      </c>
      <c r="AF158" s="118">
        <f>Data!I221</f>
        <v>4.1417739999999998</v>
      </c>
      <c r="AH158" s="5">
        <v>46327</v>
      </c>
      <c r="AI158" s="2">
        <f t="shared" si="22"/>
        <v>9.6626999999999796E-2</v>
      </c>
      <c r="AJ158" s="2">
        <f t="shared" si="17"/>
        <v>3.1217739999999998</v>
      </c>
    </row>
    <row r="159" spans="24:36" x14ac:dyDescent="0.25">
      <c r="X159" s="5">
        <v>46357</v>
      </c>
      <c r="Y159" s="2">
        <f t="shared" si="20"/>
        <v>4.6051763333333335</v>
      </c>
      <c r="Z159" s="2">
        <f t="shared" si="21"/>
        <v>4.6299546666666664</v>
      </c>
      <c r="AB159" s="117">
        <f>AB158+(AB161-AB158)*1/3</f>
        <v>0.6</v>
      </c>
      <c r="AC159" s="117">
        <f>AC158+(AC161-AC158)*1/3</f>
        <v>0.5</v>
      </c>
      <c r="AE159" s="117">
        <f>AE158+(AE161-AE158)*1/3</f>
        <v>4.0051763333333339</v>
      </c>
      <c r="AF159" s="117">
        <f>AF158+(AF161-AF158)*1/3</f>
        <v>4.1299546666666664</v>
      </c>
      <c r="AH159" s="5">
        <v>46357</v>
      </c>
      <c r="AI159" s="2">
        <f t="shared" si="22"/>
        <v>5.1763333333338934E-3</v>
      </c>
      <c r="AJ159" s="2">
        <f t="shared" si="17"/>
        <v>3.0399546666666666</v>
      </c>
    </row>
    <row r="160" spans="24:36" x14ac:dyDescent="0.25">
      <c r="X160" s="5">
        <v>46388</v>
      </c>
      <c r="Y160" s="2">
        <f t="shared" si="20"/>
        <v>4.583725666666667</v>
      </c>
      <c r="Z160" s="2">
        <f t="shared" si="21"/>
        <v>4.618135333333333</v>
      </c>
      <c r="AB160" s="117">
        <f>AB159+(AB161-AB158)*1/3</f>
        <v>0.6</v>
      </c>
      <c r="AC160" s="117">
        <f>AC159+(AC161-AC158)*1/3</f>
        <v>0.5</v>
      </c>
      <c r="AE160" s="117">
        <f>AE159+(AE161-AE158)*1/3</f>
        <v>3.9837256666666669</v>
      </c>
      <c r="AF160" s="117">
        <f>AF159+(AF161-AF158)*1/3</f>
        <v>4.118135333333333</v>
      </c>
      <c r="AH160" s="5">
        <v>46388</v>
      </c>
      <c r="AI160" s="2">
        <f t="shared" si="22"/>
        <v>-4.6274333333332862E-2</v>
      </c>
      <c r="AJ160" s="2">
        <f t="shared" ref="AJ160:AJ191" si="23">Z160-Z100</f>
        <v>2.9881353333333331</v>
      </c>
    </row>
    <row r="161" spans="24:36" x14ac:dyDescent="0.25">
      <c r="X161" s="5">
        <v>46419</v>
      </c>
      <c r="Y161" s="2">
        <f t="shared" si="20"/>
        <v>4.5622749999999996</v>
      </c>
      <c r="Z161" s="2">
        <f t="shared" si="21"/>
        <v>4.6063159999999996</v>
      </c>
      <c r="AB161" s="118">
        <f>'[2]Mortgage &amp; deposit rates'!Z119</f>
        <v>0.6</v>
      </c>
      <c r="AC161" s="118">
        <v>0.5</v>
      </c>
      <c r="AE161" s="118">
        <f>Data!H222</f>
        <v>3.962275</v>
      </c>
      <c r="AF161" s="118">
        <f>Data!I222</f>
        <v>4.1063159999999996</v>
      </c>
      <c r="AH161" s="5">
        <v>46419</v>
      </c>
      <c r="AI161" s="2">
        <f t="shared" si="22"/>
        <v>-8.7725000000000719E-2</v>
      </c>
      <c r="AJ161" s="2">
        <f t="shared" si="23"/>
        <v>2.8163159999999996</v>
      </c>
    </row>
    <row r="162" spans="24:36" x14ac:dyDescent="0.25">
      <c r="X162" s="5">
        <v>46447</v>
      </c>
      <c r="Y162" s="2">
        <f t="shared" si="20"/>
        <v>4.553504666666667</v>
      </c>
      <c r="Z162" s="2">
        <f t="shared" si="21"/>
        <v>4.5821049999999994</v>
      </c>
      <c r="AB162" s="117">
        <f>AB161+(AB164-AB161)*1/3</f>
        <v>0.6333333333333333</v>
      </c>
      <c r="AC162" s="117">
        <f>AC161+(AC164-AC161)*1/3</f>
        <v>0.5</v>
      </c>
      <c r="AE162" s="117">
        <f>AE161+(AE164-AE161)*1/3</f>
        <v>3.9201713333333332</v>
      </c>
      <c r="AF162" s="117">
        <f>AF161+(AF164-AF161)*1/3</f>
        <v>4.0821049999999994</v>
      </c>
      <c r="AH162" s="5">
        <v>46447</v>
      </c>
      <c r="AI162" s="2">
        <f t="shared" si="22"/>
        <v>1.3504666666666942E-2</v>
      </c>
      <c r="AJ162" s="2">
        <f t="shared" si="23"/>
        <v>2.4721049999999996</v>
      </c>
    </row>
    <row r="163" spans="24:36" x14ac:dyDescent="0.25">
      <c r="X163" s="5">
        <v>46478</v>
      </c>
      <c r="Y163" s="2">
        <f t="shared" si="20"/>
        <v>4.5447343333333334</v>
      </c>
      <c r="Z163" s="2">
        <f t="shared" si="21"/>
        <v>4.5578939999999992</v>
      </c>
      <c r="AB163" s="117">
        <f>AB162+(AB164-AB161)*1/3</f>
        <v>0.66666666666666663</v>
      </c>
      <c r="AC163" s="117">
        <f>AC162+(AC164-AC161)*1/3</f>
        <v>0.5</v>
      </c>
      <c r="AE163" s="117">
        <f>AE162+(AE164-AE161)*1/3</f>
        <v>3.8780676666666665</v>
      </c>
      <c r="AF163" s="117">
        <f>AF162+(AF164-AF161)*1/3</f>
        <v>4.0578939999999992</v>
      </c>
      <c r="AH163" s="5">
        <v>46478</v>
      </c>
      <c r="AI163" s="2">
        <f t="shared" si="22"/>
        <v>0.1247343333333335</v>
      </c>
      <c r="AJ163" s="2">
        <f t="shared" si="23"/>
        <v>2.2078939999999991</v>
      </c>
    </row>
    <row r="164" spans="24:36" x14ac:dyDescent="0.25">
      <c r="X164" s="5">
        <v>46508</v>
      </c>
      <c r="Y164" s="2">
        <f t="shared" si="20"/>
        <v>4.5359639999999999</v>
      </c>
      <c r="Z164" s="2">
        <f t="shared" si="21"/>
        <v>4.5336829999999999</v>
      </c>
      <c r="AB164" s="118">
        <f>'[2]Mortgage &amp; deposit rates'!Z120</f>
        <v>0.7</v>
      </c>
      <c r="AC164" s="118">
        <f>'[2]Mortgage &amp; deposit rates'!AA120</f>
        <v>0.5</v>
      </c>
      <c r="AE164" s="118">
        <f>Data!H223</f>
        <v>3.8359640000000002</v>
      </c>
      <c r="AF164" s="118">
        <f>Data!I223</f>
        <v>4.0336829999999999</v>
      </c>
      <c r="AH164" s="5">
        <v>46508</v>
      </c>
      <c r="AI164" s="2">
        <f t="shared" si="22"/>
        <v>0.35596400000000017</v>
      </c>
      <c r="AJ164" s="2">
        <f t="shared" si="23"/>
        <v>1.9136829999999998</v>
      </c>
    </row>
    <row r="165" spans="24:36" x14ac:dyDescent="0.25">
      <c r="X165" s="5">
        <v>46539</v>
      </c>
      <c r="Y165" s="2">
        <f t="shared" si="20"/>
        <v>4.5200690000000003</v>
      </c>
      <c r="Z165" s="2">
        <f t="shared" si="21"/>
        <v>4.519746333333333</v>
      </c>
      <c r="AB165" s="117">
        <f>AB164+(AB167-AB164)*1/3</f>
        <v>0.71666666666666667</v>
      </c>
      <c r="AC165" s="117">
        <f>AC164+(AC167-AC164)*1/3</f>
        <v>0.51666666666666672</v>
      </c>
      <c r="AE165" s="117">
        <f>AE164+(AE167-AE164)*1/3</f>
        <v>3.8034023333333336</v>
      </c>
      <c r="AF165" s="117">
        <f>AF164+(AF167-AF164)*1/3</f>
        <v>4.0030796666666664</v>
      </c>
      <c r="AH165" s="5">
        <v>46539</v>
      </c>
      <c r="AI165" s="2">
        <f t="shared" si="22"/>
        <v>0.24006900000000009</v>
      </c>
      <c r="AJ165" s="2">
        <f t="shared" si="23"/>
        <v>1.6197463333333331</v>
      </c>
    </row>
    <row r="166" spans="24:36" x14ac:dyDescent="0.25">
      <c r="X166" s="5">
        <v>46569</v>
      </c>
      <c r="Y166" s="2">
        <f t="shared" si="20"/>
        <v>4.5041740000000008</v>
      </c>
      <c r="Z166" s="2">
        <f t="shared" si="21"/>
        <v>4.5058096666666669</v>
      </c>
      <c r="AB166" s="117">
        <f>AB165+(AB167-AB164)*1/3</f>
        <v>0.73333333333333339</v>
      </c>
      <c r="AC166" s="117">
        <f>AC165+(AC167-AC164)*1/3</f>
        <v>0.53333333333333344</v>
      </c>
      <c r="AE166" s="117">
        <f>AE165+(AE167-AE164)*1/3</f>
        <v>3.770840666666667</v>
      </c>
      <c r="AF166" s="117">
        <f>AF165+(AF167-AF164)*1/3</f>
        <v>3.9724763333333333</v>
      </c>
      <c r="AH166" s="5">
        <v>46569</v>
      </c>
      <c r="AI166" s="2">
        <f t="shared" si="22"/>
        <v>0.29417400000000082</v>
      </c>
      <c r="AJ166" s="2">
        <f t="shared" si="23"/>
        <v>1.0758096666666668</v>
      </c>
    </row>
    <row r="167" spans="24:36" x14ac:dyDescent="0.25">
      <c r="X167" s="5">
        <v>46600</v>
      </c>
      <c r="Y167" s="2">
        <f t="shared" si="20"/>
        <v>4.4882790000000004</v>
      </c>
      <c r="Z167" s="2">
        <f t="shared" si="21"/>
        <v>4.491873</v>
      </c>
      <c r="AB167" s="118">
        <f>'[2]Mortgage &amp; deposit rates'!Z121</f>
        <v>0.75</v>
      </c>
      <c r="AC167" s="118">
        <f>'[2]Mortgage &amp; deposit rates'!AA121</f>
        <v>0.55000000000000004</v>
      </c>
      <c r="AE167" s="118">
        <f>Data!H224</f>
        <v>3.7382789999999999</v>
      </c>
      <c r="AF167" s="118">
        <f>Data!I224</f>
        <v>3.9418730000000002</v>
      </c>
      <c r="AH167" s="5">
        <v>46600</v>
      </c>
      <c r="AI167" s="2">
        <f t="shared" si="22"/>
        <v>0.38827900000000071</v>
      </c>
      <c r="AJ167" s="2">
        <f t="shared" si="23"/>
        <v>0.88187300000000013</v>
      </c>
    </row>
    <row r="168" spans="24:36" x14ac:dyDescent="0.25">
      <c r="X168" s="5">
        <v>46631</v>
      </c>
      <c r="Y168" s="2">
        <f t="shared" si="20"/>
        <v>4.4544496666666671</v>
      </c>
      <c r="Z168" s="2">
        <f t="shared" si="21"/>
        <v>4.4599206666666671</v>
      </c>
      <c r="AB168" s="117">
        <f>AB167+(AB170-AB167)*1/3</f>
        <v>0.76666666666666672</v>
      </c>
      <c r="AC168" s="117">
        <f>AC167+(AC170-AC167)*1/3</f>
        <v>0.56666666666666665</v>
      </c>
      <c r="AE168" s="117">
        <f>AE167+(AE170-AE167)*1/3</f>
        <v>3.687783</v>
      </c>
      <c r="AF168" s="117">
        <f>AF167+(AF170-AF167)*1/3</f>
        <v>3.8932540000000002</v>
      </c>
      <c r="AH168" s="5">
        <v>46631</v>
      </c>
      <c r="AI168" s="2">
        <f t="shared" si="22"/>
        <v>0.26444966666666669</v>
      </c>
      <c r="AJ168" s="2">
        <f t="shared" si="23"/>
        <v>0.48992066666666689</v>
      </c>
    </row>
    <row r="169" spans="24:36" x14ac:dyDescent="0.25">
      <c r="X169" s="5">
        <v>46661</v>
      </c>
      <c r="Y169" s="2">
        <f t="shared" si="20"/>
        <v>4.4206203333333338</v>
      </c>
      <c r="Z169" s="2">
        <f t="shared" si="21"/>
        <v>4.4279683333333333</v>
      </c>
      <c r="AB169" s="117">
        <f>AB168+(AB170-AB167)*1/3</f>
        <v>0.78333333333333344</v>
      </c>
      <c r="AC169" s="117">
        <f>AC168+(AC170-AC167)*1/3</f>
        <v>0.58333333333333326</v>
      </c>
      <c r="AE169" s="117">
        <f>AE168+(AE170-AE167)*1/3</f>
        <v>3.6372870000000002</v>
      </c>
      <c r="AF169" s="117">
        <f>AF168+(AF170-AF167)*1/3</f>
        <v>3.8446350000000002</v>
      </c>
      <c r="AH169" s="5">
        <v>46661</v>
      </c>
      <c r="AI169" s="2">
        <f t="shared" si="22"/>
        <v>0.22062033333333364</v>
      </c>
      <c r="AJ169" s="2">
        <f t="shared" si="23"/>
        <v>-1.182031666666667</v>
      </c>
    </row>
    <row r="170" spans="24:36" x14ac:dyDescent="0.25">
      <c r="X170" s="5">
        <v>46692</v>
      </c>
      <c r="Y170" s="2">
        <f t="shared" si="20"/>
        <v>4.3867909999999997</v>
      </c>
      <c r="Z170" s="2">
        <f t="shared" si="21"/>
        <v>4.3960159999999995</v>
      </c>
      <c r="AB170" s="118">
        <f>'[2]Mortgage &amp; deposit rates'!Z122</f>
        <v>0.8</v>
      </c>
      <c r="AC170" s="118">
        <f>'[2]Mortgage &amp; deposit rates'!AA122</f>
        <v>0.6</v>
      </c>
      <c r="AE170" s="118">
        <f>Data!H225</f>
        <v>3.5867909999999998</v>
      </c>
      <c r="AF170" s="118">
        <f>Data!I225</f>
        <v>3.7960159999999998</v>
      </c>
      <c r="AH170" s="5">
        <v>46692</v>
      </c>
      <c r="AI170" s="2">
        <f t="shared" si="22"/>
        <v>0.32679100000000005</v>
      </c>
      <c r="AJ170" s="2">
        <f t="shared" si="23"/>
        <v>-1.1039840000000005</v>
      </c>
    </row>
    <row r="171" spans="24:36" x14ac:dyDescent="0.25">
      <c r="X171" s="5">
        <v>46722</v>
      </c>
      <c r="Y171" s="2">
        <f t="shared" si="20"/>
        <v>4.3151236666666666</v>
      </c>
      <c r="Z171" s="2">
        <f t="shared" si="21"/>
        <v>4.3570120000000001</v>
      </c>
      <c r="AB171" s="117">
        <f>AB170+(AB173-AB170)*1/3</f>
        <v>0.8</v>
      </c>
      <c r="AC171" s="117">
        <f>AC170+(AC173-AC170)*1/3</f>
        <v>0.6166666666666667</v>
      </c>
      <c r="AE171" s="117">
        <f>AE170+(AE173-AE170)*1/3</f>
        <v>3.5151236666666668</v>
      </c>
      <c r="AF171" s="117">
        <f>AF170+(AF173-AF170)*1/3</f>
        <v>3.7403453333333334</v>
      </c>
      <c r="AH171" s="5">
        <v>46722</v>
      </c>
      <c r="AI171" s="2">
        <f t="shared" si="22"/>
        <v>0.34512366666666638</v>
      </c>
      <c r="AJ171" s="2">
        <f t="shared" si="23"/>
        <v>-0.69298799999999972</v>
      </c>
    </row>
    <row r="172" spans="24:36" x14ac:dyDescent="0.25">
      <c r="AB172" s="117">
        <f>AB171+(AB173-AB170)*1/3</f>
        <v>0.8</v>
      </c>
      <c r="AC172" s="117">
        <f>AC171+(AC173-AC170)*1/3</f>
        <v>0.63333333333333341</v>
      </c>
      <c r="AE172" s="117">
        <f>AE171+(AE173-AE170)*1/3</f>
        <v>3.4434563333333337</v>
      </c>
      <c r="AF172" s="117">
        <f>AF171+(AF173-AF170)*1/3</f>
        <v>3.684674666666667</v>
      </c>
    </row>
    <row r="173" spans="24:36" x14ac:dyDescent="0.25">
      <c r="AB173" s="118">
        <f>'[2]Mortgage &amp; deposit rates'!Z123</f>
        <v>0.8</v>
      </c>
      <c r="AC173" s="118">
        <f>'[2]Mortgage &amp; deposit rates'!AA123</f>
        <v>0.65</v>
      </c>
      <c r="AE173" s="118">
        <f>Data!H226</f>
        <v>3.3717890000000001</v>
      </c>
      <c r="AF173" s="118">
        <f>Data!I226</f>
        <v>3.6290040000000001</v>
      </c>
    </row>
    <row r="174" spans="24:36" x14ac:dyDescent="0.25">
      <c r="Y174" s="2">
        <f>Y151-Y149</f>
        <v>1.1699999999999995</v>
      </c>
      <c r="Z174" s="2">
        <f>Z151-Z149</f>
        <v>0.99000000000000021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A165-7B72-4CBE-AE3D-4A791B4D4A43}">
  <dimension ref="A1:CU624"/>
  <sheetViews>
    <sheetView workbookViewId="0">
      <pane xSplit="2" ySplit="8" topLeftCell="AI608" activePane="bottomRight" state="frozen"/>
      <selection pane="topRight" activeCell="B1" sqref="B1"/>
      <selection pane="bottomLeft" activeCell="A7" sqref="A7"/>
      <selection pane="bottomRight" activeCell="AV626" sqref="AV626"/>
    </sheetView>
  </sheetViews>
  <sheetFormatPr defaultRowHeight="15" x14ac:dyDescent="0.25"/>
  <cols>
    <col min="1" max="1" width="10.42578125" bestFit="1" customWidth="1"/>
    <col min="3" max="13" width="16.7109375" customWidth="1"/>
    <col min="14" max="14" width="2.7109375" customWidth="1"/>
    <col min="15" max="16" width="16.7109375" customWidth="1"/>
    <col min="17" max="17" width="2.7109375" customWidth="1"/>
    <col min="18" max="23" width="16.7109375" customWidth="1"/>
    <col min="24" max="24" width="2.7109375" customWidth="1"/>
    <col min="25" max="43" width="16.7109375" customWidth="1"/>
    <col min="44" max="44" width="2.7109375" customWidth="1"/>
    <col min="45" max="45" width="17.7109375" bestFit="1" customWidth="1"/>
    <col min="46" max="48" width="16.7109375" customWidth="1"/>
    <col min="49" max="49" width="2.7109375" customWidth="1"/>
    <col min="50" max="51" width="16.7109375" customWidth="1"/>
    <col min="52" max="52" width="2.7109375" customWidth="1"/>
    <col min="53" max="54" width="16.7109375" customWidth="1"/>
    <col min="55" max="55" width="2.7109375" customWidth="1"/>
    <col min="56" max="66" width="16.7109375" customWidth="1"/>
    <col min="67" max="67" width="2.7109375" customWidth="1"/>
    <col min="68" max="68" width="10.42578125" bestFit="1" customWidth="1"/>
    <col min="80" max="80" width="2.7109375" customWidth="1"/>
    <col min="81" max="83" width="16.7109375" customWidth="1"/>
    <col min="84" max="84" width="2.7109375" customWidth="1"/>
    <col min="85" max="85" width="10.42578125" bestFit="1" customWidth="1"/>
  </cols>
  <sheetData>
    <row r="1" spans="1:99" x14ac:dyDescent="0.25">
      <c r="C1" t="s">
        <v>643</v>
      </c>
      <c r="D1" t="s">
        <v>645</v>
      </c>
      <c r="E1" t="s">
        <v>646</v>
      </c>
      <c r="F1" t="s">
        <v>661</v>
      </c>
      <c r="G1" t="s">
        <v>685</v>
      </c>
      <c r="H1" t="s">
        <v>684</v>
      </c>
      <c r="I1" t="s">
        <v>683</v>
      </c>
      <c r="J1" t="s">
        <v>682</v>
      </c>
      <c r="K1" t="s">
        <v>681</v>
      </c>
      <c r="L1" t="s">
        <v>680</v>
      </c>
      <c r="M1" t="s">
        <v>689</v>
      </c>
      <c r="O1" t="s">
        <v>643</v>
      </c>
      <c r="P1" t="s">
        <v>645</v>
      </c>
      <c r="R1" t="s">
        <v>643</v>
      </c>
      <c r="S1" t="s">
        <v>643</v>
      </c>
      <c r="T1" t="s">
        <v>645</v>
      </c>
      <c r="U1" t="s">
        <v>645</v>
      </c>
      <c r="V1" t="s">
        <v>2249</v>
      </c>
      <c r="W1" t="s">
        <v>2249</v>
      </c>
      <c r="AS1" s="10" t="s">
        <v>659</v>
      </c>
      <c r="AT1" t="s">
        <v>643</v>
      </c>
      <c r="AU1" t="s">
        <v>645</v>
      </c>
      <c r="AV1" t="s">
        <v>2249</v>
      </c>
      <c r="BA1" t="s">
        <v>643</v>
      </c>
      <c r="BB1" t="s">
        <v>645</v>
      </c>
      <c r="BD1" t="str">
        <f t="shared" ref="BD1:BN1" si="0">C1</f>
        <v>UK</v>
      </c>
      <c r="BE1" t="str">
        <f t="shared" si="0"/>
        <v>US</v>
      </c>
      <c r="BF1" t="str">
        <f t="shared" si="0"/>
        <v>Germany</v>
      </c>
      <c r="BG1" t="str">
        <f t="shared" si="0"/>
        <v>Italy</v>
      </c>
      <c r="BH1" t="str">
        <f t="shared" si="0"/>
        <v>Japan</v>
      </c>
      <c r="BI1" t="str">
        <f t="shared" si="0"/>
        <v>New Zealand</v>
      </c>
      <c r="BJ1" t="str">
        <f t="shared" si="0"/>
        <v>Sweden</v>
      </c>
      <c r="BK1" t="str">
        <f t="shared" si="0"/>
        <v>Canada</v>
      </c>
      <c r="BL1" t="str">
        <f t="shared" si="0"/>
        <v>France</v>
      </c>
      <c r="BM1" t="str">
        <f t="shared" si="0"/>
        <v>Spain</v>
      </c>
      <c r="BN1" t="str">
        <f t="shared" si="0"/>
        <v>Australia</v>
      </c>
      <c r="BQ1" s="10" t="s">
        <v>688</v>
      </c>
      <c r="CC1" t="str">
        <f>AT1</f>
        <v>UK</v>
      </c>
      <c r="CD1" t="str">
        <f>AU1</f>
        <v>US</v>
      </c>
      <c r="CE1" t="str">
        <f>AV1</f>
        <v>Eurozone</v>
      </c>
      <c r="CG1" s="10" t="s">
        <v>2228</v>
      </c>
      <c r="CH1" s="10"/>
    </row>
    <row r="2" spans="1:99" x14ac:dyDescent="0.25">
      <c r="C2" t="s">
        <v>644</v>
      </c>
      <c r="D2" t="s">
        <v>644</v>
      </c>
      <c r="E2" t="s">
        <v>644</v>
      </c>
      <c r="O2" t="s">
        <v>657</v>
      </c>
      <c r="P2" t="s">
        <v>657</v>
      </c>
      <c r="R2" t="s">
        <v>647</v>
      </c>
      <c r="S2" t="s">
        <v>648</v>
      </c>
      <c r="T2" t="s">
        <v>647</v>
      </c>
      <c r="U2" t="s">
        <v>648</v>
      </c>
      <c r="V2" t="s">
        <v>647</v>
      </c>
      <c r="W2" t="s">
        <v>648</v>
      </c>
      <c r="Y2" t="s">
        <v>2229</v>
      </c>
      <c r="Z2" t="s">
        <v>2230</v>
      </c>
      <c r="AA2" t="s">
        <v>2231</v>
      </c>
      <c r="AB2" t="s">
        <v>2232</v>
      </c>
      <c r="AC2" t="s">
        <v>2233</v>
      </c>
      <c r="AD2" t="s">
        <v>2234</v>
      </c>
      <c r="AE2" t="s">
        <v>2235</v>
      </c>
      <c r="AF2" t="s">
        <v>2236</v>
      </c>
      <c r="AG2" t="s">
        <v>2237</v>
      </c>
      <c r="AH2" t="s">
        <v>2238</v>
      </c>
      <c r="AI2" t="s">
        <v>2239</v>
      </c>
      <c r="AJ2" t="s">
        <v>2240</v>
      </c>
      <c r="AK2" t="s">
        <v>2241</v>
      </c>
      <c r="AT2" t="s">
        <v>649</v>
      </c>
      <c r="AU2" t="s">
        <v>649</v>
      </c>
      <c r="AV2" t="s">
        <v>649</v>
      </c>
      <c r="AX2" t="s">
        <v>650</v>
      </c>
      <c r="AY2" t="s">
        <v>651</v>
      </c>
      <c r="BA2" t="s">
        <v>658</v>
      </c>
      <c r="BB2" t="s">
        <v>658</v>
      </c>
      <c r="BD2" t="s">
        <v>688</v>
      </c>
      <c r="BE2" t="s">
        <v>688</v>
      </c>
      <c r="BF2" t="s">
        <v>688</v>
      </c>
      <c r="BG2" t="s">
        <v>688</v>
      </c>
      <c r="BH2" t="s">
        <v>688</v>
      </c>
      <c r="BI2" t="s">
        <v>688</v>
      </c>
      <c r="BJ2" t="s">
        <v>688</v>
      </c>
      <c r="BK2" t="s">
        <v>688</v>
      </c>
      <c r="BL2" t="s">
        <v>688</v>
      </c>
      <c r="BM2" t="s">
        <v>688</v>
      </c>
      <c r="BN2" t="s">
        <v>688</v>
      </c>
      <c r="BQ2">
        <f>RANK(BQ4,$BQ$4:$CA$4)</f>
        <v>1</v>
      </c>
      <c r="BR2">
        <f t="shared" ref="BR2:CA2" si="1">RANK(BR4,$BQ$4:$CA$4)</f>
        <v>4</v>
      </c>
      <c r="BS2">
        <f t="shared" si="1"/>
        <v>7</v>
      </c>
      <c r="BT2">
        <f t="shared" si="1"/>
        <v>2</v>
      </c>
      <c r="BU2">
        <f t="shared" si="1"/>
        <v>8</v>
      </c>
      <c r="BV2">
        <f t="shared" si="1"/>
        <v>10</v>
      </c>
      <c r="BW2">
        <f t="shared" si="1"/>
        <v>11</v>
      </c>
      <c r="BX2">
        <f t="shared" si="1"/>
        <v>6</v>
      </c>
      <c r="BY2">
        <f t="shared" si="1"/>
        <v>3</v>
      </c>
      <c r="BZ2">
        <f t="shared" si="1"/>
        <v>5</v>
      </c>
      <c r="CA2">
        <f t="shared" si="1"/>
        <v>9</v>
      </c>
      <c r="CC2" t="s">
        <v>2250</v>
      </c>
      <c r="CD2" t="s">
        <v>2250</v>
      </c>
      <c r="CE2" t="s">
        <v>2250</v>
      </c>
      <c r="CI2" t="s">
        <v>2229</v>
      </c>
      <c r="CJ2" t="s">
        <v>2230</v>
      </c>
      <c r="CK2" t="s">
        <v>2231</v>
      </c>
      <c r="CL2" t="s">
        <v>2232</v>
      </c>
      <c r="CM2" t="s">
        <v>2233</v>
      </c>
      <c r="CN2" t="s">
        <v>2234</v>
      </c>
      <c r="CO2" t="s">
        <v>2235</v>
      </c>
      <c r="CP2" t="s">
        <v>2236</v>
      </c>
      <c r="CQ2" t="s">
        <v>2237</v>
      </c>
      <c r="CR2" t="s">
        <v>2238</v>
      </c>
      <c r="CS2" t="s">
        <v>2239</v>
      </c>
      <c r="CT2" t="s">
        <v>2240</v>
      </c>
      <c r="CU2" t="s">
        <v>2241</v>
      </c>
    </row>
    <row r="3" spans="1:99" x14ac:dyDescent="0.25">
      <c r="B3" s="1" t="s">
        <v>7</v>
      </c>
      <c r="C3" t="s">
        <v>0</v>
      </c>
      <c r="D3" t="s">
        <v>2</v>
      </c>
      <c r="E3" t="s">
        <v>1</v>
      </c>
      <c r="F3" s="9" t="s">
        <v>660</v>
      </c>
      <c r="G3" s="9" t="s">
        <v>662</v>
      </c>
      <c r="H3" s="9" t="s">
        <v>663</v>
      </c>
      <c r="I3" s="9" t="s">
        <v>664</v>
      </c>
      <c r="J3" s="9" t="s">
        <v>665</v>
      </c>
      <c r="K3" s="9" t="s">
        <v>666</v>
      </c>
      <c r="L3" s="9" t="s">
        <v>679</v>
      </c>
      <c r="M3" s="9" t="s">
        <v>690</v>
      </c>
      <c r="O3" t="s">
        <v>652</v>
      </c>
      <c r="P3" s="9" t="s">
        <v>653</v>
      </c>
      <c r="R3" t="s">
        <v>3</v>
      </c>
      <c r="S3" t="s">
        <v>4</v>
      </c>
      <c r="T3" t="s">
        <v>5</v>
      </c>
      <c r="U3" t="s">
        <v>6</v>
      </c>
      <c r="V3" s="9" t="s">
        <v>2243</v>
      </c>
      <c r="W3" s="9" t="s">
        <v>2244</v>
      </c>
      <c r="Y3" s="9" t="s">
        <v>2211</v>
      </c>
      <c r="Z3" t="s">
        <v>652</v>
      </c>
      <c r="AA3" s="9" t="s">
        <v>2212</v>
      </c>
      <c r="AB3" s="9" t="s">
        <v>2213</v>
      </c>
      <c r="AC3" t="s">
        <v>1788</v>
      </c>
      <c r="AD3" s="9" t="s">
        <v>2219</v>
      </c>
      <c r="AE3" s="9" t="s">
        <v>2220</v>
      </c>
      <c r="AF3" s="9" t="s">
        <v>2221</v>
      </c>
      <c r="AG3" s="9" t="s">
        <v>2222</v>
      </c>
      <c r="AH3" t="s">
        <v>0</v>
      </c>
      <c r="AI3" t="s">
        <v>1789</v>
      </c>
      <c r="AJ3" t="s">
        <v>1790</v>
      </c>
      <c r="AK3" t="s">
        <v>1791</v>
      </c>
      <c r="AL3" t="s">
        <v>710</v>
      </c>
      <c r="AM3" t="s">
        <v>722</v>
      </c>
      <c r="AN3" t="s">
        <v>734</v>
      </c>
      <c r="AO3" t="s">
        <v>746</v>
      </c>
      <c r="AP3" t="s">
        <v>758</v>
      </c>
      <c r="AQ3" t="s">
        <v>760</v>
      </c>
      <c r="BQ3" t="str">
        <f t="shared" ref="BQ3:CA3" si="2">BD1</f>
        <v>UK</v>
      </c>
      <c r="BR3" t="str">
        <f t="shared" si="2"/>
        <v>US</v>
      </c>
      <c r="BS3" t="str">
        <f t="shared" si="2"/>
        <v>Germany</v>
      </c>
      <c r="BT3" t="str">
        <f t="shared" si="2"/>
        <v>Italy</v>
      </c>
      <c r="BU3" t="str">
        <f t="shared" si="2"/>
        <v>Japan</v>
      </c>
      <c r="BV3" t="str">
        <f t="shared" si="2"/>
        <v>New Zealand</v>
      </c>
      <c r="BW3" t="str">
        <f t="shared" si="2"/>
        <v>Sweden</v>
      </c>
      <c r="BX3" t="str">
        <f t="shared" si="2"/>
        <v>Canada</v>
      </c>
      <c r="BY3" t="str">
        <f t="shared" si="2"/>
        <v>France</v>
      </c>
      <c r="BZ3" t="str">
        <f t="shared" si="2"/>
        <v>Spain</v>
      </c>
      <c r="CA3" t="str">
        <f t="shared" si="2"/>
        <v>Australia</v>
      </c>
      <c r="CG3" s="12">
        <v>46080</v>
      </c>
      <c r="CH3" t="s">
        <v>2242</v>
      </c>
      <c r="CI3" s="2">
        <f t="shared" ref="CI3:CU4" si="3">INDEX($Y$9:$AK$723,MATCH($CG3,$A$9:$A$723,0),MATCH(CI$2,$Y$2:$AK$2,0))</f>
        <v>3.52</v>
      </c>
      <c r="CJ3" s="2">
        <f t="shared" si="3"/>
        <v>3.69</v>
      </c>
      <c r="CK3" s="2">
        <f t="shared" si="3"/>
        <v>3.76</v>
      </c>
      <c r="CL3" s="2">
        <f t="shared" si="3"/>
        <v>3.68</v>
      </c>
      <c r="CM3" s="2">
        <f t="shared" si="3"/>
        <v>3.8</v>
      </c>
      <c r="CN3" s="2">
        <f t="shared" si="3"/>
        <v>3.85</v>
      </c>
      <c r="CO3" s="2">
        <f t="shared" si="3"/>
        <v>4.0199999999999996</v>
      </c>
      <c r="CP3" s="2">
        <f t="shared" si="3"/>
        <v>4.17</v>
      </c>
      <c r="CQ3" s="2">
        <f t="shared" si="3"/>
        <v>4.24</v>
      </c>
      <c r="CR3" s="2">
        <f t="shared" si="3"/>
        <v>4.3099999999999996</v>
      </c>
      <c r="CS3" s="2">
        <f t="shared" si="3"/>
        <v>4.72</v>
      </c>
      <c r="CT3" s="2">
        <f t="shared" si="3"/>
        <v>4.95</v>
      </c>
      <c r="CU3" s="2">
        <f t="shared" si="3"/>
        <v>4.99</v>
      </c>
    </row>
    <row r="4" spans="1:99" s="6" customFormat="1" ht="105" x14ac:dyDescent="0.25">
      <c r="B4" s="6" t="s">
        <v>13</v>
      </c>
      <c r="C4" s="6" t="s">
        <v>16</v>
      </c>
      <c r="D4" s="6" t="s">
        <v>21</v>
      </c>
      <c r="E4" s="6" t="s">
        <v>18</v>
      </c>
      <c r="F4" s="6" t="s">
        <v>668</v>
      </c>
      <c r="G4" s="6" t="s">
        <v>670</v>
      </c>
      <c r="H4" s="6" t="s">
        <v>672</v>
      </c>
      <c r="I4" s="6" t="s">
        <v>674</v>
      </c>
      <c r="J4" s="6" t="s">
        <v>676</v>
      </c>
      <c r="K4" s="6" t="s">
        <v>678</v>
      </c>
      <c r="L4" s="6" t="s">
        <v>687</v>
      </c>
      <c r="M4" s="6" t="s">
        <v>692</v>
      </c>
      <c r="O4" s="6" t="s">
        <v>654</v>
      </c>
      <c r="P4" s="6" t="s">
        <v>656</v>
      </c>
      <c r="R4" s="6" t="s">
        <v>24</v>
      </c>
      <c r="S4" s="6" t="s">
        <v>25</v>
      </c>
      <c r="T4" s="6" t="s">
        <v>28</v>
      </c>
      <c r="U4" s="6" t="s">
        <v>29</v>
      </c>
      <c r="V4" s="6" t="s">
        <v>2246</v>
      </c>
      <c r="W4" s="6" t="s">
        <v>2247</v>
      </c>
      <c r="Y4" s="6" t="s">
        <v>2215</v>
      </c>
      <c r="Z4" s="6" t="s">
        <v>654</v>
      </c>
      <c r="AA4" s="6" t="s">
        <v>2216</v>
      </c>
      <c r="AB4" s="6" t="s">
        <v>2218</v>
      </c>
      <c r="AC4" s="6" t="s">
        <v>1793</v>
      </c>
      <c r="AD4" s="6" t="s">
        <v>2223</v>
      </c>
      <c r="AE4" s="6" t="s">
        <v>2225</v>
      </c>
      <c r="AF4" s="6" t="s">
        <v>2226</v>
      </c>
      <c r="AG4" s="6" t="s">
        <v>2227</v>
      </c>
      <c r="AH4" s="6" t="s">
        <v>16</v>
      </c>
      <c r="AI4" s="6" t="s">
        <v>1794</v>
      </c>
      <c r="AJ4" s="6" t="s">
        <v>1795</v>
      </c>
      <c r="AK4" s="6" t="s">
        <v>1796</v>
      </c>
      <c r="AL4" s="6" t="s">
        <v>780</v>
      </c>
      <c r="AM4" s="6" t="s">
        <v>792</v>
      </c>
      <c r="AN4" s="6" t="s">
        <v>804</v>
      </c>
      <c r="AO4" s="6" t="s">
        <v>816</v>
      </c>
      <c r="AP4" s="6" t="s">
        <v>828</v>
      </c>
      <c r="AQ4" s="6" t="s">
        <v>831</v>
      </c>
      <c r="BP4" s="33">
        <v>46153</v>
      </c>
      <c r="BQ4" s="8">
        <f>INDEX($BD$9:$BN$723,MATCH($BP4,$A$9:$A$723,0),MATCH(BQ$3,$BD$1:$BN$1,0))+BQ5</f>
        <v>71.000010000000003</v>
      </c>
      <c r="BR4" s="8">
        <f t="shared" ref="BR4:CA4" si="4">INDEX($BD$9:$BN$723,MATCH($BP4,$A$9:$A$723,0),MATCH(BR$3,$BD$1:$BN$1,0))+BR5</f>
        <v>45.000019999999971</v>
      </c>
      <c r="BS4" s="8">
        <f t="shared" si="4"/>
        <v>41.000029999999974</v>
      </c>
      <c r="BT4" s="8">
        <f t="shared" si="4"/>
        <v>51.00004000000002</v>
      </c>
      <c r="BU4" s="8">
        <f t="shared" si="4"/>
        <v>40.100049999999982</v>
      </c>
      <c r="BV4" s="8">
        <f t="shared" si="4"/>
        <v>34.000059999999984</v>
      </c>
      <c r="BW4" s="8">
        <f t="shared" si="4"/>
        <v>20.000070000000019</v>
      </c>
      <c r="BX4" s="8">
        <f t="shared" si="4"/>
        <v>41.000080000000011</v>
      </c>
      <c r="BY4" s="8">
        <f t="shared" si="4"/>
        <v>46.00009</v>
      </c>
      <c r="BZ4" s="8">
        <f t="shared" si="4"/>
        <v>41.000100000000018</v>
      </c>
      <c r="CA4" s="8">
        <f t="shared" si="4"/>
        <v>34.060110000000023</v>
      </c>
      <c r="CG4" s="33">
        <v>46153</v>
      </c>
      <c r="CH4" s="6" t="s">
        <v>1798</v>
      </c>
      <c r="CI4" s="2">
        <f t="shared" si="3"/>
        <v>4.3899999999999997</v>
      </c>
      <c r="CJ4" s="2">
        <f t="shared" si="3"/>
        <v>4.4800000000000004</v>
      </c>
      <c r="CK4" s="2">
        <f t="shared" si="3"/>
        <v>4.51</v>
      </c>
      <c r="CL4" s="2">
        <f t="shared" si="3"/>
        <v>4.53</v>
      </c>
      <c r="CM4" s="2">
        <f t="shared" si="3"/>
        <v>4.59</v>
      </c>
      <c r="CN4" s="2">
        <f t="shared" si="3"/>
        <v>4.63</v>
      </c>
      <c r="CO4" s="2">
        <f t="shared" si="3"/>
        <v>4.75</v>
      </c>
      <c r="CP4" s="2">
        <f t="shared" si="3"/>
        <v>4.8899999999999997</v>
      </c>
      <c r="CQ4" s="2">
        <f t="shared" si="3"/>
        <v>4.96</v>
      </c>
      <c r="CR4" s="2">
        <f t="shared" si="3"/>
        <v>5.0199999999999996</v>
      </c>
      <c r="CS4" s="2">
        <f t="shared" si="3"/>
        <v>5.41</v>
      </c>
      <c r="CT4" s="2">
        <f t="shared" si="3"/>
        <v>5.64</v>
      </c>
      <c r="CU4" s="2">
        <f t="shared" si="3"/>
        <v>5.69</v>
      </c>
    </row>
    <row r="5" spans="1:99" x14ac:dyDescent="0.25">
      <c r="B5" t="s">
        <v>12</v>
      </c>
      <c r="C5" t="s">
        <v>15</v>
      </c>
      <c r="D5" t="s">
        <v>20</v>
      </c>
      <c r="E5" t="s">
        <v>17</v>
      </c>
      <c r="F5" t="s">
        <v>667</v>
      </c>
      <c r="G5" t="s">
        <v>669</v>
      </c>
      <c r="H5" t="s">
        <v>671</v>
      </c>
      <c r="I5" t="s">
        <v>673</v>
      </c>
      <c r="J5" t="s">
        <v>675</v>
      </c>
      <c r="K5" t="s">
        <v>677</v>
      </c>
      <c r="L5" t="s">
        <v>686</v>
      </c>
      <c r="M5" t="s">
        <v>691</v>
      </c>
      <c r="O5" t="s">
        <v>15</v>
      </c>
      <c r="P5" t="s">
        <v>655</v>
      </c>
      <c r="R5" t="s">
        <v>23</v>
      </c>
      <c r="S5" t="s">
        <v>23</v>
      </c>
      <c r="T5" t="s">
        <v>27</v>
      </c>
      <c r="U5" t="s">
        <v>27</v>
      </c>
      <c r="V5" t="s">
        <v>2245</v>
      </c>
      <c r="W5" t="s">
        <v>2245</v>
      </c>
      <c r="Y5" t="s">
        <v>2214</v>
      </c>
      <c r="Z5" t="s">
        <v>15</v>
      </c>
      <c r="AA5" t="s">
        <v>1792</v>
      </c>
      <c r="AB5" t="s">
        <v>2217</v>
      </c>
      <c r="AC5" t="s">
        <v>1792</v>
      </c>
      <c r="AD5" t="s">
        <v>2217</v>
      </c>
      <c r="AE5" t="s">
        <v>2224</v>
      </c>
      <c r="AF5" t="s">
        <v>2217</v>
      </c>
      <c r="AG5" t="s">
        <v>2217</v>
      </c>
      <c r="AH5" t="s">
        <v>15</v>
      </c>
      <c r="AI5" t="s">
        <v>1792</v>
      </c>
      <c r="AJ5" t="s">
        <v>1792</v>
      </c>
      <c r="AK5" t="s">
        <v>1792</v>
      </c>
      <c r="AL5" t="s">
        <v>768</v>
      </c>
      <c r="AM5" t="s">
        <v>768</v>
      </c>
      <c r="AN5" t="s">
        <v>768</v>
      </c>
      <c r="AO5" t="s">
        <v>768</v>
      </c>
      <c r="AP5" t="s">
        <v>768</v>
      </c>
      <c r="AQ5" t="s">
        <v>829</v>
      </c>
      <c r="BQ5">
        <v>1.0000000000000001E-5</v>
      </c>
      <c r="BR5">
        <f>+BQ5+0.00001</f>
        <v>2.0000000000000002E-5</v>
      </c>
      <c r="BS5">
        <f t="shared" ref="BS5:CA5" si="5">+BR5+0.00001</f>
        <v>3.0000000000000004E-5</v>
      </c>
      <c r="BT5">
        <f t="shared" si="5"/>
        <v>4.0000000000000003E-5</v>
      </c>
      <c r="BU5">
        <f t="shared" si="5"/>
        <v>5.0000000000000002E-5</v>
      </c>
      <c r="BV5">
        <f t="shared" si="5"/>
        <v>6.0000000000000002E-5</v>
      </c>
      <c r="BW5">
        <f t="shared" si="5"/>
        <v>7.0000000000000007E-5</v>
      </c>
      <c r="BX5">
        <f t="shared" si="5"/>
        <v>8.0000000000000007E-5</v>
      </c>
      <c r="BY5">
        <f t="shared" si="5"/>
        <v>9.0000000000000006E-5</v>
      </c>
      <c r="BZ5">
        <f t="shared" si="5"/>
        <v>1E-4</v>
      </c>
      <c r="CA5">
        <f t="shared" si="5"/>
        <v>1.1E-4</v>
      </c>
    </row>
    <row r="6" spans="1:99" x14ac:dyDescent="0.25">
      <c r="B6" t="s">
        <v>11</v>
      </c>
      <c r="C6" t="s">
        <v>2266</v>
      </c>
      <c r="D6" t="s">
        <v>2266</v>
      </c>
      <c r="E6" t="s">
        <v>2266</v>
      </c>
      <c r="F6" t="s">
        <v>2266</v>
      </c>
      <c r="G6" t="s">
        <v>2266</v>
      </c>
      <c r="H6" t="s">
        <v>2266</v>
      </c>
      <c r="I6" t="s">
        <v>2266</v>
      </c>
      <c r="J6" t="s">
        <v>2266</v>
      </c>
      <c r="K6" t="s">
        <v>2266</v>
      </c>
      <c r="L6" t="s">
        <v>2266</v>
      </c>
      <c r="M6" t="s">
        <v>2266</v>
      </c>
      <c r="O6" t="s">
        <v>2266</v>
      </c>
      <c r="P6" t="s">
        <v>2266</v>
      </c>
      <c r="R6" t="s">
        <v>2266</v>
      </c>
      <c r="S6" t="s">
        <v>2266</v>
      </c>
      <c r="T6" t="s">
        <v>2266</v>
      </c>
      <c r="U6" t="s">
        <v>2266</v>
      </c>
      <c r="V6" t="s">
        <v>2266</v>
      </c>
      <c r="W6" t="s">
        <v>2266</v>
      </c>
      <c r="Y6" t="s">
        <v>2266</v>
      </c>
      <c r="Z6" t="s">
        <v>2266</v>
      </c>
      <c r="AA6" t="s">
        <v>2266</v>
      </c>
      <c r="AB6" t="s">
        <v>2266</v>
      </c>
      <c r="AC6" t="s">
        <v>2266</v>
      </c>
      <c r="AD6" t="s">
        <v>2266</v>
      </c>
      <c r="AE6" t="s">
        <v>2266</v>
      </c>
      <c r="AF6" t="s">
        <v>2266</v>
      </c>
      <c r="AG6" t="s">
        <v>2266</v>
      </c>
      <c r="AH6" t="s">
        <v>2266</v>
      </c>
      <c r="AI6" t="s">
        <v>2266</v>
      </c>
      <c r="AJ6" t="s">
        <v>2266</v>
      </c>
      <c r="AK6" t="s">
        <v>2266</v>
      </c>
      <c r="AL6" t="s">
        <v>2266</v>
      </c>
      <c r="AM6" t="s">
        <v>2266</v>
      </c>
      <c r="AN6" t="s">
        <v>2266</v>
      </c>
      <c r="AO6" t="s">
        <v>2266</v>
      </c>
      <c r="AP6" t="s">
        <v>2266</v>
      </c>
      <c r="AQ6" t="s">
        <v>2266</v>
      </c>
      <c r="BQ6">
        <v>1</v>
      </c>
      <c r="BR6">
        <v>2</v>
      </c>
      <c r="BS6">
        <v>3</v>
      </c>
      <c r="BT6">
        <v>4</v>
      </c>
      <c r="BU6">
        <v>5</v>
      </c>
      <c r="BV6">
        <v>6</v>
      </c>
      <c r="BW6">
        <v>7</v>
      </c>
      <c r="BX6">
        <v>8</v>
      </c>
      <c r="BY6">
        <v>9</v>
      </c>
      <c r="BZ6">
        <v>10</v>
      </c>
      <c r="CA6">
        <v>11</v>
      </c>
      <c r="CH6" t="s">
        <v>1809</v>
      </c>
      <c r="CI6" s="2">
        <f>CI4-CI3</f>
        <v>0.86999999999999966</v>
      </c>
      <c r="CJ6" s="2">
        <f t="shared" ref="CJ6:CU6" si="6">CJ4-CJ3</f>
        <v>0.79000000000000048</v>
      </c>
      <c r="CK6" s="2">
        <f t="shared" si="6"/>
        <v>0.75</v>
      </c>
      <c r="CL6" s="2">
        <f t="shared" si="6"/>
        <v>0.85000000000000009</v>
      </c>
      <c r="CM6" s="2">
        <f t="shared" si="6"/>
        <v>0.79</v>
      </c>
      <c r="CN6" s="2">
        <f t="shared" si="6"/>
        <v>0.7799999999999998</v>
      </c>
      <c r="CO6" s="2">
        <f t="shared" si="6"/>
        <v>0.73000000000000043</v>
      </c>
      <c r="CP6" s="2">
        <f t="shared" si="6"/>
        <v>0.71999999999999975</v>
      </c>
      <c r="CQ6" s="2">
        <f t="shared" si="6"/>
        <v>0.71999999999999975</v>
      </c>
      <c r="CR6" s="2">
        <f t="shared" si="6"/>
        <v>0.71</v>
      </c>
      <c r="CS6" s="2">
        <f t="shared" si="6"/>
        <v>0.69000000000000039</v>
      </c>
      <c r="CT6" s="2">
        <f t="shared" si="6"/>
        <v>0.6899999999999995</v>
      </c>
      <c r="CU6" s="2">
        <f t="shared" si="6"/>
        <v>0.70000000000000018</v>
      </c>
    </row>
    <row r="7" spans="1:99" x14ac:dyDescent="0.25">
      <c r="B7" t="s">
        <v>10</v>
      </c>
      <c r="C7" t="s">
        <v>14</v>
      </c>
      <c r="D7" t="s">
        <v>19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22</v>
      </c>
      <c r="O7" t="s">
        <v>14</v>
      </c>
      <c r="P7" t="s">
        <v>14</v>
      </c>
      <c r="R7" t="s">
        <v>22</v>
      </c>
      <c r="S7" t="s">
        <v>22</v>
      </c>
      <c r="T7" t="s">
        <v>26</v>
      </c>
      <c r="U7" t="s">
        <v>26</v>
      </c>
      <c r="V7" t="s">
        <v>22</v>
      </c>
      <c r="W7" t="s">
        <v>22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14</v>
      </c>
      <c r="AF7" t="s">
        <v>14</v>
      </c>
      <c r="AG7" t="s">
        <v>14</v>
      </c>
      <c r="AH7" t="s">
        <v>14</v>
      </c>
      <c r="AI7" t="s">
        <v>14</v>
      </c>
      <c r="AJ7" t="s">
        <v>14</v>
      </c>
      <c r="AK7" t="s">
        <v>14</v>
      </c>
      <c r="AL7" t="s">
        <v>763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BQ7" t="str">
        <f>HLOOKUP(BQ$6,$BQ$2:$CA$4,2,FALSE)</f>
        <v>UK</v>
      </c>
      <c r="BR7" t="str">
        <f t="shared" ref="BR7:CA7" si="7">HLOOKUP(BR$6,$BQ$2:$CA$4,2,FALSE)</f>
        <v>Italy</v>
      </c>
      <c r="BS7" t="str">
        <f t="shared" si="7"/>
        <v>France</v>
      </c>
      <c r="BT7" t="str">
        <f t="shared" si="7"/>
        <v>US</v>
      </c>
      <c r="BU7" t="str">
        <f t="shared" si="7"/>
        <v>Spain</v>
      </c>
      <c r="BV7" t="str">
        <f t="shared" si="7"/>
        <v>Canada</v>
      </c>
      <c r="BW7" t="str">
        <f t="shared" si="7"/>
        <v>Germany</v>
      </c>
      <c r="BX7" t="str">
        <f t="shared" si="7"/>
        <v>Japan</v>
      </c>
      <c r="BY7" t="str">
        <f t="shared" si="7"/>
        <v>Australia</v>
      </c>
      <c r="BZ7" t="str">
        <f t="shared" si="7"/>
        <v>New Zealand</v>
      </c>
      <c r="CA7" t="str">
        <f t="shared" si="7"/>
        <v>Sweden</v>
      </c>
    </row>
    <row r="8" spans="1:99" x14ac:dyDescent="0.25">
      <c r="B8" t="s">
        <v>9</v>
      </c>
      <c r="C8" t="s">
        <v>2416</v>
      </c>
      <c r="D8" t="s">
        <v>2417</v>
      </c>
      <c r="E8" t="s">
        <v>2416</v>
      </c>
      <c r="F8" t="s">
        <v>2416</v>
      </c>
      <c r="G8" t="s">
        <v>2418</v>
      </c>
      <c r="H8" t="s">
        <v>2418</v>
      </c>
      <c r="I8" t="s">
        <v>2416</v>
      </c>
      <c r="J8" t="s">
        <v>2419</v>
      </c>
      <c r="K8" t="s">
        <v>2416</v>
      </c>
      <c r="L8" t="s">
        <v>2416</v>
      </c>
      <c r="M8" t="s">
        <v>2265</v>
      </c>
      <c r="O8" t="s">
        <v>2416</v>
      </c>
      <c r="P8" t="s">
        <v>2419</v>
      </c>
      <c r="R8" t="s">
        <v>2420</v>
      </c>
      <c r="S8" t="s">
        <v>2420</v>
      </c>
      <c r="T8" t="s">
        <v>2265</v>
      </c>
      <c r="U8" t="s">
        <v>2265</v>
      </c>
      <c r="V8" t="s">
        <v>2420</v>
      </c>
      <c r="W8" t="s">
        <v>2420</v>
      </c>
      <c r="Y8" t="s">
        <v>2416</v>
      </c>
      <c r="Z8" t="s">
        <v>2416</v>
      </c>
      <c r="AA8" t="s">
        <v>2416</v>
      </c>
      <c r="AB8" t="s">
        <v>2416</v>
      </c>
      <c r="AC8" t="s">
        <v>2416</v>
      </c>
      <c r="AD8" t="s">
        <v>2416</v>
      </c>
      <c r="AE8" t="s">
        <v>2416</v>
      </c>
      <c r="AF8" t="s">
        <v>2416</v>
      </c>
      <c r="AG8" t="s">
        <v>2416</v>
      </c>
      <c r="AH8" t="s">
        <v>2416</v>
      </c>
      <c r="AI8" t="s">
        <v>2416</v>
      </c>
      <c r="AJ8" t="s">
        <v>2416</v>
      </c>
      <c r="AK8" t="s">
        <v>2416</v>
      </c>
      <c r="AL8" t="s">
        <v>2422</v>
      </c>
      <c r="AM8" t="s">
        <v>2422</v>
      </c>
      <c r="AN8" t="s">
        <v>2422</v>
      </c>
      <c r="AO8" t="s">
        <v>2422</v>
      </c>
      <c r="AP8" t="s">
        <v>2422</v>
      </c>
      <c r="AQ8" t="s">
        <v>2422</v>
      </c>
      <c r="BQ8" s="8">
        <f>HLOOKUP(BQ$6,$BQ$2:$CA$4,3,FALSE)</f>
        <v>71.000010000000003</v>
      </c>
      <c r="BR8" s="8">
        <f t="shared" ref="BR8:CA8" si="8">HLOOKUP(BR$6,$BQ$2:$CA$4,3,FALSE)</f>
        <v>51.00004000000002</v>
      </c>
      <c r="BS8" s="8">
        <f t="shared" si="8"/>
        <v>46.00009</v>
      </c>
      <c r="BT8" s="8">
        <f t="shared" si="8"/>
        <v>45.000019999999971</v>
      </c>
      <c r="BU8" s="8">
        <f t="shared" si="8"/>
        <v>41.000100000000018</v>
      </c>
      <c r="BV8" s="8">
        <f t="shared" si="8"/>
        <v>41.000080000000011</v>
      </c>
      <c r="BW8" s="8">
        <f t="shared" si="8"/>
        <v>41.000029999999974</v>
      </c>
      <c r="BX8" s="8">
        <f t="shared" si="8"/>
        <v>40.100049999999982</v>
      </c>
      <c r="BY8" s="8">
        <f t="shared" si="8"/>
        <v>34.060110000000023</v>
      </c>
      <c r="BZ8" s="8">
        <f t="shared" si="8"/>
        <v>34.000059999999984</v>
      </c>
      <c r="CA8" s="8">
        <f t="shared" si="8"/>
        <v>20.000070000000019</v>
      </c>
    </row>
    <row r="9" spans="1:99" x14ac:dyDescent="0.25">
      <c r="A9" s="5">
        <v>45292</v>
      </c>
      <c r="B9" t="s">
        <v>8</v>
      </c>
      <c r="C9" s="2" t="e">
        <v>#N/A</v>
      </c>
      <c r="D9" s="2" t="e">
        <v>#N/A</v>
      </c>
      <c r="E9" s="2">
        <v>2.02</v>
      </c>
      <c r="F9" s="2">
        <v>3.7</v>
      </c>
      <c r="G9" s="7">
        <v>0.61899999999999999</v>
      </c>
      <c r="H9" s="2" t="e">
        <v>#N/A</v>
      </c>
      <c r="I9" s="2">
        <v>2.0299999999999998</v>
      </c>
      <c r="J9" s="2" t="e">
        <v>#N/A</v>
      </c>
      <c r="K9" s="2">
        <v>2.56</v>
      </c>
      <c r="L9" s="2">
        <v>2.99</v>
      </c>
      <c r="M9" s="3">
        <v>3.9544999999999999</v>
      </c>
      <c r="N9" s="2"/>
      <c r="O9" s="2" t="e">
        <v>#N/A</v>
      </c>
      <c r="P9" s="2" t="e">
        <v>#N/A</v>
      </c>
      <c r="Q9" s="2"/>
      <c r="R9" s="3">
        <v>4.7306999999999997</v>
      </c>
      <c r="S9" s="3">
        <v>4.0313999999999997</v>
      </c>
      <c r="T9" s="4">
        <v>4.766</v>
      </c>
      <c r="U9" s="4">
        <v>4.08</v>
      </c>
      <c r="V9" s="3">
        <v>2.94</v>
      </c>
      <c r="W9" s="3">
        <v>2.4420000000000002</v>
      </c>
      <c r="X9" s="2"/>
      <c r="Y9" s="2">
        <v>4.7300000000000004</v>
      </c>
      <c r="Z9" s="2" t="e">
        <v>#N/A</v>
      </c>
      <c r="AA9" s="2">
        <v>3.59</v>
      </c>
      <c r="AB9" s="2">
        <v>3.41</v>
      </c>
      <c r="AC9" s="2">
        <v>3.46</v>
      </c>
      <c r="AD9" s="2">
        <v>3.35</v>
      </c>
      <c r="AE9" s="2">
        <v>3.37</v>
      </c>
      <c r="AF9" s="2">
        <v>3.45</v>
      </c>
      <c r="AG9" s="2">
        <v>3.44</v>
      </c>
      <c r="AH9" s="2" t="e">
        <v>#N/A</v>
      </c>
      <c r="AI9" s="2">
        <v>3.92</v>
      </c>
      <c r="AJ9" s="2">
        <v>4.09</v>
      </c>
      <c r="AK9" s="2" t="e">
        <v>#N/A</v>
      </c>
      <c r="AL9" s="11" t="e">
        <v>#N/A</v>
      </c>
      <c r="AM9" s="11" t="e">
        <v>#N/A</v>
      </c>
      <c r="AN9" s="11" t="e">
        <v>#N/A</v>
      </c>
      <c r="AO9" s="11" t="e">
        <v>#N/A</v>
      </c>
      <c r="AP9" s="11" t="e">
        <v>#N/A</v>
      </c>
      <c r="AQ9" s="11" t="e">
        <v>#N/A</v>
      </c>
      <c r="AR9" s="11"/>
      <c r="AS9" s="2"/>
      <c r="AT9" s="7">
        <f>(2*S9)-R9</f>
        <v>3.3320999999999996</v>
      </c>
      <c r="AU9" s="7">
        <f>(2*U9)-T9</f>
        <v>3.3940000000000001</v>
      </c>
      <c r="AV9" s="7">
        <f>(2*W9)-V9</f>
        <v>1.9440000000000004</v>
      </c>
      <c r="AW9" s="2"/>
      <c r="AX9" s="8" t="e">
        <f>(C9-D9)*100</f>
        <v>#N/A</v>
      </c>
      <c r="AY9" s="8">
        <f>(AT9-AU9)*100</f>
        <v>-6.190000000000051</v>
      </c>
      <c r="AZ9" s="2"/>
      <c r="BA9" s="2" t="e">
        <f>C9-O9</f>
        <v>#N/A</v>
      </c>
      <c r="BB9" s="2" t="e">
        <f>D9-P9</f>
        <v>#N/A</v>
      </c>
      <c r="BC9" s="2"/>
      <c r="CB9" s="2"/>
    </row>
    <row r="10" spans="1:99" x14ac:dyDescent="0.25">
      <c r="A10" s="5">
        <v>45293</v>
      </c>
      <c r="B10" t="s">
        <v>30</v>
      </c>
      <c r="C10" s="2">
        <v>3.65</v>
      </c>
      <c r="D10" s="2">
        <v>3.95</v>
      </c>
      <c r="E10" s="2">
        <v>2.0699999999999998</v>
      </c>
      <c r="F10" s="2">
        <v>3.72</v>
      </c>
      <c r="G10" s="7">
        <v>0.625</v>
      </c>
      <c r="H10" s="2">
        <v>4.41</v>
      </c>
      <c r="I10" s="2">
        <v>2.06</v>
      </c>
      <c r="J10" s="2">
        <v>3.18</v>
      </c>
      <c r="K10" s="2">
        <v>2.6</v>
      </c>
      <c r="L10" s="2">
        <v>3.03</v>
      </c>
      <c r="M10" s="3">
        <v>4.0057999999999998</v>
      </c>
      <c r="N10" s="2"/>
      <c r="O10" s="2">
        <v>4.0599999999999996</v>
      </c>
      <c r="P10" s="2">
        <v>4.33</v>
      </c>
      <c r="Q10" s="2"/>
      <c r="R10" s="3">
        <v>4.7455999999999996</v>
      </c>
      <c r="S10" s="3">
        <v>4.0735000000000001</v>
      </c>
      <c r="T10" s="4">
        <v>4.7930000000000001</v>
      </c>
      <c r="U10" s="4">
        <v>4.1280000000000001</v>
      </c>
      <c r="V10" s="3">
        <v>2.9750000000000001</v>
      </c>
      <c r="W10" s="3">
        <v>2.4860000000000002</v>
      </c>
      <c r="X10" s="2"/>
      <c r="Y10" s="2">
        <v>4.79</v>
      </c>
      <c r="Z10" s="2">
        <v>4.0599999999999996</v>
      </c>
      <c r="AA10" s="2">
        <v>3.69</v>
      </c>
      <c r="AB10" s="2">
        <v>3.5</v>
      </c>
      <c r="AC10" s="2">
        <v>3.55</v>
      </c>
      <c r="AD10" s="2">
        <v>3.46</v>
      </c>
      <c r="AE10" s="2">
        <v>3.47</v>
      </c>
      <c r="AF10" s="2">
        <v>3.56</v>
      </c>
      <c r="AG10" s="2">
        <v>3.55</v>
      </c>
      <c r="AH10" s="2">
        <v>3.65</v>
      </c>
      <c r="AI10" s="2">
        <v>4.04</v>
      </c>
      <c r="AJ10" s="2">
        <v>4.22</v>
      </c>
      <c r="AK10" s="2">
        <v>4.28</v>
      </c>
      <c r="AL10" s="11">
        <v>3.8133507</v>
      </c>
      <c r="AM10" s="11">
        <v>3.1224959999999999</v>
      </c>
      <c r="AN10" s="11">
        <v>2.9397964999999999</v>
      </c>
      <c r="AO10" s="11">
        <v>2.9139373000000002</v>
      </c>
      <c r="AP10" s="11">
        <v>2.9766149999999998</v>
      </c>
      <c r="AQ10" s="11">
        <v>3.0953135999999999</v>
      </c>
      <c r="AR10" s="11"/>
      <c r="AS10" s="2"/>
      <c r="AT10" s="7">
        <f t="shared" ref="AT10:AT73" si="9">(2*S10)-R10</f>
        <v>3.4014000000000006</v>
      </c>
      <c r="AU10" s="7">
        <f t="shared" ref="AU10:AU73" si="10">(2*U10)-T10</f>
        <v>3.4630000000000001</v>
      </c>
      <c r="AV10" s="7">
        <f t="shared" ref="AV10:AV73" si="11">(2*W10)-V10</f>
        <v>1.9970000000000003</v>
      </c>
      <c r="AW10" s="2"/>
      <c r="AX10" s="8">
        <f t="shared" ref="AX10:AX73" si="12">(C10-D10)*100</f>
        <v>-30.000000000000028</v>
      </c>
      <c r="AY10" s="8">
        <f t="shared" ref="AY10:AY73" si="13">(AT10-AU10)*100</f>
        <v>-6.1599999999999433</v>
      </c>
      <c r="AZ10" s="2"/>
      <c r="BA10" s="2">
        <f t="shared" ref="BA10:BA73" si="14">C10-O10</f>
        <v>-0.4099999999999997</v>
      </c>
      <c r="BB10" s="2">
        <f t="shared" ref="BB10:BB73" si="15">D10-P10</f>
        <v>-0.37999999999999989</v>
      </c>
      <c r="BC10" s="2"/>
      <c r="CB10" s="2"/>
    </row>
    <row r="11" spans="1:99" x14ac:dyDescent="0.25">
      <c r="A11" s="5">
        <v>45294</v>
      </c>
      <c r="B11" t="s">
        <v>31</v>
      </c>
      <c r="C11" s="2">
        <v>3.61</v>
      </c>
      <c r="D11" s="2">
        <v>3.91</v>
      </c>
      <c r="E11" s="2">
        <v>2</v>
      </c>
      <c r="F11" s="2">
        <v>3.69</v>
      </c>
      <c r="G11" s="7">
        <v>0.625</v>
      </c>
      <c r="H11" s="2">
        <v>4.53</v>
      </c>
      <c r="I11" s="2">
        <v>2.06</v>
      </c>
      <c r="J11" s="2">
        <v>3.16</v>
      </c>
      <c r="K11" s="2">
        <v>2.5499999999999998</v>
      </c>
      <c r="L11" s="2">
        <v>2.99</v>
      </c>
      <c r="M11" s="3">
        <v>4.0488999999999997</v>
      </c>
      <c r="N11" s="2"/>
      <c r="O11" s="2">
        <v>4.07</v>
      </c>
      <c r="P11" s="2">
        <v>4.32</v>
      </c>
      <c r="Q11" s="2"/>
      <c r="R11" s="3">
        <v>4.7514000000000003</v>
      </c>
      <c r="S11" s="3">
        <v>4.0625999999999998</v>
      </c>
      <c r="T11" s="4">
        <v>4.8220000000000001</v>
      </c>
      <c r="U11" s="4">
        <v>4.1660000000000004</v>
      </c>
      <c r="V11" s="3">
        <v>2.94</v>
      </c>
      <c r="W11" s="3">
        <v>2.4279999999999999</v>
      </c>
      <c r="X11" s="2"/>
      <c r="Y11" s="2">
        <v>4.82</v>
      </c>
      <c r="Z11" s="2">
        <v>4.07</v>
      </c>
      <c r="AA11" s="2">
        <v>3.68</v>
      </c>
      <c r="AB11" s="2">
        <v>3.51</v>
      </c>
      <c r="AC11" s="2">
        <v>3.55</v>
      </c>
      <c r="AD11" s="2">
        <v>3.47</v>
      </c>
      <c r="AE11" s="2">
        <v>3.45</v>
      </c>
      <c r="AF11" s="2">
        <v>3.54</v>
      </c>
      <c r="AG11" s="2">
        <v>3.52</v>
      </c>
      <c r="AH11" s="2">
        <v>3.61</v>
      </c>
      <c r="AI11" s="2">
        <v>3.99</v>
      </c>
      <c r="AJ11" s="2">
        <v>4.1900000000000004</v>
      </c>
      <c r="AK11" s="2">
        <v>4.26</v>
      </c>
      <c r="AL11" s="11">
        <v>3.8103908999999998</v>
      </c>
      <c r="AM11" s="11">
        <v>3.0582151</v>
      </c>
      <c r="AN11" s="11">
        <v>2.9010166000000002</v>
      </c>
      <c r="AO11" s="11">
        <v>2.8980372000000001</v>
      </c>
      <c r="AP11" s="11">
        <v>2.9573434999999999</v>
      </c>
      <c r="AQ11" s="11">
        <v>3.0660859999999999</v>
      </c>
      <c r="AR11" s="11"/>
      <c r="AS11" s="2"/>
      <c r="AT11" s="7">
        <f t="shared" si="9"/>
        <v>3.3737999999999992</v>
      </c>
      <c r="AU11" s="7">
        <f t="shared" si="10"/>
        <v>3.5100000000000007</v>
      </c>
      <c r="AV11" s="7">
        <f t="shared" si="11"/>
        <v>1.9159999999999999</v>
      </c>
      <c r="AW11" s="2"/>
      <c r="AX11" s="8">
        <f t="shared" si="12"/>
        <v>-30.000000000000028</v>
      </c>
      <c r="AY11" s="8">
        <f t="shared" si="13"/>
        <v>-13.620000000000143</v>
      </c>
      <c r="AZ11" s="2"/>
      <c r="BA11" s="2">
        <f t="shared" si="14"/>
        <v>-0.46000000000000041</v>
      </c>
      <c r="BB11" s="2">
        <f t="shared" si="15"/>
        <v>-0.41000000000000014</v>
      </c>
      <c r="BC11" s="2"/>
      <c r="CB11" s="2"/>
    </row>
    <row r="12" spans="1:99" x14ac:dyDescent="0.25">
      <c r="A12" s="5">
        <v>45295</v>
      </c>
      <c r="B12" t="s">
        <v>32</v>
      </c>
      <c r="C12" s="2">
        <v>3.74</v>
      </c>
      <c r="D12" s="2">
        <v>3.99</v>
      </c>
      <c r="E12" s="2">
        <v>2.13</v>
      </c>
      <c r="F12" s="2">
        <v>3.82</v>
      </c>
      <c r="G12" s="7">
        <v>0.622</v>
      </c>
      <c r="H12" s="2">
        <v>4.57</v>
      </c>
      <c r="I12" s="2">
        <v>2.12</v>
      </c>
      <c r="J12" s="2">
        <v>3.24</v>
      </c>
      <c r="K12" s="2">
        <v>2.68</v>
      </c>
      <c r="L12" s="2">
        <v>3.12</v>
      </c>
      <c r="M12" s="3">
        <v>4.048</v>
      </c>
      <c r="N12" s="2"/>
      <c r="O12" s="2">
        <v>4.22</v>
      </c>
      <c r="P12" s="2">
        <v>4.38</v>
      </c>
      <c r="Q12" s="2"/>
      <c r="R12" s="3">
        <v>4.8109999999999999</v>
      </c>
      <c r="S12" s="3">
        <v>4.1760999999999999</v>
      </c>
      <c r="T12" s="4">
        <v>4.8390000000000004</v>
      </c>
      <c r="U12" s="4">
        <v>4.1719999999999997</v>
      </c>
      <c r="V12" s="3">
        <v>3.0619999999999998</v>
      </c>
      <c r="W12" s="3">
        <v>2.5790000000000002</v>
      </c>
      <c r="X12" s="2"/>
      <c r="Y12" s="2">
        <v>4.96</v>
      </c>
      <c r="Z12" s="2">
        <v>4.22</v>
      </c>
      <c r="AA12" s="2">
        <v>3.82</v>
      </c>
      <c r="AB12" s="2">
        <v>3.66</v>
      </c>
      <c r="AC12" s="2">
        <v>3.7</v>
      </c>
      <c r="AD12" s="2">
        <v>3.61</v>
      </c>
      <c r="AE12" s="2">
        <v>3.59</v>
      </c>
      <c r="AF12" s="2">
        <v>3.67</v>
      </c>
      <c r="AG12" s="2">
        <v>3.65</v>
      </c>
      <c r="AH12" s="2">
        <v>3.74</v>
      </c>
      <c r="AI12" s="2">
        <v>4.12</v>
      </c>
      <c r="AJ12" s="2">
        <v>4.3</v>
      </c>
      <c r="AK12" s="2">
        <v>4.38</v>
      </c>
      <c r="AL12" s="11">
        <v>3.9458215999999999</v>
      </c>
      <c r="AM12" s="11">
        <v>3.2268181999999999</v>
      </c>
      <c r="AN12" s="11">
        <v>3.0787962000000002</v>
      </c>
      <c r="AO12" s="11">
        <v>3.0719349999999999</v>
      </c>
      <c r="AP12" s="11">
        <v>3.1227581999999998</v>
      </c>
      <c r="AQ12" s="11">
        <v>3.2155847999999998</v>
      </c>
      <c r="AR12" s="11"/>
      <c r="AS12" s="2"/>
      <c r="AT12" s="7">
        <f t="shared" si="9"/>
        <v>3.5411999999999999</v>
      </c>
      <c r="AU12" s="7">
        <f t="shared" si="10"/>
        <v>3.504999999999999</v>
      </c>
      <c r="AV12" s="7">
        <f t="shared" si="11"/>
        <v>2.0960000000000005</v>
      </c>
      <c r="AW12" s="2"/>
      <c r="AX12" s="8">
        <f t="shared" si="12"/>
        <v>-25</v>
      </c>
      <c r="AY12" s="8">
        <f t="shared" si="13"/>
        <v>3.6200000000000898</v>
      </c>
      <c r="AZ12" s="2"/>
      <c r="BA12" s="2">
        <f t="shared" si="14"/>
        <v>-0.47999999999999954</v>
      </c>
      <c r="BB12" s="2">
        <f t="shared" si="15"/>
        <v>-0.38999999999999968</v>
      </c>
      <c r="BC12" s="2"/>
      <c r="CB12" s="2"/>
    </row>
    <row r="13" spans="1:99" x14ac:dyDescent="0.25">
      <c r="A13" s="5">
        <v>45296</v>
      </c>
      <c r="B13" t="s">
        <v>33</v>
      </c>
      <c r="C13" s="2">
        <v>3.81</v>
      </c>
      <c r="D13" s="2">
        <v>4.05</v>
      </c>
      <c r="E13" s="2">
        <v>2.1800000000000002</v>
      </c>
      <c r="F13" s="2">
        <v>3.86</v>
      </c>
      <c r="G13" s="7">
        <v>0.60499999999999998</v>
      </c>
      <c r="H13" s="2">
        <v>4.63</v>
      </c>
      <c r="I13" s="2">
        <v>2.21</v>
      </c>
      <c r="J13" s="2">
        <v>3.26</v>
      </c>
      <c r="K13" s="2">
        <v>2.72</v>
      </c>
      <c r="L13" s="2">
        <v>3.17</v>
      </c>
      <c r="M13" s="3">
        <v>4.1283000000000003</v>
      </c>
      <c r="N13" s="2"/>
      <c r="O13" s="2">
        <v>4.24</v>
      </c>
      <c r="P13" s="2">
        <v>4.3899999999999997</v>
      </c>
      <c r="Q13" s="2"/>
      <c r="R13" s="3">
        <v>4.8441999999999998</v>
      </c>
      <c r="S13" s="3">
        <v>4.2398999999999996</v>
      </c>
      <c r="T13" s="4">
        <v>4.883</v>
      </c>
      <c r="U13" s="4">
        <v>4.258</v>
      </c>
      <c r="V13" s="3">
        <v>3.0990000000000002</v>
      </c>
      <c r="W13" s="3">
        <v>2.6320000000000001</v>
      </c>
      <c r="X13" s="2"/>
      <c r="Y13" s="2">
        <v>4.93</v>
      </c>
      <c r="Z13" s="2">
        <v>4.24</v>
      </c>
      <c r="AA13" s="2">
        <v>3.9</v>
      </c>
      <c r="AB13" s="2">
        <v>3.74</v>
      </c>
      <c r="AC13" s="2">
        <v>3.78</v>
      </c>
      <c r="AD13" s="2">
        <v>3.69</v>
      </c>
      <c r="AE13" s="2">
        <v>3.66</v>
      </c>
      <c r="AF13" s="2">
        <v>3.74</v>
      </c>
      <c r="AG13" s="2">
        <v>3.73</v>
      </c>
      <c r="AH13" s="2">
        <v>3.81</v>
      </c>
      <c r="AI13" s="2">
        <v>4.17</v>
      </c>
      <c r="AJ13" s="2">
        <v>4.3499999999999996</v>
      </c>
      <c r="AK13" s="2">
        <v>4.42</v>
      </c>
      <c r="AL13" s="11">
        <v>4.0318582999999997</v>
      </c>
      <c r="AM13" s="11">
        <v>3.3301962999999999</v>
      </c>
      <c r="AN13" s="11">
        <v>3.1663868000000002</v>
      </c>
      <c r="AO13" s="11">
        <v>3.1551931999999998</v>
      </c>
      <c r="AP13" s="11">
        <v>3.1965007000000001</v>
      </c>
      <c r="AQ13" s="11">
        <v>3.2772655999999998</v>
      </c>
      <c r="AR13" s="11"/>
      <c r="AS13" s="2"/>
      <c r="AT13" s="7">
        <f t="shared" si="9"/>
        <v>3.6355999999999993</v>
      </c>
      <c r="AU13" s="7">
        <f t="shared" si="10"/>
        <v>3.633</v>
      </c>
      <c r="AV13" s="7">
        <f t="shared" si="11"/>
        <v>2.165</v>
      </c>
      <c r="AW13" s="2"/>
      <c r="AX13" s="8">
        <f t="shared" si="12"/>
        <v>-23.999999999999979</v>
      </c>
      <c r="AY13" s="8">
        <f t="shared" si="13"/>
        <v>0.25999999999992696</v>
      </c>
      <c r="AZ13" s="2"/>
      <c r="BA13" s="2">
        <f t="shared" si="14"/>
        <v>-0.43000000000000016</v>
      </c>
      <c r="BB13" s="2">
        <f t="shared" si="15"/>
        <v>-0.33999999999999986</v>
      </c>
      <c r="BC13" s="2"/>
      <c r="CB13" s="2"/>
    </row>
    <row r="14" spans="1:99" x14ac:dyDescent="0.25">
      <c r="A14" s="5">
        <f>+A9+7</f>
        <v>45299</v>
      </c>
      <c r="B14" t="s">
        <v>34</v>
      </c>
      <c r="C14" s="2">
        <v>3.77</v>
      </c>
      <c r="D14" s="2">
        <v>4.01</v>
      </c>
      <c r="E14" s="2">
        <v>2.14</v>
      </c>
      <c r="F14" s="2">
        <v>3.82</v>
      </c>
      <c r="G14" s="7">
        <v>0.60299999999999998</v>
      </c>
      <c r="H14" s="2">
        <v>4.68</v>
      </c>
      <c r="I14" s="2">
        <v>2.21</v>
      </c>
      <c r="J14" s="2">
        <v>3.25</v>
      </c>
      <c r="K14" s="2">
        <v>2.67</v>
      </c>
      <c r="L14" s="2">
        <v>3.14</v>
      </c>
      <c r="M14" s="3">
        <v>4.1612999999999998</v>
      </c>
      <c r="N14" s="2"/>
      <c r="O14" s="2">
        <v>4.1900000000000004</v>
      </c>
      <c r="P14" s="2">
        <v>4.3499999999999996</v>
      </c>
      <c r="Q14" s="2"/>
      <c r="R14" s="3">
        <v>4.8303000000000003</v>
      </c>
      <c r="S14" s="3">
        <v>4.2073999999999998</v>
      </c>
      <c r="T14" s="4">
        <v>4.8600000000000003</v>
      </c>
      <c r="U14" s="4">
        <v>4.2300000000000004</v>
      </c>
      <c r="V14" s="3">
        <v>3.0819999999999999</v>
      </c>
      <c r="W14" s="3">
        <v>2.6</v>
      </c>
      <c r="X14" s="2"/>
      <c r="Y14" s="2">
        <v>4.83</v>
      </c>
      <c r="Z14" s="2">
        <v>4.1900000000000004</v>
      </c>
      <c r="AA14" s="2">
        <v>3.86</v>
      </c>
      <c r="AB14" s="2">
        <v>3.7</v>
      </c>
      <c r="AC14" s="2">
        <v>3.72</v>
      </c>
      <c r="AD14" s="2">
        <v>3.64</v>
      </c>
      <c r="AE14" s="2">
        <v>3.62</v>
      </c>
      <c r="AF14" s="2">
        <v>3.7</v>
      </c>
      <c r="AG14" s="2">
        <v>3.69</v>
      </c>
      <c r="AH14" s="2">
        <v>3.77</v>
      </c>
      <c r="AI14" s="2">
        <v>4.12</v>
      </c>
      <c r="AJ14" s="2">
        <v>4.3099999999999996</v>
      </c>
      <c r="AK14" s="2">
        <v>4.38</v>
      </c>
      <c r="AL14" s="11">
        <v>3.9915984999999998</v>
      </c>
      <c r="AM14" s="11">
        <v>3.3028127999999999</v>
      </c>
      <c r="AN14" s="11">
        <v>3.1397409000000001</v>
      </c>
      <c r="AO14" s="11">
        <v>3.1224812000000002</v>
      </c>
      <c r="AP14" s="11">
        <v>3.1630677999999999</v>
      </c>
      <c r="AQ14" s="11">
        <v>3.2511538999999998</v>
      </c>
      <c r="AR14" s="11"/>
      <c r="AS14" s="2"/>
      <c r="AT14" s="7">
        <f t="shared" si="9"/>
        <v>3.5844999999999994</v>
      </c>
      <c r="AU14" s="7">
        <f t="shared" si="10"/>
        <v>3.6000000000000005</v>
      </c>
      <c r="AV14" s="7">
        <f t="shared" si="11"/>
        <v>2.1180000000000003</v>
      </c>
      <c r="AW14" s="2"/>
      <c r="AX14" s="8">
        <f t="shared" si="12"/>
        <v>-23.999999999999979</v>
      </c>
      <c r="AY14" s="8">
        <f t="shared" si="13"/>
        <v>-1.550000000000118</v>
      </c>
      <c r="AZ14" s="2"/>
      <c r="BA14" s="2">
        <f t="shared" si="14"/>
        <v>-0.42000000000000037</v>
      </c>
      <c r="BB14" s="2">
        <f t="shared" si="15"/>
        <v>-0.33999999999999986</v>
      </c>
      <c r="BC14" s="2"/>
      <c r="CB14" s="2"/>
    </row>
    <row r="15" spans="1:99" x14ac:dyDescent="0.25">
      <c r="A15" s="5">
        <f t="shared" ref="A15:A78" si="16">+A10+7</f>
        <v>45300</v>
      </c>
      <c r="B15" t="s">
        <v>35</v>
      </c>
      <c r="C15" s="2">
        <v>3.79</v>
      </c>
      <c r="D15" s="2">
        <v>4.0199999999999996</v>
      </c>
      <c r="E15" s="2">
        <v>2.19</v>
      </c>
      <c r="F15" s="2">
        <v>3.85</v>
      </c>
      <c r="G15" s="7">
        <v>0.58799999999999997</v>
      </c>
      <c r="H15" s="2">
        <v>4.6500000000000004</v>
      </c>
      <c r="I15" s="2">
        <v>2.27</v>
      </c>
      <c r="J15" s="2">
        <v>3.22</v>
      </c>
      <c r="K15" s="2">
        <v>2.72</v>
      </c>
      <c r="L15" s="2">
        <v>3.16</v>
      </c>
      <c r="M15" s="3">
        <v>4.1051000000000002</v>
      </c>
      <c r="N15" s="2"/>
      <c r="O15" s="2">
        <v>4.21</v>
      </c>
      <c r="P15" s="2">
        <v>4.37</v>
      </c>
      <c r="Q15" s="2"/>
      <c r="R15" s="3">
        <v>4.8373999999999997</v>
      </c>
      <c r="S15" s="3">
        <v>4.2218999999999998</v>
      </c>
      <c r="T15" s="4">
        <v>4.8540000000000001</v>
      </c>
      <c r="U15" s="4">
        <v>4.2220000000000004</v>
      </c>
      <c r="V15" s="3">
        <v>3.1360000000000001</v>
      </c>
      <c r="W15" s="3">
        <v>2.6680000000000001</v>
      </c>
      <c r="X15" s="2"/>
      <c r="Y15" s="2">
        <v>4.8</v>
      </c>
      <c r="Z15" s="2">
        <v>4.21</v>
      </c>
      <c r="AA15" s="2">
        <v>3.87</v>
      </c>
      <c r="AB15" s="2">
        <v>3.72</v>
      </c>
      <c r="AC15" s="2">
        <v>3.73</v>
      </c>
      <c r="AD15" s="2">
        <v>3.66</v>
      </c>
      <c r="AE15" s="2">
        <v>3.64</v>
      </c>
      <c r="AF15" s="2">
        <v>3.72</v>
      </c>
      <c r="AG15" s="2">
        <v>3.7</v>
      </c>
      <c r="AH15" s="2">
        <v>3.79</v>
      </c>
      <c r="AI15" s="2">
        <v>4.1500000000000004</v>
      </c>
      <c r="AJ15" s="2">
        <v>4.32</v>
      </c>
      <c r="AK15" s="2">
        <v>4.4000000000000004</v>
      </c>
      <c r="AL15" s="11">
        <v>4.0132621999999998</v>
      </c>
      <c r="AM15" s="11">
        <v>3.3161052999999998</v>
      </c>
      <c r="AN15" s="11">
        <v>3.1342281999999999</v>
      </c>
      <c r="AO15" s="11">
        <v>3.1158538999999998</v>
      </c>
      <c r="AP15" s="11">
        <v>3.1673711999999998</v>
      </c>
      <c r="AQ15" s="11">
        <v>3.2636286999999999</v>
      </c>
      <c r="AR15" s="11"/>
      <c r="AS15" s="2"/>
      <c r="AT15" s="7">
        <f t="shared" si="9"/>
        <v>3.6063999999999998</v>
      </c>
      <c r="AU15" s="7">
        <f t="shared" si="10"/>
        <v>3.5900000000000007</v>
      </c>
      <c r="AV15" s="7">
        <f t="shared" si="11"/>
        <v>2.2000000000000002</v>
      </c>
      <c r="AW15" s="2"/>
      <c r="AX15" s="8">
        <f t="shared" si="12"/>
        <v>-22.999999999999954</v>
      </c>
      <c r="AY15" s="8">
        <f t="shared" si="13"/>
        <v>1.6399999999999082</v>
      </c>
      <c r="AZ15" s="2"/>
      <c r="BA15" s="2">
        <f t="shared" si="14"/>
        <v>-0.41999999999999993</v>
      </c>
      <c r="BB15" s="2">
        <f t="shared" si="15"/>
        <v>-0.35000000000000053</v>
      </c>
      <c r="BC15" s="2"/>
      <c r="CB15" s="2"/>
    </row>
    <row r="16" spans="1:99" x14ac:dyDescent="0.25">
      <c r="A16" s="5">
        <f t="shared" si="16"/>
        <v>45301</v>
      </c>
      <c r="B16" t="s">
        <v>36</v>
      </c>
      <c r="C16" s="2">
        <v>3.82</v>
      </c>
      <c r="D16" s="2">
        <v>4.04</v>
      </c>
      <c r="E16" s="2">
        <v>2.23</v>
      </c>
      <c r="F16" s="2">
        <v>3.85</v>
      </c>
      <c r="G16" s="7">
        <v>0.58399999999999996</v>
      </c>
      <c r="H16" s="2">
        <v>4.74</v>
      </c>
      <c r="I16" s="2">
        <v>2.25</v>
      </c>
      <c r="J16" s="2">
        <v>3.28</v>
      </c>
      <c r="K16" s="2">
        <v>2.76</v>
      </c>
      <c r="L16" s="2">
        <v>3.19</v>
      </c>
      <c r="M16" s="3">
        <v>4.1210000000000004</v>
      </c>
      <c r="N16" s="2"/>
      <c r="O16" s="2">
        <v>4.22</v>
      </c>
      <c r="P16" s="2">
        <v>4.37</v>
      </c>
      <c r="Q16" s="2"/>
      <c r="R16" s="3">
        <v>4.8524000000000003</v>
      </c>
      <c r="S16" s="3">
        <v>4.2557999999999998</v>
      </c>
      <c r="T16" s="4">
        <v>4.8209999999999997</v>
      </c>
      <c r="U16" s="4">
        <v>4.1870000000000003</v>
      </c>
      <c r="V16" s="3">
        <v>3.165</v>
      </c>
      <c r="W16" s="3">
        <v>2.702</v>
      </c>
      <c r="X16" s="2"/>
      <c r="Y16" s="2">
        <v>4.8600000000000003</v>
      </c>
      <c r="Z16" s="2">
        <v>4.22</v>
      </c>
      <c r="AA16" s="2">
        <v>3.88</v>
      </c>
      <c r="AB16" s="2">
        <v>3.74</v>
      </c>
      <c r="AC16" s="2">
        <v>3.75</v>
      </c>
      <c r="AD16" s="2">
        <v>3.68</v>
      </c>
      <c r="AE16" s="2">
        <v>3.67</v>
      </c>
      <c r="AF16" s="2">
        <v>3.76</v>
      </c>
      <c r="AG16" s="2">
        <v>3.74</v>
      </c>
      <c r="AH16" s="2">
        <v>3.82</v>
      </c>
      <c r="AI16" s="2">
        <v>4.18</v>
      </c>
      <c r="AJ16" s="2">
        <v>4.34</v>
      </c>
      <c r="AK16" s="2">
        <v>4.42</v>
      </c>
      <c r="AL16" s="11">
        <v>4.0516975999999998</v>
      </c>
      <c r="AM16" s="11">
        <v>3.367845</v>
      </c>
      <c r="AN16" s="11">
        <v>3.1564854000000002</v>
      </c>
      <c r="AO16" s="11">
        <v>3.1247780999999999</v>
      </c>
      <c r="AP16" s="11">
        <v>3.1751377000000001</v>
      </c>
      <c r="AQ16" s="11">
        <v>3.2731349000000001</v>
      </c>
      <c r="AR16" s="11"/>
      <c r="AS16" s="2"/>
      <c r="AT16" s="7">
        <f t="shared" si="9"/>
        <v>3.6591999999999993</v>
      </c>
      <c r="AU16" s="7">
        <f t="shared" si="10"/>
        <v>3.5530000000000008</v>
      </c>
      <c r="AV16" s="7">
        <f t="shared" si="11"/>
        <v>2.2389999999999999</v>
      </c>
      <c r="AW16" s="2"/>
      <c r="AX16" s="8">
        <f t="shared" si="12"/>
        <v>-22.000000000000021</v>
      </c>
      <c r="AY16" s="8">
        <f t="shared" si="13"/>
        <v>10.619999999999852</v>
      </c>
      <c r="AZ16" s="2"/>
      <c r="BA16" s="2">
        <f t="shared" si="14"/>
        <v>-0.39999999999999991</v>
      </c>
      <c r="BB16" s="2">
        <f t="shared" si="15"/>
        <v>-0.33000000000000007</v>
      </c>
      <c r="BC16" s="2"/>
      <c r="CB16" s="2"/>
    </row>
    <row r="17" spans="1:80" x14ac:dyDescent="0.25">
      <c r="A17" s="5">
        <f t="shared" si="16"/>
        <v>45302</v>
      </c>
      <c r="B17" t="s">
        <v>37</v>
      </c>
      <c r="C17" s="2">
        <v>3.85</v>
      </c>
      <c r="D17" s="2">
        <v>3.98</v>
      </c>
      <c r="E17" s="2">
        <v>2.19</v>
      </c>
      <c r="F17" s="2">
        <v>3.81</v>
      </c>
      <c r="G17" s="7">
        <v>0.59399999999999997</v>
      </c>
      <c r="H17" s="2">
        <v>4.72</v>
      </c>
      <c r="I17" s="2">
        <v>2.23</v>
      </c>
      <c r="J17" s="2">
        <v>3.25</v>
      </c>
      <c r="K17" s="2">
        <v>2.73</v>
      </c>
      <c r="L17" s="2">
        <v>3.11</v>
      </c>
      <c r="M17" s="3">
        <v>4.1101000000000001</v>
      </c>
      <c r="N17" s="2"/>
      <c r="O17" s="2">
        <v>4.25</v>
      </c>
      <c r="P17" s="2">
        <v>4.26</v>
      </c>
      <c r="Q17" s="2"/>
      <c r="R17" s="3">
        <v>4.8273000000000001</v>
      </c>
      <c r="S17" s="3">
        <v>4.2359</v>
      </c>
      <c r="T17" s="4">
        <v>4.8040000000000003</v>
      </c>
      <c r="U17" s="4">
        <v>4.1619999999999999</v>
      </c>
      <c r="V17" s="3">
        <v>3.1379999999999999</v>
      </c>
      <c r="W17" s="3">
        <v>2.67</v>
      </c>
      <c r="X17" s="2"/>
      <c r="Y17" s="2">
        <v>4.93</v>
      </c>
      <c r="Z17" s="2">
        <v>4.25</v>
      </c>
      <c r="AA17" s="2">
        <v>3.88</v>
      </c>
      <c r="AB17" s="2">
        <v>3.74</v>
      </c>
      <c r="AC17" s="2">
        <v>3.76</v>
      </c>
      <c r="AD17" s="2">
        <v>3.7</v>
      </c>
      <c r="AE17" s="2">
        <v>3.7</v>
      </c>
      <c r="AF17" s="2">
        <v>3.79</v>
      </c>
      <c r="AG17" s="2">
        <v>3.77</v>
      </c>
      <c r="AH17" s="2">
        <v>3.85</v>
      </c>
      <c r="AI17" s="2">
        <v>4.2</v>
      </c>
      <c r="AJ17" s="2">
        <v>4.3600000000000003</v>
      </c>
      <c r="AK17" s="2">
        <v>4.4400000000000004</v>
      </c>
      <c r="AL17" s="11">
        <v>4.0309255999999998</v>
      </c>
      <c r="AM17" s="11">
        <v>3.3363711</v>
      </c>
      <c r="AN17" s="11">
        <v>3.180615</v>
      </c>
      <c r="AO17" s="11">
        <v>3.1794606999999999</v>
      </c>
      <c r="AP17" s="11">
        <v>3.2379589000000002</v>
      </c>
      <c r="AQ17" s="11">
        <v>3.3335096000000002</v>
      </c>
      <c r="AR17" s="11"/>
      <c r="AS17" s="2"/>
      <c r="AT17" s="7">
        <f t="shared" si="9"/>
        <v>3.6444999999999999</v>
      </c>
      <c r="AU17" s="7">
        <f t="shared" si="10"/>
        <v>3.5199999999999996</v>
      </c>
      <c r="AV17" s="7">
        <f t="shared" si="11"/>
        <v>2.202</v>
      </c>
      <c r="AW17" s="2"/>
      <c r="AX17" s="8">
        <f t="shared" si="12"/>
        <v>-12.999999999999989</v>
      </c>
      <c r="AY17" s="8">
        <f t="shared" si="13"/>
        <v>12.450000000000028</v>
      </c>
      <c r="AZ17" s="2"/>
      <c r="BA17" s="2">
        <f t="shared" si="14"/>
        <v>-0.39999999999999991</v>
      </c>
      <c r="BB17" s="2">
        <f t="shared" si="15"/>
        <v>-0.2799999999999998</v>
      </c>
      <c r="BC17" s="2"/>
      <c r="CB17" s="2"/>
    </row>
    <row r="18" spans="1:80" x14ac:dyDescent="0.25">
      <c r="A18" s="5">
        <f t="shared" si="16"/>
        <v>45303</v>
      </c>
      <c r="B18" t="s">
        <v>38</v>
      </c>
      <c r="C18" s="2">
        <v>3.8</v>
      </c>
      <c r="D18" s="2">
        <v>3.96</v>
      </c>
      <c r="E18" s="2">
        <v>2.16</v>
      </c>
      <c r="F18" s="2">
        <v>3.75</v>
      </c>
      <c r="G18" s="7">
        <v>0.57999999999999996</v>
      </c>
      <c r="H18" s="2">
        <v>4.6399999999999997</v>
      </c>
      <c r="I18" s="2">
        <v>2.15</v>
      </c>
      <c r="J18" s="2">
        <v>3.22</v>
      </c>
      <c r="K18" s="2">
        <v>2.68</v>
      </c>
      <c r="L18" s="2">
        <v>3.1</v>
      </c>
      <c r="M18" s="3">
        <v>4.0743</v>
      </c>
      <c r="N18" s="2"/>
      <c r="O18" s="2">
        <v>4.18</v>
      </c>
      <c r="P18" s="2">
        <v>4.1399999999999997</v>
      </c>
      <c r="Q18" s="2"/>
      <c r="R18" s="3">
        <v>4.7549000000000001</v>
      </c>
      <c r="S18" s="3">
        <v>4.1390000000000002</v>
      </c>
      <c r="T18" s="4">
        <v>4.7370000000000001</v>
      </c>
      <c r="U18" s="4">
        <v>4.0940000000000003</v>
      </c>
      <c r="V18" s="3">
        <v>3.04</v>
      </c>
      <c r="W18" s="3">
        <v>2.5659999999999998</v>
      </c>
      <c r="X18" s="2"/>
      <c r="Y18" s="2">
        <v>4.8899999999999997</v>
      </c>
      <c r="Z18" s="2">
        <v>4.18</v>
      </c>
      <c r="AA18" s="2">
        <v>3.78</v>
      </c>
      <c r="AB18" s="2">
        <v>3.64</v>
      </c>
      <c r="AC18" s="2">
        <v>3.67</v>
      </c>
      <c r="AD18" s="2">
        <v>3.62</v>
      </c>
      <c r="AE18" s="2">
        <v>3.63</v>
      </c>
      <c r="AF18" s="2">
        <v>3.73</v>
      </c>
      <c r="AG18" s="2">
        <v>3.71</v>
      </c>
      <c r="AH18" s="2">
        <v>3.8</v>
      </c>
      <c r="AI18" s="2">
        <v>4.16</v>
      </c>
      <c r="AJ18" s="2">
        <v>4.34</v>
      </c>
      <c r="AK18" s="2">
        <v>4.43</v>
      </c>
      <c r="AL18" s="11">
        <v>3.9063379999999999</v>
      </c>
      <c r="AM18" s="11">
        <v>3.2413816</v>
      </c>
      <c r="AN18" s="11">
        <v>3.0985542000000001</v>
      </c>
      <c r="AO18" s="11">
        <v>3.1066479</v>
      </c>
      <c r="AP18" s="11">
        <v>3.1735852000000002</v>
      </c>
      <c r="AQ18" s="11">
        <v>3.2788018999999999</v>
      </c>
      <c r="AR18" s="11"/>
      <c r="AS18" s="2"/>
      <c r="AT18" s="7">
        <f t="shared" si="9"/>
        <v>3.5231000000000003</v>
      </c>
      <c r="AU18" s="7">
        <f t="shared" si="10"/>
        <v>3.4510000000000005</v>
      </c>
      <c r="AV18" s="7">
        <f t="shared" si="11"/>
        <v>2.0919999999999996</v>
      </c>
      <c r="AW18" s="2"/>
      <c r="AX18" s="8">
        <f t="shared" si="12"/>
        <v>-16.000000000000014</v>
      </c>
      <c r="AY18" s="8">
        <f t="shared" si="13"/>
        <v>7.2099999999999831</v>
      </c>
      <c r="AZ18" s="2"/>
      <c r="BA18" s="2">
        <f t="shared" si="14"/>
        <v>-0.37999999999999989</v>
      </c>
      <c r="BB18" s="2">
        <f t="shared" si="15"/>
        <v>-0.17999999999999972</v>
      </c>
      <c r="BC18" s="2"/>
      <c r="CB18" s="2"/>
    </row>
    <row r="19" spans="1:80" x14ac:dyDescent="0.25">
      <c r="A19" s="5">
        <f t="shared" si="16"/>
        <v>45306</v>
      </c>
      <c r="B19" t="s">
        <v>39</v>
      </c>
      <c r="C19" s="2">
        <v>3.8</v>
      </c>
      <c r="D19" s="2" t="e">
        <v>#N/A</v>
      </c>
      <c r="E19" s="2">
        <v>2.2000000000000002</v>
      </c>
      <c r="F19" s="2">
        <v>3.81</v>
      </c>
      <c r="G19" s="7">
        <v>0.55800000000000005</v>
      </c>
      <c r="H19" s="2">
        <v>4.62</v>
      </c>
      <c r="I19" s="2">
        <v>2.16</v>
      </c>
      <c r="J19" s="2">
        <v>3.23</v>
      </c>
      <c r="K19" s="2">
        <v>2.73</v>
      </c>
      <c r="L19" s="2">
        <v>3.15</v>
      </c>
      <c r="M19" s="3">
        <v>4.0780000000000003</v>
      </c>
      <c r="N19" s="2"/>
      <c r="O19" s="2">
        <v>4.16</v>
      </c>
      <c r="P19" s="2" t="e">
        <v>#N/A</v>
      </c>
      <c r="Q19" s="2"/>
      <c r="R19" s="3">
        <v>4.7449000000000003</v>
      </c>
      <c r="S19" s="3">
        <v>4.1147999999999998</v>
      </c>
      <c r="T19" s="4" t="e">
        <v>#N/A</v>
      </c>
      <c r="U19" s="4" t="e">
        <v>#N/A</v>
      </c>
      <c r="V19" s="3">
        <v>3.1030000000000002</v>
      </c>
      <c r="W19" s="3">
        <v>2.621</v>
      </c>
      <c r="X19" s="2"/>
      <c r="Y19" s="2">
        <v>4.92</v>
      </c>
      <c r="Z19" s="2">
        <v>4.16</v>
      </c>
      <c r="AA19" s="2">
        <v>3.78</v>
      </c>
      <c r="AB19" s="2">
        <v>3.64</v>
      </c>
      <c r="AC19" s="2">
        <v>3.68</v>
      </c>
      <c r="AD19" s="2">
        <v>3.63</v>
      </c>
      <c r="AE19" s="2">
        <v>3.63</v>
      </c>
      <c r="AF19" s="2">
        <v>3.74</v>
      </c>
      <c r="AG19" s="2">
        <v>3.71</v>
      </c>
      <c r="AH19" s="2">
        <v>3.8</v>
      </c>
      <c r="AI19" s="2">
        <v>4.18</v>
      </c>
      <c r="AJ19" s="2">
        <v>4.3600000000000003</v>
      </c>
      <c r="AK19" s="2">
        <v>4.46</v>
      </c>
      <c r="AL19" s="11">
        <v>3.8821870000000001</v>
      </c>
      <c r="AM19" s="11">
        <v>3.2212367999999998</v>
      </c>
      <c r="AN19" s="11">
        <v>3.0832033000000001</v>
      </c>
      <c r="AO19" s="11">
        <v>3.0955377999999998</v>
      </c>
      <c r="AP19" s="11">
        <v>3.1690068</v>
      </c>
      <c r="AQ19" s="11">
        <v>3.2852853999999998</v>
      </c>
      <c r="AR19" s="11"/>
      <c r="AS19" s="2"/>
      <c r="AT19" s="7">
        <f t="shared" si="9"/>
        <v>3.4846999999999992</v>
      </c>
      <c r="AU19" s="7" t="e">
        <f t="shared" si="10"/>
        <v>#N/A</v>
      </c>
      <c r="AV19" s="7">
        <f t="shared" si="11"/>
        <v>2.1389999999999998</v>
      </c>
      <c r="AW19" s="2"/>
      <c r="AX19" s="8" t="e">
        <f t="shared" si="12"/>
        <v>#N/A</v>
      </c>
      <c r="AY19" s="8" t="e">
        <f t="shared" si="13"/>
        <v>#N/A</v>
      </c>
      <c r="AZ19" s="2"/>
      <c r="BA19" s="2">
        <f t="shared" si="14"/>
        <v>-0.36000000000000032</v>
      </c>
      <c r="BB19" s="2" t="e">
        <f t="shared" si="15"/>
        <v>#N/A</v>
      </c>
      <c r="BC19" s="2"/>
      <c r="CB19" s="2"/>
    </row>
    <row r="20" spans="1:80" x14ac:dyDescent="0.25">
      <c r="A20" s="5">
        <f t="shared" si="16"/>
        <v>45307</v>
      </c>
      <c r="B20" t="s">
        <v>40</v>
      </c>
      <c r="C20" s="2">
        <v>3.83</v>
      </c>
      <c r="D20" s="2">
        <v>4.07</v>
      </c>
      <c r="E20" s="2">
        <v>2.25</v>
      </c>
      <c r="F20" s="2">
        <v>3.85</v>
      </c>
      <c r="G20" s="7">
        <v>0.59099999999999997</v>
      </c>
      <c r="H20" s="2">
        <v>4.66</v>
      </c>
      <c r="I20" s="2">
        <v>2.2000000000000002</v>
      </c>
      <c r="J20" s="2">
        <v>3.36</v>
      </c>
      <c r="K20" s="2">
        <v>2.78</v>
      </c>
      <c r="L20" s="2">
        <v>3.19</v>
      </c>
      <c r="M20" s="3">
        <v>4.1566000000000001</v>
      </c>
      <c r="N20" s="2"/>
      <c r="O20" s="2">
        <v>4.1900000000000004</v>
      </c>
      <c r="P20" s="2">
        <v>4.2300000000000004</v>
      </c>
      <c r="Q20" s="2"/>
      <c r="R20" s="3">
        <v>4.7622</v>
      </c>
      <c r="S20" s="3">
        <v>4.1406999999999998</v>
      </c>
      <c r="T20" s="4">
        <v>4.6829999999999998</v>
      </c>
      <c r="U20" s="4">
        <v>4.0410000000000004</v>
      </c>
      <c r="V20" s="3">
        <v>3.1240000000000001</v>
      </c>
      <c r="W20" s="3">
        <v>2.637</v>
      </c>
      <c r="X20" s="2"/>
      <c r="Y20" s="2">
        <v>4.9800000000000004</v>
      </c>
      <c r="Z20" s="2">
        <v>4.1900000000000004</v>
      </c>
      <c r="AA20" s="2">
        <v>3.8</v>
      </c>
      <c r="AB20" s="2">
        <v>3.66</v>
      </c>
      <c r="AC20" s="2">
        <v>3.7</v>
      </c>
      <c r="AD20" s="2">
        <v>3.65</v>
      </c>
      <c r="AE20" s="2">
        <v>3.65</v>
      </c>
      <c r="AF20" s="2">
        <v>3.76</v>
      </c>
      <c r="AG20" s="2">
        <v>3.74</v>
      </c>
      <c r="AH20" s="2">
        <v>3.83</v>
      </c>
      <c r="AI20" s="2">
        <v>4.22</v>
      </c>
      <c r="AJ20" s="2">
        <v>4.41</v>
      </c>
      <c r="AK20" s="2">
        <v>4.51</v>
      </c>
      <c r="AL20" s="11">
        <v>3.8892679000000001</v>
      </c>
      <c r="AM20" s="11">
        <v>3.2276975000000001</v>
      </c>
      <c r="AN20" s="11">
        <v>3.1136786000000001</v>
      </c>
      <c r="AO20" s="11">
        <v>3.1338846</v>
      </c>
      <c r="AP20" s="11">
        <v>3.2156826000000001</v>
      </c>
      <c r="AQ20" s="11">
        <v>3.3398984999999999</v>
      </c>
      <c r="AR20" s="11"/>
      <c r="AS20" s="2"/>
      <c r="AT20" s="7">
        <f t="shared" si="9"/>
        <v>3.5191999999999997</v>
      </c>
      <c r="AU20" s="7">
        <f t="shared" si="10"/>
        <v>3.3990000000000009</v>
      </c>
      <c r="AV20" s="7">
        <f t="shared" si="11"/>
        <v>2.15</v>
      </c>
      <c r="AW20" s="2"/>
      <c r="AX20" s="8">
        <f t="shared" si="12"/>
        <v>-24.000000000000021</v>
      </c>
      <c r="AY20" s="8">
        <f t="shared" si="13"/>
        <v>12.019999999999875</v>
      </c>
      <c r="AZ20" s="2"/>
      <c r="BA20" s="2">
        <f t="shared" si="14"/>
        <v>-0.36000000000000032</v>
      </c>
      <c r="BB20" s="2">
        <f t="shared" si="15"/>
        <v>-0.16000000000000014</v>
      </c>
      <c r="BC20" s="2"/>
      <c r="CB20" s="2"/>
    </row>
    <row r="21" spans="1:80" x14ac:dyDescent="0.25">
      <c r="A21" s="5">
        <f t="shared" si="16"/>
        <v>45308</v>
      </c>
      <c r="B21" t="s">
        <v>41</v>
      </c>
      <c r="C21" s="2">
        <v>3.98</v>
      </c>
      <c r="D21" s="2">
        <v>4.0999999999999996</v>
      </c>
      <c r="E21" s="2">
        <v>2.2799999999999998</v>
      </c>
      <c r="F21" s="2">
        <v>3.92</v>
      </c>
      <c r="G21" s="7">
        <v>0.60899999999999999</v>
      </c>
      <c r="H21" s="2">
        <v>4.67</v>
      </c>
      <c r="I21" s="2">
        <v>2.25</v>
      </c>
      <c r="J21" s="2">
        <v>3.44</v>
      </c>
      <c r="K21" s="2">
        <v>2.82</v>
      </c>
      <c r="L21" s="2">
        <v>3.25</v>
      </c>
      <c r="M21" s="3">
        <v>4.2117000000000004</v>
      </c>
      <c r="N21" s="2"/>
      <c r="O21" s="2">
        <v>4.38</v>
      </c>
      <c r="P21" s="2">
        <v>4.3499999999999996</v>
      </c>
      <c r="Q21" s="2"/>
      <c r="R21" s="3">
        <v>4.9161000000000001</v>
      </c>
      <c r="S21" s="3">
        <v>4.3635000000000002</v>
      </c>
      <c r="T21" s="4">
        <v>4.758</v>
      </c>
      <c r="U21" s="4">
        <v>4.1189999999999998</v>
      </c>
      <c r="V21" s="3">
        <v>3.2210000000000001</v>
      </c>
      <c r="W21" s="3">
        <v>2.7389999999999999</v>
      </c>
      <c r="X21" s="2"/>
      <c r="Y21" s="2">
        <v>5.0599999999999996</v>
      </c>
      <c r="Z21" s="2">
        <v>4.38</v>
      </c>
      <c r="AA21" s="2">
        <v>4</v>
      </c>
      <c r="AB21" s="2">
        <v>3.86</v>
      </c>
      <c r="AC21" s="2">
        <v>3.91</v>
      </c>
      <c r="AD21" s="2">
        <v>3.83</v>
      </c>
      <c r="AE21" s="2">
        <v>3.82</v>
      </c>
      <c r="AF21" s="2">
        <v>3.92</v>
      </c>
      <c r="AG21" s="2">
        <v>3.9</v>
      </c>
      <c r="AH21" s="2">
        <v>3.98</v>
      </c>
      <c r="AI21" s="2">
        <v>4.37</v>
      </c>
      <c r="AJ21" s="2">
        <v>4.54</v>
      </c>
      <c r="AK21" s="2">
        <v>4.6399999999999997</v>
      </c>
      <c r="AL21" s="11">
        <v>4.1724997000000004</v>
      </c>
      <c r="AM21" s="11">
        <v>3.5121131999999999</v>
      </c>
      <c r="AN21" s="11">
        <v>3.3242843999999998</v>
      </c>
      <c r="AO21" s="11">
        <v>3.3045952999999999</v>
      </c>
      <c r="AP21" s="11">
        <v>3.3656448000000001</v>
      </c>
      <c r="AQ21" s="11">
        <v>3.4747675</v>
      </c>
      <c r="AR21" s="11"/>
      <c r="AS21" s="2"/>
      <c r="AT21" s="7">
        <f t="shared" si="9"/>
        <v>3.8109000000000002</v>
      </c>
      <c r="AU21" s="7">
        <f t="shared" si="10"/>
        <v>3.4799999999999995</v>
      </c>
      <c r="AV21" s="7">
        <f t="shared" si="11"/>
        <v>2.2569999999999997</v>
      </c>
      <c r="AW21" s="2"/>
      <c r="AX21" s="8">
        <f t="shared" si="12"/>
        <v>-11.999999999999966</v>
      </c>
      <c r="AY21" s="8">
        <f t="shared" si="13"/>
        <v>33.09000000000006</v>
      </c>
      <c r="AZ21" s="2"/>
      <c r="BA21" s="2">
        <f t="shared" si="14"/>
        <v>-0.39999999999999991</v>
      </c>
      <c r="BB21" s="2">
        <f t="shared" si="15"/>
        <v>-0.25</v>
      </c>
      <c r="BC21" s="2"/>
      <c r="CB21" s="2"/>
    </row>
    <row r="22" spans="1:80" x14ac:dyDescent="0.25">
      <c r="A22" s="5">
        <f t="shared" si="16"/>
        <v>45309</v>
      </c>
      <c r="B22" t="s">
        <v>42</v>
      </c>
      <c r="C22" s="2">
        <v>3.94</v>
      </c>
      <c r="D22" s="2">
        <v>4.1399999999999997</v>
      </c>
      <c r="E22" s="2">
        <v>2.3199999999999998</v>
      </c>
      <c r="F22" s="2">
        <v>3.94</v>
      </c>
      <c r="G22" s="7">
        <v>0.64300000000000002</v>
      </c>
      <c r="H22" s="2">
        <v>4.7300000000000004</v>
      </c>
      <c r="I22" s="2">
        <v>2.2599999999999998</v>
      </c>
      <c r="J22" s="2">
        <v>3.49</v>
      </c>
      <c r="K22" s="2">
        <v>2.85</v>
      </c>
      <c r="L22" s="2">
        <v>3.27</v>
      </c>
      <c r="M22" s="3">
        <v>4.2636000000000003</v>
      </c>
      <c r="N22" s="2"/>
      <c r="O22" s="2">
        <v>4.3099999999999996</v>
      </c>
      <c r="P22" s="2">
        <v>4.3600000000000003</v>
      </c>
      <c r="Q22" s="2"/>
      <c r="R22" s="3">
        <v>4.8737000000000004</v>
      </c>
      <c r="S22" s="3">
        <v>4.2944000000000004</v>
      </c>
      <c r="T22" s="4">
        <v>4.7830000000000004</v>
      </c>
      <c r="U22" s="4">
        <v>4.1580000000000004</v>
      </c>
      <c r="V22" s="3">
        <v>3.1970000000000001</v>
      </c>
      <c r="W22" s="3">
        <v>2.722</v>
      </c>
      <c r="X22" s="2"/>
      <c r="Y22" s="2">
        <v>4.97</v>
      </c>
      <c r="Z22" s="2">
        <v>4.3099999999999996</v>
      </c>
      <c r="AA22" s="2">
        <v>3.95</v>
      </c>
      <c r="AB22" s="2">
        <v>3.81</v>
      </c>
      <c r="AC22" s="2">
        <v>3.84</v>
      </c>
      <c r="AD22" s="2">
        <v>3.77</v>
      </c>
      <c r="AE22" s="2">
        <v>3.77</v>
      </c>
      <c r="AF22" s="2">
        <v>3.87</v>
      </c>
      <c r="AG22" s="2">
        <v>3.85</v>
      </c>
      <c r="AH22" s="2">
        <v>3.94</v>
      </c>
      <c r="AI22" s="2">
        <v>4.33</v>
      </c>
      <c r="AJ22" s="2">
        <v>4.51</v>
      </c>
      <c r="AK22" s="2">
        <v>4.6100000000000003</v>
      </c>
      <c r="AL22" s="11">
        <v>4.1179306000000002</v>
      </c>
      <c r="AM22" s="11">
        <v>3.4239054000000002</v>
      </c>
      <c r="AN22" s="11">
        <v>3.2622235000000002</v>
      </c>
      <c r="AO22" s="11">
        <v>3.2576651999999999</v>
      </c>
      <c r="AP22" s="11">
        <v>3.3228304</v>
      </c>
      <c r="AQ22" s="11">
        <v>3.4345602</v>
      </c>
      <c r="AR22" s="11"/>
      <c r="AS22" s="2"/>
      <c r="AT22" s="7">
        <f t="shared" si="9"/>
        <v>3.7151000000000005</v>
      </c>
      <c r="AU22" s="7">
        <f t="shared" si="10"/>
        <v>3.5330000000000004</v>
      </c>
      <c r="AV22" s="7">
        <f t="shared" si="11"/>
        <v>2.2469999999999999</v>
      </c>
      <c r="AW22" s="2"/>
      <c r="AX22" s="8">
        <f t="shared" si="12"/>
        <v>-19.999999999999972</v>
      </c>
      <c r="AY22" s="8">
        <f t="shared" si="13"/>
        <v>18.210000000000015</v>
      </c>
      <c r="AZ22" s="2"/>
      <c r="BA22" s="2">
        <f t="shared" si="14"/>
        <v>-0.36999999999999966</v>
      </c>
      <c r="BB22" s="2">
        <f t="shared" si="15"/>
        <v>-0.22000000000000064</v>
      </c>
      <c r="BC22" s="2"/>
      <c r="CB22" s="2"/>
    </row>
    <row r="23" spans="1:80" x14ac:dyDescent="0.25">
      <c r="A23" s="5">
        <f t="shared" si="16"/>
        <v>45310</v>
      </c>
      <c r="B23" t="s">
        <v>43</v>
      </c>
      <c r="C23" s="2">
        <v>3.92</v>
      </c>
      <c r="D23" s="2">
        <v>4.1500000000000004</v>
      </c>
      <c r="E23" s="2">
        <v>2.2999999999999998</v>
      </c>
      <c r="F23" s="2">
        <v>3.88</v>
      </c>
      <c r="G23" s="7">
        <v>0.66400000000000003</v>
      </c>
      <c r="H23" s="2">
        <v>4.79</v>
      </c>
      <c r="I23" s="2">
        <v>2.2999999999999998</v>
      </c>
      <c r="J23" s="2">
        <v>3.49</v>
      </c>
      <c r="K23" s="2">
        <v>2.83</v>
      </c>
      <c r="L23" s="2">
        <v>3.23</v>
      </c>
      <c r="M23" s="3">
        <v>4.2964000000000002</v>
      </c>
      <c r="N23" s="2"/>
      <c r="O23" s="2">
        <v>4.29</v>
      </c>
      <c r="P23" s="2">
        <v>4.41</v>
      </c>
      <c r="Q23" s="2"/>
      <c r="R23" s="3">
        <v>4.8871000000000002</v>
      </c>
      <c r="S23" s="3">
        <v>4.3261000000000003</v>
      </c>
      <c r="T23" s="4">
        <v>4.8029999999999999</v>
      </c>
      <c r="U23" s="4">
        <v>4.1950000000000003</v>
      </c>
      <c r="V23" s="3">
        <v>3.2650000000000001</v>
      </c>
      <c r="W23" s="3">
        <v>2.7919999999999998</v>
      </c>
      <c r="X23" s="2"/>
      <c r="Y23" s="2">
        <v>4.95</v>
      </c>
      <c r="Z23" s="2">
        <v>4.29</v>
      </c>
      <c r="AA23" s="2">
        <v>3.95</v>
      </c>
      <c r="AB23" s="2">
        <v>3.8</v>
      </c>
      <c r="AC23" s="2">
        <v>3.84</v>
      </c>
      <c r="AD23" s="2">
        <v>3.75</v>
      </c>
      <c r="AE23" s="2">
        <v>3.75</v>
      </c>
      <c r="AF23" s="2">
        <v>3.85</v>
      </c>
      <c r="AG23" s="2">
        <v>3.83</v>
      </c>
      <c r="AH23" s="2">
        <v>3.92</v>
      </c>
      <c r="AI23" s="2">
        <v>4.29</v>
      </c>
      <c r="AJ23" s="2">
        <v>4.46</v>
      </c>
      <c r="AK23" s="2">
        <v>4.5599999999999996</v>
      </c>
      <c r="AL23" s="11">
        <v>4.1495841000000002</v>
      </c>
      <c r="AM23" s="11">
        <v>3.4724444000000001</v>
      </c>
      <c r="AN23" s="11">
        <v>3.2869698000000001</v>
      </c>
      <c r="AO23" s="11">
        <v>3.2554135999999998</v>
      </c>
      <c r="AP23" s="11">
        <v>3.2984133999999998</v>
      </c>
      <c r="AQ23" s="11">
        <v>3.3935567</v>
      </c>
      <c r="AR23" s="11"/>
      <c r="AS23" s="2"/>
      <c r="AT23" s="7">
        <f t="shared" si="9"/>
        <v>3.7651000000000003</v>
      </c>
      <c r="AU23" s="7">
        <f t="shared" si="10"/>
        <v>3.5870000000000006</v>
      </c>
      <c r="AV23" s="7">
        <f t="shared" si="11"/>
        <v>2.3189999999999995</v>
      </c>
      <c r="AW23" s="2"/>
      <c r="AX23" s="8">
        <f t="shared" si="12"/>
        <v>-23.000000000000043</v>
      </c>
      <c r="AY23" s="8">
        <f t="shared" si="13"/>
        <v>17.80999999999997</v>
      </c>
      <c r="AZ23" s="2"/>
      <c r="BA23" s="2">
        <f t="shared" si="14"/>
        <v>-0.37000000000000011</v>
      </c>
      <c r="BB23" s="2">
        <f t="shared" si="15"/>
        <v>-0.25999999999999979</v>
      </c>
      <c r="BC23" s="2"/>
      <c r="CB23" s="2"/>
    </row>
    <row r="24" spans="1:80" x14ac:dyDescent="0.25">
      <c r="A24" s="5">
        <f t="shared" si="16"/>
        <v>45313</v>
      </c>
      <c r="B24" t="s">
        <v>44</v>
      </c>
      <c r="C24" s="2">
        <v>3.91</v>
      </c>
      <c r="D24" s="2">
        <v>4.1100000000000003</v>
      </c>
      <c r="E24" s="2">
        <v>2.2599999999999998</v>
      </c>
      <c r="F24" s="2">
        <v>3.85</v>
      </c>
      <c r="G24" s="7">
        <v>0.65300000000000002</v>
      </c>
      <c r="H24" s="2">
        <v>4.72</v>
      </c>
      <c r="I24" s="2">
        <v>2.29</v>
      </c>
      <c r="J24" s="2">
        <v>3.46</v>
      </c>
      <c r="K24" s="2">
        <v>2.79</v>
      </c>
      <c r="L24" s="2">
        <v>3.2</v>
      </c>
      <c r="M24" s="3">
        <v>4.2300000000000004</v>
      </c>
      <c r="N24" s="2"/>
      <c r="O24" s="2">
        <v>4.3099999999999996</v>
      </c>
      <c r="P24" s="2">
        <v>4.38</v>
      </c>
      <c r="Q24" s="2"/>
      <c r="R24" s="3">
        <v>4.8696000000000002</v>
      </c>
      <c r="S24" s="3">
        <v>4.3097000000000003</v>
      </c>
      <c r="T24" s="4">
        <v>4.8360000000000003</v>
      </c>
      <c r="U24" s="4">
        <v>4.2210000000000001</v>
      </c>
      <c r="V24" s="3">
        <v>3.242</v>
      </c>
      <c r="W24" s="3">
        <v>2.7509999999999999</v>
      </c>
      <c r="X24" s="2"/>
      <c r="Y24" s="2">
        <v>4.95</v>
      </c>
      <c r="Z24" s="2">
        <v>4.3099999999999996</v>
      </c>
      <c r="AA24" s="2">
        <v>3.97</v>
      </c>
      <c r="AB24" s="2">
        <v>3.82</v>
      </c>
      <c r="AC24" s="2">
        <v>3.85</v>
      </c>
      <c r="AD24" s="2">
        <v>3.77</v>
      </c>
      <c r="AE24" s="2">
        <v>3.75</v>
      </c>
      <c r="AF24" s="2">
        <v>3.84</v>
      </c>
      <c r="AG24" s="2">
        <v>3.82</v>
      </c>
      <c r="AH24" s="2">
        <v>3.91</v>
      </c>
      <c r="AI24" s="2">
        <v>4.2699999999999996</v>
      </c>
      <c r="AJ24" s="2">
        <v>4.4400000000000004</v>
      </c>
      <c r="AK24" s="2">
        <v>4.54</v>
      </c>
      <c r="AL24" s="11">
        <v>4.1228926000000001</v>
      </c>
      <c r="AM24" s="11">
        <v>3.4913457999999999</v>
      </c>
      <c r="AN24" s="11">
        <v>3.2940466000000002</v>
      </c>
      <c r="AO24" s="11">
        <v>3.2473597000000001</v>
      </c>
      <c r="AP24" s="11">
        <v>3.2848663999999999</v>
      </c>
      <c r="AQ24" s="11">
        <v>3.3810345000000002</v>
      </c>
      <c r="AR24" s="11"/>
      <c r="AS24" s="2"/>
      <c r="AT24" s="7">
        <f t="shared" si="9"/>
        <v>3.7498000000000005</v>
      </c>
      <c r="AU24" s="7">
        <f t="shared" si="10"/>
        <v>3.6059999999999999</v>
      </c>
      <c r="AV24" s="7">
        <f t="shared" si="11"/>
        <v>2.2599999999999998</v>
      </c>
      <c r="AW24" s="2"/>
      <c r="AX24" s="8">
        <f t="shared" si="12"/>
        <v>-20.000000000000018</v>
      </c>
      <c r="AY24" s="8">
        <f t="shared" si="13"/>
        <v>14.380000000000059</v>
      </c>
      <c r="AZ24" s="2"/>
      <c r="BA24" s="2">
        <f t="shared" si="14"/>
        <v>-0.39999999999999947</v>
      </c>
      <c r="BB24" s="2">
        <f t="shared" si="15"/>
        <v>-0.26999999999999957</v>
      </c>
      <c r="BC24" s="2"/>
      <c r="CB24" s="2"/>
    </row>
    <row r="25" spans="1:80" x14ac:dyDescent="0.25">
      <c r="A25" s="5">
        <f t="shared" si="16"/>
        <v>45314</v>
      </c>
      <c r="B25" t="s">
        <v>45</v>
      </c>
      <c r="C25" s="2">
        <v>4</v>
      </c>
      <c r="D25" s="2">
        <v>4.1399999999999997</v>
      </c>
      <c r="E25" s="2">
        <v>2.35</v>
      </c>
      <c r="F25" s="2">
        <v>3.93</v>
      </c>
      <c r="G25" s="7">
        <v>0.67300000000000004</v>
      </c>
      <c r="H25" s="2">
        <v>4.7</v>
      </c>
      <c r="I25" s="2">
        <v>2.34</v>
      </c>
      <c r="J25" s="2">
        <v>3.47</v>
      </c>
      <c r="K25" s="2">
        <v>2.84</v>
      </c>
      <c r="L25" s="2">
        <v>3.27</v>
      </c>
      <c r="M25" s="3">
        <v>4.1929999999999996</v>
      </c>
      <c r="N25" s="2"/>
      <c r="O25" s="2">
        <v>4.38</v>
      </c>
      <c r="P25" s="2">
        <v>4.3899999999999997</v>
      </c>
      <c r="Q25" s="2"/>
      <c r="R25" s="3">
        <v>4.9142000000000001</v>
      </c>
      <c r="S25" s="3">
        <v>4.3742000000000001</v>
      </c>
      <c r="T25" s="4">
        <v>4.8490000000000002</v>
      </c>
      <c r="U25" s="4">
        <v>4.2409999999999997</v>
      </c>
      <c r="V25" s="3">
        <v>3.2589999999999999</v>
      </c>
      <c r="W25" s="3">
        <v>2.7719999999999998</v>
      </c>
      <c r="X25" s="2"/>
      <c r="Y25" s="2">
        <v>5.0999999999999996</v>
      </c>
      <c r="Z25" s="2">
        <v>4.38</v>
      </c>
      <c r="AA25" s="2">
        <v>4.0599999999999996</v>
      </c>
      <c r="AB25" s="2">
        <v>3.91</v>
      </c>
      <c r="AC25" s="2">
        <v>3.94</v>
      </c>
      <c r="AD25" s="2">
        <v>3.86</v>
      </c>
      <c r="AE25" s="2">
        <v>3.84</v>
      </c>
      <c r="AF25" s="2">
        <v>3.93</v>
      </c>
      <c r="AG25" s="2">
        <v>3.9</v>
      </c>
      <c r="AH25" s="2">
        <v>4</v>
      </c>
      <c r="AI25" s="2">
        <v>4.34</v>
      </c>
      <c r="AJ25" s="2">
        <v>4.51</v>
      </c>
      <c r="AK25" s="2">
        <v>4.59</v>
      </c>
      <c r="AL25" s="11">
        <v>4.2025816999999996</v>
      </c>
      <c r="AM25" s="11">
        <v>3.5704832</v>
      </c>
      <c r="AN25" s="11">
        <v>3.3760902000000002</v>
      </c>
      <c r="AO25" s="11">
        <v>3.3337292999999999</v>
      </c>
      <c r="AP25" s="11">
        <v>3.3717084000000002</v>
      </c>
      <c r="AQ25" s="11">
        <v>3.4630551999999999</v>
      </c>
      <c r="AR25" s="11"/>
      <c r="AS25" s="2"/>
      <c r="AT25" s="7">
        <f t="shared" si="9"/>
        <v>3.8342000000000001</v>
      </c>
      <c r="AU25" s="7">
        <f t="shared" si="10"/>
        <v>3.6329999999999991</v>
      </c>
      <c r="AV25" s="7">
        <f t="shared" si="11"/>
        <v>2.2849999999999997</v>
      </c>
      <c r="AW25" s="2"/>
      <c r="AX25" s="8">
        <f t="shared" si="12"/>
        <v>-13.999999999999968</v>
      </c>
      <c r="AY25" s="8">
        <f t="shared" si="13"/>
        <v>20.120000000000093</v>
      </c>
      <c r="AZ25" s="2"/>
      <c r="BA25" s="2">
        <f t="shared" si="14"/>
        <v>-0.37999999999999989</v>
      </c>
      <c r="BB25" s="2">
        <f t="shared" si="15"/>
        <v>-0.25</v>
      </c>
      <c r="BC25" s="2"/>
      <c r="CB25" s="2"/>
    </row>
    <row r="26" spans="1:80" x14ac:dyDescent="0.25">
      <c r="A26" s="5">
        <f t="shared" si="16"/>
        <v>45315</v>
      </c>
      <c r="B26" t="s">
        <v>46</v>
      </c>
      <c r="C26" s="2">
        <v>4</v>
      </c>
      <c r="D26" s="2">
        <v>4.18</v>
      </c>
      <c r="E26" s="2">
        <v>2.35</v>
      </c>
      <c r="F26" s="2">
        <v>3.9</v>
      </c>
      <c r="G26" s="7">
        <v>0.71899999999999997</v>
      </c>
      <c r="H26" s="2">
        <v>4.76</v>
      </c>
      <c r="I26" s="2">
        <v>2.35</v>
      </c>
      <c r="J26" s="2">
        <v>3.5</v>
      </c>
      <c r="K26" s="2">
        <v>2.85</v>
      </c>
      <c r="L26" s="2">
        <v>3.28</v>
      </c>
      <c r="M26" s="3">
        <v>4.2310999999999996</v>
      </c>
      <c r="N26" s="2"/>
      <c r="O26" s="2">
        <v>4.38</v>
      </c>
      <c r="P26" s="2">
        <v>4.38</v>
      </c>
      <c r="Q26" s="2"/>
      <c r="R26" s="3">
        <v>4.9356</v>
      </c>
      <c r="S26" s="3">
        <v>4.3973000000000004</v>
      </c>
      <c r="T26" s="4">
        <v>4.8140000000000001</v>
      </c>
      <c r="U26" s="4">
        <v>4.1959999999999997</v>
      </c>
      <c r="V26" s="3">
        <v>3.2509999999999999</v>
      </c>
      <c r="W26" s="3">
        <v>2.7759999999999998</v>
      </c>
      <c r="X26" s="2"/>
      <c r="Y26" s="2">
        <v>4.95</v>
      </c>
      <c r="Z26" s="2">
        <v>4.38</v>
      </c>
      <c r="AA26" s="2">
        <v>4.08</v>
      </c>
      <c r="AB26" s="2">
        <v>3.92</v>
      </c>
      <c r="AC26" s="2">
        <v>3.95</v>
      </c>
      <c r="AD26" s="2">
        <v>3.87</v>
      </c>
      <c r="AE26" s="2">
        <v>3.84</v>
      </c>
      <c r="AF26" s="2">
        <v>3.93</v>
      </c>
      <c r="AG26" s="2">
        <v>3.91</v>
      </c>
      <c r="AH26" s="2">
        <v>4</v>
      </c>
      <c r="AI26" s="2">
        <v>4.34</v>
      </c>
      <c r="AJ26" s="2">
        <v>4.51</v>
      </c>
      <c r="AK26" s="2">
        <v>4.59</v>
      </c>
      <c r="AL26" s="11">
        <v>4.2413793999999996</v>
      </c>
      <c r="AM26" s="11">
        <v>3.5977218</v>
      </c>
      <c r="AN26" s="11">
        <v>3.3956214</v>
      </c>
      <c r="AO26" s="11">
        <v>3.3450975000000001</v>
      </c>
      <c r="AP26" s="11">
        <v>3.3736587999999998</v>
      </c>
      <c r="AQ26" s="11">
        <v>3.4577190999999998</v>
      </c>
      <c r="AR26" s="11"/>
      <c r="AS26" s="2"/>
      <c r="AT26" s="7">
        <f t="shared" si="9"/>
        <v>3.8590000000000009</v>
      </c>
      <c r="AU26" s="7">
        <f t="shared" si="10"/>
        <v>3.5779999999999994</v>
      </c>
      <c r="AV26" s="7">
        <f t="shared" si="11"/>
        <v>2.3009999999999997</v>
      </c>
      <c r="AW26" s="2"/>
      <c r="AX26" s="8">
        <f t="shared" si="12"/>
        <v>-17.999999999999972</v>
      </c>
      <c r="AY26" s="8">
        <f t="shared" si="13"/>
        <v>28.100000000000147</v>
      </c>
      <c r="AZ26" s="2"/>
      <c r="BA26" s="2">
        <f t="shared" si="14"/>
        <v>-0.37999999999999989</v>
      </c>
      <c r="BB26" s="2">
        <f t="shared" si="15"/>
        <v>-0.20000000000000018</v>
      </c>
      <c r="BC26" s="2"/>
      <c r="CB26" s="2"/>
    </row>
    <row r="27" spans="1:80" x14ac:dyDescent="0.25">
      <c r="A27" s="5">
        <f t="shared" si="16"/>
        <v>45316</v>
      </c>
      <c r="B27" t="s">
        <v>47</v>
      </c>
      <c r="C27" s="2">
        <v>3.99</v>
      </c>
      <c r="D27" s="2">
        <v>4.1399999999999997</v>
      </c>
      <c r="E27" s="2">
        <v>2.29</v>
      </c>
      <c r="F27" s="2">
        <v>3.83</v>
      </c>
      <c r="G27" s="7">
        <v>0.745</v>
      </c>
      <c r="H27" s="2">
        <v>4.76</v>
      </c>
      <c r="I27" s="2">
        <v>2.33</v>
      </c>
      <c r="J27" s="2">
        <v>3.48</v>
      </c>
      <c r="K27" s="2">
        <v>2.78</v>
      </c>
      <c r="L27" s="2">
        <v>3.18</v>
      </c>
      <c r="M27" s="3">
        <v>4.2389999999999999</v>
      </c>
      <c r="N27" s="2"/>
      <c r="O27" s="2">
        <v>4.37</v>
      </c>
      <c r="P27" s="2">
        <v>4.3099999999999996</v>
      </c>
      <c r="Q27" s="2"/>
      <c r="R27" s="3">
        <v>4.9043000000000001</v>
      </c>
      <c r="S27" s="3">
        <v>4.359</v>
      </c>
      <c r="T27" s="4">
        <v>4.8280000000000003</v>
      </c>
      <c r="U27" s="4">
        <v>4.2279999999999998</v>
      </c>
      <c r="V27" s="3">
        <v>3.153</v>
      </c>
      <c r="W27" s="3">
        <v>2.6640000000000001</v>
      </c>
      <c r="X27" s="2"/>
      <c r="Y27" s="2">
        <v>4.93</v>
      </c>
      <c r="Z27" s="2">
        <v>4.37</v>
      </c>
      <c r="AA27" s="2">
        <v>4.04</v>
      </c>
      <c r="AB27" s="2">
        <v>3.89</v>
      </c>
      <c r="AC27" s="2">
        <v>3.92</v>
      </c>
      <c r="AD27" s="2">
        <v>3.85</v>
      </c>
      <c r="AE27" s="2">
        <v>3.83</v>
      </c>
      <c r="AF27" s="2">
        <v>3.92</v>
      </c>
      <c r="AG27" s="2">
        <v>3.9</v>
      </c>
      <c r="AH27" s="2">
        <v>3.99</v>
      </c>
      <c r="AI27" s="2">
        <v>4.34</v>
      </c>
      <c r="AJ27" s="2">
        <v>4.51</v>
      </c>
      <c r="AK27" s="2">
        <v>4.5999999999999996</v>
      </c>
      <c r="AL27" s="11">
        <v>4.1762113999999997</v>
      </c>
      <c r="AM27" s="11">
        <v>3.5261338000000002</v>
      </c>
      <c r="AN27" s="11">
        <v>3.3725459999999998</v>
      </c>
      <c r="AO27" s="11">
        <v>3.3486961000000002</v>
      </c>
      <c r="AP27" s="11">
        <v>3.3895436999999999</v>
      </c>
      <c r="AQ27" s="11">
        <v>3.4778424999999999</v>
      </c>
      <c r="AR27" s="11"/>
      <c r="AS27" s="2"/>
      <c r="AT27" s="7">
        <f t="shared" si="9"/>
        <v>3.8136999999999999</v>
      </c>
      <c r="AU27" s="7">
        <f t="shared" si="10"/>
        <v>3.6279999999999992</v>
      </c>
      <c r="AV27" s="7">
        <f t="shared" si="11"/>
        <v>2.1750000000000003</v>
      </c>
      <c r="AW27" s="2"/>
      <c r="AX27" s="8">
        <f t="shared" si="12"/>
        <v>-14.999999999999947</v>
      </c>
      <c r="AY27" s="8">
        <f t="shared" si="13"/>
        <v>18.570000000000064</v>
      </c>
      <c r="AZ27" s="2"/>
      <c r="BA27" s="2">
        <f t="shared" si="14"/>
        <v>-0.37999999999999989</v>
      </c>
      <c r="BB27" s="2">
        <f t="shared" si="15"/>
        <v>-0.16999999999999993</v>
      </c>
      <c r="BC27" s="2"/>
      <c r="CB27" s="2"/>
    </row>
    <row r="28" spans="1:80" x14ac:dyDescent="0.25">
      <c r="A28" s="5">
        <f t="shared" si="16"/>
        <v>45317</v>
      </c>
      <c r="B28" t="s">
        <v>48</v>
      </c>
      <c r="C28" s="2">
        <v>3.97</v>
      </c>
      <c r="D28" s="2">
        <v>4.1500000000000004</v>
      </c>
      <c r="E28" s="2">
        <v>2.2999999999999998</v>
      </c>
      <c r="F28" s="2">
        <v>3.83</v>
      </c>
      <c r="G28" s="7">
        <v>0.71599999999999997</v>
      </c>
      <c r="H28" s="2">
        <v>4.72</v>
      </c>
      <c r="I28" s="2">
        <v>2.36</v>
      </c>
      <c r="J28" s="2">
        <v>3.52</v>
      </c>
      <c r="K28" s="2">
        <v>2.79</v>
      </c>
      <c r="L28" s="2">
        <v>3.21</v>
      </c>
      <c r="M28" s="3">
        <v>4.2389999999999999</v>
      </c>
      <c r="N28" s="2"/>
      <c r="O28" s="2">
        <v>4.34</v>
      </c>
      <c r="P28" s="2">
        <v>4.37</v>
      </c>
      <c r="Q28" s="2"/>
      <c r="R28" s="3">
        <v>4.8807</v>
      </c>
      <c r="S28" s="3">
        <v>4.3207000000000004</v>
      </c>
      <c r="T28" s="4">
        <v>4.782</v>
      </c>
      <c r="U28" s="4">
        <v>4.1680000000000001</v>
      </c>
      <c r="V28" s="3">
        <v>3.1669999999999998</v>
      </c>
      <c r="W28" s="3">
        <v>2.6890000000000001</v>
      </c>
      <c r="X28" s="2"/>
      <c r="Y28" s="2">
        <v>4.8899999999999997</v>
      </c>
      <c r="Z28" s="2">
        <v>4.34</v>
      </c>
      <c r="AA28" s="2">
        <v>4.01</v>
      </c>
      <c r="AB28" s="2">
        <v>3.85</v>
      </c>
      <c r="AC28" s="2">
        <v>3.89</v>
      </c>
      <c r="AD28" s="2">
        <v>3.82</v>
      </c>
      <c r="AE28" s="2">
        <v>3.81</v>
      </c>
      <c r="AF28" s="2">
        <v>3.91</v>
      </c>
      <c r="AG28" s="2">
        <v>3.88</v>
      </c>
      <c r="AH28" s="2">
        <v>3.97</v>
      </c>
      <c r="AI28" s="2">
        <v>4.33</v>
      </c>
      <c r="AJ28" s="2">
        <v>4.5</v>
      </c>
      <c r="AK28" s="2">
        <v>4.59</v>
      </c>
      <c r="AL28" s="11">
        <v>4.1361011000000003</v>
      </c>
      <c r="AM28" s="11">
        <v>3.4827398999999999</v>
      </c>
      <c r="AN28" s="11">
        <v>3.3349198000000002</v>
      </c>
      <c r="AO28" s="11">
        <v>3.3284473999999999</v>
      </c>
      <c r="AP28" s="11">
        <v>3.3763003</v>
      </c>
      <c r="AQ28" s="11">
        <v>3.4670204999999998</v>
      </c>
      <c r="AR28" s="11"/>
      <c r="AS28" s="2"/>
      <c r="AT28" s="7">
        <f t="shared" si="9"/>
        <v>3.7607000000000008</v>
      </c>
      <c r="AU28" s="7">
        <f t="shared" si="10"/>
        <v>3.5540000000000003</v>
      </c>
      <c r="AV28" s="7">
        <f t="shared" si="11"/>
        <v>2.2110000000000003</v>
      </c>
      <c r="AW28" s="2"/>
      <c r="AX28" s="8">
        <f t="shared" si="12"/>
        <v>-18.000000000000014</v>
      </c>
      <c r="AY28" s="8">
        <f t="shared" si="13"/>
        <v>20.670000000000055</v>
      </c>
      <c r="AZ28" s="2"/>
      <c r="BA28" s="2">
        <f t="shared" si="14"/>
        <v>-0.36999999999999966</v>
      </c>
      <c r="BB28" s="2">
        <f t="shared" si="15"/>
        <v>-0.21999999999999975</v>
      </c>
      <c r="BC28" s="2"/>
      <c r="CB28" s="2"/>
    </row>
    <row r="29" spans="1:80" x14ac:dyDescent="0.25">
      <c r="A29" s="5">
        <f t="shared" si="16"/>
        <v>45320</v>
      </c>
      <c r="B29" t="s">
        <v>49</v>
      </c>
      <c r="C29" s="2">
        <v>3.88</v>
      </c>
      <c r="D29" s="2">
        <v>4.08</v>
      </c>
      <c r="E29" s="2">
        <v>2.23</v>
      </c>
      <c r="F29" s="2">
        <v>3.74</v>
      </c>
      <c r="G29" s="7">
        <v>0.71199999999999997</v>
      </c>
      <c r="H29" s="2">
        <v>4.75</v>
      </c>
      <c r="I29" s="2">
        <v>2.35</v>
      </c>
      <c r="J29" s="2">
        <v>3.45</v>
      </c>
      <c r="K29" s="2">
        <v>2.72</v>
      </c>
      <c r="L29" s="2">
        <v>3.12</v>
      </c>
      <c r="M29" s="3">
        <v>4.2192999999999996</v>
      </c>
      <c r="N29" s="2"/>
      <c r="O29" s="2">
        <v>4.2699999999999996</v>
      </c>
      <c r="P29" s="2">
        <v>4.32</v>
      </c>
      <c r="Q29" s="2"/>
      <c r="R29" s="3">
        <v>4.8403</v>
      </c>
      <c r="S29" s="3" t="e">
        <v>#N/A</v>
      </c>
      <c r="T29" s="4">
        <v>4.7880000000000003</v>
      </c>
      <c r="U29" s="4">
        <v>4.181</v>
      </c>
      <c r="V29" s="3">
        <v>3.1230000000000002</v>
      </c>
      <c r="W29" s="3">
        <v>2.6320000000000001</v>
      </c>
      <c r="X29" s="2"/>
      <c r="Y29" s="2">
        <v>4.87</v>
      </c>
      <c r="Z29" s="2">
        <v>4.2699999999999996</v>
      </c>
      <c r="AA29" s="2">
        <v>3.94</v>
      </c>
      <c r="AB29" s="2">
        <v>3.78</v>
      </c>
      <c r="AC29" s="2">
        <v>3.81</v>
      </c>
      <c r="AD29" s="2">
        <v>3.74</v>
      </c>
      <c r="AE29" s="2">
        <v>3.73</v>
      </c>
      <c r="AF29" s="2">
        <v>3.82</v>
      </c>
      <c r="AG29" s="2">
        <v>3.8</v>
      </c>
      <c r="AH29" s="2">
        <v>3.88</v>
      </c>
      <c r="AI29" s="2">
        <v>4.25</v>
      </c>
      <c r="AJ29" s="2">
        <v>4.43</v>
      </c>
      <c r="AK29" s="2">
        <v>4.51</v>
      </c>
      <c r="AL29" s="11">
        <v>4.0609840999999998</v>
      </c>
      <c r="AM29" s="11">
        <v>3.4125505</v>
      </c>
      <c r="AN29" s="11">
        <v>3.2642552</v>
      </c>
      <c r="AO29" s="11">
        <v>3.2506235000000001</v>
      </c>
      <c r="AP29" s="11">
        <v>3.2913975999999998</v>
      </c>
      <c r="AQ29" s="11">
        <v>3.3833080999999998</v>
      </c>
      <c r="AR29" s="11"/>
      <c r="AS29" s="2"/>
      <c r="AT29" s="7" t="e">
        <f t="shared" si="9"/>
        <v>#N/A</v>
      </c>
      <c r="AU29" s="7">
        <f t="shared" si="10"/>
        <v>3.5739999999999998</v>
      </c>
      <c r="AV29" s="7">
        <f t="shared" si="11"/>
        <v>2.141</v>
      </c>
      <c r="AW29" s="2"/>
      <c r="AX29" s="8">
        <f t="shared" si="12"/>
        <v>-20.000000000000018</v>
      </c>
      <c r="AY29" s="8" t="e">
        <f t="shared" si="13"/>
        <v>#N/A</v>
      </c>
      <c r="AZ29" s="2"/>
      <c r="BA29" s="2">
        <f t="shared" si="14"/>
        <v>-0.38999999999999968</v>
      </c>
      <c r="BB29" s="2">
        <f t="shared" si="15"/>
        <v>-0.24000000000000021</v>
      </c>
      <c r="BC29" s="2"/>
      <c r="CB29" s="2"/>
    </row>
    <row r="30" spans="1:80" x14ac:dyDescent="0.25">
      <c r="A30" s="5">
        <f t="shared" si="16"/>
        <v>45321</v>
      </c>
      <c r="B30" t="s">
        <v>50</v>
      </c>
      <c r="C30" s="2">
        <v>3.9</v>
      </c>
      <c r="D30" s="2">
        <v>4.0599999999999996</v>
      </c>
      <c r="E30" s="2">
        <v>2.27</v>
      </c>
      <c r="F30" s="2">
        <v>3.81</v>
      </c>
      <c r="G30" s="7">
        <v>0.70199999999999996</v>
      </c>
      <c r="H30" s="2">
        <v>4.71</v>
      </c>
      <c r="I30" s="2">
        <v>2.34</v>
      </c>
      <c r="J30" s="2">
        <v>3.41</v>
      </c>
      <c r="K30" s="2">
        <v>2.76</v>
      </c>
      <c r="L30" s="2">
        <v>3.16</v>
      </c>
      <c r="M30" s="3">
        <v>4.1425999999999998</v>
      </c>
      <c r="N30" s="2"/>
      <c r="O30" s="2">
        <v>4.33</v>
      </c>
      <c r="P30" s="2">
        <v>4.3600000000000003</v>
      </c>
      <c r="Q30" s="2"/>
      <c r="R30" s="3">
        <v>4.8761000000000001</v>
      </c>
      <c r="S30" s="3">
        <v>4.3179999999999996</v>
      </c>
      <c r="T30" s="4">
        <v>4.79</v>
      </c>
      <c r="U30" s="4">
        <v>4.173</v>
      </c>
      <c r="V30" s="3">
        <v>3.1669999999999998</v>
      </c>
      <c r="W30" s="3">
        <v>2.68</v>
      </c>
      <c r="X30" s="2"/>
      <c r="Y30" s="2">
        <v>4.93</v>
      </c>
      <c r="Z30" s="2">
        <v>4.33</v>
      </c>
      <c r="AA30" s="2">
        <v>4</v>
      </c>
      <c r="AB30" s="2">
        <v>3.84</v>
      </c>
      <c r="AC30" s="2">
        <v>3.86</v>
      </c>
      <c r="AD30" s="2">
        <v>3.77</v>
      </c>
      <c r="AE30" s="2">
        <v>3.76</v>
      </c>
      <c r="AF30" s="2">
        <v>3.85</v>
      </c>
      <c r="AG30" s="2">
        <v>3.82</v>
      </c>
      <c r="AH30" s="2">
        <v>3.9</v>
      </c>
      <c r="AI30" s="2">
        <v>4.2699999999999996</v>
      </c>
      <c r="AJ30" s="2">
        <v>4.45</v>
      </c>
      <c r="AK30" s="2">
        <v>4.53</v>
      </c>
      <c r="AL30" s="11">
        <v>4.1444714999999999</v>
      </c>
      <c r="AM30" s="11">
        <v>3.4983825</v>
      </c>
      <c r="AN30" s="11">
        <v>3.2994998999999998</v>
      </c>
      <c r="AO30" s="11">
        <v>3.2551629000000002</v>
      </c>
      <c r="AP30" s="11">
        <v>3.2980624000000001</v>
      </c>
      <c r="AQ30" s="11">
        <v>3.3986548000000001</v>
      </c>
      <c r="AR30" s="11"/>
      <c r="AS30" s="2"/>
      <c r="AT30" s="7">
        <f t="shared" si="9"/>
        <v>3.7598999999999991</v>
      </c>
      <c r="AU30" s="7">
        <f t="shared" si="10"/>
        <v>3.556</v>
      </c>
      <c r="AV30" s="7">
        <f t="shared" si="11"/>
        <v>2.1930000000000005</v>
      </c>
      <c r="AW30" s="2"/>
      <c r="AX30" s="8">
        <f t="shared" si="12"/>
        <v>-15.99999999999997</v>
      </c>
      <c r="AY30" s="8">
        <f t="shared" si="13"/>
        <v>20.389999999999908</v>
      </c>
      <c r="AZ30" s="2"/>
      <c r="BA30" s="2">
        <f t="shared" si="14"/>
        <v>-0.43000000000000016</v>
      </c>
      <c r="BB30" s="2">
        <f t="shared" si="15"/>
        <v>-0.30000000000000071</v>
      </c>
      <c r="BC30" s="2"/>
      <c r="CB30" s="2"/>
    </row>
    <row r="31" spans="1:80" x14ac:dyDescent="0.25">
      <c r="A31" s="5">
        <f t="shared" si="16"/>
        <v>45322</v>
      </c>
      <c r="B31" t="s">
        <v>51</v>
      </c>
      <c r="C31" s="2">
        <v>3.79</v>
      </c>
      <c r="D31" s="2">
        <v>3.99</v>
      </c>
      <c r="E31" s="2">
        <v>2.17</v>
      </c>
      <c r="F31" s="2">
        <v>3.72</v>
      </c>
      <c r="G31" s="7">
        <v>0.72399999999999998</v>
      </c>
      <c r="H31" s="2">
        <v>4.63</v>
      </c>
      <c r="I31" s="2">
        <v>2.19</v>
      </c>
      <c r="J31" s="2">
        <v>3.32</v>
      </c>
      <c r="K31" s="2">
        <v>2.67</v>
      </c>
      <c r="L31" s="2">
        <v>3.12</v>
      </c>
      <c r="M31" s="3">
        <v>4.0134999999999996</v>
      </c>
      <c r="N31" s="2"/>
      <c r="O31" s="2">
        <v>4.22</v>
      </c>
      <c r="P31" s="2">
        <v>4.2300000000000004</v>
      </c>
      <c r="Q31" s="2"/>
      <c r="R31" s="3">
        <v>4.7961999999999998</v>
      </c>
      <c r="S31" s="3">
        <v>4.2130000000000001</v>
      </c>
      <c r="T31" s="4">
        <v>4.8049999999999997</v>
      </c>
      <c r="U31" s="4">
        <v>4.1879999999999997</v>
      </c>
      <c r="V31" s="3">
        <v>3.1080000000000001</v>
      </c>
      <c r="W31" s="3">
        <v>2.6040000000000001</v>
      </c>
      <c r="X31" s="2"/>
      <c r="Y31" s="2">
        <v>4.8099999999999996</v>
      </c>
      <c r="Z31" s="2">
        <v>4.22</v>
      </c>
      <c r="AA31" s="2">
        <v>3.87</v>
      </c>
      <c r="AB31" s="2">
        <v>3.71</v>
      </c>
      <c r="AC31" s="2">
        <v>3.74</v>
      </c>
      <c r="AD31" s="2">
        <v>3.65</v>
      </c>
      <c r="AE31" s="2">
        <v>3.63</v>
      </c>
      <c r="AF31" s="2">
        <v>3.73</v>
      </c>
      <c r="AG31" s="2">
        <v>3.7</v>
      </c>
      <c r="AH31" s="2">
        <v>3.79</v>
      </c>
      <c r="AI31" s="2">
        <v>4.16</v>
      </c>
      <c r="AJ31" s="2">
        <v>4.3499999999999996</v>
      </c>
      <c r="AK31" s="2">
        <v>4.45</v>
      </c>
      <c r="AL31" s="11">
        <v>4.0272195000000002</v>
      </c>
      <c r="AM31" s="11">
        <v>3.3484123000000001</v>
      </c>
      <c r="AN31" s="11">
        <v>3.1736841999999998</v>
      </c>
      <c r="AO31" s="11">
        <v>3.1499939000000001</v>
      </c>
      <c r="AP31" s="11">
        <v>3.1941967</v>
      </c>
      <c r="AQ31" s="11">
        <v>3.2908241999999999</v>
      </c>
      <c r="AR31" s="11"/>
      <c r="AS31" s="2"/>
      <c r="AT31" s="7">
        <f t="shared" si="9"/>
        <v>3.6298000000000004</v>
      </c>
      <c r="AU31" s="7">
        <f t="shared" si="10"/>
        <v>3.5709999999999997</v>
      </c>
      <c r="AV31" s="7">
        <f t="shared" si="11"/>
        <v>2.1</v>
      </c>
      <c r="AW31" s="2"/>
      <c r="AX31" s="8">
        <f t="shared" si="12"/>
        <v>-20.000000000000018</v>
      </c>
      <c r="AY31" s="8">
        <f t="shared" si="13"/>
        <v>5.880000000000063</v>
      </c>
      <c r="AZ31" s="2"/>
      <c r="BA31" s="2">
        <f t="shared" si="14"/>
        <v>-0.42999999999999972</v>
      </c>
      <c r="BB31" s="2">
        <f t="shared" si="15"/>
        <v>-0.24000000000000021</v>
      </c>
      <c r="BC31" s="2"/>
      <c r="CB31" s="2"/>
    </row>
    <row r="32" spans="1:80" x14ac:dyDescent="0.25">
      <c r="A32" s="5">
        <f t="shared" si="16"/>
        <v>45323</v>
      </c>
      <c r="B32" t="s">
        <v>52</v>
      </c>
      <c r="C32" s="2">
        <v>3.76</v>
      </c>
      <c r="D32" s="2">
        <v>3.87</v>
      </c>
      <c r="E32" s="2">
        <v>2.16</v>
      </c>
      <c r="F32" s="2">
        <v>3.72</v>
      </c>
      <c r="G32" s="7">
        <v>0.68600000000000005</v>
      </c>
      <c r="H32" s="2">
        <v>4.6100000000000003</v>
      </c>
      <c r="I32" s="2">
        <v>2.16</v>
      </c>
      <c r="J32" s="2">
        <v>3.27</v>
      </c>
      <c r="K32" s="2">
        <v>2.66</v>
      </c>
      <c r="L32" s="2">
        <v>3.1</v>
      </c>
      <c r="M32" s="3">
        <v>4.0153999999999996</v>
      </c>
      <c r="N32" s="2"/>
      <c r="O32" s="2">
        <v>4.24</v>
      </c>
      <c r="P32" s="2">
        <v>4.1900000000000004</v>
      </c>
      <c r="Q32" s="2"/>
      <c r="R32" s="3">
        <v>4.8296999999999999</v>
      </c>
      <c r="S32" s="3">
        <v>4.2252999999999998</v>
      </c>
      <c r="T32" s="4">
        <v>4.7300000000000004</v>
      </c>
      <c r="U32" s="4">
        <v>4.0789999999999997</v>
      </c>
      <c r="V32" s="3">
        <v>3.1560000000000001</v>
      </c>
      <c r="W32" s="3">
        <v>2.6429999999999998</v>
      </c>
      <c r="X32" s="2"/>
      <c r="Y32" s="2">
        <v>4.8099999999999996</v>
      </c>
      <c r="Z32" s="2">
        <v>4.24</v>
      </c>
      <c r="AA32" s="2">
        <v>3.85</v>
      </c>
      <c r="AB32" s="2">
        <v>3.69</v>
      </c>
      <c r="AC32" s="2">
        <v>3.71</v>
      </c>
      <c r="AD32" s="2">
        <v>3.62</v>
      </c>
      <c r="AE32" s="2">
        <v>3.6</v>
      </c>
      <c r="AF32" s="2">
        <v>3.7</v>
      </c>
      <c r="AG32" s="2">
        <v>3.67</v>
      </c>
      <c r="AH32" s="2">
        <v>3.76</v>
      </c>
      <c r="AI32" s="2">
        <v>4.1399999999999997</v>
      </c>
      <c r="AJ32" s="2">
        <v>4.33</v>
      </c>
      <c r="AK32" s="2">
        <v>4.43</v>
      </c>
      <c r="AL32" s="11">
        <v>4.0357456999999997</v>
      </c>
      <c r="AM32" s="11">
        <v>3.2908330000000001</v>
      </c>
      <c r="AN32" s="11">
        <v>3.1267147999999998</v>
      </c>
      <c r="AO32" s="11">
        <v>3.1156765000000002</v>
      </c>
      <c r="AP32" s="11">
        <v>3.1671779</v>
      </c>
      <c r="AQ32" s="11">
        <v>3.2647526</v>
      </c>
      <c r="AR32" s="11"/>
      <c r="AS32" s="2"/>
      <c r="AT32" s="7">
        <f t="shared" si="9"/>
        <v>3.6208999999999998</v>
      </c>
      <c r="AU32" s="7">
        <f t="shared" si="10"/>
        <v>3.427999999999999</v>
      </c>
      <c r="AV32" s="7">
        <f t="shared" si="11"/>
        <v>2.1299999999999994</v>
      </c>
      <c r="AW32" s="2"/>
      <c r="AX32" s="8">
        <f t="shared" si="12"/>
        <v>-11.000000000000032</v>
      </c>
      <c r="AY32" s="8">
        <f t="shared" si="13"/>
        <v>19.290000000000074</v>
      </c>
      <c r="AZ32" s="2"/>
      <c r="BA32" s="2">
        <f t="shared" si="14"/>
        <v>-0.48000000000000043</v>
      </c>
      <c r="BB32" s="2">
        <f t="shared" si="15"/>
        <v>-0.32000000000000028</v>
      </c>
      <c r="BC32" s="2"/>
      <c r="CB32" s="2"/>
    </row>
    <row r="33" spans="1:80" x14ac:dyDescent="0.25">
      <c r="A33" s="5">
        <f t="shared" si="16"/>
        <v>45324</v>
      </c>
      <c r="B33" t="s">
        <v>53</v>
      </c>
      <c r="C33" s="2">
        <v>3.92</v>
      </c>
      <c r="D33" s="2">
        <v>4.03</v>
      </c>
      <c r="E33" s="2">
        <v>2.23</v>
      </c>
      <c r="F33" s="2">
        <v>3.82</v>
      </c>
      <c r="G33" s="7">
        <v>0.65100000000000002</v>
      </c>
      <c r="H33" s="2">
        <v>4.5999999999999996</v>
      </c>
      <c r="I33" s="2">
        <v>2.25</v>
      </c>
      <c r="J33" s="2">
        <v>3.38</v>
      </c>
      <c r="K33" s="2">
        <v>2.74</v>
      </c>
      <c r="L33" s="2">
        <v>3.16</v>
      </c>
      <c r="M33" s="3">
        <v>3.9823</v>
      </c>
      <c r="N33" s="2"/>
      <c r="O33" s="2">
        <v>4.43</v>
      </c>
      <c r="P33" s="2">
        <v>4.37</v>
      </c>
      <c r="Q33" s="2"/>
      <c r="R33" s="3">
        <v>4.9085000000000001</v>
      </c>
      <c r="S33" s="3">
        <v>4.3522999999999996</v>
      </c>
      <c r="T33" s="4">
        <v>4.734</v>
      </c>
      <c r="U33" s="4">
        <v>4.0839999999999996</v>
      </c>
      <c r="V33" s="3">
        <v>3.2530000000000001</v>
      </c>
      <c r="W33" s="3">
        <v>2.7450000000000001</v>
      </c>
      <c r="X33" s="2"/>
      <c r="Y33" s="2">
        <v>4.96</v>
      </c>
      <c r="Z33" s="2">
        <v>4.43</v>
      </c>
      <c r="AA33" s="2">
        <v>4.05</v>
      </c>
      <c r="AB33" s="2">
        <v>3.89</v>
      </c>
      <c r="AC33" s="2">
        <v>3.91</v>
      </c>
      <c r="AD33" s="2">
        <v>3.81</v>
      </c>
      <c r="AE33" s="2">
        <v>3.78</v>
      </c>
      <c r="AF33" s="2">
        <v>3.86</v>
      </c>
      <c r="AG33" s="2">
        <v>3.83</v>
      </c>
      <c r="AH33" s="2">
        <v>3.92</v>
      </c>
      <c r="AI33" s="2">
        <v>4.28</v>
      </c>
      <c r="AJ33" s="2">
        <v>4.46</v>
      </c>
      <c r="AK33" s="2">
        <v>4.55</v>
      </c>
      <c r="AL33" s="11">
        <v>4.2314125000000002</v>
      </c>
      <c r="AM33" s="11">
        <v>3.5046886000000002</v>
      </c>
      <c r="AN33" s="11">
        <v>3.3004235999999998</v>
      </c>
      <c r="AO33" s="11">
        <v>3.2740174999999998</v>
      </c>
      <c r="AP33" s="11">
        <v>3.3153328000000002</v>
      </c>
      <c r="AQ33" s="11">
        <v>3.4043849000000002</v>
      </c>
      <c r="AR33" s="11"/>
      <c r="AS33" s="2"/>
      <c r="AT33" s="7">
        <f t="shared" si="9"/>
        <v>3.7960999999999991</v>
      </c>
      <c r="AU33" s="7">
        <f t="shared" si="10"/>
        <v>3.4339999999999993</v>
      </c>
      <c r="AV33" s="7">
        <f t="shared" si="11"/>
        <v>2.2370000000000001</v>
      </c>
      <c r="AW33" s="2"/>
      <c r="AX33" s="8">
        <f t="shared" si="12"/>
        <v>-11.000000000000032</v>
      </c>
      <c r="AY33" s="8">
        <f t="shared" si="13"/>
        <v>36.209999999999987</v>
      </c>
      <c r="AZ33" s="2"/>
      <c r="BA33" s="2">
        <f t="shared" si="14"/>
        <v>-0.50999999999999979</v>
      </c>
      <c r="BB33" s="2">
        <f t="shared" si="15"/>
        <v>-0.33999999999999986</v>
      </c>
      <c r="BC33" s="2"/>
      <c r="CB33" s="2"/>
    </row>
    <row r="34" spans="1:80" x14ac:dyDescent="0.25">
      <c r="A34" s="5">
        <f t="shared" si="16"/>
        <v>45327</v>
      </c>
      <c r="B34" t="s">
        <v>54</v>
      </c>
      <c r="C34" s="2">
        <v>4</v>
      </c>
      <c r="D34" s="2">
        <v>4.17</v>
      </c>
      <c r="E34" s="2">
        <v>2.3199999999999998</v>
      </c>
      <c r="F34" s="2">
        <v>3.87</v>
      </c>
      <c r="G34" s="7">
        <v>0.71399999999999997</v>
      </c>
      <c r="H34" s="2">
        <v>4.71</v>
      </c>
      <c r="I34" s="2">
        <v>2.27</v>
      </c>
      <c r="J34" s="2">
        <v>3.51</v>
      </c>
      <c r="K34" s="2">
        <v>2.82</v>
      </c>
      <c r="L34" s="2">
        <v>3.23</v>
      </c>
      <c r="M34" s="3">
        <v>4.0995999999999997</v>
      </c>
      <c r="N34" s="2"/>
      <c r="O34" s="2">
        <v>4.49</v>
      </c>
      <c r="P34" s="2">
        <v>4.47</v>
      </c>
      <c r="Q34" s="2"/>
      <c r="R34" s="3">
        <v>4.9633000000000003</v>
      </c>
      <c r="S34" s="3">
        <v>4.4509999999999996</v>
      </c>
      <c r="T34" s="4">
        <v>4.9109999999999996</v>
      </c>
      <c r="U34" s="4">
        <v>4.3019999999999996</v>
      </c>
      <c r="V34" s="3">
        <v>3.2810000000000001</v>
      </c>
      <c r="W34" s="3">
        <v>2.7909999999999999</v>
      </c>
      <c r="X34" s="2"/>
      <c r="Y34" s="2">
        <v>4.92</v>
      </c>
      <c r="Z34" s="2">
        <v>4.49</v>
      </c>
      <c r="AA34" s="2">
        <v>4.12</v>
      </c>
      <c r="AB34" s="2">
        <v>3.96</v>
      </c>
      <c r="AC34" s="2">
        <v>3.98</v>
      </c>
      <c r="AD34" s="2">
        <v>3.89</v>
      </c>
      <c r="AE34" s="2">
        <v>3.86</v>
      </c>
      <c r="AF34" s="2">
        <v>3.94</v>
      </c>
      <c r="AG34" s="2">
        <v>3.91</v>
      </c>
      <c r="AH34" s="2">
        <v>4</v>
      </c>
      <c r="AI34" s="2">
        <v>4.3499999999999996</v>
      </c>
      <c r="AJ34" s="2">
        <v>4.5199999999999996</v>
      </c>
      <c r="AK34" s="2">
        <v>4.6100000000000003</v>
      </c>
      <c r="AL34" s="11">
        <v>4.2995466000000002</v>
      </c>
      <c r="AM34" s="11">
        <v>3.6350742</v>
      </c>
      <c r="AN34" s="11">
        <v>3.4230266999999999</v>
      </c>
      <c r="AO34" s="11">
        <v>3.3576258999999999</v>
      </c>
      <c r="AP34" s="11">
        <v>3.3761608000000001</v>
      </c>
      <c r="AQ34" s="11">
        <v>3.4611282999999999</v>
      </c>
      <c r="AR34" s="11"/>
      <c r="AS34" s="2"/>
      <c r="AT34" s="7">
        <f t="shared" si="9"/>
        <v>3.938699999999999</v>
      </c>
      <c r="AU34" s="7">
        <f t="shared" si="10"/>
        <v>3.6929999999999996</v>
      </c>
      <c r="AV34" s="7">
        <f t="shared" si="11"/>
        <v>2.3009999999999997</v>
      </c>
      <c r="AW34" s="2"/>
      <c r="AX34" s="8">
        <f t="shared" si="12"/>
        <v>-16.999999999999993</v>
      </c>
      <c r="AY34" s="8">
        <f t="shared" si="13"/>
        <v>24.569999999999936</v>
      </c>
      <c r="AZ34" s="2"/>
      <c r="BA34" s="2">
        <f t="shared" si="14"/>
        <v>-0.49000000000000021</v>
      </c>
      <c r="BB34" s="2">
        <f t="shared" si="15"/>
        <v>-0.29999999999999982</v>
      </c>
      <c r="BC34" s="2"/>
      <c r="CB34" s="2"/>
    </row>
    <row r="35" spans="1:80" x14ac:dyDescent="0.25">
      <c r="A35" s="5">
        <f t="shared" si="16"/>
        <v>45328</v>
      </c>
      <c r="B35" t="s">
        <v>55</v>
      </c>
      <c r="C35" s="2">
        <v>3.94</v>
      </c>
      <c r="D35" s="2">
        <v>4.09</v>
      </c>
      <c r="E35" s="2">
        <v>2.2799999999999998</v>
      </c>
      <c r="F35" s="2">
        <v>3.84</v>
      </c>
      <c r="G35" s="7">
        <v>0.72599999999999998</v>
      </c>
      <c r="H35" s="2">
        <v>4.7</v>
      </c>
      <c r="I35" s="2">
        <v>2.2799999999999998</v>
      </c>
      <c r="J35" s="2">
        <v>3.43</v>
      </c>
      <c r="K35" s="2">
        <v>2.79</v>
      </c>
      <c r="L35" s="2">
        <v>3.19</v>
      </c>
      <c r="M35" s="3">
        <v>4.1337000000000002</v>
      </c>
      <c r="N35" s="2"/>
      <c r="O35" s="2">
        <v>4.43</v>
      </c>
      <c r="P35" s="2">
        <v>4.41</v>
      </c>
      <c r="Q35" s="2"/>
      <c r="R35" s="3">
        <v>4.9409000000000001</v>
      </c>
      <c r="S35" s="3">
        <v>4.4189999999999996</v>
      </c>
      <c r="T35" s="4">
        <v>4.9080000000000004</v>
      </c>
      <c r="U35" s="4">
        <v>4.3220000000000001</v>
      </c>
      <c r="V35" s="3">
        <v>3.2559999999999998</v>
      </c>
      <c r="W35" s="3">
        <v>2.7639999999999998</v>
      </c>
      <c r="X35" s="2"/>
      <c r="Y35" s="2">
        <v>4.76</v>
      </c>
      <c r="Z35" s="2">
        <v>4.43</v>
      </c>
      <c r="AA35" s="2">
        <v>4.08</v>
      </c>
      <c r="AB35" s="2">
        <v>3.92</v>
      </c>
      <c r="AC35" s="2">
        <v>3.94</v>
      </c>
      <c r="AD35" s="2">
        <v>3.84</v>
      </c>
      <c r="AE35" s="2">
        <v>3.81</v>
      </c>
      <c r="AF35" s="2">
        <v>3.89</v>
      </c>
      <c r="AG35" s="2">
        <v>3.85</v>
      </c>
      <c r="AH35" s="2">
        <v>3.94</v>
      </c>
      <c r="AI35" s="2">
        <v>4.29</v>
      </c>
      <c r="AJ35" s="2">
        <v>4.45</v>
      </c>
      <c r="AK35" s="2">
        <v>4.54</v>
      </c>
      <c r="AL35" s="11">
        <v>4.2673702000000002</v>
      </c>
      <c r="AM35" s="11">
        <v>3.5957925999999998</v>
      </c>
      <c r="AN35" s="11">
        <v>3.3766193000000002</v>
      </c>
      <c r="AO35" s="11">
        <v>3.3052161</v>
      </c>
      <c r="AP35" s="11">
        <v>3.3236645999999999</v>
      </c>
      <c r="AQ35" s="11">
        <v>3.4014300999999998</v>
      </c>
      <c r="AR35" s="11"/>
      <c r="AS35" s="2"/>
      <c r="AT35" s="7">
        <f t="shared" si="9"/>
        <v>3.8970999999999991</v>
      </c>
      <c r="AU35" s="7">
        <f t="shared" si="10"/>
        <v>3.7359999999999998</v>
      </c>
      <c r="AV35" s="7">
        <f t="shared" si="11"/>
        <v>2.2719999999999998</v>
      </c>
      <c r="AW35" s="2"/>
      <c r="AX35" s="8">
        <f t="shared" si="12"/>
        <v>-14.999999999999991</v>
      </c>
      <c r="AY35" s="8">
        <f t="shared" si="13"/>
        <v>16.109999999999935</v>
      </c>
      <c r="AZ35" s="2"/>
      <c r="BA35" s="2">
        <f t="shared" si="14"/>
        <v>-0.48999999999999977</v>
      </c>
      <c r="BB35" s="2">
        <f t="shared" si="15"/>
        <v>-0.32000000000000028</v>
      </c>
      <c r="BC35" s="2"/>
      <c r="CB35" s="2"/>
    </row>
    <row r="36" spans="1:80" x14ac:dyDescent="0.25">
      <c r="A36" s="5">
        <f t="shared" si="16"/>
        <v>45329</v>
      </c>
      <c r="B36" t="s">
        <v>56</v>
      </c>
      <c r="C36" s="2">
        <v>4</v>
      </c>
      <c r="D36" s="2">
        <v>4.09</v>
      </c>
      <c r="E36" s="2">
        <v>2.3199999999999998</v>
      </c>
      <c r="F36" s="2">
        <v>3.89</v>
      </c>
      <c r="G36" s="7">
        <v>0.71499999999999997</v>
      </c>
      <c r="H36" s="2">
        <v>4.79</v>
      </c>
      <c r="I36" s="2">
        <v>2.31</v>
      </c>
      <c r="J36" s="2">
        <v>3.48</v>
      </c>
      <c r="K36" s="2">
        <v>2.83</v>
      </c>
      <c r="L36" s="2">
        <v>3.24</v>
      </c>
      <c r="M36" s="3">
        <v>4.0919999999999996</v>
      </c>
      <c r="N36" s="2"/>
      <c r="O36" s="2">
        <v>4.4800000000000004</v>
      </c>
      <c r="P36" s="2">
        <v>4.42</v>
      </c>
      <c r="Q36" s="2"/>
      <c r="R36" s="3">
        <v>4.9504000000000001</v>
      </c>
      <c r="S36" s="3">
        <v>4.4348999999999998</v>
      </c>
      <c r="T36" s="4">
        <v>4.8680000000000003</v>
      </c>
      <c r="U36" s="4">
        <v>4.2759999999999998</v>
      </c>
      <c r="V36" s="3">
        <v>3.3010000000000002</v>
      </c>
      <c r="W36" s="3">
        <v>2.8170000000000002</v>
      </c>
      <c r="X36" s="2"/>
      <c r="Y36" s="2">
        <v>4.8</v>
      </c>
      <c r="Z36" s="2">
        <v>4.4800000000000004</v>
      </c>
      <c r="AA36" s="2">
        <v>4.13</v>
      </c>
      <c r="AB36" s="2">
        <v>3.97</v>
      </c>
      <c r="AC36" s="2">
        <v>3.98</v>
      </c>
      <c r="AD36" s="2">
        <v>3.89</v>
      </c>
      <c r="AE36" s="2">
        <v>3.86</v>
      </c>
      <c r="AF36" s="2">
        <v>3.94</v>
      </c>
      <c r="AG36" s="2">
        <v>3.91</v>
      </c>
      <c r="AH36" s="2">
        <v>4</v>
      </c>
      <c r="AI36" s="2">
        <v>4.33</v>
      </c>
      <c r="AJ36" s="2">
        <v>4.49</v>
      </c>
      <c r="AK36" s="2">
        <v>4.58</v>
      </c>
      <c r="AL36" s="11">
        <v>4.2922424000000001</v>
      </c>
      <c r="AM36" s="11">
        <v>3.6234413000000001</v>
      </c>
      <c r="AN36" s="11">
        <v>3.3971393000000001</v>
      </c>
      <c r="AO36" s="11">
        <v>3.3400918000000002</v>
      </c>
      <c r="AP36" s="11">
        <v>3.3722968999999998</v>
      </c>
      <c r="AQ36" s="11">
        <v>3.4597630000000001</v>
      </c>
      <c r="AR36" s="11"/>
      <c r="AS36" s="2"/>
      <c r="AT36" s="7">
        <f t="shared" si="9"/>
        <v>3.9193999999999996</v>
      </c>
      <c r="AU36" s="7">
        <f t="shared" si="10"/>
        <v>3.6839999999999993</v>
      </c>
      <c r="AV36" s="7">
        <f t="shared" si="11"/>
        <v>2.3330000000000002</v>
      </c>
      <c r="AW36" s="2"/>
      <c r="AX36" s="8">
        <f t="shared" si="12"/>
        <v>-8.9999999999999858</v>
      </c>
      <c r="AY36" s="8">
        <f t="shared" si="13"/>
        <v>23.540000000000028</v>
      </c>
      <c r="AZ36" s="2"/>
      <c r="BA36" s="2">
        <f t="shared" si="14"/>
        <v>-0.48000000000000043</v>
      </c>
      <c r="BB36" s="2">
        <f t="shared" si="15"/>
        <v>-0.33000000000000007</v>
      </c>
      <c r="BC36" s="2"/>
      <c r="CB36" s="2"/>
    </row>
    <row r="37" spans="1:80" x14ac:dyDescent="0.25">
      <c r="A37" s="5">
        <f t="shared" si="16"/>
        <v>45330</v>
      </c>
      <c r="B37" t="s">
        <v>57</v>
      </c>
      <c r="C37" s="2">
        <v>4.0599999999999996</v>
      </c>
      <c r="D37" s="2">
        <v>4.1500000000000004</v>
      </c>
      <c r="E37" s="2">
        <v>2.36</v>
      </c>
      <c r="F37" s="2">
        <v>3.94</v>
      </c>
      <c r="G37" s="7">
        <v>0.70399999999999996</v>
      </c>
      <c r="H37" s="2">
        <v>4.79</v>
      </c>
      <c r="I37" s="2">
        <v>2.38</v>
      </c>
      <c r="J37" s="2">
        <v>3.55</v>
      </c>
      <c r="K37" s="2">
        <v>2.87</v>
      </c>
      <c r="L37" s="2">
        <v>3.31</v>
      </c>
      <c r="M37" s="3">
        <v>4.1040000000000001</v>
      </c>
      <c r="N37" s="2"/>
      <c r="O37" s="2">
        <v>4.55</v>
      </c>
      <c r="P37" s="2">
        <v>4.46</v>
      </c>
      <c r="Q37" s="2"/>
      <c r="R37" s="3">
        <v>4.9730999999999996</v>
      </c>
      <c r="S37" s="3">
        <v>4.4835000000000003</v>
      </c>
      <c r="T37" s="4">
        <v>4.8689999999999998</v>
      </c>
      <c r="U37" s="4">
        <v>4.2869999999999999</v>
      </c>
      <c r="V37" s="3">
        <v>3.3380000000000001</v>
      </c>
      <c r="W37" s="3">
        <v>2.8639999999999999</v>
      </c>
      <c r="X37" s="2"/>
      <c r="Y37" s="2">
        <v>4.87</v>
      </c>
      <c r="Z37" s="2">
        <v>4.55</v>
      </c>
      <c r="AA37" s="2">
        <v>4.1900000000000004</v>
      </c>
      <c r="AB37" s="2">
        <v>4.04</v>
      </c>
      <c r="AC37" s="2">
        <v>4.0599999999999996</v>
      </c>
      <c r="AD37" s="2">
        <v>3.97</v>
      </c>
      <c r="AE37" s="2">
        <v>3.93</v>
      </c>
      <c r="AF37" s="2">
        <v>4.01</v>
      </c>
      <c r="AG37" s="2">
        <v>3.97</v>
      </c>
      <c r="AH37" s="2">
        <v>4.0599999999999996</v>
      </c>
      <c r="AI37" s="2">
        <v>4.38</v>
      </c>
      <c r="AJ37" s="2">
        <v>4.54</v>
      </c>
      <c r="AK37" s="2">
        <v>4.62</v>
      </c>
      <c r="AL37" s="11">
        <v>4.3165857000000001</v>
      </c>
      <c r="AM37" s="11">
        <v>3.7049528999999999</v>
      </c>
      <c r="AN37" s="11">
        <v>3.492197</v>
      </c>
      <c r="AO37" s="11">
        <v>3.4251138999999999</v>
      </c>
      <c r="AP37" s="11">
        <v>3.4407334000000001</v>
      </c>
      <c r="AQ37" s="11">
        <v>3.5096235</v>
      </c>
      <c r="AR37" s="11"/>
      <c r="AS37" s="2"/>
      <c r="AT37" s="7">
        <f t="shared" si="9"/>
        <v>3.9939000000000009</v>
      </c>
      <c r="AU37" s="7">
        <f t="shared" si="10"/>
        <v>3.7050000000000001</v>
      </c>
      <c r="AV37" s="7">
        <f t="shared" si="11"/>
        <v>2.3899999999999997</v>
      </c>
      <c r="AW37" s="2"/>
      <c r="AX37" s="8">
        <f t="shared" si="12"/>
        <v>-9.0000000000000746</v>
      </c>
      <c r="AY37" s="8">
        <f t="shared" si="13"/>
        <v>28.890000000000082</v>
      </c>
      <c r="AZ37" s="2"/>
      <c r="BA37" s="2">
        <f t="shared" si="14"/>
        <v>-0.49000000000000021</v>
      </c>
      <c r="BB37" s="2">
        <f t="shared" si="15"/>
        <v>-0.30999999999999961</v>
      </c>
      <c r="BC37" s="2"/>
      <c r="CB37" s="2"/>
    </row>
    <row r="38" spans="1:80" x14ac:dyDescent="0.25">
      <c r="A38" s="5">
        <f t="shared" si="16"/>
        <v>45331</v>
      </c>
      <c r="B38" t="s">
        <v>58</v>
      </c>
      <c r="C38" s="2">
        <v>4.0599999999999996</v>
      </c>
      <c r="D38" s="2">
        <v>4.17</v>
      </c>
      <c r="E38" s="2">
        <v>2.38</v>
      </c>
      <c r="F38" s="2">
        <v>3.96</v>
      </c>
      <c r="G38" s="7">
        <v>0.72499999999999998</v>
      </c>
      <c r="H38" s="2">
        <v>4.88</v>
      </c>
      <c r="I38" s="2">
        <v>2.4300000000000002</v>
      </c>
      <c r="J38" s="2">
        <v>3.55</v>
      </c>
      <c r="K38" s="2">
        <v>2.89</v>
      </c>
      <c r="L38" s="2">
        <v>3.36</v>
      </c>
      <c r="M38" s="3">
        <v>4.1276000000000002</v>
      </c>
      <c r="N38" s="2"/>
      <c r="O38" s="2">
        <v>4.57</v>
      </c>
      <c r="P38" s="2">
        <v>4.49</v>
      </c>
      <c r="Q38" s="2"/>
      <c r="R38" s="3">
        <v>4.9961000000000002</v>
      </c>
      <c r="S38" s="3">
        <v>4.5317999999999996</v>
      </c>
      <c r="T38" s="4">
        <v>4.9050000000000002</v>
      </c>
      <c r="U38" s="4">
        <v>4.3339999999999996</v>
      </c>
      <c r="V38" s="3">
        <v>3.3679999999999999</v>
      </c>
      <c r="W38" s="3">
        <v>2.8969999999999998</v>
      </c>
      <c r="X38" s="2"/>
      <c r="Y38" s="2">
        <v>4.88</v>
      </c>
      <c r="Z38" s="2">
        <v>4.57</v>
      </c>
      <c r="AA38" s="2">
        <v>4.22</v>
      </c>
      <c r="AB38" s="2">
        <v>4.0599999999999996</v>
      </c>
      <c r="AC38" s="2">
        <v>4.08</v>
      </c>
      <c r="AD38" s="2">
        <v>3.99</v>
      </c>
      <c r="AE38" s="2">
        <v>3.94</v>
      </c>
      <c r="AF38" s="2">
        <v>4.0199999999999996</v>
      </c>
      <c r="AG38" s="2">
        <v>3.98</v>
      </c>
      <c r="AH38" s="2">
        <v>4.0599999999999996</v>
      </c>
      <c r="AI38" s="2">
        <v>4.38</v>
      </c>
      <c r="AJ38" s="2">
        <v>4.5199999999999996</v>
      </c>
      <c r="AK38" s="2">
        <v>4.59</v>
      </c>
      <c r="AL38" s="11">
        <v>4.4001298000000002</v>
      </c>
      <c r="AM38" s="11">
        <v>3.7510338999999999</v>
      </c>
      <c r="AN38" s="11">
        <v>3.5239403</v>
      </c>
      <c r="AO38" s="11">
        <v>3.4549601000000001</v>
      </c>
      <c r="AP38" s="11">
        <v>3.4555104999999999</v>
      </c>
      <c r="AQ38" s="11">
        <v>3.5079091999999998</v>
      </c>
      <c r="AR38" s="11"/>
      <c r="AS38" s="2"/>
      <c r="AT38" s="7">
        <f t="shared" si="9"/>
        <v>4.067499999999999</v>
      </c>
      <c r="AU38" s="7">
        <f t="shared" si="10"/>
        <v>3.762999999999999</v>
      </c>
      <c r="AV38" s="7">
        <f t="shared" si="11"/>
        <v>2.4259999999999997</v>
      </c>
      <c r="AW38" s="2"/>
      <c r="AX38" s="8">
        <f t="shared" si="12"/>
        <v>-11.000000000000032</v>
      </c>
      <c r="AY38" s="8">
        <f t="shared" si="13"/>
        <v>30.45</v>
      </c>
      <c r="AZ38" s="2"/>
      <c r="BA38" s="2">
        <f t="shared" si="14"/>
        <v>-0.51000000000000068</v>
      </c>
      <c r="BB38" s="2">
        <f t="shared" si="15"/>
        <v>-0.32000000000000028</v>
      </c>
      <c r="BC38" s="2"/>
      <c r="CB38" s="2"/>
    </row>
    <row r="39" spans="1:80" x14ac:dyDescent="0.25">
      <c r="A39" s="5">
        <f t="shared" si="16"/>
        <v>45334</v>
      </c>
      <c r="B39" t="s">
        <v>59</v>
      </c>
      <c r="C39" s="2">
        <v>4.0599999999999996</v>
      </c>
      <c r="D39" s="2">
        <v>4.17</v>
      </c>
      <c r="E39" s="2">
        <v>2.36</v>
      </c>
      <c r="F39" s="2">
        <v>3.9</v>
      </c>
      <c r="G39" s="7">
        <v>0.72099999999999997</v>
      </c>
      <c r="H39" s="2">
        <v>4.91</v>
      </c>
      <c r="I39" s="2">
        <v>2.42</v>
      </c>
      <c r="J39" s="2">
        <v>3.58</v>
      </c>
      <c r="K39" s="2">
        <v>2.86</v>
      </c>
      <c r="L39" s="2">
        <v>3.32</v>
      </c>
      <c r="M39" s="3">
        <v>4.1612999999999998</v>
      </c>
      <c r="N39" s="2"/>
      <c r="O39" s="2">
        <v>4.55</v>
      </c>
      <c r="P39" s="2">
        <v>4.47</v>
      </c>
      <c r="Q39" s="2"/>
      <c r="R39" s="3">
        <v>4.9593999999999996</v>
      </c>
      <c r="S39" s="3">
        <v>4.4775</v>
      </c>
      <c r="T39" s="4">
        <v>4.9000000000000004</v>
      </c>
      <c r="U39" s="4">
        <v>4.3230000000000004</v>
      </c>
      <c r="V39" s="3">
        <v>3.335</v>
      </c>
      <c r="W39" s="3">
        <v>2.8620000000000001</v>
      </c>
      <c r="X39" s="2"/>
      <c r="Y39" s="2">
        <v>4.83</v>
      </c>
      <c r="Z39" s="2">
        <v>4.55</v>
      </c>
      <c r="AA39" s="2">
        <v>4.2</v>
      </c>
      <c r="AB39" s="2">
        <v>4.05</v>
      </c>
      <c r="AC39" s="2">
        <v>4.0599999999999996</v>
      </c>
      <c r="AD39" s="2">
        <v>3.97</v>
      </c>
      <c r="AE39" s="2">
        <v>3.93</v>
      </c>
      <c r="AF39" s="2">
        <v>4.01</v>
      </c>
      <c r="AG39" s="2">
        <v>3.98</v>
      </c>
      <c r="AH39" s="2">
        <v>4.0599999999999996</v>
      </c>
      <c r="AI39" s="2">
        <v>4.37</v>
      </c>
      <c r="AJ39" s="2">
        <v>4.5199999999999996</v>
      </c>
      <c r="AK39" s="2">
        <v>4.59</v>
      </c>
      <c r="AL39" s="11">
        <v>4.3545467000000002</v>
      </c>
      <c r="AM39" s="11">
        <v>3.7385228000000001</v>
      </c>
      <c r="AN39" s="11">
        <v>3.5187691000000001</v>
      </c>
      <c r="AO39" s="11">
        <v>3.4426787000000001</v>
      </c>
      <c r="AP39" s="11">
        <v>3.4487836999999999</v>
      </c>
      <c r="AQ39" s="11">
        <v>3.5164127000000001</v>
      </c>
      <c r="AR39" s="11"/>
      <c r="AS39" s="2"/>
      <c r="AT39" s="7">
        <f t="shared" si="9"/>
        <v>3.9956000000000005</v>
      </c>
      <c r="AU39" s="7">
        <f t="shared" si="10"/>
        <v>3.7460000000000004</v>
      </c>
      <c r="AV39" s="7">
        <f t="shared" si="11"/>
        <v>2.3890000000000002</v>
      </c>
      <c r="AW39" s="2"/>
      <c r="AX39" s="8">
        <f t="shared" si="12"/>
        <v>-11.000000000000032</v>
      </c>
      <c r="AY39" s="8">
        <f t="shared" si="13"/>
        <v>24.960000000000004</v>
      </c>
      <c r="AZ39" s="2"/>
      <c r="BA39" s="2">
        <f t="shared" si="14"/>
        <v>-0.49000000000000021</v>
      </c>
      <c r="BB39" s="2">
        <f t="shared" si="15"/>
        <v>-0.29999999999999982</v>
      </c>
      <c r="BC39" s="2"/>
      <c r="CB39" s="2"/>
    </row>
    <row r="40" spans="1:80" x14ac:dyDescent="0.25">
      <c r="A40" s="5">
        <f t="shared" si="16"/>
        <v>45335</v>
      </c>
      <c r="B40" t="s">
        <v>60</v>
      </c>
      <c r="C40" s="2">
        <v>4.16</v>
      </c>
      <c r="D40" s="2">
        <v>4.3099999999999996</v>
      </c>
      <c r="E40" s="2">
        <v>2.4</v>
      </c>
      <c r="F40" s="2">
        <v>3.96</v>
      </c>
      <c r="G40" s="7">
        <v>0.72499999999999998</v>
      </c>
      <c r="H40" s="2">
        <v>4.9000000000000004</v>
      </c>
      <c r="I40" s="2">
        <v>2.44</v>
      </c>
      <c r="J40" s="2">
        <v>3.65</v>
      </c>
      <c r="K40" s="2">
        <v>2.9</v>
      </c>
      <c r="L40" s="2">
        <v>3.37</v>
      </c>
      <c r="M40" s="3">
        <v>4.1746999999999996</v>
      </c>
      <c r="N40" s="2"/>
      <c r="O40" s="2">
        <v>4.68</v>
      </c>
      <c r="P40" s="2">
        <v>4.66</v>
      </c>
      <c r="Q40" s="2"/>
      <c r="R40" s="3">
        <v>5.0727000000000002</v>
      </c>
      <c r="S40" s="3">
        <v>4.6386000000000003</v>
      </c>
      <c r="T40" s="4">
        <v>4.9020000000000001</v>
      </c>
      <c r="U40" s="4">
        <v>4.3310000000000004</v>
      </c>
      <c r="V40" s="3">
        <v>3.4220000000000002</v>
      </c>
      <c r="W40" s="3">
        <v>2.9540000000000002</v>
      </c>
      <c r="X40" s="2"/>
      <c r="Y40" s="2">
        <v>4.95</v>
      </c>
      <c r="Z40" s="2">
        <v>4.68</v>
      </c>
      <c r="AA40" s="2">
        <v>4.34</v>
      </c>
      <c r="AB40" s="2">
        <v>4.1900000000000004</v>
      </c>
      <c r="AC40" s="2">
        <v>4.2</v>
      </c>
      <c r="AD40" s="2">
        <v>4.0999999999999996</v>
      </c>
      <c r="AE40" s="2">
        <v>4.04</v>
      </c>
      <c r="AF40" s="2">
        <v>4.1100000000000003</v>
      </c>
      <c r="AG40" s="2">
        <v>4.08</v>
      </c>
      <c r="AH40" s="2">
        <v>4.16</v>
      </c>
      <c r="AI40" s="2">
        <v>4.47</v>
      </c>
      <c r="AJ40" s="2">
        <v>4.5999999999999996</v>
      </c>
      <c r="AK40" s="2">
        <v>4.67</v>
      </c>
      <c r="AL40" s="11">
        <v>4.5397856000000001</v>
      </c>
      <c r="AM40" s="11">
        <v>3.912166</v>
      </c>
      <c r="AN40" s="11">
        <v>3.6341961999999999</v>
      </c>
      <c r="AO40" s="11">
        <v>3.5295793999999998</v>
      </c>
      <c r="AP40" s="11">
        <v>3.5237191999999999</v>
      </c>
      <c r="AQ40" s="11">
        <v>3.5806898</v>
      </c>
      <c r="AR40" s="11"/>
      <c r="AS40" s="2"/>
      <c r="AT40" s="7">
        <f t="shared" si="9"/>
        <v>4.2045000000000003</v>
      </c>
      <c r="AU40" s="7">
        <f t="shared" si="10"/>
        <v>3.7600000000000007</v>
      </c>
      <c r="AV40" s="7">
        <f t="shared" si="11"/>
        <v>2.4860000000000002</v>
      </c>
      <c r="AW40" s="2"/>
      <c r="AX40" s="8">
        <f t="shared" si="12"/>
        <v>-14.999999999999947</v>
      </c>
      <c r="AY40" s="8">
        <f t="shared" si="13"/>
        <v>44.449999999999967</v>
      </c>
      <c r="AZ40" s="2"/>
      <c r="BA40" s="2">
        <f t="shared" si="14"/>
        <v>-0.51999999999999957</v>
      </c>
      <c r="BB40" s="2">
        <f t="shared" si="15"/>
        <v>-0.35000000000000053</v>
      </c>
      <c r="BC40" s="2"/>
      <c r="CB40" s="2"/>
    </row>
    <row r="41" spans="1:80" x14ac:dyDescent="0.25">
      <c r="A41" s="5">
        <f t="shared" si="16"/>
        <v>45336</v>
      </c>
      <c r="B41" t="s">
        <v>61</v>
      </c>
      <c r="C41" s="2">
        <v>4.03</v>
      </c>
      <c r="D41" s="2">
        <v>4.2699999999999996</v>
      </c>
      <c r="E41" s="2">
        <v>2.3199999999999998</v>
      </c>
      <c r="F41" s="2">
        <v>3.84</v>
      </c>
      <c r="G41" s="7">
        <v>0.755</v>
      </c>
      <c r="H41" s="2">
        <v>4.96</v>
      </c>
      <c r="I41" s="2">
        <v>2.4</v>
      </c>
      <c r="J41" s="2">
        <v>3.56</v>
      </c>
      <c r="K41" s="2">
        <v>2.83</v>
      </c>
      <c r="L41" s="2">
        <v>3.26</v>
      </c>
      <c r="M41" s="3">
        <v>4.2668999999999997</v>
      </c>
      <c r="N41" s="2"/>
      <c r="O41" s="2">
        <v>4.54</v>
      </c>
      <c r="P41" s="2">
        <v>4.58</v>
      </c>
      <c r="Q41" s="2"/>
      <c r="R41" s="3">
        <v>4.9833999999999996</v>
      </c>
      <c r="S41" s="3">
        <v>4.5034999999999998</v>
      </c>
      <c r="T41" s="4">
        <v>5.0270000000000001</v>
      </c>
      <c r="U41" s="4">
        <v>4.4939999999999998</v>
      </c>
      <c r="V41" s="3">
        <v>3.3719999999999999</v>
      </c>
      <c r="W41" s="3">
        <v>2.8889999999999998</v>
      </c>
      <c r="X41" s="2"/>
      <c r="Y41" s="2">
        <v>4.8600000000000003</v>
      </c>
      <c r="Z41" s="2">
        <v>4.54</v>
      </c>
      <c r="AA41" s="2">
        <v>4.18</v>
      </c>
      <c r="AB41" s="2">
        <v>4.03</v>
      </c>
      <c r="AC41" s="2">
        <v>4.04</v>
      </c>
      <c r="AD41" s="2">
        <v>3.96</v>
      </c>
      <c r="AE41" s="2">
        <v>3.9</v>
      </c>
      <c r="AF41" s="2">
        <v>3.99</v>
      </c>
      <c r="AG41" s="2">
        <v>3.95</v>
      </c>
      <c r="AH41" s="2">
        <v>4.03</v>
      </c>
      <c r="AI41" s="2">
        <v>4.34</v>
      </c>
      <c r="AJ41" s="2">
        <v>4.49</v>
      </c>
      <c r="AK41" s="2">
        <v>4.5599999999999996</v>
      </c>
      <c r="AL41" s="11">
        <v>4.3721217000000001</v>
      </c>
      <c r="AM41" s="11">
        <v>3.6981709999999999</v>
      </c>
      <c r="AN41" s="11">
        <v>3.4520179999999998</v>
      </c>
      <c r="AO41" s="11">
        <v>3.3878629</v>
      </c>
      <c r="AP41" s="11">
        <v>3.4121462999999999</v>
      </c>
      <c r="AQ41" s="11">
        <v>3.4918809999999998</v>
      </c>
      <c r="AR41" s="11"/>
      <c r="AS41" s="2"/>
      <c r="AT41" s="7">
        <f t="shared" si="9"/>
        <v>4.0236000000000001</v>
      </c>
      <c r="AU41" s="7">
        <f t="shared" si="10"/>
        <v>3.9609999999999994</v>
      </c>
      <c r="AV41" s="7">
        <f t="shared" si="11"/>
        <v>2.4059999999999997</v>
      </c>
      <c r="AW41" s="2"/>
      <c r="AX41" s="8">
        <f t="shared" si="12"/>
        <v>-23.999999999999932</v>
      </c>
      <c r="AY41" s="8">
        <f t="shared" si="13"/>
        <v>6.2600000000000655</v>
      </c>
      <c r="AZ41" s="2"/>
      <c r="BA41" s="2">
        <f t="shared" si="14"/>
        <v>-0.50999999999999979</v>
      </c>
      <c r="BB41" s="2">
        <f t="shared" si="15"/>
        <v>-0.3100000000000005</v>
      </c>
      <c r="BC41" s="2"/>
      <c r="CB41" s="2"/>
    </row>
    <row r="42" spans="1:80" x14ac:dyDescent="0.25">
      <c r="A42" s="5">
        <f t="shared" si="16"/>
        <v>45337</v>
      </c>
      <c r="B42" t="s">
        <v>62</v>
      </c>
      <c r="C42" s="2">
        <v>4.05</v>
      </c>
      <c r="D42" s="2">
        <v>4.24</v>
      </c>
      <c r="E42" s="2">
        <v>2.35</v>
      </c>
      <c r="F42" s="2">
        <v>3.85</v>
      </c>
      <c r="G42" s="7">
        <v>0.73299999999999998</v>
      </c>
      <c r="H42" s="2">
        <v>4.84</v>
      </c>
      <c r="I42" s="2">
        <v>2.4</v>
      </c>
      <c r="J42" s="2">
        <v>3.54</v>
      </c>
      <c r="K42" s="2">
        <v>2.83</v>
      </c>
      <c r="L42" s="2">
        <v>3.26</v>
      </c>
      <c r="M42" s="3">
        <v>4.1352000000000002</v>
      </c>
      <c r="N42" s="2"/>
      <c r="O42" s="2">
        <v>4.57</v>
      </c>
      <c r="P42" s="2">
        <v>4.57</v>
      </c>
      <c r="Q42" s="2"/>
      <c r="R42" s="3">
        <v>4.9721000000000002</v>
      </c>
      <c r="S42" s="3">
        <v>4.4911000000000003</v>
      </c>
      <c r="T42" s="4">
        <v>4.9850000000000003</v>
      </c>
      <c r="U42" s="4">
        <v>4.4390000000000001</v>
      </c>
      <c r="V42" s="3">
        <v>3.379</v>
      </c>
      <c r="W42" s="3">
        <v>2.907</v>
      </c>
      <c r="X42" s="2"/>
      <c r="Y42" s="2">
        <v>4.8499999999999996</v>
      </c>
      <c r="Z42" s="2">
        <v>4.57</v>
      </c>
      <c r="AA42" s="2">
        <v>4.2</v>
      </c>
      <c r="AB42" s="2">
        <v>4.05</v>
      </c>
      <c r="AC42" s="2">
        <v>4.0599999999999996</v>
      </c>
      <c r="AD42" s="2">
        <v>3.97</v>
      </c>
      <c r="AE42" s="2">
        <v>3.92</v>
      </c>
      <c r="AF42" s="2">
        <v>4</v>
      </c>
      <c r="AG42" s="2">
        <v>3.98</v>
      </c>
      <c r="AH42" s="2">
        <v>4.05</v>
      </c>
      <c r="AI42" s="2">
        <v>4.37</v>
      </c>
      <c r="AJ42" s="2">
        <v>4.5199999999999996</v>
      </c>
      <c r="AK42" s="2">
        <v>4.59</v>
      </c>
      <c r="AL42" s="11">
        <v>4.3508426</v>
      </c>
      <c r="AM42" s="11">
        <v>3.7116723</v>
      </c>
      <c r="AN42" s="11">
        <v>3.4753775</v>
      </c>
      <c r="AO42" s="11">
        <v>3.4045353</v>
      </c>
      <c r="AP42" s="11">
        <v>3.4305374</v>
      </c>
      <c r="AQ42" s="11">
        <v>3.5101486999999998</v>
      </c>
      <c r="AR42" s="11"/>
      <c r="AS42" s="2"/>
      <c r="AT42" s="7">
        <f t="shared" si="9"/>
        <v>4.0101000000000004</v>
      </c>
      <c r="AU42" s="7">
        <f t="shared" si="10"/>
        <v>3.8929999999999998</v>
      </c>
      <c r="AV42" s="7">
        <f t="shared" si="11"/>
        <v>2.4350000000000001</v>
      </c>
      <c r="AW42" s="2"/>
      <c r="AX42" s="8">
        <f t="shared" si="12"/>
        <v>-19.000000000000039</v>
      </c>
      <c r="AY42" s="8">
        <f t="shared" si="13"/>
        <v>11.710000000000065</v>
      </c>
      <c r="AZ42" s="2"/>
      <c r="BA42" s="2">
        <f t="shared" si="14"/>
        <v>-0.52000000000000046</v>
      </c>
      <c r="BB42" s="2">
        <f t="shared" si="15"/>
        <v>-0.33000000000000007</v>
      </c>
      <c r="BC42" s="2"/>
      <c r="CB42" s="2"/>
    </row>
    <row r="43" spans="1:80" x14ac:dyDescent="0.25">
      <c r="A43" s="5">
        <f t="shared" si="16"/>
        <v>45338</v>
      </c>
      <c r="B43" t="s">
        <v>63</v>
      </c>
      <c r="C43" s="2">
        <v>4.1100000000000003</v>
      </c>
      <c r="D43" s="2">
        <v>4.3</v>
      </c>
      <c r="E43" s="2">
        <v>2.4</v>
      </c>
      <c r="F43" s="2">
        <v>3.88</v>
      </c>
      <c r="G43" s="7">
        <v>0.73199999999999998</v>
      </c>
      <c r="H43" s="2">
        <v>4.88</v>
      </c>
      <c r="I43" s="2">
        <v>2.48</v>
      </c>
      <c r="J43" s="2">
        <v>3.59</v>
      </c>
      <c r="K43" s="2">
        <v>2.87</v>
      </c>
      <c r="L43" s="2">
        <v>3.29</v>
      </c>
      <c r="M43" s="3">
        <v>4.1948999999999996</v>
      </c>
      <c r="N43" s="2"/>
      <c r="O43" s="2">
        <v>4.63</v>
      </c>
      <c r="P43" s="2">
        <v>4.66</v>
      </c>
      <c r="Q43" s="2"/>
      <c r="R43" s="3">
        <v>5.0384000000000002</v>
      </c>
      <c r="S43" s="3">
        <v>4.5960999999999999</v>
      </c>
      <c r="T43" s="4">
        <v>5.0179999999999998</v>
      </c>
      <c r="U43" s="4">
        <v>4.4800000000000004</v>
      </c>
      <c r="V43" s="3">
        <v>3.4359999999999999</v>
      </c>
      <c r="W43" s="3">
        <v>2.976</v>
      </c>
      <c r="X43" s="2"/>
      <c r="Y43" s="2">
        <v>4.8600000000000003</v>
      </c>
      <c r="Z43" s="2">
        <v>4.63</v>
      </c>
      <c r="AA43" s="2">
        <v>4.2699999999999996</v>
      </c>
      <c r="AB43" s="2">
        <v>4.12</v>
      </c>
      <c r="AC43" s="2">
        <v>4.13</v>
      </c>
      <c r="AD43" s="2">
        <v>4.04</v>
      </c>
      <c r="AE43" s="2">
        <v>3.98</v>
      </c>
      <c r="AF43" s="2">
        <v>4.07</v>
      </c>
      <c r="AG43" s="2">
        <v>4.04</v>
      </c>
      <c r="AH43" s="2">
        <v>4.1100000000000003</v>
      </c>
      <c r="AI43" s="2">
        <v>4.43</v>
      </c>
      <c r="AJ43" s="2">
        <v>4.58</v>
      </c>
      <c r="AK43" s="2">
        <v>4.6500000000000004</v>
      </c>
      <c r="AL43" s="11">
        <v>4.4997816999999998</v>
      </c>
      <c r="AM43" s="11">
        <v>3.8341097999999998</v>
      </c>
      <c r="AN43" s="11">
        <v>3.5549935000000001</v>
      </c>
      <c r="AO43" s="11">
        <v>3.4750358000000001</v>
      </c>
      <c r="AP43" s="11">
        <v>3.4889630999999999</v>
      </c>
      <c r="AQ43" s="11">
        <v>3.5572596000000001</v>
      </c>
      <c r="AR43" s="11"/>
      <c r="AS43" s="2"/>
      <c r="AT43" s="7">
        <f t="shared" si="9"/>
        <v>4.1537999999999995</v>
      </c>
      <c r="AU43" s="7">
        <f t="shared" si="10"/>
        <v>3.9420000000000011</v>
      </c>
      <c r="AV43" s="7">
        <f t="shared" si="11"/>
        <v>2.516</v>
      </c>
      <c r="AW43" s="2"/>
      <c r="AX43" s="8">
        <f t="shared" si="12"/>
        <v>-18.99999999999995</v>
      </c>
      <c r="AY43" s="8">
        <f t="shared" si="13"/>
        <v>21.179999999999843</v>
      </c>
      <c r="AZ43" s="2"/>
      <c r="BA43" s="2">
        <f t="shared" si="14"/>
        <v>-0.51999999999999957</v>
      </c>
      <c r="BB43" s="2">
        <f t="shared" si="15"/>
        <v>-0.36000000000000032</v>
      </c>
      <c r="BC43" s="2"/>
      <c r="CB43" s="2"/>
    </row>
    <row r="44" spans="1:80" x14ac:dyDescent="0.25">
      <c r="A44" s="5">
        <f t="shared" si="16"/>
        <v>45341</v>
      </c>
      <c r="B44" t="s">
        <v>64</v>
      </c>
      <c r="C44" s="2">
        <v>4.12</v>
      </c>
      <c r="D44" s="2" t="e">
        <v>#N/A</v>
      </c>
      <c r="E44" s="2">
        <v>2.42</v>
      </c>
      <c r="F44" s="2">
        <v>3.91</v>
      </c>
      <c r="G44" s="7">
        <v>0.72899999999999998</v>
      </c>
      <c r="H44" s="2">
        <v>4.91</v>
      </c>
      <c r="I44" s="2">
        <v>2.4900000000000002</v>
      </c>
      <c r="J44" s="2" t="e">
        <v>#N/A</v>
      </c>
      <c r="K44" s="2">
        <v>2.89</v>
      </c>
      <c r="L44" s="2">
        <v>3.32</v>
      </c>
      <c r="M44" s="3">
        <v>4.1723999999999997</v>
      </c>
      <c r="N44" s="2"/>
      <c r="O44" s="2">
        <v>4.63</v>
      </c>
      <c r="P44" s="2" t="e">
        <v>#N/A</v>
      </c>
      <c r="Q44" s="2"/>
      <c r="R44" s="3">
        <v>5.0137</v>
      </c>
      <c r="S44" s="3">
        <v>4.5644999999999998</v>
      </c>
      <c r="T44" s="4">
        <v>5.0359999999999996</v>
      </c>
      <c r="U44" s="4">
        <v>4.51</v>
      </c>
      <c r="V44" s="3">
        <v>3.4470000000000001</v>
      </c>
      <c r="W44" s="3">
        <v>2.984</v>
      </c>
      <c r="X44" s="2"/>
      <c r="Y44" s="2">
        <v>4.87</v>
      </c>
      <c r="Z44" s="2">
        <v>4.63</v>
      </c>
      <c r="AA44" s="2">
        <v>4.28</v>
      </c>
      <c r="AB44" s="2">
        <v>4.13</v>
      </c>
      <c r="AC44" s="2">
        <v>4.1500000000000004</v>
      </c>
      <c r="AD44" s="2">
        <v>4.05</v>
      </c>
      <c r="AE44" s="2">
        <v>4</v>
      </c>
      <c r="AF44" s="2">
        <v>4.07</v>
      </c>
      <c r="AG44" s="2">
        <v>4.05</v>
      </c>
      <c r="AH44" s="2">
        <v>4.12</v>
      </c>
      <c r="AI44" s="2">
        <v>4.4400000000000004</v>
      </c>
      <c r="AJ44" s="2">
        <v>4.59</v>
      </c>
      <c r="AK44" s="2">
        <v>4.66</v>
      </c>
      <c r="AL44" s="11">
        <v>4.4448220999999997</v>
      </c>
      <c r="AM44" s="11">
        <v>3.8216572000000002</v>
      </c>
      <c r="AN44" s="11">
        <v>3.5799148000000001</v>
      </c>
      <c r="AO44" s="11">
        <v>3.4777494999999998</v>
      </c>
      <c r="AP44" s="11">
        <v>3.4772801000000002</v>
      </c>
      <c r="AQ44" s="11">
        <v>3.5581922000000001</v>
      </c>
      <c r="AR44" s="11"/>
      <c r="AS44" s="2"/>
      <c r="AT44" s="7">
        <f t="shared" si="9"/>
        <v>4.1152999999999995</v>
      </c>
      <c r="AU44" s="7">
        <f t="shared" si="10"/>
        <v>3.984</v>
      </c>
      <c r="AV44" s="7">
        <f t="shared" si="11"/>
        <v>2.5209999999999999</v>
      </c>
      <c r="AW44" s="2"/>
      <c r="AX44" s="8" t="e">
        <f t="shared" si="12"/>
        <v>#N/A</v>
      </c>
      <c r="AY44" s="8">
        <f t="shared" si="13"/>
        <v>13.129999999999953</v>
      </c>
      <c r="AZ44" s="2"/>
      <c r="BA44" s="2">
        <f t="shared" si="14"/>
        <v>-0.50999999999999979</v>
      </c>
      <c r="BB44" s="2" t="e">
        <f t="shared" si="15"/>
        <v>#N/A</v>
      </c>
      <c r="BC44" s="2"/>
      <c r="CB44" s="2"/>
    </row>
    <row r="45" spans="1:80" x14ac:dyDescent="0.25">
      <c r="A45" s="5">
        <f t="shared" si="16"/>
        <v>45342</v>
      </c>
      <c r="B45" t="s">
        <v>65</v>
      </c>
      <c r="C45" s="2">
        <v>4.05</v>
      </c>
      <c r="D45" s="2">
        <v>4.2699999999999996</v>
      </c>
      <c r="E45" s="2">
        <v>2.38</v>
      </c>
      <c r="F45" s="2">
        <v>3.87</v>
      </c>
      <c r="G45" s="7">
        <v>0.72799999999999998</v>
      </c>
      <c r="H45" s="2">
        <v>4.88</v>
      </c>
      <c r="I45" s="2">
        <v>2.41</v>
      </c>
      <c r="J45" s="2">
        <v>3.52</v>
      </c>
      <c r="K45" s="2">
        <v>2.86</v>
      </c>
      <c r="L45" s="2">
        <v>3.3</v>
      </c>
      <c r="M45" s="3">
        <v>4.1814</v>
      </c>
      <c r="N45" s="2"/>
      <c r="O45" s="2">
        <v>4.55</v>
      </c>
      <c r="P45" s="2">
        <v>4.6100000000000003</v>
      </c>
      <c r="Q45" s="2"/>
      <c r="R45" s="3">
        <v>4.9635999999999996</v>
      </c>
      <c r="S45" s="3">
        <v>4.4954000000000001</v>
      </c>
      <c r="T45" s="4">
        <v>5.0129999999999999</v>
      </c>
      <c r="U45" s="4">
        <v>4.4809999999999999</v>
      </c>
      <c r="V45" s="3">
        <v>3.4169999999999998</v>
      </c>
      <c r="W45" s="3">
        <v>2.9449999999999998</v>
      </c>
      <c r="X45" s="2"/>
      <c r="Y45" s="2">
        <v>4.8</v>
      </c>
      <c r="Z45" s="2">
        <v>4.55</v>
      </c>
      <c r="AA45" s="2">
        <v>4.21</v>
      </c>
      <c r="AB45" s="2">
        <v>4.0599999999999996</v>
      </c>
      <c r="AC45" s="2">
        <v>4.07</v>
      </c>
      <c r="AD45" s="2">
        <v>3.97</v>
      </c>
      <c r="AE45" s="2">
        <v>3.93</v>
      </c>
      <c r="AF45" s="2">
        <v>4</v>
      </c>
      <c r="AG45" s="2">
        <v>3.97</v>
      </c>
      <c r="AH45" s="2">
        <v>4.05</v>
      </c>
      <c r="AI45" s="2">
        <v>4.37</v>
      </c>
      <c r="AJ45" s="2">
        <v>4.53</v>
      </c>
      <c r="AK45" s="2">
        <v>4.5999999999999996</v>
      </c>
      <c r="AL45" s="11">
        <v>4.3330006000000001</v>
      </c>
      <c r="AM45" s="11">
        <v>3.7488513000000001</v>
      </c>
      <c r="AN45" s="11">
        <v>3.5051998000000002</v>
      </c>
      <c r="AO45" s="11">
        <v>3.4277603999999999</v>
      </c>
      <c r="AP45" s="11">
        <v>3.4364615000000001</v>
      </c>
      <c r="AQ45" s="11">
        <v>3.5029268</v>
      </c>
      <c r="AR45" s="11"/>
      <c r="AS45" s="2"/>
      <c r="AT45" s="7">
        <f t="shared" si="9"/>
        <v>4.0272000000000006</v>
      </c>
      <c r="AU45" s="7">
        <f t="shared" si="10"/>
        <v>3.9489999999999998</v>
      </c>
      <c r="AV45" s="7">
        <f t="shared" si="11"/>
        <v>2.4729999999999999</v>
      </c>
      <c r="AW45" s="2"/>
      <c r="AX45" s="8">
        <f t="shared" si="12"/>
        <v>-21.999999999999975</v>
      </c>
      <c r="AY45" s="8">
        <f t="shared" si="13"/>
        <v>7.8200000000000713</v>
      </c>
      <c r="AZ45" s="2"/>
      <c r="BA45" s="2">
        <f t="shared" si="14"/>
        <v>-0.5</v>
      </c>
      <c r="BB45" s="2">
        <f t="shared" si="15"/>
        <v>-0.34000000000000075</v>
      </c>
      <c r="BC45" s="2"/>
      <c r="CB45" s="2"/>
    </row>
    <row r="46" spans="1:80" x14ac:dyDescent="0.25">
      <c r="A46" s="5">
        <f t="shared" si="16"/>
        <v>45343</v>
      </c>
      <c r="B46" t="s">
        <v>66</v>
      </c>
      <c r="C46" s="2">
        <v>4.0999999999999996</v>
      </c>
      <c r="D46" s="2">
        <v>4.32</v>
      </c>
      <c r="E46" s="2">
        <v>2.4500000000000002</v>
      </c>
      <c r="F46" s="2">
        <v>3.96</v>
      </c>
      <c r="G46" s="7">
        <v>0.72099999999999997</v>
      </c>
      <c r="H46" s="2">
        <v>4.87</v>
      </c>
      <c r="I46" s="2">
        <v>2.44</v>
      </c>
      <c r="J46" s="2">
        <v>3.55</v>
      </c>
      <c r="K46" s="2">
        <v>2.93</v>
      </c>
      <c r="L46" s="2">
        <v>3.38</v>
      </c>
      <c r="M46" s="3">
        <v>4.1731999999999996</v>
      </c>
      <c r="N46" s="2"/>
      <c r="O46" s="2">
        <v>4.6100000000000003</v>
      </c>
      <c r="P46" s="2">
        <v>4.6500000000000004</v>
      </c>
      <c r="Q46" s="2"/>
      <c r="R46" s="3">
        <v>5.0152000000000001</v>
      </c>
      <c r="S46" s="3">
        <v>4.5815000000000001</v>
      </c>
      <c r="T46" s="4">
        <v>5.008</v>
      </c>
      <c r="U46" s="4">
        <v>4.4710000000000001</v>
      </c>
      <c r="V46" s="3">
        <v>3.46</v>
      </c>
      <c r="W46" s="3">
        <v>3.0019999999999998</v>
      </c>
      <c r="X46" s="2"/>
      <c r="Y46" s="2">
        <v>4.8499999999999996</v>
      </c>
      <c r="Z46" s="2">
        <v>4.6100000000000003</v>
      </c>
      <c r="AA46" s="2">
        <v>4.28</v>
      </c>
      <c r="AB46" s="2">
        <v>4.13</v>
      </c>
      <c r="AC46" s="2">
        <v>4.1399999999999997</v>
      </c>
      <c r="AD46" s="2">
        <v>4.03</v>
      </c>
      <c r="AE46" s="2">
        <v>3.98</v>
      </c>
      <c r="AF46" s="2">
        <v>4.05</v>
      </c>
      <c r="AG46" s="2">
        <v>4.03</v>
      </c>
      <c r="AH46" s="2">
        <v>4.0999999999999996</v>
      </c>
      <c r="AI46" s="2">
        <v>4.42</v>
      </c>
      <c r="AJ46" s="2">
        <v>4.57</v>
      </c>
      <c r="AK46" s="2">
        <v>4.63</v>
      </c>
      <c r="AL46" s="11">
        <v>4.4481289000000004</v>
      </c>
      <c r="AM46" s="11">
        <v>3.8564750000000001</v>
      </c>
      <c r="AN46" s="11">
        <v>3.5894548999999998</v>
      </c>
      <c r="AO46" s="11">
        <v>3.4903111999999998</v>
      </c>
      <c r="AP46" s="11">
        <v>3.4828828000000001</v>
      </c>
      <c r="AQ46" s="11">
        <v>3.5351891000000002</v>
      </c>
      <c r="AR46" s="11"/>
      <c r="AS46" s="2"/>
      <c r="AT46" s="7">
        <f t="shared" si="9"/>
        <v>4.1478000000000002</v>
      </c>
      <c r="AU46" s="7">
        <f t="shared" si="10"/>
        <v>3.9340000000000002</v>
      </c>
      <c r="AV46" s="7">
        <f t="shared" si="11"/>
        <v>2.5439999999999996</v>
      </c>
      <c r="AW46" s="2"/>
      <c r="AX46" s="8">
        <f t="shared" si="12"/>
        <v>-22.000000000000064</v>
      </c>
      <c r="AY46" s="8">
        <f t="shared" si="13"/>
        <v>21.38</v>
      </c>
      <c r="AZ46" s="2"/>
      <c r="BA46" s="2">
        <f t="shared" si="14"/>
        <v>-0.51000000000000068</v>
      </c>
      <c r="BB46" s="2">
        <f t="shared" si="15"/>
        <v>-0.33000000000000007</v>
      </c>
      <c r="BC46" s="2"/>
      <c r="CB46" s="2"/>
    </row>
    <row r="47" spans="1:80" x14ac:dyDescent="0.25">
      <c r="A47" s="5">
        <f t="shared" si="16"/>
        <v>45344</v>
      </c>
      <c r="B47" t="s">
        <v>67</v>
      </c>
      <c r="C47" s="2">
        <v>4.1100000000000003</v>
      </c>
      <c r="D47" s="2">
        <v>4.33</v>
      </c>
      <c r="E47" s="2">
        <v>2.44</v>
      </c>
      <c r="F47" s="2">
        <v>3.92</v>
      </c>
      <c r="G47" s="7">
        <v>0.71599999999999997</v>
      </c>
      <c r="H47" s="2">
        <v>4.88</v>
      </c>
      <c r="I47" s="2">
        <v>2.46</v>
      </c>
      <c r="J47" s="2">
        <v>3.54</v>
      </c>
      <c r="K47" s="2">
        <v>2.92</v>
      </c>
      <c r="L47" s="2">
        <v>3.35</v>
      </c>
      <c r="M47" s="3">
        <v>4.1597</v>
      </c>
      <c r="N47" s="2"/>
      <c r="O47" s="2">
        <v>4.6100000000000003</v>
      </c>
      <c r="P47" s="2">
        <v>4.71</v>
      </c>
      <c r="Q47" s="2"/>
      <c r="R47" s="3">
        <v>5.0293999999999999</v>
      </c>
      <c r="S47" s="3">
        <v>4.6146000000000003</v>
      </c>
      <c r="T47" s="4">
        <v>5.0519999999999996</v>
      </c>
      <c r="U47" s="4">
        <v>4.5369999999999999</v>
      </c>
      <c r="V47" s="3">
        <v>3.5230000000000001</v>
      </c>
      <c r="W47" s="3">
        <v>3.077</v>
      </c>
      <c r="X47" s="2"/>
      <c r="Y47" s="2">
        <v>4.84</v>
      </c>
      <c r="Z47" s="2">
        <v>4.6100000000000003</v>
      </c>
      <c r="AA47" s="2">
        <v>4.3</v>
      </c>
      <c r="AB47" s="2">
        <v>4.1399999999999997</v>
      </c>
      <c r="AC47" s="2">
        <v>4.16</v>
      </c>
      <c r="AD47" s="2">
        <v>4.0599999999999996</v>
      </c>
      <c r="AE47" s="2">
        <v>3.99</v>
      </c>
      <c r="AF47" s="2">
        <v>4.07</v>
      </c>
      <c r="AG47" s="2">
        <v>4.04</v>
      </c>
      <c r="AH47" s="2">
        <v>4.1100000000000003</v>
      </c>
      <c r="AI47" s="2">
        <v>4.43</v>
      </c>
      <c r="AJ47" s="2">
        <v>4.58</v>
      </c>
      <c r="AK47" s="2">
        <v>4.6399999999999997</v>
      </c>
      <c r="AL47" s="11">
        <v>4.4865227000000001</v>
      </c>
      <c r="AM47" s="11">
        <v>3.9099208000000001</v>
      </c>
      <c r="AN47" s="11">
        <v>3.6383454</v>
      </c>
      <c r="AO47" s="11">
        <v>3.5170995999999999</v>
      </c>
      <c r="AP47" s="11">
        <v>3.4939846000000001</v>
      </c>
      <c r="AQ47" s="11">
        <v>3.5372710999999999</v>
      </c>
      <c r="AR47" s="11"/>
      <c r="AS47" s="2"/>
      <c r="AT47" s="7">
        <f t="shared" si="9"/>
        <v>4.1998000000000006</v>
      </c>
      <c r="AU47" s="7">
        <f t="shared" si="10"/>
        <v>4.0220000000000002</v>
      </c>
      <c r="AV47" s="7">
        <f t="shared" si="11"/>
        <v>2.6309999999999998</v>
      </c>
      <c r="AW47" s="2"/>
      <c r="AX47" s="8">
        <f t="shared" si="12"/>
        <v>-21.999999999999975</v>
      </c>
      <c r="AY47" s="8">
        <f t="shared" si="13"/>
        <v>17.78000000000004</v>
      </c>
      <c r="AZ47" s="2"/>
      <c r="BA47" s="2">
        <f t="shared" si="14"/>
        <v>-0.5</v>
      </c>
      <c r="BB47" s="2">
        <f t="shared" si="15"/>
        <v>-0.37999999999999989</v>
      </c>
      <c r="BC47" s="2"/>
      <c r="CB47" s="2"/>
    </row>
    <row r="48" spans="1:80" x14ac:dyDescent="0.25">
      <c r="A48" s="5">
        <f t="shared" si="16"/>
        <v>45345</v>
      </c>
      <c r="B48" t="s">
        <v>68</v>
      </c>
      <c r="C48" s="2">
        <v>4.1100000000000003</v>
      </c>
      <c r="D48" s="2">
        <v>4.26</v>
      </c>
      <c r="E48" s="2">
        <v>2.37</v>
      </c>
      <c r="F48" s="2">
        <v>3.8</v>
      </c>
      <c r="G48" s="7">
        <v>0.71299999999999997</v>
      </c>
      <c r="H48" s="2">
        <v>4.8899999999999997</v>
      </c>
      <c r="I48" s="2">
        <v>2.4500000000000002</v>
      </c>
      <c r="J48" s="2">
        <v>3.46</v>
      </c>
      <c r="K48" s="2">
        <v>2.83</v>
      </c>
      <c r="L48" s="2">
        <v>3.25</v>
      </c>
      <c r="M48" s="3">
        <v>4.1973000000000003</v>
      </c>
      <c r="N48" s="2"/>
      <c r="O48" s="2">
        <v>4.25</v>
      </c>
      <c r="P48" s="2">
        <v>4.6900000000000004</v>
      </c>
      <c r="Q48" s="2"/>
      <c r="R48" s="3">
        <v>4.9931000000000001</v>
      </c>
      <c r="S48" s="3">
        <v>4.5499000000000001</v>
      </c>
      <c r="T48" s="4">
        <v>5.0940000000000003</v>
      </c>
      <c r="U48" s="4">
        <v>4.5910000000000002</v>
      </c>
      <c r="V48" s="3">
        <v>3.4689999999999999</v>
      </c>
      <c r="W48" s="3">
        <v>2.996</v>
      </c>
      <c r="X48" s="2"/>
      <c r="Y48" s="2">
        <v>4.53</v>
      </c>
      <c r="Z48" s="2">
        <v>4.25</v>
      </c>
      <c r="AA48" s="2">
        <v>4.07</v>
      </c>
      <c r="AB48" s="2">
        <v>4.09</v>
      </c>
      <c r="AC48" s="2">
        <v>3.99</v>
      </c>
      <c r="AD48" s="2">
        <v>3.92</v>
      </c>
      <c r="AE48" s="2">
        <v>3.95</v>
      </c>
      <c r="AF48" s="2">
        <v>3.97</v>
      </c>
      <c r="AG48" s="2">
        <v>4.04</v>
      </c>
      <c r="AH48" s="2">
        <v>4.1100000000000003</v>
      </c>
      <c r="AI48" s="2">
        <v>4.41</v>
      </c>
      <c r="AJ48" s="2">
        <v>4.57</v>
      </c>
      <c r="AK48" s="2">
        <v>4.62</v>
      </c>
      <c r="AL48" s="11">
        <v>4.4239810999999998</v>
      </c>
      <c r="AM48" s="11">
        <v>3.8130500999999999</v>
      </c>
      <c r="AN48" s="11">
        <v>3.5576300999999999</v>
      </c>
      <c r="AO48" s="11">
        <v>3.4571179000000001</v>
      </c>
      <c r="AP48" s="11">
        <v>3.4340229</v>
      </c>
      <c r="AQ48" s="11">
        <v>3.4690291000000002</v>
      </c>
      <c r="AR48" s="11"/>
      <c r="AS48" s="2"/>
      <c r="AT48" s="7">
        <f t="shared" si="9"/>
        <v>4.1067</v>
      </c>
      <c r="AU48" s="7">
        <f t="shared" si="10"/>
        <v>4.0880000000000001</v>
      </c>
      <c r="AV48" s="7">
        <f t="shared" si="11"/>
        <v>2.5230000000000001</v>
      </c>
      <c r="AW48" s="2"/>
      <c r="AX48" s="8">
        <f t="shared" si="12"/>
        <v>-14.999999999999947</v>
      </c>
      <c r="AY48" s="8">
        <f t="shared" si="13"/>
        <v>1.8699999999999939</v>
      </c>
      <c r="AZ48" s="2"/>
      <c r="BA48" s="2">
        <f t="shared" si="14"/>
        <v>-0.13999999999999968</v>
      </c>
      <c r="BB48" s="2">
        <f t="shared" si="15"/>
        <v>-0.4300000000000006</v>
      </c>
      <c r="BC48" s="2"/>
      <c r="CB48" s="2"/>
    </row>
    <row r="49" spans="1:80" x14ac:dyDescent="0.25">
      <c r="A49" s="5">
        <f t="shared" si="16"/>
        <v>45348</v>
      </c>
      <c r="B49" t="s">
        <v>69</v>
      </c>
      <c r="C49" s="2">
        <v>4.1500000000000004</v>
      </c>
      <c r="D49" s="2">
        <v>4.28</v>
      </c>
      <c r="E49" s="2">
        <v>2.4300000000000002</v>
      </c>
      <c r="F49" s="2">
        <v>3.9</v>
      </c>
      <c r="G49" s="7">
        <v>0.68899999999999995</v>
      </c>
      <c r="H49" s="2">
        <v>4.8499999999999996</v>
      </c>
      <c r="I49" s="2">
        <v>2.4900000000000002</v>
      </c>
      <c r="J49" s="2">
        <v>3.5</v>
      </c>
      <c r="K49" s="2">
        <v>2.9</v>
      </c>
      <c r="L49" s="2">
        <v>3.32</v>
      </c>
      <c r="M49" s="3">
        <v>4.1029999999999998</v>
      </c>
      <c r="N49" s="2"/>
      <c r="O49" s="2">
        <v>4.3</v>
      </c>
      <c r="P49" s="2">
        <v>4.74</v>
      </c>
      <c r="Q49" s="2"/>
      <c r="R49" s="3">
        <v>5.0179</v>
      </c>
      <c r="S49" s="3">
        <v>4.5963000000000003</v>
      </c>
      <c r="T49" s="4">
        <v>5.0780000000000003</v>
      </c>
      <c r="U49" s="4">
        <v>4.5549999999999997</v>
      </c>
      <c r="V49" s="3">
        <v>3.532</v>
      </c>
      <c r="W49" s="3">
        <v>3.0819999999999999</v>
      </c>
      <c r="X49" s="2"/>
      <c r="Y49" s="2">
        <v>4.5999999999999996</v>
      </c>
      <c r="Z49" s="2">
        <v>4.3</v>
      </c>
      <c r="AA49" s="2">
        <v>4.13</v>
      </c>
      <c r="AB49" s="2">
        <v>4.16</v>
      </c>
      <c r="AC49" s="2">
        <v>4.04</v>
      </c>
      <c r="AD49" s="2">
        <v>3.99</v>
      </c>
      <c r="AE49" s="2">
        <v>4.0199999999999996</v>
      </c>
      <c r="AF49" s="2">
        <v>4.03</v>
      </c>
      <c r="AG49" s="2">
        <v>4.0999999999999996</v>
      </c>
      <c r="AH49" s="2">
        <v>4.1500000000000004</v>
      </c>
      <c r="AI49" s="2">
        <v>4.46</v>
      </c>
      <c r="AJ49" s="2">
        <v>4.62</v>
      </c>
      <c r="AK49" s="2">
        <v>4.63</v>
      </c>
      <c r="AL49" s="11">
        <v>4.4559274000000002</v>
      </c>
      <c r="AM49" s="11">
        <v>3.9090227999999998</v>
      </c>
      <c r="AN49" s="11">
        <v>3.6443957</v>
      </c>
      <c r="AO49" s="11">
        <v>3.5121666</v>
      </c>
      <c r="AP49" s="11">
        <v>3.4776123000000001</v>
      </c>
      <c r="AQ49" s="11">
        <v>3.5223420000000001</v>
      </c>
      <c r="AR49" s="11"/>
      <c r="AS49" s="2"/>
      <c r="AT49" s="7">
        <f t="shared" si="9"/>
        <v>4.1747000000000005</v>
      </c>
      <c r="AU49" s="7">
        <f t="shared" si="10"/>
        <v>4.0319999999999991</v>
      </c>
      <c r="AV49" s="7">
        <f t="shared" si="11"/>
        <v>2.6319999999999997</v>
      </c>
      <c r="AW49" s="2"/>
      <c r="AX49" s="8">
        <f t="shared" si="12"/>
        <v>-12.999999999999989</v>
      </c>
      <c r="AY49" s="8">
        <f t="shared" si="13"/>
        <v>14.270000000000138</v>
      </c>
      <c r="AZ49" s="2"/>
      <c r="BA49" s="2">
        <f t="shared" si="14"/>
        <v>-0.14999999999999947</v>
      </c>
      <c r="BB49" s="2">
        <f t="shared" si="15"/>
        <v>-0.45999999999999996</v>
      </c>
      <c r="BC49" s="2"/>
      <c r="CB49" s="2"/>
    </row>
    <row r="50" spans="1:80" x14ac:dyDescent="0.25">
      <c r="A50" s="5">
        <f t="shared" si="16"/>
        <v>45349</v>
      </c>
      <c r="B50" t="s">
        <v>70</v>
      </c>
      <c r="C50" s="2">
        <v>4.1900000000000004</v>
      </c>
      <c r="D50" s="2">
        <v>4.3099999999999996</v>
      </c>
      <c r="E50" s="2">
        <v>2.4700000000000002</v>
      </c>
      <c r="F50" s="2">
        <v>3.91</v>
      </c>
      <c r="G50" s="7">
        <v>0.68700000000000006</v>
      </c>
      <c r="H50" s="2">
        <v>4.88</v>
      </c>
      <c r="I50" s="2">
        <v>2.56</v>
      </c>
      <c r="J50" s="2">
        <v>3.56</v>
      </c>
      <c r="K50" s="2">
        <v>2.94</v>
      </c>
      <c r="L50" s="2">
        <v>3.36</v>
      </c>
      <c r="M50" s="3">
        <v>4.133</v>
      </c>
      <c r="N50" s="2"/>
      <c r="O50" s="2">
        <v>4.3499999999999996</v>
      </c>
      <c r="P50" s="2">
        <v>4.71</v>
      </c>
      <c r="Q50" s="2"/>
      <c r="R50" s="3">
        <v>5.0316999999999998</v>
      </c>
      <c r="S50" s="3">
        <v>4.6238999999999999</v>
      </c>
      <c r="T50" s="4">
        <v>5.0960000000000001</v>
      </c>
      <c r="U50" s="4">
        <v>4.5750000000000002</v>
      </c>
      <c r="V50" s="3">
        <v>3.5339999999999998</v>
      </c>
      <c r="W50" s="3">
        <v>3.0830000000000002</v>
      </c>
      <c r="X50" s="2"/>
      <c r="Y50" s="2">
        <v>4.63</v>
      </c>
      <c r="Z50" s="2">
        <v>4.3499999999999996</v>
      </c>
      <c r="AA50" s="2">
        <v>4.17</v>
      </c>
      <c r="AB50" s="2">
        <v>4.2</v>
      </c>
      <c r="AC50" s="2">
        <v>4.09</v>
      </c>
      <c r="AD50" s="2">
        <v>4.0199999999999996</v>
      </c>
      <c r="AE50" s="2">
        <v>4.05</v>
      </c>
      <c r="AF50" s="2">
        <v>4.0599999999999996</v>
      </c>
      <c r="AG50" s="2">
        <v>4.13</v>
      </c>
      <c r="AH50" s="2">
        <v>4.1900000000000004</v>
      </c>
      <c r="AI50" s="2">
        <v>4.49</v>
      </c>
      <c r="AJ50" s="2">
        <v>4.63</v>
      </c>
      <c r="AK50" s="2">
        <v>4.66</v>
      </c>
      <c r="AL50" s="11">
        <v>4.5037868999999997</v>
      </c>
      <c r="AM50" s="11">
        <v>3.9527733999999999</v>
      </c>
      <c r="AN50" s="11">
        <v>3.6714601999999998</v>
      </c>
      <c r="AO50" s="11">
        <v>3.5417122999999999</v>
      </c>
      <c r="AP50" s="11">
        <v>3.5102112999999999</v>
      </c>
      <c r="AQ50" s="11">
        <v>3.5494533000000001</v>
      </c>
      <c r="AR50" s="11"/>
      <c r="AS50" s="2"/>
      <c r="AT50" s="7">
        <f t="shared" si="9"/>
        <v>4.2161</v>
      </c>
      <c r="AU50" s="7">
        <f t="shared" si="10"/>
        <v>4.0540000000000003</v>
      </c>
      <c r="AV50" s="7">
        <f t="shared" si="11"/>
        <v>2.6320000000000006</v>
      </c>
      <c r="AW50" s="2"/>
      <c r="AX50" s="8">
        <f t="shared" si="12"/>
        <v>-11.999999999999922</v>
      </c>
      <c r="AY50" s="8">
        <f t="shared" si="13"/>
        <v>16.209999999999969</v>
      </c>
      <c r="AZ50" s="2"/>
      <c r="BA50" s="2">
        <f t="shared" si="14"/>
        <v>-0.15999999999999925</v>
      </c>
      <c r="BB50" s="2">
        <f t="shared" si="15"/>
        <v>-0.40000000000000036</v>
      </c>
      <c r="BC50" s="2"/>
      <c r="CB50" s="2"/>
    </row>
    <row r="51" spans="1:80" x14ac:dyDescent="0.25">
      <c r="A51" s="5">
        <f t="shared" si="16"/>
        <v>45350</v>
      </c>
      <c r="B51" t="s">
        <v>71</v>
      </c>
      <c r="C51" s="2">
        <v>4.18</v>
      </c>
      <c r="D51" s="2">
        <v>4.2699999999999996</v>
      </c>
      <c r="E51" s="2">
        <v>2.46</v>
      </c>
      <c r="F51" s="2">
        <v>3.89</v>
      </c>
      <c r="G51" s="7">
        <v>0.69299999999999995</v>
      </c>
      <c r="H51" s="2">
        <v>4.79</v>
      </c>
      <c r="I51" s="2">
        <v>2.57</v>
      </c>
      <c r="J51" s="2">
        <v>3.52</v>
      </c>
      <c r="K51" s="2">
        <v>2.93</v>
      </c>
      <c r="L51" s="2">
        <v>3.34</v>
      </c>
      <c r="M51" s="3">
        <v>4.1687000000000003</v>
      </c>
      <c r="N51" s="2"/>
      <c r="O51" s="2">
        <v>4.3499999999999996</v>
      </c>
      <c r="P51" s="2">
        <v>4.6500000000000004</v>
      </c>
      <c r="Q51" s="2"/>
      <c r="R51" s="3">
        <v>5.0258000000000003</v>
      </c>
      <c r="S51" s="3">
        <v>4.6180000000000003</v>
      </c>
      <c r="T51" s="4">
        <v>5.0910000000000002</v>
      </c>
      <c r="U51" s="4">
        <v>4.5750000000000002</v>
      </c>
      <c r="V51" s="3">
        <v>3.516</v>
      </c>
      <c r="W51" s="3">
        <v>3.07</v>
      </c>
      <c r="X51" s="2"/>
      <c r="Y51" s="2">
        <v>4.6399999999999997</v>
      </c>
      <c r="Z51" s="2">
        <v>4.3499999999999996</v>
      </c>
      <c r="AA51" s="2">
        <v>4.17</v>
      </c>
      <c r="AB51" s="2">
        <v>4.21</v>
      </c>
      <c r="AC51" s="2">
        <v>4.09</v>
      </c>
      <c r="AD51" s="2">
        <v>4.03</v>
      </c>
      <c r="AE51" s="2">
        <v>4.05</v>
      </c>
      <c r="AF51" s="2">
        <v>4.05</v>
      </c>
      <c r="AG51" s="2">
        <v>4.12</v>
      </c>
      <c r="AH51" s="2">
        <v>4.18</v>
      </c>
      <c r="AI51" s="2">
        <v>4.47</v>
      </c>
      <c r="AJ51" s="2">
        <v>4.62</v>
      </c>
      <c r="AK51" s="2">
        <v>4.6500000000000004</v>
      </c>
      <c r="AL51" s="11">
        <v>4.5059494000000004</v>
      </c>
      <c r="AM51" s="11">
        <v>3.9338182000000002</v>
      </c>
      <c r="AN51" s="11">
        <v>3.6442803000000001</v>
      </c>
      <c r="AO51" s="11">
        <v>3.5241174000000002</v>
      </c>
      <c r="AP51" s="11">
        <v>3.4957625999999999</v>
      </c>
      <c r="AQ51" s="11">
        <v>3.5308212999999999</v>
      </c>
      <c r="AR51" s="11"/>
      <c r="AS51" s="2"/>
      <c r="AT51" s="7">
        <f t="shared" si="9"/>
        <v>4.2102000000000004</v>
      </c>
      <c r="AU51" s="7">
        <f t="shared" si="10"/>
        <v>4.0590000000000002</v>
      </c>
      <c r="AV51" s="7">
        <f t="shared" si="11"/>
        <v>2.6239999999999997</v>
      </c>
      <c r="AW51" s="2"/>
      <c r="AX51" s="8">
        <f t="shared" si="12"/>
        <v>-8.9999999999999858</v>
      </c>
      <c r="AY51" s="8">
        <f t="shared" si="13"/>
        <v>15.120000000000022</v>
      </c>
      <c r="AZ51" s="2"/>
      <c r="BA51" s="2">
        <f t="shared" si="14"/>
        <v>-0.16999999999999993</v>
      </c>
      <c r="BB51" s="2">
        <f t="shared" si="15"/>
        <v>-0.38000000000000078</v>
      </c>
      <c r="BC51" s="2"/>
      <c r="CB51" s="2"/>
    </row>
    <row r="52" spans="1:80" x14ac:dyDescent="0.25">
      <c r="A52" s="5">
        <f t="shared" si="16"/>
        <v>45351</v>
      </c>
      <c r="B52" t="s">
        <v>72</v>
      </c>
      <c r="C52" s="2">
        <v>4.12</v>
      </c>
      <c r="D52" s="2">
        <v>4.25</v>
      </c>
      <c r="E52" s="2">
        <v>2.42</v>
      </c>
      <c r="F52" s="2">
        <v>3.85</v>
      </c>
      <c r="G52" s="7">
        <v>0.70899999999999996</v>
      </c>
      <c r="H52" s="2">
        <v>4.7699999999999996</v>
      </c>
      <c r="I52" s="2">
        <v>2.48</v>
      </c>
      <c r="J52" s="2">
        <v>3.49</v>
      </c>
      <c r="K52" s="2">
        <v>2.89</v>
      </c>
      <c r="L52" s="2">
        <v>3.3</v>
      </c>
      <c r="M52" s="3">
        <v>4.1360000000000001</v>
      </c>
      <c r="N52" s="2"/>
      <c r="O52" s="2">
        <v>4.3</v>
      </c>
      <c r="P52" s="2">
        <v>4.6500000000000004</v>
      </c>
      <c r="Q52" s="2"/>
      <c r="R52" s="3">
        <v>5.0152000000000001</v>
      </c>
      <c r="S52" s="3">
        <v>4.5965999999999996</v>
      </c>
      <c r="T52" s="4">
        <v>5.0839999999999996</v>
      </c>
      <c r="U52" s="4">
        <v>4.57</v>
      </c>
      <c r="V52" s="3">
        <v>3.5329999999999999</v>
      </c>
      <c r="W52" s="3">
        <v>3.08</v>
      </c>
      <c r="X52" s="2"/>
      <c r="Y52" s="2">
        <v>4.59</v>
      </c>
      <c r="Z52" s="2">
        <v>4.3</v>
      </c>
      <c r="AA52" s="2">
        <v>4.13</v>
      </c>
      <c r="AB52" s="2">
        <v>4.16</v>
      </c>
      <c r="AC52" s="2">
        <v>4.05</v>
      </c>
      <c r="AD52" s="2">
        <v>3.99</v>
      </c>
      <c r="AE52" s="2">
        <v>4.01</v>
      </c>
      <c r="AF52" s="2">
        <v>4</v>
      </c>
      <c r="AG52" s="2">
        <v>4.07</v>
      </c>
      <c r="AH52" s="2">
        <v>4.12</v>
      </c>
      <c r="AI52" s="2">
        <v>4.41</v>
      </c>
      <c r="AJ52" s="2">
        <v>4.55</v>
      </c>
      <c r="AK52" s="2">
        <v>4.58</v>
      </c>
      <c r="AL52" s="11">
        <v>4.4344144999999999</v>
      </c>
      <c r="AM52" s="11">
        <v>3.9079271000000002</v>
      </c>
      <c r="AN52" s="11">
        <v>3.6051999000000001</v>
      </c>
      <c r="AO52" s="11">
        <v>3.4731127000000002</v>
      </c>
      <c r="AP52" s="11">
        <v>3.4398100999999999</v>
      </c>
      <c r="AQ52" s="11">
        <v>3.4682754999999998</v>
      </c>
      <c r="AR52" s="11"/>
      <c r="AS52" s="2"/>
      <c r="AT52" s="7">
        <f t="shared" si="9"/>
        <v>4.177999999999999</v>
      </c>
      <c r="AU52" s="7">
        <f t="shared" si="10"/>
        <v>4.0560000000000009</v>
      </c>
      <c r="AV52" s="7">
        <f t="shared" si="11"/>
        <v>2.6270000000000002</v>
      </c>
      <c r="AW52" s="2"/>
      <c r="AX52" s="8">
        <f t="shared" si="12"/>
        <v>-12.999999999999989</v>
      </c>
      <c r="AY52" s="8">
        <f t="shared" si="13"/>
        <v>12.199999999999811</v>
      </c>
      <c r="AZ52" s="2"/>
      <c r="BA52" s="2">
        <f t="shared" si="14"/>
        <v>-0.17999999999999972</v>
      </c>
      <c r="BB52" s="2">
        <f t="shared" si="15"/>
        <v>-0.40000000000000036</v>
      </c>
      <c r="BC52" s="2"/>
      <c r="CB52" s="2"/>
    </row>
    <row r="53" spans="1:80" x14ac:dyDescent="0.25">
      <c r="A53" s="5">
        <f t="shared" si="16"/>
        <v>45352</v>
      </c>
      <c r="B53" t="s">
        <v>73</v>
      </c>
      <c r="C53" s="2">
        <v>4.0999999999999996</v>
      </c>
      <c r="D53" s="2">
        <v>4.1900000000000004</v>
      </c>
      <c r="E53" s="2">
        <v>2.41</v>
      </c>
      <c r="F53" s="2">
        <v>3.88</v>
      </c>
      <c r="G53" s="7">
        <v>0.71099999999999997</v>
      </c>
      <c r="H53" s="2">
        <v>4.79</v>
      </c>
      <c r="I53" s="2">
        <v>2.48</v>
      </c>
      <c r="J53" s="2">
        <v>3.43</v>
      </c>
      <c r="K53" s="2">
        <v>2.9</v>
      </c>
      <c r="L53" s="2">
        <v>3.29</v>
      </c>
      <c r="M53" s="3">
        <v>4.1424000000000003</v>
      </c>
      <c r="N53" s="2"/>
      <c r="O53" s="2">
        <v>4.28</v>
      </c>
      <c r="P53" s="2">
        <v>4.53</v>
      </c>
      <c r="Q53" s="2"/>
      <c r="R53" s="3">
        <v>5.0000999999999998</v>
      </c>
      <c r="S53" s="3">
        <v>4.5670000000000002</v>
      </c>
      <c r="T53" s="4">
        <v>5.0229999999999997</v>
      </c>
      <c r="U53" s="4">
        <v>4.492</v>
      </c>
      <c r="V53" s="3">
        <v>3.5190000000000001</v>
      </c>
      <c r="W53" s="3">
        <v>3.0550000000000002</v>
      </c>
      <c r="X53" s="2"/>
      <c r="Y53" s="2">
        <v>4.5599999999999996</v>
      </c>
      <c r="Z53" s="2">
        <v>4.28</v>
      </c>
      <c r="AA53" s="2">
        <v>4.0999999999999996</v>
      </c>
      <c r="AB53" s="2">
        <v>4.13</v>
      </c>
      <c r="AC53" s="2">
        <v>4.04</v>
      </c>
      <c r="AD53" s="2">
        <v>3.96</v>
      </c>
      <c r="AE53" s="2">
        <v>3.99</v>
      </c>
      <c r="AF53" s="2">
        <v>3.97</v>
      </c>
      <c r="AG53" s="2">
        <v>4.0599999999999996</v>
      </c>
      <c r="AH53" s="2">
        <v>4.0999999999999996</v>
      </c>
      <c r="AI53" s="2">
        <v>4.38</v>
      </c>
      <c r="AJ53" s="2">
        <v>4.5199999999999996</v>
      </c>
      <c r="AK53" s="2">
        <v>4.54</v>
      </c>
      <c r="AL53" s="11">
        <v>4.4272610999999999</v>
      </c>
      <c r="AM53" s="11">
        <v>3.855362</v>
      </c>
      <c r="AN53" s="11">
        <v>3.5793938999999999</v>
      </c>
      <c r="AO53" s="11">
        <v>3.4601096</v>
      </c>
      <c r="AP53" s="11">
        <v>3.4210924</v>
      </c>
      <c r="AQ53" s="11">
        <v>3.4431278000000001</v>
      </c>
      <c r="AR53" s="11"/>
      <c r="AS53" s="2"/>
      <c r="AT53" s="7">
        <f t="shared" si="9"/>
        <v>4.1339000000000006</v>
      </c>
      <c r="AU53" s="7">
        <f t="shared" si="10"/>
        <v>3.9610000000000003</v>
      </c>
      <c r="AV53" s="7">
        <f t="shared" si="11"/>
        <v>2.5910000000000002</v>
      </c>
      <c r="AW53" s="2"/>
      <c r="AX53" s="8">
        <f t="shared" si="12"/>
        <v>-9.0000000000000746</v>
      </c>
      <c r="AY53" s="8">
        <f t="shared" si="13"/>
        <v>17.290000000000028</v>
      </c>
      <c r="AZ53" s="2"/>
      <c r="BA53" s="2">
        <f t="shared" si="14"/>
        <v>-0.1800000000000006</v>
      </c>
      <c r="BB53" s="2">
        <f t="shared" si="15"/>
        <v>-0.33999999999999986</v>
      </c>
      <c r="BC53" s="2"/>
      <c r="CB53" s="2"/>
    </row>
    <row r="54" spans="1:80" x14ac:dyDescent="0.25">
      <c r="A54" s="5">
        <f t="shared" si="16"/>
        <v>45355</v>
      </c>
      <c r="B54" t="s">
        <v>74</v>
      </c>
      <c r="C54" s="2">
        <v>4.13</v>
      </c>
      <c r="D54" s="2">
        <v>4.22</v>
      </c>
      <c r="E54" s="2">
        <v>2.4</v>
      </c>
      <c r="F54" s="2">
        <v>3.82</v>
      </c>
      <c r="G54" s="7">
        <v>0.70899999999999996</v>
      </c>
      <c r="H54" s="2">
        <v>4.78</v>
      </c>
      <c r="I54" s="2">
        <v>2.41</v>
      </c>
      <c r="J54" s="2">
        <v>3.45</v>
      </c>
      <c r="K54" s="2">
        <v>2.87</v>
      </c>
      <c r="L54" s="2">
        <v>3.27</v>
      </c>
      <c r="M54" s="3">
        <v>4.1045999999999996</v>
      </c>
      <c r="N54" s="2"/>
      <c r="O54" s="2">
        <v>4.3</v>
      </c>
      <c r="P54" s="2">
        <v>4.6100000000000003</v>
      </c>
      <c r="Q54" s="2"/>
      <c r="R54" s="3">
        <v>5.0331999999999999</v>
      </c>
      <c r="S54" s="3">
        <v>4.6111000000000004</v>
      </c>
      <c r="T54" s="4">
        <v>5.0119999999999996</v>
      </c>
      <c r="U54" s="4">
        <v>4.4710000000000001</v>
      </c>
      <c r="V54" s="3">
        <v>3.544</v>
      </c>
      <c r="W54" s="3">
        <v>3.081</v>
      </c>
      <c r="X54" s="2"/>
      <c r="Y54" s="2">
        <v>4.6399999999999997</v>
      </c>
      <c r="Z54" s="2">
        <v>4.3</v>
      </c>
      <c r="AA54" s="2">
        <v>4.1500000000000004</v>
      </c>
      <c r="AB54" s="2">
        <v>4.17</v>
      </c>
      <c r="AC54" s="2">
        <v>4.07</v>
      </c>
      <c r="AD54" s="2">
        <v>3.98</v>
      </c>
      <c r="AE54" s="2">
        <v>4.04</v>
      </c>
      <c r="AF54" s="2">
        <v>4</v>
      </c>
      <c r="AG54" s="2">
        <v>4.07</v>
      </c>
      <c r="AH54" s="2">
        <v>4.13</v>
      </c>
      <c r="AI54" s="2">
        <v>4.4000000000000004</v>
      </c>
      <c r="AJ54" s="2">
        <v>4.53</v>
      </c>
      <c r="AK54" s="2">
        <v>4.5599999999999996</v>
      </c>
      <c r="AL54" s="11">
        <v>4.4975999</v>
      </c>
      <c r="AM54" s="11">
        <v>3.9305433999999999</v>
      </c>
      <c r="AN54" s="11">
        <v>3.6091027000000002</v>
      </c>
      <c r="AO54" s="11">
        <v>3.4671590000000001</v>
      </c>
      <c r="AP54" s="11">
        <v>3.4261419000000002</v>
      </c>
      <c r="AQ54" s="11">
        <v>3.4572742000000001</v>
      </c>
      <c r="AR54" s="11"/>
      <c r="AS54" s="2"/>
      <c r="AT54" s="7">
        <f t="shared" si="9"/>
        <v>4.1890000000000009</v>
      </c>
      <c r="AU54" s="7">
        <f t="shared" si="10"/>
        <v>3.9300000000000006</v>
      </c>
      <c r="AV54" s="7">
        <f t="shared" si="11"/>
        <v>2.6179999999999999</v>
      </c>
      <c r="AW54" s="2"/>
      <c r="AX54" s="8">
        <f t="shared" si="12"/>
        <v>-8.9999999999999858</v>
      </c>
      <c r="AY54" s="8">
        <f t="shared" si="13"/>
        <v>25.900000000000034</v>
      </c>
      <c r="AZ54" s="2"/>
      <c r="BA54" s="2">
        <f t="shared" si="14"/>
        <v>-0.16999999999999993</v>
      </c>
      <c r="BB54" s="2">
        <f t="shared" si="15"/>
        <v>-0.39000000000000057</v>
      </c>
      <c r="BC54" s="2"/>
      <c r="CB54" s="2"/>
    </row>
    <row r="55" spans="1:80" x14ac:dyDescent="0.25">
      <c r="A55" s="5">
        <f t="shared" si="16"/>
        <v>45356</v>
      </c>
      <c r="B55" t="s">
        <v>75</v>
      </c>
      <c r="C55" s="2">
        <v>4.01</v>
      </c>
      <c r="D55" s="2">
        <v>4.13</v>
      </c>
      <c r="E55" s="2">
        <v>2.3199999999999998</v>
      </c>
      <c r="F55" s="2">
        <v>3.71</v>
      </c>
      <c r="G55" s="7">
        <v>0.69699999999999995</v>
      </c>
      <c r="H55" s="2">
        <v>4.78</v>
      </c>
      <c r="I55" s="2">
        <v>2.33</v>
      </c>
      <c r="J55" s="2">
        <v>3.36</v>
      </c>
      <c r="K55" s="2">
        <v>2.79</v>
      </c>
      <c r="L55" s="2">
        <v>3.17</v>
      </c>
      <c r="M55" s="3">
        <v>4.0923999999999996</v>
      </c>
      <c r="N55" s="2"/>
      <c r="O55" s="2">
        <v>4.2300000000000004</v>
      </c>
      <c r="P55" s="2">
        <v>4.55</v>
      </c>
      <c r="Q55" s="2"/>
      <c r="R55" s="3">
        <v>5.0022000000000002</v>
      </c>
      <c r="S55" s="3">
        <v>4.5556999999999999</v>
      </c>
      <c r="T55" s="4">
        <v>5.0350000000000001</v>
      </c>
      <c r="U55" s="4">
        <v>4.49</v>
      </c>
      <c r="V55" s="3">
        <v>3.5019999999999998</v>
      </c>
      <c r="W55" s="3">
        <v>3.0209999999999999</v>
      </c>
      <c r="X55" s="2"/>
      <c r="Y55" s="2">
        <v>4.59</v>
      </c>
      <c r="Z55" s="2">
        <v>4.2300000000000004</v>
      </c>
      <c r="AA55" s="2">
        <v>4.07</v>
      </c>
      <c r="AB55" s="2">
        <v>4.08</v>
      </c>
      <c r="AC55" s="2">
        <v>3.98</v>
      </c>
      <c r="AD55" s="2">
        <v>3.89</v>
      </c>
      <c r="AE55" s="2">
        <v>3.9</v>
      </c>
      <c r="AF55" s="2">
        <v>3.89</v>
      </c>
      <c r="AG55" s="2">
        <v>3.95</v>
      </c>
      <c r="AH55" s="2">
        <v>4.01</v>
      </c>
      <c r="AI55" s="2">
        <v>4.28</v>
      </c>
      <c r="AJ55" s="2">
        <v>4.42</v>
      </c>
      <c r="AK55" s="2">
        <v>4.45</v>
      </c>
      <c r="AL55" s="11">
        <v>4.4289854999999996</v>
      </c>
      <c r="AM55" s="11">
        <v>3.8478194000000001</v>
      </c>
      <c r="AN55" s="11">
        <v>3.5041245000000001</v>
      </c>
      <c r="AO55" s="11">
        <v>3.3467159</v>
      </c>
      <c r="AP55" s="11">
        <v>3.3066966999999998</v>
      </c>
      <c r="AQ55" s="11">
        <v>3.3392197000000001</v>
      </c>
      <c r="AR55" s="11"/>
      <c r="AS55" s="2"/>
      <c r="AT55" s="7">
        <f t="shared" si="9"/>
        <v>4.1091999999999995</v>
      </c>
      <c r="AU55" s="7">
        <f t="shared" si="10"/>
        <v>3.9450000000000003</v>
      </c>
      <c r="AV55" s="7">
        <f t="shared" si="11"/>
        <v>2.54</v>
      </c>
      <c r="AW55" s="2"/>
      <c r="AX55" s="8">
        <f t="shared" si="12"/>
        <v>-12.000000000000011</v>
      </c>
      <c r="AY55" s="8">
        <f t="shared" si="13"/>
        <v>16.419999999999924</v>
      </c>
      <c r="AZ55" s="2"/>
      <c r="BA55" s="2">
        <f t="shared" si="14"/>
        <v>-0.22000000000000064</v>
      </c>
      <c r="BB55" s="2">
        <f t="shared" si="15"/>
        <v>-0.41999999999999993</v>
      </c>
      <c r="BC55" s="2"/>
      <c r="CB55" s="2"/>
    </row>
    <row r="56" spans="1:80" x14ac:dyDescent="0.25">
      <c r="A56" s="5">
        <f t="shared" si="16"/>
        <v>45357</v>
      </c>
      <c r="B56" t="s">
        <v>76</v>
      </c>
      <c r="C56" s="2">
        <v>4</v>
      </c>
      <c r="D56" s="2">
        <v>4.1100000000000003</v>
      </c>
      <c r="E56" s="2">
        <v>2.33</v>
      </c>
      <c r="F56" s="2">
        <v>3.66</v>
      </c>
      <c r="G56" s="7">
        <v>0.72299999999999998</v>
      </c>
      <c r="H56" s="2">
        <v>4.71</v>
      </c>
      <c r="I56" s="2">
        <v>2.36</v>
      </c>
      <c r="J56" s="2">
        <v>3.35</v>
      </c>
      <c r="K56" s="2">
        <v>2.79</v>
      </c>
      <c r="L56" s="2">
        <v>3.16</v>
      </c>
      <c r="M56" s="3">
        <v>4.0101000000000004</v>
      </c>
      <c r="N56" s="2"/>
      <c r="O56" s="2">
        <v>4.3</v>
      </c>
      <c r="P56" s="2">
        <v>4.5599999999999996</v>
      </c>
      <c r="Q56" s="2"/>
      <c r="R56" s="3">
        <v>5.0004</v>
      </c>
      <c r="S56" s="3">
        <v>4.5461999999999998</v>
      </c>
      <c r="T56" s="4">
        <v>5.016</v>
      </c>
      <c r="U56" s="4">
        <v>4.4690000000000003</v>
      </c>
      <c r="V56" s="3">
        <v>3.5139999999999998</v>
      </c>
      <c r="W56" s="3">
        <v>3.0310000000000001</v>
      </c>
      <c r="X56" s="2"/>
      <c r="Y56" s="2">
        <v>4.58</v>
      </c>
      <c r="Z56" s="2">
        <v>4.3</v>
      </c>
      <c r="AA56" s="2">
        <v>4.04</v>
      </c>
      <c r="AB56" s="2">
        <v>4.05</v>
      </c>
      <c r="AC56" s="2">
        <v>3.94</v>
      </c>
      <c r="AD56" s="2">
        <v>3.86</v>
      </c>
      <c r="AE56" s="2">
        <v>3.92</v>
      </c>
      <c r="AF56" s="2">
        <v>3.87</v>
      </c>
      <c r="AG56" s="2">
        <v>3.94</v>
      </c>
      <c r="AH56" s="2">
        <v>4</v>
      </c>
      <c r="AI56" s="2">
        <v>4.2699999999999996</v>
      </c>
      <c r="AJ56" s="2">
        <v>4.4000000000000004</v>
      </c>
      <c r="AK56" s="2">
        <v>4.4400000000000004</v>
      </c>
      <c r="AL56" s="11">
        <v>4.4302308000000004</v>
      </c>
      <c r="AM56" s="11">
        <v>3.8024889000000002</v>
      </c>
      <c r="AN56" s="11">
        <v>3.4519408999999999</v>
      </c>
      <c r="AO56" s="11">
        <v>3.3185527000000001</v>
      </c>
      <c r="AP56" s="11">
        <v>3.2922574999999998</v>
      </c>
      <c r="AQ56" s="11">
        <v>3.3246405000000001</v>
      </c>
      <c r="AR56" s="11"/>
      <c r="AS56" s="2"/>
      <c r="AT56" s="7">
        <f t="shared" si="9"/>
        <v>4.0919999999999996</v>
      </c>
      <c r="AU56" s="7">
        <f t="shared" si="10"/>
        <v>3.9220000000000006</v>
      </c>
      <c r="AV56" s="7">
        <f t="shared" si="11"/>
        <v>2.5480000000000005</v>
      </c>
      <c r="AW56" s="2"/>
      <c r="AX56" s="8">
        <f t="shared" si="12"/>
        <v>-11.000000000000032</v>
      </c>
      <c r="AY56" s="8">
        <f t="shared" si="13"/>
        <v>16.999999999999904</v>
      </c>
      <c r="AZ56" s="2"/>
      <c r="BA56" s="2">
        <f t="shared" si="14"/>
        <v>-0.29999999999999982</v>
      </c>
      <c r="BB56" s="2">
        <f t="shared" si="15"/>
        <v>-0.44999999999999929</v>
      </c>
      <c r="BC56" s="2"/>
      <c r="CB56" s="2"/>
    </row>
    <row r="57" spans="1:80" x14ac:dyDescent="0.25">
      <c r="A57" s="5">
        <f t="shared" si="16"/>
        <v>45358</v>
      </c>
      <c r="B57" t="s">
        <v>77</v>
      </c>
      <c r="C57" s="2">
        <v>4.01</v>
      </c>
      <c r="D57" s="2">
        <v>4.09</v>
      </c>
      <c r="E57" s="2">
        <v>2.2999999999999998</v>
      </c>
      <c r="F57" s="2">
        <v>3.63</v>
      </c>
      <c r="G57" s="7">
        <v>0.72699999999999998</v>
      </c>
      <c r="H57" s="2">
        <v>4.6900000000000004</v>
      </c>
      <c r="I57" s="2">
        <v>2.33</v>
      </c>
      <c r="J57" s="2">
        <v>3.37</v>
      </c>
      <c r="K57" s="2">
        <v>2.75</v>
      </c>
      <c r="L57" s="2">
        <v>3.11</v>
      </c>
      <c r="M57" s="3">
        <v>4.0090000000000003</v>
      </c>
      <c r="N57" s="2"/>
      <c r="O57" s="2">
        <v>4.3099999999999996</v>
      </c>
      <c r="P57" s="2">
        <v>4.51</v>
      </c>
      <c r="Q57" s="2"/>
      <c r="R57" s="3">
        <v>5.0096999999999996</v>
      </c>
      <c r="S57" s="3">
        <v>4.5568999999999997</v>
      </c>
      <c r="T57" s="4">
        <v>5.01</v>
      </c>
      <c r="U57" s="4">
        <v>4.4560000000000004</v>
      </c>
      <c r="V57" s="3">
        <v>3.49</v>
      </c>
      <c r="W57" s="3">
        <v>2.9929999999999999</v>
      </c>
      <c r="X57" s="2"/>
      <c r="Y57" s="2">
        <v>4.63</v>
      </c>
      <c r="Z57" s="2">
        <v>4.3099999999999996</v>
      </c>
      <c r="AA57" s="2">
        <v>4.09</v>
      </c>
      <c r="AB57" s="2">
        <v>4.08</v>
      </c>
      <c r="AC57" s="2">
        <v>3.97</v>
      </c>
      <c r="AD57" s="2">
        <v>3.89</v>
      </c>
      <c r="AE57" s="2">
        <v>3.93</v>
      </c>
      <c r="AF57" s="2">
        <v>3.88</v>
      </c>
      <c r="AG57" s="2">
        <v>3.95</v>
      </c>
      <c r="AH57" s="2">
        <v>4.01</v>
      </c>
      <c r="AI57" s="2">
        <v>4.2699999999999996</v>
      </c>
      <c r="AJ57" s="2">
        <v>4.3899999999999997</v>
      </c>
      <c r="AK57" s="2">
        <v>4.42</v>
      </c>
      <c r="AL57" s="11">
        <v>4.4251874000000004</v>
      </c>
      <c r="AM57" s="11">
        <v>3.8048194</v>
      </c>
      <c r="AN57" s="11">
        <v>3.4766316000000002</v>
      </c>
      <c r="AO57" s="11">
        <v>3.3452777</v>
      </c>
      <c r="AP57" s="11">
        <v>3.3088476999999998</v>
      </c>
      <c r="AQ57" s="11">
        <v>3.3314786999999999</v>
      </c>
      <c r="AR57" s="11"/>
      <c r="AS57" s="2"/>
      <c r="AT57" s="7">
        <f t="shared" si="9"/>
        <v>4.1040999999999999</v>
      </c>
      <c r="AU57" s="7">
        <f t="shared" si="10"/>
        <v>3.902000000000001</v>
      </c>
      <c r="AV57" s="7">
        <f t="shared" si="11"/>
        <v>2.4959999999999996</v>
      </c>
      <c r="AW57" s="2"/>
      <c r="AX57" s="8">
        <f t="shared" si="12"/>
        <v>-8.0000000000000071</v>
      </c>
      <c r="AY57" s="8">
        <f t="shared" si="13"/>
        <v>20.209999999999884</v>
      </c>
      <c r="AZ57" s="2"/>
      <c r="BA57" s="2">
        <f t="shared" si="14"/>
        <v>-0.29999999999999982</v>
      </c>
      <c r="BB57" s="2">
        <f t="shared" si="15"/>
        <v>-0.41999999999999993</v>
      </c>
      <c r="BC57" s="2"/>
      <c r="CB57" s="2"/>
    </row>
    <row r="58" spans="1:80" x14ac:dyDescent="0.25">
      <c r="A58" s="5">
        <f t="shared" si="16"/>
        <v>45359</v>
      </c>
      <c r="B58" t="s">
        <v>78</v>
      </c>
      <c r="C58" s="2">
        <v>3.97</v>
      </c>
      <c r="D58" s="2">
        <v>4.09</v>
      </c>
      <c r="E58" s="2">
        <v>2.27</v>
      </c>
      <c r="F58" s="2">
        <v>3.58</v>
      </c>
      <c r="G58" s="7">
        <v>0.72799999999999998</v>
      </c>
      <c r="H58" s="2">
        <v>4.67</v>
      </c>
      <c r="I58" s="2">
        <v>2.2799999999999998</v>
      </c>
      <c r="J58" s="2">
        <v>3.34</v>
      </c>
      <c r="K58" s="2">
        <v>2.73</v>
      </c>
      <c r="L58" s="2">
        <v>3.09</v>
      </c>
      <c r="M58" s="3">
        <v>3.9786999999999999</v>
      </c>
      <c r="N58" s="2"/>
      <c r="O58" s="2">
        <v>4.25</v>
      </c>
      <c r="P58" s="2">
        <v>4.49</v>
      </c>
      <c r="Q58" s="2"/>
      <c r="R58" s="3">
        <v>4.9863</v>
      </c>
      <c r="S58" s="3">
        <v>4.5125999999999999</v>
      </c>
      <c r="T58" s="4">
        <v>4.96</v>
      </c>
      <c r="U58" s="4">
        <v>4.3899999999999997</v>
      </c>
      <c r="V58" s="3">
        <v>3.4550000000000001</v>
      </c>
      <c r="W58" s="3">
        <v>2.9369999999999998</v>
      </c>
      <c r="X58" s="2"/>
      <c r="Y58" s="2">
        <v>4.5599999999999996</v>
      </c>
      <c r="Z58" s="2">
        <v>4.25</v>
      </c>
      <c r="AA58" s="2">
        <v>4.0199999999999996</v>
      </c>
      <c r="AB58" s="2">
        <v>4.01</v>
      </c>
      <c r="AC58" s="2">
        <v>3.9</v>
      </c>
      <c r="AD58" s="2">
        <v>3.83</v>
      </c>
      <c r="AE58" s="2">
        <v>3.85</v>
      </c>
      <c r="AF58" s="2">
        <v>3.84</v>
      </c>
      <c r="AG58" s="2">
        <v>3.91</v>
      </c>
      <c r="AH58" s="2">
        <v>3.97</v>
      </c>
      <c r="AI58" s="2">
        <v>4.24</v>
      </c>
      <c r="AJ58" s="2">
        <v>4.38</v>
      </c>
      <c r="AK58" s="2">
        <v>4.4000000000000004</v>
      </c>
      <c r="AL58" s="11">
        <v>4.3894595000000001</v>
      </c>
      <c r="AM58" s="11">
        <v>3.7261369000000002</v>
      </c>
      <c r="AN58" s="11">
        <v>3.4271709000000001</v>
      </c>
      <c r="AO58" s="11">
        <v>3.2995491000000001</v>
      </c>
      <c r="AP58" s="11">
        <v>3.2631017</v>
      </c>
      <c r="AQ58" s="11">
        <v>3.2909263000000002</v>
      </c>
      <c r="AR58" s="11"/>
      <c r="AS58" s="2"/>
      <c r="AT58" s="7">
        <f t="shared" si="9"/>
        <v>4.0388999999999999</v>
      </c>
      <c r="AU58" s="7">
        <f t="shared" si="10"/>
        <v>3.8199999999999994</v>
      </c>
      <c r="AV58" s="7">
        <f t="shared" si="11"/>
        <v>2.4189999999999996</v>
      </c>
      <c r="AW58" s="2"/>
      <c r="AX58" s="8">
        <f t="shared" si="12"/>
        <v>-11.999999999999966</v>
      </c>
      <c r="AY58" s="8">
        <f t="shared" si="13"/>
        <v>21.890000000000054</v>
      </c>
      <c r="AZ58" s="2"/>
      <c r="BA58" s="2">
        <f t="shared" si="14"/>
        <v>-0.2799999999999998</v>
      </c>
      <c r="BB58" s="2">
        <f t="shared" si="15"/>
        <v>-0.40000000000000036</v>
      </c>
      <c r="BC58" s="2"/>
      <c r="CB58" s="2"/>
    </row>
    <row r="59" spans="1:80" x14ac:dyDescent="0.25">
      <c r="A59" s="5">
        <f t="shared" si="16"/>
        <v>45362</v>
      </c>
      <c r="B59" t="s">
        <v>79</v>
      </c>
      <c r="C59" s="2">
        <v>3.97</v>
      </c>
      <c r="D59" s="2">
        <v>4.0999999999999996</v>
      </c>
      <c r="E59" s="2">
        <v>2.2999999999999998</v>
      </c>
      <c r="F59" s="2">
        <v>3.63</v>
      </c>
      <c r="G59" s="7">
        <v>0.76500000000000001</v>
      </c>
      <c r="H59" s="2">
        <v>4.6399999999999997</v>
      </c>
      <c r="I59" s="2">
        <v>2.31</v>
      </c>
      <c r="J59" s="2">
        <v>3.36</v>
      </c>
      <c r="K59" s="2">
        <v>2.76</v>
      </c>
      <c r="L59" s="2">
        <v>3.13</v>
      </c>
      <c r="M59" s="3">
        <v>3.9523999999999999</v>
      </c>
      <c r="N59" s="2"/>
      <c r="O59" s="2">
        <v>4.2300000000000004</v>
      </c>
      <c r="P59" s="2">
        <v>4.53</v>
      </c>
      <c r="Q59" s="2"/>
      <c r="R59" s="3">
        <v>4.9573999999999998</v>
      </c>
      <c r="S59" s="3">
        <v>4.4725000000000001</v>
      </c>
      <c r="T59" s="4">
        <v>4.9619999999999997</v>
      </c>
      <c r="U59" s="4">
        <v>4.3869999999999996</v>
      </c>
      <c r="V59" s="3">
        <v>3.49</v>
      </c>
      <c r="W59" s="3">
        <v>2.9769999999999999</v>
      </c>
      <c r="X59" s="2"/>
      <c r="Y59" s="2">
        <v>4.54</v>
      </c>
      <c r="Z59" s="2">
        <v>4.2300000000000004</v>
      </c>
      <c r="AA59" s="2">
        <v>4</v>
      </c>
      <c r="AB59" s="2">
        <v>4</v>
      </c>
      <c r="AC59" s="2">
        <v>3.9</v>
      </c>
      <c r="AD59" s="2">
        <v>3.83</v>
      </c>
      <c r="AE59" s="2">
        <v>3.85</v>
      </c>
      <c r="AF59" s="2">
        <v>3.84</v>
      </c>
      <c r="AG59" s="2">
        <v>3.91</v>
      </c>
      <c r="AH59" s="2">
        <v>3.97</v>
      </c>
      <c r="AI59" s="2">
        <v>4.24</v>
      </c>
      <c r="AJ59" s="2">
        <v>4.3899999999999997</v>
      </c>
      <c r="AK59" s="2">
        <v>4.4000000000000004</v>
      </c>
      <c r="AL59" s="11">
        <v>4.3446594000000003</v>
      </c>
      <c r="AM59" s="11">
        <v>3.7161745000000002</v>
      </c>
      <c r="AN59" s="11">
        <v>3.4012500999999999</v>
      </c>
      <c r="AO59" s="11">
        <v>3.2707266000000002</v>
      </c>
      <c r="AP59" s="11">
        <v>3.2501688</v>
      </c>
      <c r="AQ59" s="11">
        <v>3.3014399999999999</v>
      </c>
      <c r="AR59" s="11"/>
      <c r="AS59" s="2"/>
      <c r="AT59" s="7">
        <f t="shared" si="9"/>
        <v>3.9876000000000005</v>
      </c>
      <c r="AU59" s="7">
        <f t="shared" si="10"/>
        <v>3.8119999999999994</v>
      </c>
      <c r="AV59" s="7">
        <f t="shared" si="11"/>
        <v>2.4639999999999995</v>
      </c>
      <c r="AW59" s="2"/>
      <c r="AX59" s="8">
        <f t="shared" si="12"/>
        <v>-12.999999999999945</v>
      </c>
      <c r="AY59" s="8">
        <f t="shared" si="13"/>
        <v>17.560000000000109</v>
      </c>
      <c r="AZ59" s="2"/>
      <c r="BA59" s="2">
        <f t="shared" si="14"/>
        <v>-0.26000000000000023</v>
      </c>
      <c r="BB59" s="2">
        <f t="shared" si="15"/>
        <v>-0.4300000000000006</v>
      </c>
      <c r="BC59" s="2"/>
      <c r="CB59" s="2"/>
    </row>
    <row r="60" spans="1:80" x14ac:dyDescent="0.25">
      <c r="A60" s="5">
        <f t="shared" si="16"/>
        <v>45363</v>
      </c>
      <c r="B60" t="s">
        <v>80</v>
      </c>
      <c r="C60" s="2">
        <v>3.94</v>
      </c>
      <c r="D60" s="2">
        <v>4.16</v>
      </c>
      <c r="E60" s="2">
        <v>2.33</v>
      </c>
      <c r="F60" s="2">
        <v>3.61</v>
      </c>
      <c r="G60" s="7">
        <v>0.77600000000000002</v>
      </c>
      <c r="H60" s="2">
        <v>4.63</v>
      </c>
      <c r="I60" s="2">
        <v>2.29</v>
      </c>
      <c r="J60" s="2">
        <v>3.4</v>
      </c>
      <c r="K60" s="2">
        <v>2.78</v>
      </c>
      <c r="L60" s="2">
        <v>3.14</v>
      </c>
      <c r="M60" s="3">
        <v>3.9451000000000001</v>
      </c>
      <c r="N60" s="2"/>
      <c r="O60" s="2">
        <v>4.22</v>
      </c>
      <c r="P60" s="2">
        <v>4.5999999999999996</v>
      </c>
      <c r="Q60" s="2"/>
      <c r="R60" s="3">
        <v>4.9454000000000002</v>
      </c>
      <c r="S60" s="3">
        <v>4.4671000000000003</v>
      </c>
      <c r="T60" s="4">
        <v>4.9870000000000001</v>
      </c>
      <c r="U60" s="4">
        <v>4.4169999999999998</v>
      </c>
      <c r="V60" s="3">
        <v>3.5110000000000001</v>
      </c>
      <c r="W60" s="3">
        <v>3.012</v>
      </c>
      <c r="X60" s="2"/>
      <c r="Y60" s="2">
        <v>4.5199999999999996</v>
      </c>
      <c r="Z60" s="2">
        <v>4.22</v>
      </c>
      <c r="AA60" s="2">
        <v>3.98</v>
      </c>
      <c r="AB60" s="2">
        <v>3.98</v>
      </c>
      <c r="AC60" s="2">
        <v>3.88</v>
      </c>
      <c r="AD60" s="2">
        <v>3.81</v>
      </c>
      <c r="AE60" s="2">
        <v>3.84</v>
      </c>
      <c r="AF60" s="2">
        <v>3.82</v>
      </c>
      <c r="AG60" s="2">
        <v>3.89</v>
      </c>
      <c r="AH60" s="2">
        <v>3.94</v>
      </c>
      <c r="AI60" s="2">
        <v>4.24</v>
      </c>
      <c r="AJ60" s="2">
        <v>4.38</v>
      </c>
      <c r="AK60" s="2">
        <v>4.41</v>
      </c>
      <c r="AL60" s="11">
        <v>4.3315996999999999</v>
      </c>
      <c r="AM60" s="11">
        <v>3.6964646999999999</v>
      </c>
      <c r="AN60" s="11">
        <v>3.3679187000000002</v>
      </c>
      <c r="AO60" s="11">
        <v>3.2452600999999999</v>
      </c>
      <c r="AP60" s="11">
        <v>3.2359247</v>
      </c>
      <c r="AQ60" s="11">
        <v>3.2897869000000002</v>
      </c>
      <c r="AR60" s="11"/>
      <c r="AS60" s="2"/>
      <c r="AT60" s="7">
        <f t="shared" si="9"/>
        <v>3.9888000000000003</v>
      </c>
      <c r="AU60" s="7">
        <f t="shared" si="10"/>
        <v>3.8469999999999995</v>
      </c>
      <c r="AV60" s="7">
        <f t="shared" si="11"/>
        <v>2.5129999999999999</v>
      </c>
      <c r="AW60" s="2"/>
      <c r="AX60" s="8">
        <f t="shared" si="12"/>
        <v>-22.000000000000021</v>
      </c>
      <c r="AY60" s="8">
        <f t="shared" si="13"/>
        <v>14.180000000000081</v>
      </c>
      <c r="AZ60" s="2"/>
      <c r="BA60" s="2">
        <f t="shared" si="14"/>
        <v>-0.2799999999999998</v>
      </c>
      <c r="BB60" s="2">
        <f t="shared" si="15"/>
        <v>-0.4399999999999995</v>
      </c>
      <c r="BC60" s="2"/>
      <c r="CB60" s="2"/>
    </row>
    <row r="61" spans="1:80" x14ac:dyDescent="0.25">
      <c r="A61" s="5">
        <f t="shared" si="16"/>
        <v>45364</v>
      </c>
      <c r="B61" t="s">
        <v>81</v>
      </c>
      <c r="C61" s="2">
        <v>4.0199999999999996</v>
      </c>
      <c r="D61" s="2">
        <v>4.1900000000000004</v>
      </c>
      <c r="E61" s="2">
        <v>2.37</v>
      </c>
      <c r="F61" s="2">
        <v>3.6</v>
      </c>
      <c r="G61" s="7">
        <v>0.76</v>
      </c>
      <c r="H61" s="2">
        <v>4.68</v>
      </c>
      <c r="I61" s="2">
        <v>2.2999999999999998</v>
      </c>
      <c r="J61" s="2">
        <v>3.42</v>
      </c>
      <c r="K61" s="2">
        <v>2.81</v>
      </c>
      <c r="L61" s="2">
        <v>3.17</v>
      </c>
      <c r="M61" s="3">
        <v>4.0179999999999998</v>
      </c>
      <c r="N61" s="2"/>
      <c r="O61" s="2">
        <v>4.21</v>
      </c>
      <c r="P61" s="2">
        <v>4.62</v>
      </c>
      <c r="Q61" s="2"/>
      <c r="R61" s="3">
        <v>4.9607999999999999</v>
      </c>
      <c r="S61" s="3">
        <v>4.4941000000000004</v>
      </c>
      <c r="T61" s="4">
        <v>5.0380000000000003</v>
      </c>
      <c r="U61" s="4">
        <v>4.4950000000000001</v>
      </c>
      <c r="V61" s="3">
        <v>3.5259999999999998</v>
      </c>
      <c r="W61" s="3">
        <v>3.044</v>
      </c>
      <c r="X61" s="2"/>
      <c r="Y61" s="2">
        <v>4.58</v>
      </c>
      <c r="Z61" s="2">
        <v>4.21</v>
      </c>
      <c r="AA61" s="2">
        <v>4.04</v>
      </c>
      <c r="AB61" s="2">
        <v>4.05</v>
      </c>
      <c r="AC61" s="2">
        <v>3.95</v>
      </c>
      <c r="AD61" s="2">
        <v>3.87</v>
      </c>
      <c r="AE61" s="2">
        <v>3.88</v>
      </c>
      <c r="AF61" s="2">
        <v>3.88</v>
      </c>
      <c r="AG61" s="2">
        <v>3.96</v>
      </c>
      <c r="AH61" s="2">
        <v>4.0199999999999996</v>
      </c>
      <c r="AI61" s="2">
        <v>4.3</v>
      </c>
      <c r="AJ61" s="2">
        <v>4.4400000000000004</v>
      </c>
      <c r="AK61" s="2">
        <v>4.47</v>
      </c>
      <c r="AL61" s="11">
        <v>4.3741703999999997</v>
      </c>
      <c r="AM61" s="11">
        <v>3.7516512999999998</v>
      </c>
      <c r="AN61" s="11">
        <v>3.4327586000000001</v>
      </c>
      <c r="AO61" s="11">
        <v>3.3223180999999999</v>
      </c>
      <c r="AP61" s="11">
        <v>3.3106045000000002</v>
      </c>
      <c r="AQ61" s="11">
        <v>3.3528085000000001</v>
      </c>
      <c r="AR61" s="11"/>
      <c r="AS61" s="2"/>
      <c r="AT61" s="7">
        <f t="shared" si="9"/>
        <v>4.027400000000001</v>
      </c>
      <c r="AU61" s="7">
        <f t="shared" si="10"/>
        <v>3.952</v>
      </c>
      <c r="AV61" s="7">
        <f t="shared" si="11"/>
        <v>2.5620000000000003</v>
      </c>
      <c r="AW61" s="2"/>
      <c r="AX61" s="8">
        <f t="shared" si="12"/>
        <v>-17.000000000000082</v>
      </c>
      <c r="AY61" s="8">
        <f t="shared" si="13"/>
        <v>7.5400000000001022</v>
      </c>
      <c r="AZ61" s="2"/>
      <c r="BA61" s="2">
        <f t="shared" si="14"/>
        <v>-0.19000000000000039</v>
      </c>
      <c r="BB61" s="2">
        <f t="shared" si="15"/>
        <v>-0.42999999999999972</v>
      </c>
      <c r="BC61" s="2"/>
      <c r="CB61" s="2"/>
    </row>
    <row r="62" spans="1:80" x14ac:dyDescent="0.25">
      <c r="A62" s="5">
        <f t="shared" si="16"/>
        <v>45365</v>
      </c>
      <c r="B62" t="s">
        <v>82</v>
      </c>
      <c r="C62" s="2">
        <v>4.0999999999999996</v>
      </c>
      <c r="D62" s="2">
        <v>4.29</v>
      </c>
      <c r="E62" s="2">
        <v>2.44</v>
      </c>
      <c r="F62" s="2">
        <v>3.72</v>
      </c>
      <c r="G62" s="7">
        <v>0.77100000000000002</v>
      </c>
      <c r="H62" s="2">
        <v>4.68</v>
      </c>
      <c r="I62" s="2">
        <v>2.41</v>
      </c>
      <c r="J62" s="2">
        <v>3.53</v>
      </c>
      <c r="K62" s="2">
        <v>2.89</v>
      </c>
      <c r="L62" s="2">
        <v>3.24</v>
      </c>
      <c r="M62" s="3">
        <v>4.0553999999999997</v>
      </c>
      <c r="N62" s="2"/>
      <c r="O62" s="2">
        <v>4.29</v>
      </c>
      <c r="P62" s="2">
        <v>4.6900000000000004</v>
      </c>
      <c r="Q62" s="2"/>
      <c r="R62" s="3">
        <v>4.9809000000000001</v>
      </c>
      <c r="S62" s="3">
        <v>4.5529000000000002</v>
      </c>
      <c r="T62" s="4">
        <v>5.0389999999999997</v>
      </c>
      <c r="U62" s="4">
        <v>4.5149999999999997</v>
      </c>
      <c r="V62" s="3">
        <v>3.5379999999999998</v>
      </c>
      <c r="W62" s="3">
        <v>3.089</v>
      </c>
      <c r="X62" s="2"/>
      <c r="Y62" s="2">
        <v>4.6100000000000003</v>
      </c>
      <c r="Z62" s="2">
        <v>4.29</v>
      </c>
      <c r="AA62" s="2">
        <v>4.09</v>
      </c>
      <c r="AB62" s="2">
        <v>4.1100000000000003</v>
      </c>
      <c r="AC62" s="2">
        <v>4</v>
      </c>
      <c r="AD62" s="2">
        <v>3.94</v>
      </c>
      <c r="AE62" s="2">
        <v>3.96</v>
      </c>
      <c r="AF62" s="2">
        <v>3.96</v>
      </c>
      <c r="AG62" s="2">
        <v>4.04</v>
      </c>
      <c r="AH62" s="2">
        <v>4.0999999999999996</v>
      </c>
      <c r="AI62" s="2">
        <v>4.37</v>
      </c>
      <c r="AJ62" s="2">
        <v>4.51</v>
      </c>
      <c r="AK62" s="2">
        <v>4.54</v>
      </c>
      <c r="AL62" s="11">
        <v>4.4028809000000004</v>
      </c>
      <c r="AM62" s="11">
        <v>3.8547543000000002</v>
      </c>
      <c r="AN62" s="11">
        <v>3.5367014999999999</v>
      </c>
      <c r="AO62" s="11">
        <v>3.4036221000000002</v>
      </c>
      <c r="AP62" s="11">
        <v>3.3799541</v>
      </c>
      <c r="AQ62" s="11">
        <v>3.4217702000000001</v>
      </c>
      <c r="AR62" s="11"/>
      <c r="AS62" s="2"/>
      <c r="AT62" s="7">
        <f t="shared" si="9"/>
        <v>4.1249000000000002</v>
      </c>
      <c r="AU62" s="7">
        <f t="shared" si="10"/>
        <v>3.9909999999999997</v>
      </c>
      <c r="AV62" s="7">
        <f t="shared" si="11"/>
        <v>2.64</v>
      </c>
      <c r="AW62" s="2"/>
      <c r="AX62" s="8">
        <f t="shared" si="12"/>
        <v>-19.000000000000039</v>
      </c>
      <c r="AY62" s="8">
        <f t="shared" si="13"/>
        <v>13.390000000000057</v>
      </c>
      <c r="AZ62" s="2"/>
      <c r="BA62" s="2">
        <f t="shared" si="14"/>
        <v>-0.19000000000000039</v>
      </c>
      <c r="BB62" s="2">
        <f t="shared" si="15"/>
        <v>-0.40000000000000036</v>
      </c>
      <c r="BC62" s="2"/>
      <c r="CB62" s="2"/>
    </row>
    <row r="63" spans="1:80" x14ac:dyDescent="0.25">
      <c r="A63" s="5">
        <f t="shared" si="16"/>
        <v>45366</v>
      </c>
      <c r="B63" t="s">
        <v>83</v>
      </c>
      <c r="C63" s="2">
        <v>4.09</v>
      </c>
      <c r="D63" s="2">
        <v>4.3099999999999996</v>
      </c>
      <c r="E63" s="2">
        <v>2.44</v>
      </c>
      <c r="F63" s="2">
        <v>3.68</v>
      </c>
      <c r="G63" s="7">
        <v>0.78500000000000003</v>
      </c>
      <c r="H63" s="2">
        <v>4.72</v>
      </c>
      <c r="I63" s="2">
        <v>2.4300000000000002</v>
      </c>
      <c r="J63" s="2">
        <v>3.55</v>
      </c>
      <c r="K63" s="2">
        <v>2.88</v>
      </c>
      <c r="L63" s="2">
        <v>3.24</v>
      </c>
      <c r="M63" s="3">
        <v>4.1326000000000001</v>
      </c>
      <c r="N63" s="2"/>
      <c r="O63" s="2">
        <v>4.32</v>
      </c>
      <c r="P63" s="2">
        <v>4.72</v>
      </c>
      <c r="Q63" s="2"/>
      <c r="R63" s="3">
        <v>4.9850000000000003</v>
      </c>
      <c r="S63" s="3">
        <v>4.5667</v>
      </c>
      <c r="T63" s="4">
        <v>5.0650000000000004</v>
      </c>
      <c r="U63" s="4">
        <v>4.577</v>
      </c>
      <c r="V63" s="3">
        <v>3.5579999999999998</v>
      </c>
      <c r="W63" s="3">
        <v>3.1080000000000001</v>
      </c>
      <c r="X63" s="2"/>
      <c r="Y63" s="2">
        <v>4.59</v>
      </c>
      <c r="Z63" s="2">
        <v>4.32</v>
      </c>
      <c r="AA63" s="2">
        <v>4.0999999999999996</v>
      </c>
      <c r="AB63" s="2">
        <v>4.13</v>
      </c>
      <c r="AC63" s="2">
        <v>4.0199999999999996</v>
      </c>
      <c r="AD63" s="2">
        <v>3.94</v>
      </c>
      <c r="AE63" s="2">
        <v>3.96</v>
      </c>
      <c r="AF63" s="2">
        <v>3.96</v>
      </c>
      <c r="AG63" s="2">
        <v>4.03</v>
      </c>
      <c r="AH63" s="2">
        <v>4.09</v>
      </c>
      <c r="AI63" s="2">
        <v>4.37</v>
      </c>
      <c r="AJ63" s="2">
        <v>4.5</v>
      </c>
      <c r="AK63" s="2">
        <v>4.54</v>
      </c>
      <c r="AL63" s="11">
        <v>4.4278420000000001</v>
      </c>
      <c r="AM63" s="11">
        <v>3.8622013000000002</v>
      </c>
      <c r="AN63" s="11">
        <v>3.5623513</v>
      </c>
      <c r="AO63" s="11">
        <v>3.4270166</v>
      </c>
      <c r="AP63" s="11">
        <v>3.3881389999999998</v>
      </c>
      <c r="AQ63" s="11">
        <v>3.4172053</v>
      </c>
      <c r="AR63" s="11"/>
      <c r="AS63" s="2"/>
      <c r="AT63" s="7">
        <f t="shared" si="9"/>
        <v>4.1483999999999996</v>
      </c>
      <c r="AU63" s="7">
        <f t="shared" si="10"/>
        <v>4.0889999999999995</v>
      </c>
      <c r="AV63" s="7">
        <f t="shared" si="11"/>
        <v>2.6580000000000004</v>
      </c>
      <c r="AW63" s="2"/>
      <c r="AX63" s="8">
        <f t="shared" si="12"/>
        <v>-21.999999999999975</v>
      </c>
      <c r="AY63" s="8">
        <f t="shared" si="13"/>
        <v>5.9400000000000119</v>
      </c>
      <c r="AZ63" s="2"/>
      <c r="BA63" s="2">
        <f t="shared" si="14"/>
        <v>-0.23000000000000043</v>
      </c>
      <c r="BB63" s="2">
        <f t="shared" si="15"/>
        <v>-0.41000000000000014</v>
      </c>
      <c r="BC63" s="2"/>
      <c r="CB63" s="2"/>
    </row>
    <row r="64" spans="1:80" x14ac:dyDescent="0.25">
      <c r="A64" s="5">
        <f t="shared" si="16"/>
        <v>45369</v>
      </c>
      <c r="B64" t="s">
        <v>84</v>
      </c>
      <c r="C64" s="2">
        <v>4.09</v>
      </c>
      <c r="D64" s="2">
        <v>4.34</v>
      </c>
      <c r="E64" s="2">
        <v>2.46</v>
      </c>
      <c r="F64" s="2">
        <v>3.69</v>
      </c>
      <c r="G64" s="7">
        <v>0.76100000000000001</v>
      </c>
      <c r="H64" s="2">
        <v>4.7300000000000004</v>
      </c>
      <c r="I64" s="2">
        <v>2.4900000000000002</v>
      </c>
      <c r="J64" s="2">
        <v>3.6</v>
      </c>
      <c r="K64" s="2">
        <v>2.89</v>
      </c>
      <c r="L64" s="2">
        <v>3.25</v>
      </c>
      <c r="M64" s="3">
        <v>4.1132999999999997</v>
      </c>
      <c r="N64" s="2"/>
      <c r="O64" s="2">
        <v>4.3099999999999996</v>
      </c>
      <c r="P64" s="2">
        <v>4.74</v>
      </c>
      <c r="Q64" s="2"/>
      <c r="R64" s="3">
        <v>4.9798</v>
      </c>
      <c r="S64" s="3">
        <v>4.5669000000000004</v>
      </c>
      <c r="T64" s="4">
        <v>5.0759999999999996</v>
      </c>
      <c r="U64" s="4">
        <v>4.609</v>
      </c>
      <c r="V64" s="3">
        <v>3.294</v>
      </c>
      <c r="W64" s="3">
        <v>2.9279999999999999</v>
      </c>
      <c r="X64" s="2"/>
      <c r="Y64" s="2">
        <v>4.57</v>
      </c>
      <c r="Z64" s="2">
        <v>4.3099999999999996</v>
      </c>
      <c r="AA64" s="2">
        <v>4.0999999999999996</v>
      </c>
      <c r="AB64" s="2">
        <v>4.1100000000000003</v>
      </c>
      <c r="AC64" s="2">
        <v>4.01</v>
      </c>
      <c r="AD64" s="2">
        <v>3.94</v>
      </c>
      <c r="AE64" s="2">
        <v>3.96</v>
      </c>
      <c r="AF64" s="2">
        <v>3.97</v>
      </c>
      <c r="AG64" s="2">
        <v>4.04</v>
      </c>
      <c r="AH64" s="2">
        <v>4.09</v>
      </c>
      <c r="AI64" s="2">
        <v>4.38</v>
      </c>
      <c r="AJ64" s="2">
        <v>4.51</v>
      </c>
      <c r="AK64" s="2">
        <v>4.53</v>
      </c>
      <c r="AL64" s="11">
        <v>4.4326102000000001</v>
      </c>
      <c r="AM64" s="11">
        <v>3.9018925000000002</v>
      </c>
      <c r="AN64" s="11">
        <v>3.5924703</v>
      </c>
      <c r="AO64" s="11">
        <v>3.4278884000000001</v>
      </c>
      <c r="AP64" s="11">
        <v>3.3799017</v>
      </c>
      <c r="AQ64" s="11">
        <v>3.4157432000000001</v>
      </c>
      <c r="AR64" s="11"/>
      <c r="AS64" s="2"/>
      <c r="AT64" s="7">
        <f t="shared" si="9"/>
        <v>4.1540000000000008</v>
      </c>
      <c r="AU64" s="7">
        <f t="shared" si="10"/>
        <v>4.1420000000000003</v>
      </c>
      <c r="AV64" s="7">
        <f t="shared" si="11"/>
        <v>2.5619999999999998</v>
      </c>
      <c r="AW64" s="2"/>
      <c r="AX64" s="8">
        <f t="shared" si="12"/>
        <v>-25</v>
      </c>
      <c r="AY64" s="8">
        <f t="shared" si="13"/>
        <v>1.2000000000000455</v>
      </c>
      <c r="AZ64" s="2"/>
      <c r="BA64" s="2">
        <f t="shared" si="14"/>
        <v>-0.21999999999999975</v>
      </c>
      <c r="BB64" s="2">
        <f t="shared" si="15"/>
        <v>-0.40000000000000036</v>
      </c>
      <c r="BC64" s="2"/>
      <c r="CB64" s="2"/>
    </row>
    <row r="65" spans="1:80" x14ac:dyDescent="0.25">
      <c r="A65" s="5">
        <f t="shared" si="16"/>
        <v>45370</v>
      </c>
      <c r="B65" t="s">
        <v>85</v>
      </c>
      <c r="C65" s="2">
        <v>4.05</v>
      </c>
      <c r="D65" s="2">
        <v>4.3</v>
      </c>
      <c r="E65" s="2">
        <v>2.4500000000000002</v>
      </c>
      <c r="F65" s="2">
        <v>3.7</v>
      </c>
      <c r="G65" s="7">
        <v>0.73599999999999999</v>
      </c>
      <c r="H65" s="2">
        <v>4.68</v>
      </c>
      <c r="I65" s="2">
        <v>2.46</v>
      </c>
      <c r="J65" s="2">
        <v>3.52</v>
      </c>
      <c r="K65" s="2">
        <v>2.89</v>
      </c>
      <c r="L65" s="2">
        <v>3.25</v>
      </c>
      <c r="M65" s="3">
        <v>4.0792999999999999</v>
      </c>
      <c r="N65" s="2"/>
      <c r="O65" s="2">
        <v>4.26</v>
      </c>
      <c r="P65" s="2">
        <v>4.6900000000000004</v>
      </c>
      <c r="Q65" s="2"/>
      <c r="R65" s="3">
        <v>4.9557000000000002</v>
      </c>
      <c r="S65" s="3">
        <v>4.5274000000000001</v>
      </c>
      <c r="T65" s="4">
        <v>5.0789999999999997</v>
      </c>
      <c r="U65" s="4">
        <v>4.6079999999999997</v>
      </c>
      <c r="V65" s="3">
        <v>3.278</v>
      </c>
      <c r="W65" s="3">
        <v>2.9089999999999998</v>
      </c>
      <c r="X65" s="2"/>
      <c r="Y65" s="2">
        <v>4.51</v>
      </c>
      <c r="Z65" s="2">
        <v>4.26</v>
      </c>
      <c r="AA65" s="2">
        <v>4.04</v>
      </c>
      <c r="AB65" s="2">
        <v>4.0599999999999996</v>
      </c>
      <c r="AC65" s="2">
        <v>3.96</v>
      </c>
      <c r="AD65" s="2">
        <v>3.89</v>
      </c>
      <c r="AE65" s="2">
        <v>3.91</v>
      </c>
      <c r="AF65" s="2">
        <v>3.92</v>
      </c>
      <c r="AG65" s="2">
        <v>3.99</v>
      </c>
      <c r="AH65" s="2">
        <v>4.05</v>
      </c>
      <c r="AI65" s="2">
        <v>4.34</v>
      </c>
      <c r="AJ65" s="2">
        <v>4.4800000000000004</v>
      </c>
      <c r="AK65" s="2">
        <v>4.5199999999999996</v>
      </c>
      <c r="AL65" s="11">
        <v>4.3687421000000004</v>
      </c>
      <c r="AM65" s="11">
        <v>3.8169873000000001</v>
      </c>
      <c r="AN65" s="11">
        <v>3.5139668999999998</v>
      </c>
      <c r="AO65" s="11">
        <v>3.3882987999999998</v>
      </c>
      <c r="AP65" s="11">
        <v>3.3712914999999999</v>
      </c>
      <c r="AQ65" s="11">
        <v>3.4203342000000001</v>
      </c>
      <c r="AR65" s="11"/>
      <c r="AS65" s="2"/>
      <c r="AT65" s="7">
        <f t="shared" si="9"/>
        <v>4.0991</v>
      </c>
      <c r="AU65" s="7">
        <f t="shared" si="10"/>
        <v>4.1369999999999996</v>
      </c>
      <c r="AV65" s="7">
        <f t="shared" si="11"/>
        <v>2.5399999999999996</v>
      </c>
      <c r="AW65" s="2"/>
      <c r="AX65" s="8">
        <f t="shared" si="12"/>
        <v>-25</v>
      </c>
      <c r="AY65" s="8">
        <f t="shared" si="13"/>
        <v>-3.7899999999999601</v>
      </c>
      <c r="AZ65" s="2"/>
      <c r="BA65" s="2">
        <f t="shared" si="14"/>
        <v>-0.20999999999999996</v>
      </c>
      <c r="BB65" s="2">
        <f t="shared" si="15"/>
        <v>-0.39000000000000057</v>
      </c>
      <c r="BC65" s="2"/>
      <c r="CB65" s="2"/>
    </row>
    <row r="66" spans="1:80" x14ac:dyDescent="0.25">
      <c r="A66" s="5">
        <f t="shared" si="16"/>
        <v>45371</v>
      </c>
      <c r="B66" t="s">
        <v>86</v>
      </c>
      <c r="C66" s="2">
        <v>4.01</v>
      </c>
      <c r="D66" s="2">
        <v>4.2699999999999996</v>
      </c>
      <c r="E66" s="2">
        <v>2.4300000000000002</v>
      </c>
      <c r="F66" s="2">
        <v>3.72</v>
      </c>
      <c r="G66" s="7">
        <v>0.73</v>
      </c>
      <c r="H66" s="2">
        <v>4.62</v>
      </c>
      <c r="I66" s="2">
        <v>2.4</v>
      </c>
      <c r="J66" s="2">
        <v>3.49</v>
      </c>
      <c r="K66" s="2">
        <v>2.87</v>
      </c>
      <c r="L66" s="2">
        <v>3.24</v>
      </c>
      <c r="M66" s="3">
        <v>4.0544000000000002</v>
      </c>
      <c r="N66" s="2"/>
      <c r="O66" s="2">
        <v>4.2300000000000004</v>
      </c>
      <c r="P66" s="2">
        <v>4.5999999999999996</v>
      </c>
      <c r="Q66" s="2"/>
      <c r="R66" s="3">
        <v>4.9343000000000004</v>
      </c>
      <c r="S66" s="3">
        <v>4.4976000000000003</v>
      </c>
      <c r="T66" s="4">
        <v>5.0629999999999997</v>
      </c>
      <c r="U66" s="4">
        <v>4.5739999999999998</v>
      </c>
      <c r="V66" s="3">
        <v>3.2879999999999998</v>
      </c>
      <c r="W66" s="3">
        <v>2.9239999999999999</v>
      </c>
      <c r="X66" s="2"/>
      <c r="Y66" s="2">
        <v>4.51</v>
      </c>
      <c r="Z66" s="2">
        <v>4.2300000000000004</v>
      </c>
      <c r="AA66" s="2">
        <v>4.01</v>
      </c>
      <c r="AB66" s="2">
        <v>4.0199999999999996</v>
      </c>
      <c r="AC66" s="2">
        <v>3.92</v>
      </c>
      <c r="AD66" s="2">
        <v>3.86</v>
      </c>
      <c r="AE66" s="2">
        <v>3.88</v>
      </c>
      <c r="AF66" s="2">
        <v>3.89</v>
      </c>
      <c r="AG66" s="2">
        <v>3.96</v>
      </c>
      <c r="AH66" s="2">
        <v>4.01</v>
      </c>
      <c r="AI66" s="2">
        <v>4.3099999999999996</v>
      </c>
      <c r="AJ66" s="2">
        <v>4.45</v>
      </c>
      <c r="AK66" s="2">
        <v>4.49</v>
      </c>
      <c r="AL66" s="11">
        <v>4.3582745999999997</v>
      </c>
      <c r="AM66" s="11">
        <v>3.7976443</v>
      </c>
      <c r="AN66" s="11">
        <v>3.4781567</v>
      </c>
      <c r="AO66" s="11">
        <v>3.3597098000000001</v>
      </c>
      <c r="AP66" s="11">
        <v>3.3447450999999999</v>
      </c>
      <c r="AQ66" s="11">
        <v>3.3879600000000001</v>
      </c>
      <c r="AR66" s="11"/>
      <c r="AS66" s="2"/>
      <c r="AT66" s="7">
        <f t="shared" si="9"/>
        <v>4.0609000000000002</v>
      </c>
      <c r="AU66" s="7">
        <f t="shared" si="10"/>
        <v>4.085</v>
      </c>
      <c r="AV66" s="7">
        <f t="shared" si="11"/>
        <v>2.56</v>
      </c>
      <c r="AW66" s="2"/>
      <c r="AX66" s="8">
        <f t="shared" si="12"/>
        <v>-25.999999999999979</v>
      </c>
      <c r="AY66" s="8">
        <f t="shared" si="13"/>
        <v>-2.4099999999999788</v>
      </c>
      <c r="AZ66" s="2"/>
      <c r="BA66" s="2">
        <f t="shared" si="14"/>
        <v>-0.22000000000000064</v>
      </c>
      <c r="BB66" s="2">
        <f t="shared" si="15"/>
        <v>-0.33000000000000007</v>
      </c>
      <c r="BC66" s="2"/>
      <c r="CB66" s="2"/>
    </row>
    <row r="67" spans="1:80" x14ac:dyDescent="0.25">
      <c r="A67" s="5">
        <f t="shared" si="16"/>
        <v>45372</v>
      </c>
      <c r="B67" t="s">
        <v>87</v>
      </c>
      <c r="C67" s="2">
        <v>3.98</v>
      </c>
      <c r="D67" s="2">
        <v>4.2699999999999996</v>
      </c>
      <c r="E67" s="2">
        <v>2.41</v>
      </c>
      <c r="F67" s="2">
        <v>3.68</v>
      </c>
      <c r="G67" s="7">
        <v>0.73199999999999998</v>
      </c>
      <c r="H67" s="2">
        <v>4.6399999999999997</v>
      </c>
      <c r="I67" s="2">
        <v>2.4300000000000002</v>
      </c>
      <c r="J67" s="2">
        <v>3.52</v>
      </c>
      <c r="K67" s="2">
        <v>2.85</v>
      </c>
      <c r="L67" s="2">
        <v>3.21</v>
      </c>
      <c r="M67" s="3">
        <v>4.0906000000000002</v>
      </c>
      <c r="N67" s="2"/>
      <c r="O67" s="2">
        <v>4.18</v>
      </c>
      <c r="P67" s="2">
        <v>4.63</v>
      </c>
      <c r="Q67" s="2"/>
      <c r="R67" s="3">
        <v>4.8692000000000002</v>
      </c>
      <c r="S67" s="3">
        <v>4.4090999999999996</v>
      </c>
      <c r="T67" s="4">
        <v>4.9889999999999999</v>
      </c>
      <c r="U67" s="4">
        <v>4.4740000000000002</v>
      </c>
      <c r="V67" s="3">
        <v>3.2410000000000001</v>
      </c>
      <c r="W67" s="3">
        <v>2.8719999999999999</v>
      </c>
      <c r="X67" s="2"/>
      <c r="Y67" s="2">
        <v>4.5</v>
      </c>
      <c r="Z67" s="2">
        <v>4.18</v>
      </c>
      <c r="AA67" s="2">
        <v>3.97</v>
      </c>
      <c r="AB67" s="2">
        <v>3.98</v>
      </c>
      <c r="AC67" s="2">
        <v>3.89</v>
      </c>
      <c r="AD67" s="2">
        <v>3.83</v>
      </c>
      <c r="AE67" s="2">
        <v>3.86</v>
      </c>
      <c r="AF67" s="2">
        <v>3.87</v>
      </c>
      <c r="AG67" s="2">
        <v>3.95</v>
      </c>
      <c r="AH67" s="2">
        <v>3.98</v>
      </c>
      <c r="AI67" s="2">
        <v>4.3099999999999996</v>
      </c>
      <c r="AJ67" s="2">
        <v>4.46</v>
      </c>
      <c r="AK67" s="2">
        <v>4.49</v>
      </c>
      <c r="AL67" s="11">
        <v>4.2349113000000003</v>
      </c>
      <c r="AM67" s="11">
        <v>3.69983</v>
      </c>
      <c r="AN67" s="11">
        <v>3.4430518999999999</v>
      </c>
      <c r="AO67" s="11">
        <v>3.3513472000000002</v>
      </c>
      <c r="AP67" s="11">
        <v>3.3438957</v>
      </c>
      <c r="AQ67" s="11">
        <v>3.3919290000000002</v>
      </c>
      <c r="AR67" s="11"/>
      <c r="AS67" s="2"/>
      <c r="AT67" s="7">
        <f t="shared" si="9"/>
        <v>3.948999999999999</v>
      </c>
      <c r="AU67" s="7">
        <f t="shared" si="10"/>
        <v>3.9590000000000005</v>
      </c>
      <c r="AV67" s="7">
        <f t="shared" si="11"/>
        <v>2.5029999999999997</v>
      </c>
      <c r="AW67" s="2"/>
      <c r="AX67" s="8">
        <f t="shared" si="12"/>
        <v>-28.999999999999957</v>
      </c>
      <c r="AY67" s="8">
        <f t="shared" si="13"/>
        <v>-1.0000000000001563</v>
      </c>
      <c r="AZ67" s="2"/>
      <c r="BA67" s="2">
        <f t="shared" si="14"/>
        <v>-0.19999999999999973</v>
      </c>
      <c r="BB67" s="2">
        <f t="shared" si="15"/>
        <v>-0.36000000000000032</v>
      </c>
      <c r="BC67" s="2"/>
      <c r="CB67" s="2"/>
    </row>
    <row r="68" spans="1:80" x14ac:dyDescent="0.25">
      <c r="A68" s="5">
        <f t="shared" si="16"/>
        <v>45373</v>
      </c>
      <c r="B68" t="s">
        <v>88</v>
      </c>
      <c r="C68" s="2">
        <v>3.93</v>
      </c>
      <c r="D68" s="2">
        <v>4.22</v>
      </c>
      <c r="E68" s="2">
        <v>2.3199999999999998</v>
      </c>
      <c r="F68" s="2">
        <v>3.64</v>
      </c>
      <c r="G68" s="7">
        <v>0.73699999999999999</v>
      </c>
      <c r="H68" s="2">
        <v>4.5999999999999996</v>
      </c>
      <c r="I68" s="2">
        <v>2.31</v>
      </c>
      <c r="J68" s="2">
        <v>3.44</v>
      </c>
      <c r="K68" s="2">
        <v>2.8</v>
      </c>
      <c r="L68" s="2">
        <v>3.16</v>
      </c>
      <c r="M68" s="3">
        <v>4.0369999999999999</v>
      </c>
      <c r="N68" s="2"/>
      <c r="O68" s="2">
        <v>4.13</v>
      </c>
      <c r="P68" s="2">
        <v>4.5999999999999996</v>
      </c>
      <c r="Q68" s="2"/>
      <c r="R68" s="3">
        <v>4.8385999999999996</v>
      </c>
      <c r="S68" s="3">
        <v>4.3586</v>
      </c>
      <c r="T68" s="4">
        <v>5.0019999999999998</v>
      </c>
      <c r="U68" s="4">
        <v>4.5090000000000003</v>
      </c>
      <c r="V68" s="3">
        <v>3.2109999999999999</v>
      </c>
      <c r="W68" s="3">
        <v>2.8250000000000002</v>
      </c>
      <c r="X68" s="2"/>
      <c r="Y68" s="2">
        <v>4.45</v>
      </c>
      <c r="Z68" s="2">
        <v>4.13</v>
      </c>
      <c r="AA68" s="2">
        <v>3.9</v>
      </c>
      <c r="AB68" s="2">
        <v>3.92</v>
      </c>
      <c r="AC68" s="2">
        <v>3.82</v>
      </c>
      <c r="AD68" s="2">
        <v>3.76</v>
      </c>
      <c r="AE68" s="2">
        <v>3.82</v>
      </c>
      <c r="AF68" s="2">
        <v>3.8</v>
      </c>
      <c r="AG68" s="2">
        <v>3.88</v>
      </c>
      <c r="AH68" s="2">
        <v>3.93</v>
      </c>
      <c r="AI68" s="2">
        <v>4.25</v>
      </c>
      <c r="AJ68" s="2">
        <v>4.42</v>
      </c>
      <c r="AK68" s="2">
        <v>4.46</v>
      </c>
      <c r="AL68" s="11">
        <v>4.1836630000000001</v>
      </c>
      <c r="AM68" s="11">
        <v>3.614363</v>
      </c>
      <c r="AN68" s="11">
        <v>3.3796501000000001</v>
      </c>
      <c r="AO68" s="11">
        <v>3.2881090999999998</v>
      </c>
      <c r="AP68" s="11">
        <v>3.2805561999999999</v>
      </c>
      <c r="AQ68" s="11">
        <v>3.3327081999999999</v>
      </c>
      <c r="AR68" s="11"/>
      <c r="AS68" s="2"/>
      <c r="AT68" s="7">
        <f t="shared" si="9"/>
        <v>3.8786000000000005</v>
      </c>
      <c r="AU68" s="7">
        <f t="shared" si="10"/>
        <v>4.0160000000000009</v>
      </c>
      <c r="AV68" s="7">
        <f t="shared" si="11"/>
        <v>2.4390000000000005</v>
      </c>
      <c r="AW68" s="2"/>
      <c r="AX68" s="8">
        <f t="shared" si="12"/>
        <v>-28.999999999999957</v>
      </c>
      <c r="AY68" s="8">
        <f t="shared" si="13"/>
        <v>-13.740000000000041</v>
      </c>
      <c r="AZ68" s="2"/>
      <c r="BA68" s="2">
        <f t="shared" si="14"/>
        <v>-0.19999999999999973</v>
      </c>
      <c r="BB68" s="2">
        <f t="shared" si="15"/>
        <v>-0.37999999999999989</v>
      </c>
      <c r="BC68" s="2"/>
      <c r="CB68" s="2"/>
    </row>
    <row r="69" spans="1:80" x14ac:dyDescent="0.25">
      <c r="A69" s="5">
        <f t="shared" si="16"/>
        <v>45376</v>
      </c>
      <c r="B69" t="s">
        <v>89</v>
      </c>
      <c r="C69" s="2">
        <v>3.98</v>
      </c>
      <c r="D69" s="2">
        <v>4.25</v>
      </c>
      <c r="E69" s="2">
        <v>2.37</v>
      </c>
      <c r="F69" s="2">
        <v>3.7</v>
      </c>
      <c r="G69" s="7">
        <v>0.74099999999999999</v>
      </c>
      <c r="H69" s="2">
        <v>4.58</v>
      </c>
      <c r="I69" s="2">
        <v>2.37</v>
      </c>
      <c r="J69" s="2">
        <v>3.49</v>
      </c>
      <c r="K69" s="2">
        <v>2.85</v>
      </c>
      <c r="L69" s="2">
        <v>3.2</v>
      </c>
      <c r="M69" s="3">
        <v>4.0122999999999998</v>
      </c>
      <c r="N69" s="2"/>
      <c r="O69" s="2">
        <v>4.17</v>
      </c>
      <c r="P69" s="2">
        <v>4.63</v>
      </c>
      <c r="Q69" s="2"/>
      <c r="R69" s="3">
        <v>4.8708</v>
      </c>
      <c r="S69" s="3">
        <v>4.4058999999999999</v>
      </c>
      <c r="T69" s="4">
        <v>5.0030000000000001</v>
      </c>
      <c r="U69" s="4">
        <v>4.508</v>
      </c>
      <c r="V69" s="3">
        <v>3.246</v>
      </c>
      <c r="W69" s="3">
        <v>2.8740000000000001</v>
      </c>
      <c r="X69" s="2"/>
      <c r="Y69" s="2">
        <v>4.5</v>
      </c>
      <c r="Z69" s="2">
        <v>4.17</v>
      </c>
      <c r="AA69" s="2">
        <v>3.96</v>
      </c>
      <c r="AB69" s="2">
        <v>3.98</v>
      </c>
      <c r="AC69" s="2">
        <v>3.88</v>
      </c>
      <c r="AD69" s="2">
        <v>3.82</v>
      </c>
      <c r="AE69" s="2">
        <v>3.85</v>
      </c>
      <c r="AF69" s="2">
        <v>3.86</v>
      </c>
      <c r="AG69" s="2">
        <v>3.93</v>
      </c>
      <c r="AH69" s="2">
        <v>3.98</v>
      </c>
      <c r="AI69" s="2">
        <v>4.3</v>
      </c>
      <c r="AJ69" s="2">
        <v>4.46</v>
      </c>
      <c r="AK69" s="2">
        <v>4.49</v>
      </c>
      <c r="AL69" s="11">
        <v>4.2444287999999997</v>
      </c>
      <c r="AM69" s="11">
        <v>3.7041184999999999</v>
      </c>
      <c r="AN69" s="11">
        <v>3.4344055</v>
      </c>
      <c r="AO69" s="11">
        <v>3.3267992</v>
      </c>
      <c r="AP69" s="11">
        <v>3.3143555</v>
      </c>
      <c r="AQ69" s="11">
        <v>3.3693628000000002</v>
      </c>
      <c r="AR69" s="11"/>
      <c r="AS69" s="2"/>
      <c r="AT69" s="7">
        <f t="shared" si="9"/>
        <v>3.9409999999999998</v>
      </c>
      <c r="AU69" s="7">
        <f t="shared" si="10"/>
        <v>4.0129999999999999</v>
      </c>
      <c r="AV69" s="7">
        <f t="shared" si="11"/>
        <v>2.5020000000000002</v>
      </c>
      <c r="AW69" s="2"/>
      <c r="AX69" s="8">
        <f t="shared" si="12"/>
        <v>-27</v>
      </c>
      <c r="AY69" s="8">
        <f t="shared" si="13"/>
        <v>-7.2000000000000064</v>
      </c>
      <c r="AZ69" s="2"/>
      <c r="BA69" s="2">
        <f t="shared" si="14"/>
        <v>-0.18999999999999995</v>
      </c>
      <c r="BB69" s="2">
        <f t="shared" si="15"/>
        <v>-0.37999999999999989</v>
      </c>
      <c r="BC69" s="2"/>
      <c r="CB69" s="2"/>
    </row>
    <row r="70" spans="1:80" x14ac:dyDescent="0.25">
      <c r="A70" s="5">
        <f t="shared" si="16"/>
        <v>45377</v>
      </c>
      <c r="B70" t="s">
        <v>90</v>
      </c>
      <c r="C70" s="2">
        <v>3.97</v>
      </c>
      <c r="D70" s="2">
        <v>4.24</v>
      </c>
      <c r="E70" s="2">
        <v>2.35</v>
      </c>
      <c r="F70" s="2">
        <v>3.65</v>
      </c>
      <c r="G70" s="7">
        <v>0.74199999999999999</v>
      </c>
      <c r="H70" s="2">
        <v>4.6399999999999997</v>
      </c>
      <c r="I70" s="2">
        <v>2.39</v>
      </c>
      <c r="J70" s="2">
        <v>3.5</v>
      </c>
      <c r="K70" s="2">
        <v>2.83</v>
      </c>
      <c r="L70" s="2">
        <v>3.18</v>
      </c>
      <c r="M70" s="3">
        <v>4.0286999999999997</v>
      </c>
      <c r="N70" s="2"/>
      <c r="O70" s="2">
        <v>4.16</v>
      </c>
      <c r="P70" s="2">
        <v>4.5999999999999996</v>
      </c>
      <c r="Q70" s="2"/>
      <c r="R70" s="3">
        <v>4.8708</v>
      </c>
      <c r="S70" s="3">
        <v>4.4146999999999998</v>
      </c>
      <c r="T70" s="4">
        <v>5.01</v>
      </c>
      <c r="U70" s="4">
        <v>4.5149999999999997</v>
      </c>
      <c r="V70" s="3">
        <v>3.238</v>
      </c>
      <c r="W70" s="3">
        <v>2.8660000000000001</v>
      </c>
      <c r="X70" s="2"/>
      <c r="Y70" s="2">
        <v>4.5</v>
      </c>
      <c r="Z70" s="2">
        <v>4.16</v>
      </c>
      <c r="AA70" s="2">
        <v>3.94</v>
      </c>
      <c r="AB70" s="2">
        <v>3.96</v>
      </c>
      <c r="AC70" s="2">
        <v>3.86</v>
      </c>
      <c r="AD70" s="2">
        <v>3.79</v>
      </c>
      <c r="AE70" s="2">
        <v>3.83</v>
      </c>
      <c r="AF70" s="2">
        <v>3.83</v>
      </c>
      <c r="AG70" s="2">
        <v>3.91</v>
      </c>
      <c r="AH70" s="2">
        <v>3.97</v>
      </c>
      <c r="AI70" s="2">
        <v>4.26</v>
      </c>
      <c r="AJ70" s="2">
        <v>4.42</v>
      </c>
      <c r="AK70" s="2">
        <v>4.45</v>
      </c>
      <c r="AL70" s="11">
        <v>4.2681424000000003</v>
      </c>
      <c r="AM70" s="11">
        <v>3.7197160999999999</v>
      </c>
      <c r="AN70" s="11">
        <v>3.3934427</v>
      </c>
      <c r="AO70" s="11">
        <v>3.2713887000000001</v>
      </c>
      <c r="AP70" s="11">
        <v>3.2747652999999999</v>
      </c>
      <c r="AQ70" s="11">
        <v>3.3377072999999999</v>
      </c>
      <c r="AR70" s="11"/>
      <c r="AS70" s="2"/>
      <c r="AT70" s="7">
        <f t="shared" si="9"/>
        <v>3.9585999999999997</v>
      </c>
      <c r="AU70" s="7">
        <f t="shared" si="10"/>
        <v>4.0199999999999996</v>
      </c>
      <c r="AV70" s="7">
        <f t="shared" si="11"/>
        <v>2.4940000000000002</v>
      </c>
      <c r="AW70" s="2"/>
      <c r="AX70" s="8">
        <f t="shared" si="12"/>
        <v>-27</v>
      </c>
      <c r="AY70" s="8">
        <f t="shared" si="13"/>
        <v>-6.1399999999999899</v>
      </c>
      <c r="AZ70" s="2"/>
      <c r="BA70" s="2">
        <f t="shared" si="14"/>
        <v>-0.18999999999999995</v>
      </c>
      <c r="BB70" s="2">
        <f t="shared" si="15"/>
        <v>-0.35999999999999943</v>
      </c>
      <c r="BC70" s="2"/>
      <c r="CB70" s="2"/>
    </row>
    <row r="71" spans="1:80" x14ac:dyDescent="0.25">
      <c r="A71" s="5">
        <f t="shared" si="16"/>
        <v>45378</v>
      </c>
      <c r="B71" t="s">
        <v>91</v>
      </c>
      <c r="C71" s="2">
        <v>3.93</v>
      </c>
      <c r="D71" s="2">
        <v>4.2</v>
      </c>
      <c r="E71" s="2">
        <v>2.29</v>
      </c>
      <c r="F71" s="2">
        <v>3.62</v>
      </c>
      <c r="G71" s="7">
        <v>0.72199999999999998</v>
      </c>
      <c r="H71" s="2">
        <v>4.63</v>
      </c>
      <c r="I71" s="2">
        <v>2.38</v>
      </c>
      <c r="J71" s="2">
        <v>3.44</v>
      </c>
      <c r="K71" s="2">
        <v>2.79</v>
      </c>
      <c r="L71" s="2">
        <v>3.13</v>
      </c>
      <c r="M71" s="3">
        <v>4.0026000000000002</v>
      </c>
      <c r="N71" s="2"/>
      <c r="O71" s="2">
        <v>4.1500000000000004</v>
      </c>
      <c r="P71" s="2">
        <v>4.57</v>
      </c>
      <c r="Q71" s="2"/>
      <c r="R71" s="3">
        <v>4.8646000000000003</v>
      </c>
      <c r="S71" s="3">
        <v>4.3970000000000002</v>
      </c>
      <c r="T71" s="4">
        <v>5.0110000000000001</v>
      </c>
      <c r="U71" s="4">
        <v>4.5149999999999997</v>
      </c>
      <c r="V71" s="3">
        <v>3.214</v>
      </c>
      <c r="W71" s="3">
        <v>2.8260000000000001</v>
      </c>
      <c r="X71" s="2"/>
      <c r="Y71" s="2">
        <v>4.47</v>
      </c>
      <c r="Z71" s="2">
        <v>4.1500000000000004</v>
      </c>
      <c r="AA71" s="2">
        <v>3.91</v>
      </c>
      <c r="AB71" s="2">
        <v>3.92</v>
      </c>
      <c r="AC71" s="2">
        <v>3.83</v>
      </c>
      <c r="AD71" s="2">
        <v>3.76</v>
      </c>
      <c r="AE71" s="2">
        <v>3.81</v>
      </c>
      <c r="AF71" s="2">
        <v>3.8</v>
      </c>
      <c r="AG71" s="2">
        <v>3.88</v>
      </c>
      <c r="AH71" s="2">
        <v>3.93</v>
      </c>
      <c r="AI71" s="2">
        <v>4.24</v>
      </c>
      <c r="AJ71" s="2">
        <v>4.4000000000000004</v>
      </c>
      <c r="AK71" s="2">
        <v>4.43</v>
      </c>
      <c r="AL71" s="11">
        <v>4.2499877000000001</v>
      </c>
      <c r="AM71" s="11">
        <v>3.6593347000000001</v>
      </c>
      <c r="AN71" s="11">
        <v>3.3534985000000002</v>
      </c>
      <c r="AO71" s="11">
        <v>3.2556856999999999</v>
      </c>
      <c r="AP71" s="11">
        <v>3.2592238999999998</v>
      </c>
      <c r="AQ71" s="11">
        <v>3.3145215000000001</v>
      </c>
      <c r="AR71" s="11"/>
      <c r="AS71" s="2"/>
      <c r="AT71" s="7">
        <f t="shared" si="9"/>
        <v>3.9294000000000002</v>
      </c>
      <c r="AU71" s="7">
        <f t="shared" si="10"/>
        <v>4.0189999999999992</v>
      </c>
      <c r="AV71" s="7">
        <f t="shared" si="11"/>
        <v>2.4380000000000002</v>
      </c>
      <c r="AW71" s="2"/>
      <c r="AX71" s="8">
        <f t="shared" si="12"/>
        <v>-27</v>
      </c>
      <c r="AY71" s="8">
        <f t="shared" si="13"/>
        <v>-8.9599999999999014</v>
      </c>
      <c r="AZ71" s="2"/>
      <c r="BA71" s="2">
        <f t="shared" si="14"/>
        <v>-0.2200000000000002</v>
      </c>
      <c r="BB71" s="2">
        <f t="shared" si="15"/>
        <v>-0.37000000000000011</v>
      </c>
      <c r="BC71" s="2"/>
      <c r="CB71" s="2"/>
    </row>
    <row r="72" spans="1:80" x14ac:dyDescent="0.25">
      <c r="A72" s="5">
        <f t="shared" si="16"/>
        <v>45379</v>
      </c>
      <c r="B72" t="s">
        <v>92</v>
      </c>
      <c r="C72" s="2">
        <v>3.95</v>
      </c>
      <c r="D72" s="2">
        <v>4.2</v>
      </c>
      <c r="E72" s="2">
        <v>2.31</v>
      </c>
      <c r="F72" s="2">
        <v>3.69</v>
      </c>
      <c r="G72" s="7">
        <v>0.71099999999999997</v>
      </c>
      <c r="H72" s="2">
        <v>4.6100000000000003</v>
      </c>
      <c r="I72" s="2">
        <v>2.33</v>
      </c>
      <c r="J72" s="2">
        <v>3.47</v>
      </c>
      <c r="K72" s="2">
        <v>2.82</v>
      </c>
      <c r="L72" s="2">
        <v>3.17</v>
      </c>
      <c r="M72" s="3">
        <v>3.9655999999999998</v>
      </c>
      <c r="N72" s="2"/>
      <c r="O72" s="2">
        <v>4.16</v>
      </c>
      <c r="P72" s="2">
        <v>4.62</v>
      </c>
      <c r="Q72" s="2"/>
      <c r="R72" s="3">
        <v>4.8762999999999996</v>
      </c>
      <c r="S72" s="3">
        <v>4.4009</v>
      </c>
      <c r="T72" s="4">
        <v>5.0369999999999999</v>
      </c>
      <c r="U72" s="4">
        <v>4.5449999999999999</v>
      </c>
      <c r="V72" s="3">
        <v>3.2349999999999999</v>
      </c>
      <c r="W72" s="3">
        <v>2.8490000000000002</v>
      </c>
      <c r="X72" s="2"/>
      <c r="Y72" s="2">
        <v>4.5</v>
      </c>
      <c r="Z72" s="2">
        <v>4.16</v>
      </c>
      <c r="AA72" s="2">
        <v>3.94</v>
      </c>
      <c r="AB72" s="2">
        <v>3.94</v>
      </c>
      <c r="AC72" s="2">
        <v>3.84</v>
      </c>
      <c r="AD72" s="2">
        <v>3.77</v>
      </c>
      <c r="AE72" s="2">
        <v>3.81</v>
      </c>
      <c r="AF72" s="2">
        <v>3.81</v>
      </c>
      <c r="AG72" s="2">
        <v>3.89</v>
      </c>
      <c r="AH72" s="2">
        <v>3.95</v>
      </c>
      <c r="AI72" s="2">
        <v>4.24</v>
      </c>
      <c r="AJ72" s="2">
        <v>4.4000000000000004</v>
      </c>
      <c r="AK72" s="2">
        <v>4.45</v>
      </c>
      <c r="AL72" s="11">
        <v>4.2335020999999999</v>
      </c>
      <c r="AM72" s="11">
        <v>3.6363153000000001</v>
      </c>
      <c r="AN72" s="11">
        <v>3.3529125</v>
      </c>
      <c r="AO72" s="11">
        <v>3.2620467999999998</v>
      </c>
      <c r="AP72" s="11">
        <v>3.2621837999999999</v>
      </c>
      <c r="AQ72" s="11">
        <v>3.3153028999999998</v>
      </c>
      <c r="AR72" s="11"/>
      <c r="AS72" s="2"/>
      <c r="AT72" s="7">
        <f t="shared" si="9"/>
        <v>3.9255000000000004</v>
      </c>
      <c r="AU72" s="7">
        <f t="shared" si="10"/>
        <v>4.0529999999999999</v>
      </c>
      <c r="AV72" s="7">
        <f t="shared" si="11"/>
        <v>2.4630000000000005</v>
      </c>
      <c r="AW72" s="2"/>
      <c r="AX72" s="8">
        <f t="shared" si="12"/>
        <v>-25</v>
      </c>
      <c r="AY72" s="8">
        <f t="shared" si="13"/>
        <v>-12.74999999999995</v>
      </c>
      <c r="AZ72" s="2"/>
      <c r="BA72" s="2">
        <f t="shared" si="14"/>
        <v>-0.20999999999999996</v>
      </c>
      <c r="BB72" s="2">
        <f t="shared" si="15"/>
        <v>-0.41999999999999993</v>
      </c>
      <c r="BC72" s="2"/>
      <c r="CB72" s="2"/>
    </row>
    <row r="73" spans="1:80" x14ac:dyDescent="0.25">
      <c r="A73" s="5">
        <f t="shared" si="16"/>
        <v>45380</v>
      </c>
      <c r="B73" t="s">
        <v>93</v>
      </c>
      <c r="C73" s="2">
        <v>3.95</v>
      </c>
      <c r="D73" s="2" t="e">
        <v>#N/A</v>
      </c>
      <c r="E73" s="2">
        <v>2.29</v>
      </c>
      <c r="F73" s="2">
        <v>3.68</v>
      </c>
      <c r="G73" s="7">
        <v>0.73599999999999999</v>
      </c>
      <c r="H73" s="2" t="e">
        <v>#N/A</v>
      </c>
      <c r="I73" s="2" t="e">
        <v>#N/A</v>
      </c>
      <c r="J73" s="2" t="e">
        <v>#N/A</v>
      </c>
      <c r="K73" s="2">
        <v>2.8</v>
      </c>
      <c r="L73" s="2">
        <v>3.16</v>
      </c>
      <c r="M73" s="3">
        <v>3.9655999999999998</v>
      </c>
      <c r="N73" s="2"/>
      <c r="O73" s="2">
        <v>4.17</v>
      </c>
      <c r="P73" s="2" t="e">
        <v>#N/A</v>
      </c>
      <c r="Q73" s="2"/>
      <c r="R73" s="3">
        <v>4.8762999999999996</v>
      </c>
      <c r="S73" s="3">
        <v>4.4009</v>
      </c>
      <c r="T73" s="4">
        <v>5.0359999999999996</v>
      </c>
      <c r="U73" s="4">
        <v>4.5410000000000004</v>
      </c>
      <c r="V73" s="3">
        <v>3.2370000000000001</v>
      </c>
      <c r="W73" s="3">
        <v>2.8530000000000002</v>
      </c>
      <c r="X73" s="2"/>
      <c r="Y73" s="2">
        <v>4.5</v>
      </c>
      <c r="Z73" s="2">
        <v>4.17</v>
      </c>
      <c r="AA73" s="2">
        <v>3.94</v>
      </c>
      <c r="AB73" s="2">
        <v>3.94</v>
      </c>
      <c r="AC73" s="2">
        <v>3.84</v>
      </c>
      <c r="AD73" s="2">
        <v>3.77</v>
      </c>
      <c r="AE73" s="2">
        <v>3.81</v>
      </c>
      <c r="AF73" s="2" t="e">
        <v>#N/A</v>
      </c>
      <c r="AG73" s="2" t="e">
        <v>#N/A</v>
      </c>
      <c r="AH73" s="2">
        <v>3.95</v>
      </c>
      <c r="AI73" s="2">
        <v>4.25</v>
      </c>
      <c r="AJ73" s="2">
        <v>4.4000000000000004</v>
      </c>
      <c r="AK73" s="2" t="e">
        <v>#N/A</v>
      </c>
      <c r="AL73" s="11" t="e">
        <v>#N/A</v>
      </c>
      <c r="AM73" s="11" t="e">
        <v>#N/A</v>
      </c>
      <c r="AN73" s="11" t="e">
        <v>#N/A</v>
      </c>
      <c r="AO73" s="11" t="e">
        <v>#N/A</v>
      </c>
      <c r="AP73" s="11" t="e">
        <v>#N/A</v>
      </c>
      <c r="AQ73" s="11" t="e">
        <v>#N/A</v>
      </c>
      <c r="AR73" s="11"/>
      <c r="AS73" s="2"/>
      <c r="AT73" s="7">
        <f t="shared" si="9"/>
        <v>3.9255000000000004</v>
      </c>
      <c r="AU73" s="7">
        <f t="shared" si="10"/>
        <v>4.0460000000000012</v>
      </c>
      <c r="AV73" s="7">
        <f t="shared" si="11"/>
        <v>2.4690000000000003</v>
      </c>
      <c r="AW73" s="2"/>
      <c r="AX73" s="8" t="e">
        <f t="shared" si="12"/>
        <v>#N/A</v>
      </c>
      <c r="AY73" s="8">
        <f t="shared" si="13"/>
        <v>-12.050000000000072</v>
      </c>
      <c r="AZ73" s="2"/>
      <c r="BA73" s="2">
        <f t="shared" si="14"/>
        <v>-0.21999999999999975</v>
      </c>
      <c r="BB73" s="2" t="e">
        <f t="shared" si="15"/>
        <v>#N/A</v>
      </c>
      <c r="BC73" s="2"/>
      <c r="CB73" s="2"/>
    </row>
    <row r="74" spans="1:80" x14ac:dyDescent="0.25">
      <c r="A74" s="5">
        <f t="shared" si="16"/>
        <v>45383</v>
      </c>
      <c r="B74" t="s">
        <v>94</v>
      </c>
      <c r="C74" s="2" t="e">
        <v>#N/A</v>
      </c>
      <c r="D74" s="2">
        <v>4.33</v>
      </c>
      <c r="E74" s="2" t="e">
        <v>#N/A</v>
      </c>
      <c r="F74" s="2" t="e">
        <v>#N/A</v>
      </c>
      <c r="G74" s="7">
        <v>0.74299999999999999</v>
      </c>
      <c r="H74" s="2">
        <v>4.62</v>
      </c>
      <c r="I74" s="2" t="e">
        <v>#N/A</v>
      </c>
      <c r="J74" s="2">
        <v>3.59</v>
      </c>
      <c r="K74" s="2" t="e">
        <v>#N/A</v>
      </c>
      <c r="L74" s="2" t="e">
        <v>#N/A</v>
      </c>
      <c r="M74" s="3">
        <v>3.9655999999999998</v>
      </c>
      <c r="N74" s="2"/>
      <c r="O74" s="2" t="e">
        <v>#N/A</v>
      </c>
      <c r="P74" s="2">
        <v>4.72</v>
      </c>
      <c r="Q74" s="2"/>
      <c r="R74" s="3">
        <v>4.8762999999999996</v>
      </c>
      <c r="S74" s="3">
        <v>4.4009</v>
      </c>
      <c r="T74" s="4">
        <v>5.0209999999999999</v>
      </c>
      <c r="U74" s="4">
        <v>4.5250000000000004</v>
      </c>
      <c r="V74" s="3">
        <v>3.2370000000000001</v>
      </c>
      <c r="W74" s="3">
        <v>2.8530000000000002</v>
      </c>
      <c r="X74" s="2"/>
      <c r="Y74" s="2" t="e">
        <v>#N/A</v>
      </c>
      <c r="Z74" s="2" t="e">
        <v>#N/A</v>
      </c>
      <c r="AA74" s="2" t="e">
        <v>#N/A</v>
      </c>
      <c r="AB74" s="2" t="e">
        <v>#N/A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11" t="e">
        <v>#N/A</v>
      </c>
      <c r="AM74" s="11" t="e">
        <v>#N/A</v>
      </c>
      <c r="AN74" s="11" t="e">
        <v>#N/A</v>
      </c>
      <c r="AO74" s="11" t="e">
        <v>#N/A</v>
      </c>
      <c r="AP74" s="11" t="e">
        <v>#N/A</v>
      </c>
      <c r="AQ74" s="11" t="e">
        <v>#N/A</v>
      </c>
      <c r="AR74" s="11"/>
      <c r="AS74" s="2"/>
      <c r="AT74" s="7">
        <f t="shared" ref="AT74:AT137" si="17">(2*S74)-R74</f>
        <v>3.9255000000000004</v>
      </c>
      <c r="AU74" s="7">
        <f t="shared" ref="AU74:AU137" si="18">(2*U74)-T74</f>
        <v>4.0290000000000008</v>
      </c>
      <c r="AV74" s="7">
        <f t="shared" ref="AV74:AV137" si="19">(2*W74)-V74</f>
        <v>2.4690000000000003</v>
      </c>
      <c r="AW74" s="2"/>
      <c r="AX74" s="8" t="e">
        <f t="shared" ref="AX74:AX137" si="20">(C74-D74)*100</f>
        <v>#N/A</v>
      </c>
      <c r="AY74" s="8">
        <f t="shared" ref="AY74:AY137" si="21">(AT74-AU74)*100</f>
        <v>-10.350000000000037</v>
      </c>
      <c r="AZ74" s="2"/>
      <c r="BA74" s="2" t="e">
        <f t="shared" ref="BA74:BA137" si="22">C74-O74</f>
        <v>#N/A</v>
      </c>
      <c r="BB74" s="2">
        <f t="shared" ref="BB74:BB137" si="23">D74-P74</f>
        <v>-0.38999999999999968</v>
      </c>
      <c r="BC74" s="2"/>
      <c r="CB74" s="2"/>
    </row>
    <row r="75" spans="1:80" x14ac:dyDescent="0.25">
      <c r="A75" s="5">
        <f t="shared" si="16"/>
        <v>45384</v>
      </c>
      <c r="B75" t="s">
        <v>95</v>
      </c>
      <c r="C75" s="2">
        <v>4.08</v>
      </c>
      <c r="D75" s="2">
        <v>4.3600000000000003</v>
      </c>
      <c r="E75" s="2">
        <v>2.4</v>
      </c>
      <c r="F75" s="2">
        <v>3.8</v>
      </c>
      <c r="G75" s="7">
        <v>0.74299999999999999</v>
      </c>
      <c r="H75" s="2">
        <v>4.68</v>
      </c>
      <c r="I75" s="2">
        <v>2.48</v>
      </c>
      <c r="J75" s="2">
        <v>3.61</v>
      </c>
      <c r="K75" s="2">
        <v>2.92</v>
      </c>
      <c r="L75" s="2">
        <v>3.25</v>
      </c>
      <c r="M75" s="3">
        <v>4.0620000000000003</v>
      </c>
      <c r="N75" s="2"/>
      <c r="O75" s="2">
        <v>4.25</v>
      </c>
      <c r="P75" s="2">
        <v>4.7</v>
      </c>
      <c r="Q75" s="2"/>
      <c r="R75" s="3">
        <v>4.8838999999999997</v>
      </c>
      <c r="S75" s="3">
        <v>4.45</v>
      </c>
      <c r="T75" s="4">
        <v>5.08</v>
      </c>
      <c r="U75" s="4">
        <v>4.6239999999999997</v>
      </c>
      <c r="V75" s="3">
        <v>3.218</v>
      </c>
      <c r="W75" s="3">
        <v>2.851</v>
      </c>
      <c r="X75" s="2"/>
      <c r="Y75" s="2">
        <v>4.5599999999999996</v>
      </c>
      <c r="Z75" s="2">
        <v>4.25</v>
      </c>
      <c r="AA75" s="2">
        <v>4.03</v>
      </c>
      <c r="AB75" s="2">
        <v>4.04</v>
      </c>
      <c r="AC75" s="2">
        <v>3.94</v>
      </c>
      <c r="AD75" s="2">
        <v>3.88</v>
      </c>
      <c r="AE75" s="2">
        <v>3.94</v>
      </c>
      <c r="AF75" s="2">
        <v>3.94</v>
      </c>
      <c r="AG75" s="2">
        <v>4.0199999999999996</v>
      </c>
      <c r="AH75" s="2">
        <v>4.08</v>
      </c>
      <c r="AI75" s="2">
        <v>4.38</v>
      </c>
      <c r="AJ75" s="2">
        <v>4.54</v>
      </c>
      <c r="AK75" s="2">
        <v>4.57</v>
      </c>
      <c r="AL75" s="11">
        <v>4.3040203000000004</v>
      </c>
      <c r="AM75" s="11">
        <v>3.751573</v>
      </c>
      <c r="AN75" s="11">
        <v>3.4779442</v>
      </c>
      <c r="AO75" s="11">
        <v>3.3796572999999999</v>
      </c>
      <c r="AP75" s="11">
        <v>3.3832781999999999</v>
      </c>
      <c r="AQ75" s="11">
        <v>3.4537561000000001</v>
      </c>
      <c r="AR75" s="11"/>
      <c r="AS75" s="2"/>
      <c r="AT75" s="7">
        <f t="shared" si="17"/>
        <v>4.0161000000000007</v>
      </c>
      <c r="AU75" s="7">
        <f t="shared" si="18"/>
        <v>4.1679999999999993</v>
      </c>
      <c r="AV75" s="7">
        <f t="shared" si="19"/>
        <v>2.484</v>
      </c>
      <c r="AW75" s="2"/>
      <c r="AX75" s="8">
        <f t="shared" si="20"/>
        <v>-28.000000000000025</v>
      </c>
      <c r="AY75" s="8">
        <f t="shared" si="21"/>
        <v>-15.189999999999859</v>
      </c>
      <c r="AZ75" s="2"/>
      <c r="BA75" s="2">
        <f t="shared" si="22"/>
        <v>-0.16999999999999993</v>
      </c>
      <c r="BB75" s="2">
        <f t="shared" si="23"/>
        <v>-0.33999999999999986</v>
      </c>
      <c r="BC75" s="2"/>
      <c r="CB75" s="2"/>
    </row>
    <row r="76" spans="1:80" x14ac:dyDescent="0.25">
      <c r="A76" s="5">
        <f t="shared" si="16"/>
        <v>45385</v>
      </c>
      <c r="B76" t="s">
        <v>96</v>
      </c>
      <c r="C76" s="2">
        <v>4.04</v>
      </c>
      <c r="D76" s="2">
        <v>4.3600000000000003</v>
      </c>
      <c r="E76" s="2">
        <v>2.38</v>
      </c>
      <c r="F76" s="2">
        <v>3.81</v>
      </c>
      <c r="G76" s="7">
        <v>0.76800000000000002</v>
      </c>
      <c r="H76" s="2">
        <v>4.67</v>
      </c>
      <c r="I76" s="2">
        <v>2.5099999999999998</v>
      </c>
      <c r="J76" s="2">
        <v>3.6</v>
      </c>
      <c r="K76" s="2">
        <v>2.89</v>
      </c>
      <c r="L76" s="2">
        <v>3.23</v>
      </c>
      <c r="M76" s="3">
        <v>4.1287000000000003</v>
      </c>
      <c r="N76" s="2"/>
      <c r="O76" s="2">
        <v>4.2</v>
      </c>
      <c r="P76" s="2">
        <v>4.68</v>
      </c>
      <c r="Q76" s="2"/>
      <c r="R76" s="3">
        <v>4.8727999999999998</v>
      </c>
      <c r="S76" s="3">
        <v>4.4284999999999997</v>
      </c>
      <c r="T76" s="4">
        <v>5.0650000000000004</v>
      </c>
      <c r="U76" s="4">
        <v>4.6100000000000003</v>
      </c>
      <c r="V76" s="3">
        <v>3.234</v>
      </c>
      <c r="W76" s="3">
        <v>2.86</v>
      </c>
      <c r="X76" s="2"/>
      <c r="Y76" s="2">
        <v>4.5199999999999996</v>
      </c>
      <c r="Z76" s="2">
        <v>4.2</v>
      </c>
      <c r="AA76" s="2">
        <v>3.98</v>
      </c>
      <c r="AB76" s="2">
        <v>3.99</v>
      </c>
      <c r="AC76" s="2">
        <v>3.89</v>
      </c>
      <c r="AD76" s="2">
        <v>3.84</v>
      </c>
      <c r="AE76" s="2">
        <v>3.88</v>
      </c>
      <c r="AF76" s="2">
        <v>3.89</v>
      </c>
      <c r="AG76" s="2">
        <v>3.98</v>
      </c>
      <c r="AH76" s="2">
        <v>4.04</v>
      </c>
      <c r="AI76" s="2">
        <v>4.3499999999999996</v>
      </c>
      <c r="AJ76" s="2">
        <v>4.51</v>
      </c>
      <c r="AK76" s="2">
        <v>4.55</v>
      </c>
      <c r="AL76" s="11">
        <v>4.2873410999999999</v>
      </c>
      <c r="AM76" s="11">
        <v>3.7189755999999998</v>
      </c>
      <c r="AN76" s="11">
        <v>3.4130603000000002</v>
      </c>
      <c r="AO76" s="11">
        <v>3.3268925</v>
      </c>
      <c r="AP76" s="11">
        <v>3.3433996000000001</v>
      </c>
      <c r="AQ76" s="11">
        <v>3.4107634999999998</v>
      </c>
      <c r="AR76" s="11"/>
      <c r="AS76" s="2"/>
      <c r="AT76" s="7">
        <f t="shared" si="17"/>
        <v>3.9841999999999995</v>
      </c>
      <c r="AU76" s="7">
        <f t="shared" si="18"/>
        <v>4.1550000000000002</v>
      </c>
      <c r="AV76" s="7">
        <f t="shared" si="19"/>
        <v>2.4859999999999998</v>
      </c>
      <c r="AW76" s="2"/>
      <c r="AX76" s="8">
        <f t="shared" si="20"/>
        <v>-32.000000000000028</v>
      </c>
      <c r="AY76" s="8">
        <f t="shared" si="21"/>
        <v>-17.080000000000073</v>
      </c>
      <c r="AZ76" s="2"/>
      <c r="BA76" s="2">
        <f t="shared" si="22"/>
        <v>-0.16000000000000014</v>
      </c>
      <c r="BB76" s="2">
        <f t="shared" si="23"/>
        <v>-0.3199999999999994</v>
      </c>
      <c r="BC76" s="2"/>
      <c r="CB76" s="2"/>
    </row>
    <row r="77" spans="1:80" x14ac:dyDescent="0.25">
      <c r="A77" s="5">
        <f t="shared" si="16"/>
        <v>45386</v>
      </c>
      <c r="B77" t="s">
        <v>97</v>
      </c>
      <c r="C77" s="2">
        <v>4.0199999999999996</v>
      </c>
      <c r="D77" s="2">
        <v>4.3099999999999996</v>
      </c>
      <c r="E77" s="2">
        <v>2.36</v>
      </c>
      <c r="F77" s="2">
        <v>3.71</v>
      </c>
      <c r="G77" s="7">
        <v>0.76800000000000002</v>
      </c>
      <c r="H77" s="2">
        <v>4.6900000000000004</v>
      </c>
      <c r="I77" s="2">
        <v>2.4700000000000002</v>
      </c>
      <c r="J77" s="2">
        <v>3.55</v>
      </c>
      <c r="K77" s="2">
        <v>2.86</v>
      </c>
      <c r="L77" s="2">
        <v>3.18</v>
      </c>
      <c r="M77" s="3">
        <v>4.1795999999999998</v>
      </c>
      <c r="N77" s="2"/>
      <c r="O77" s="2">
        <v>4.2</v>
      </c>
      <c r="P77" s="2">
        <v>4.6399999999999997</v>
      </c>
      <c r="Q77" s="2"/>
      <c r="R77" s="3">
        <v>4.8609</v>
      </c>
      <c r="S77" s="3">
        <v>4.42</v>
      </c>
      <c r="T77" s="4">
        <v>5.0469999999999997</v>
      </c>
      <c r="U77" s="4">
        <v>4.5910000000000002</v>
      </c>
      <c r="V77" s="3">
        <v>3.2509999999999999</v>
      </c>
      <c r="W77" s="3">
        <v>2.875</v>
      </c>
      <c r="X77" s="2"/>
      <c r="Y77" s="2">
        <v>4.5199999999999996</v>
      </c>
      <c r="Z77" s="2">
        <v>4.2</v>
      </c>
      <c r="AA77" s="2">
        <v>3.98</v>
      </c>
      <c r="AB77" s="2">
        <v>4</v>
      </c>
      <c r="AC77" s="2">
        <v>3.89</v>
      </c>
      <c r="AD77" s="2">
        <v>3.83</v>
      </c>
      <c r="AE77" s="2">
        <v>3.87</v>
      </c>
      <c r="AF77" s="2">
        <v>3.88</v>
      </c>
      <c r="AG77" s="2">
        <v>3.97</v>
      </c>
      <c r="AH77" s="2">
        <v>4.0199999999999996</v>
      </c>
      <c r="AI77" s="2">
        <v>4.34</v>
      </c>
      <c r="AJ77" s="2">
        <v>4.51</v>
      </c>
      <c r="AK77" s="2">
        <v>4.54</v>
      </c>
      <c r="AL77" s="11">
        <v>4.2852139999999999</v>
      </c>
      <c r="AM77" s="11">
        <v>3.6788126000000001</v>
      </c>
      <c r="AN77" s="11">
        <v>3.3991693999999999</v>
      </c>
      <c r="AO77" s="11">
        <v>3.3357089000000002</v>
      </c>
      <c r="AP77" s="11">
        <v>3.3517351</v>
      </c>
      <c r="AQ77" s="11">
        <v>3.4153988000000002</v>
      </c>
      <c r="AR77" s="11"/>
      <c r="AS77" s="2"/>
      <c r="AT77" s="7">
        <f t="shared" si="17"/>
        <v>3.9790999999999999</v>
      </c>
      <c r="AU77" s="7">
        <f t="shared" si="18"/>
        <v>4.1350000000000007</v>
      </c>
      <c r="AV77" s="7">
        <f t="shared" si="19"/>
        <v>2.4990000000000001</v>
      </c>
      <c r="AW77" s="2"/>
      <c r="AX77" s="8">
        <f t="shared" si="20"/>
        <v>-29.000000000000004</v>
      </c>
      <c r="AY77" s="8">
        <f t="shared" si="21"/>
        <v>-15.590000000000082</v>
      </c>
      <c r="AZ77" s="2"/>
      <c r="BA77" s="2">
        <f t="shared" si="22"/>
        <v>-0.1800000000000006</v>
      </c>
      <c r="BB77" s="2">
        <f t="shared" si="23"/>
        <v>-0.33000000000000007</v>
      </c>
      <c r="BC77" s="2"/>
      <c r="CB77" s="2"/>
    </row>
    <row r="78" spans="1:80" x14ac:dyDescent="0.25">
      <c r="A78" s="5">
        <f t="shared" si="16"/>
        <v>45387</v>
      </c>
      <c r="B78" t="s">
        <v>98</v>
      </c>
      <c r="C78" s="2">
        <v>4.0599999999999996</v>
      </c>
      <c r="D78" s="2">
        <v>4.3899999999999997</v>
      </c>
      <c r="E78" s="2">
        <v>2.41</v>
      </c>
      <c r="F78" s="2">
        <v>3.78</v>
      </c>
      <c r="G78" s="7">
        <v>0.76800000000000002</v>
      </c>
      <c r="H78" s="2">
        <v>4.67</v>
      </c>
      <c r="I78" s="2">
        <v>2.48</v>
      </c>
      <c r="J78" s="2">
        <v>3.59</v>
      </c>
      <c r="K78" s="2">
        <v>2.92</v>
      </c>
      <c r="L78" s="2">
        <v>3.25</v>
      </c>
      <c r="M78" s="3">
        <v>4.1002999999999998</v>
      </c>
      <c r="N78" s="2"/>
      <c r="O78" s="2">
        <v>4.22</v>
      </c>
      <c r="P78" s="2">
        <v>4.7300000000000004</v>
      </c>
      <c r="Q78" s="2"/>
      <c r="R78" s="3">
        <v>4.8621999999999996</v>
      </c>
      <c r="S78" s="3">
        <v>4.4398999999999997</v>
      </c>
      <c r="T78" s="4">
        <v>5.0220000000000002</v>
      </c>
      <c r="U78" s="4">
        <v>4.5679999999999996</v>
      </c>
      <c r="V78" s="3">
        <v>3.2639999999999998</v>
      </c>
      <c r="W78" s="3">
        <v>2.899</v>
      </c>
      <c r="X78" s="2"/>
      <c r="Y78" s="2">
        <v>4.55</v>
      </c>
      <c r="Z78" s="2">
        <v>4.22</v>
      </c>
      <c r="AA78" s="2">
        <v>4.01</v>
      </c>
      <c r="AB78" s="2">
        <v>4.03</v>
      </c>
      <c r="AC78" s="2">
        <v>3.92</v>
      </c>
      <c r="AD78" s="2">
        <v>3.87</v>
      </c>
      <c r="AE78" s="2">
        <v>3.92</v>
      </c>
      <c r="AF78" s="2">
        <v>3.92</v>
      </c>
      <c r="AG78" s="2">
        <v>4</v>
      </c>
      <c r="AH78" s="2">
        <v>4.0599999999999996</v>
      </c>
      <c r="AI78" s="2">
        <v>4.38</v>
      </c>
      <c r="AJ78" s="2">
        <v>4.53</v>
      </c>
      <c r="AK78" s="2">
        <v>4.57</v>
      </c>
      <c r="AL78" s="11">
        <v>4.2781786000000004</v>
      </c>
      <c r="AM78" s="11">
        <v>3.7136828999999998</v>
      </c>
      <c r="AN78" s="11">
        <v>3.4693622</v>
      </c>
      <c r="AO78" s="11">
        <v>3.3959459000000001</v>
      </c>
      <c r="AP78" s="11">
        <v>3.4017517000000002</v>
      </c>
      <c r="AQ78" s="11">
        <v>3.4598016999999999</v>
      </c>
      <c r="AR78" s="11"/>
      <c r="AS78" s="2"/>
      <c r="AT78" s="7">
        <f t="shared" si="17"/>
        <v>4.0175999999999998</v>
      </c>
      <c r="AU78" s="7">
        <f t="shared" si="18"/>
        <v>4.113999999999999</v>
      </c>
      <c r="AV78" s="7">
        <f t="shared" si="19"/>
        <v>2.5340000000000003</v>
      </c>
      <c r="AW78" s="2"/>
      <c r="AX78" s="8">
        <f t="shared" si="20"/>
        <v>-33.000000000000007</v>
      </c>
      <c r="AY78" s="8">
        <f t="shared" si="21"/>
        <v>-9.6399999999999153</v>
      </c>
      <c r="AZ78" s="2"/>
      <c r="BA78" s="2">
        <f t="shared" si="22"/>
        <v>-0.16000000000000014</v>
      </c>
      <c r="BB78" s="2">
        <f t="shared" si="23"/>
        <v>-0.34000000000000075</v>
      </c>
      <c r="BC78" s="2"/>
      <c r="CB78" s="2"/>
    </row>
    <row r="79" spans="1:80" x14ac:dyDescent="0.25">
      <c r="A79" s="5">
        <f t="shared" ref="A79:A142" si="24">+A74+7</f>
        <v>45390</v>
      </c>
      <c r="B79" t="s">
        <v>99</v>
      </c>
      <c r="C79" s="2">
        <v>4.09</v>
      </c>
      <c r="D79" s="2">
        <v>4.42</v>
      </c>
      <c r="E79" s="2">
        <v>2.4300000000000002</v>
      </c>
      <c r="F79" s="2">
        <v>3.79</v>
      </c>
      <c r="G79" s="7">
        <v>0.78500000000000003</v>
      </c>
      <c r="H79" s="2">
        <v>4.7699999999999996</v>
      </c>
      <c r="I79" s="2">
        <v>2.56</v>
      </c>
      <c r="J79" s="2">
        <v>3.63</v>
      </c>
      <c r="K79" s="2">
        <v>2.92</v>
      </c>
      <c r="L79" s="2">
        <v>3.25</v>
      </c>
      <c r="M79" s="3">
        <v>4.1990999999999996</v>
      </c>
      <c r="N79" s="2"/>
      <c r="O79" s="2">
        <v>4.2300000000000004</v>
      </c>
      <c r="P79" s="2">
        <v>4.79</v>
      </c>
      <c r="Q79" s="2"/>
      <c r="R79" s="3">
        <v>4.8731999999999998</v>
      </c>
      <c r="S79" s="3">
        <v>4.4667000000000003</v>
      </c>
      <c r="T79" s="4">
        <v>5.0890000000000004</v>
      </c>
      <c r="U79" s="4">
        <v>4.68</v>
      </c>
      <c r="V79" s="3">
        <v>3.302</v>
      </c>
      <c r="W79" s="3">
        <v>2.952</v>
      </c>
      <c r="X79" s="2"/>
      <c r="Y79" s="2">
        <v>4.5599999999999996</v>
      </c>
      <c r="Z79" s="2">
        <v>4.2300000000000004</v>
      </c>
      <c r="AA79" s="2">
        <v>4.04</v>
      </c>
      <c r="AB79" s="2">
        <v>4.0599999999999996</v>
      </c>
      <c r="AC79" s="2">
        <v>3.96</v>
      </c>
      <c r="AD79" s="2">
        <v>3.9</v>
      </c>
      <c r="AE79" s="2">
        <v>3.94</v>
      </c>
      <c r="AF79" s="2">
        <v>3.95</v>
      </c>
      <c r="AG79" s="2">
        <v>4.03</v>
      </c>
      <c r="AH79" s="2">
        <v>4.09</v>
      </c>
      <c r="AI79" s="2">
        <v>4.41</v>
      </c>
      <c r="AJ79" s="2">
        <v>4.5599999999999996</v>
      </c>
      <c r="AK79" s="2">
        <v>4.5999999999999996</v>
      </c>
      <c r="AL79" s="11">
        <v>4.3140390999999996</v>
      </c>
      <c r="AM79" s="11">
        <v>3.8024810000000002</v>
      </c>
      <c r="AN79" s="11">
        <v>3.5296284999999998</v>
      </c>
      <c r="AO79" s="11">
        <v>3.417446</v>
      </c>
      <c r="AP79" s="11">
        <v>3.4075096</v>
      </c>
      <c r="AQ79" s="11">
        <v>3.4688325</v>
      </c>
      <c r="AR79" s="11"/>
      <c r="AS79" s="2"/>
      <c r="AT79" s="7">
        <f t="shared" si="17"/>
        <v>4.0602000000000009</v>
      </c>
      <c r="AU79" s="7">
        <f t="shared" si="18"/>
        <v>4.270999999999999</v>
      </c>
      <c r="AV79" s="7">
        <f t="shared" si="19"/>
        <v>2.6019999999999999</v>
      </c>
      <c r="AW79" s="2"/>
      <c r="AX79" s="8">
        <f t="shared" si="20"/>
        <v>-33.000000000000007</v>
      </c>
      <c r="AY79" s="8">
        <f t="shared" si="21"/>
        <v>-21.07999999999981</v>
      </c>
      <c r="AZ79" s="2"/>
      <c r="BA79" s="2">
        <f t="shared" si="22"/>
        <v>-0.14000000000000057</v>
      </c>
      <c r="BB79" s="2">
        <f t="shared" si="23"/>
        <v>-0.37000000000000011</v>
      </c>
      <c r="BC79" s="2"/>
      <c r="CB79" s="2"/>
    </row>
    <row r="80" spans="1:80" x14ac:dyDescent="0.25">
      <c r="A80" s="5">
        <f t="shared" si="24"/>
        <v>45391</v>
      </c>
      <c r="B80" t="s">
        <v>100</v>
      </c>
      <c r="C80" s="2">
        <v>4.01</v>
      </c>
      <c r="D80" s="2">
        <v>4.3600000000000003</v>
      </c>
      <c r="E80" s="2">
        <v>2.37</v>
      </c>
      <c r="F80" s="2">
        <v>3.71</v>
      </c>
      <c r="G80" s="7">
        <v>0.78100000000000003</v>
      </c>
      <c r="H80" s="2">
        <v>4.8</v>
      </c>
      <c r="I80" s="2">
        <v>2.48</v>
      </c>
      <c r="J80" s="2">
        <v>3.56</v>
      </c>
      <c r="K80" s="2">
        <v>2.86</v>
      </c>
      <c r="L80" s="2">
        <v>3.19</v>
      </c>
      <c r="M80" s="3">
        <v>4.1753999999999998</v>
      </c>
      <c r="N80" s="2"/>
      <c r="O80" s="2">
        <v>4.2</v>
      </c>
      <c r="P80" s="2">
        <v>4.75</v>
      </c>
      <c r="Q80" s="2"/>
      <c r="R80" s="3">
        <v>4.8594999999999997</v>
      </c>
      <c r="S80" s="3">
        <v>4.4352999999999998</v>
      </c>
      <c r="T80" s="4">
        <v>5.0860000000000003</v>
      </c>
      <c r="U80" s="4">
        <v>4.6660000000000004</v>
      </c>
      <c r="V80" s="3">
        <v>3.2810000000000001</v>
      </c>
      <c r="W80" s="3">
        <v>2.9159999999999999</v>
      </c>
      <c r="X80" s="2"/>
      <c r="Y80" s="2">
        <v>4.5199999999999996</v>
      </c>
      <c r="Z80" s="2">
        <v>4.2</v>
      </c>
      <c r="AA80" s="2">
        <v>4.01</v>
      </c>
      <c r="AB80" s="2">
        <v>4.0199999999999996</v>
      </c>
      <c r="AC80" s="2">
        <v>3.92</v>
      </c>
      <c r="AD80" s="2">
        <v>3.84</v>
      </c>
      <c r="AE80" s="2">
        <v>3.88</v>
      </c>
      <c r="AF80" s="2">
        <v>3.88</v>
      </c>
      <c r="AG80" s="2">
        <v>3.96</v>
      </c>
      <c r="AH80" s="2">
        <v>4.01</v>
      </c>
      <c r="AI80" s="2">
        <v>4.33</v>
      </c>
      <c r="AJ80" s="2">
        <v>4.4800000000000004</v>
      </c>
      <c r="AK80" s="2">
        <v>4.5199999999999996</v>
      </c>
      <c r="AL80" s="11">
        <v>4.2831505999999999</v>
      </c>
      <c r="AM80" s="11">
        <v>3.7421137</v>
      </c>
      <c r="AN80" s="11">
        <v>3.4486140000000001</v>
      </c>
      <c r="AO80" s="11">
        <v>3.3356935000000001</v>
      </c>
      <c r="AP80" s="11">
        <v>3.3325651999999999</v>
      </c>
      <c r="AQ80" s="11">
        <v>3.3957660000000001</v>
      </c>
      <c r="AR80" s="11"/>
      <c r="AS80" s="2"/>
      <c r="AT80" s="7">
        <f t="shared" si="17"/>
        <v>4.0110999999999999</v>
      </c>
      <c r="AU80" s="7">
        <f t="shared" si="18"/>
        <v>4.2460000000000004</v>
      </c>
      <c r="AV80" s="7">
        <f t="shared" si="19"/>
        <v>2.5509999999999997</v>
      </c>
      <c r="AW80" s="2"/>
      <c r="AX80" s="8">
        <f t="shared" si="20"/>
        <v>-35.000000000000057</v>
      </c>
      <c r="AY80" s="8">
        <f t="shared" si="21"/>
        <v>-23.490000000000055</v>
      </c>
      <c r="AZ80" s="2"/>
      <c r="BA80" s="2">
        <f t="shared" si="22"/>
        <v>-0.19000000000000039</v>
      </c>
      <c r="BB80" s="2">
        <f t="shared" si="23"/>
        <v>-0.38999999999999968</v>
      </c>
      <c r="BC80" s="2"/>
      <c r="CB80" s="2"/>
    </row>
    <row r="81" spans="1:80" x14ac:dyDescent="0.25">
      <c r="A81" s="5">
        <f t="shared" si="24"/>
        <v>45392</v>
      </c>
      <c r="B81" t="s">
        <v>101</v>
      </c>
      <c r="C81" s="2">
        <v>4.1500000000000004</v>
      </c>
      <c r="D81" s="2">
        <v>4.55</v>
      </c>
      <c r="E81" s="2">
        <v>2.4500000000000002</v>
      </c>
      <c r="F81" s="2">
        <v>3.78</v>
      </c>
      <c r="G81" s="7">
        <v>0.79100000000000004</v>
      </c>
      <c r="H81" s="2">
        <v>4.72</v>
      </c>
      <c r="I81" s="2">
        <v>2.5</v>
      </c>
      <c r="J81" s="2">
        <v>3.7</v>
      </c>
      <c r="K81" s="2">
        <v>2.93</v>
      </c>
      <c r="L81" s="2">
        <v>3.26</v>
      </c>
      <c r="M81" s="3">
        <v>4.1181999999999999</v>
      </c>
      <c r="N81" s="2"/>
      <c r="O81" s="2">
        <v>4.34</v>
      </c>
      <c r="P81" s="2">
        <v>4.97</v>
      </c>
      <c r="Q81" s="2"/>
      <c r="R81" s="3">
        <v>4.9580000000000002</v>
      </c>
      <c r="S81" s="3">
        <v>4.5857000000000001</v>
      </c>
      <c r="T81" s="4">
        <v>5.056</v>
      </c>
      <c r="U81" s="4">
        <v>4.6369999999999996</v>
      </c>
      <c r="V81" s="3">
        <v>3.37</v>
      </c>
      <c r="W81" s="3">
        <v>3.032</v>
      </c>
      <c r="X81" s="2"/>
      <c r="Y81" s="2">
        <v>4.67</v>
      </c>
      <c r="Z81" s="2">
        <v>4.34</v>
      </c>
      <c r="AA81" s="2">
        <v>4.16</v>
      </c>
      <c r="AB81" s="2">
        <v>4.17</v>
      </c>
      <c r="AC81" s="2">
        <v>4.07</v>
      </c>
      <c r="AD81" s="2">
        <v>3.99</v>
      </c>
      <c r="AE81" s="2">
        <v>4.0199999999999996</v>
      </c>
      <c r="AF81" s="2">
        <v>4.0199999999999996</v>
      </c>
      <c r="AG81" s="2">
        <v>4.09</v>
      </c>
      <c r="AH81" s="2">
        <v>4.1500000000000004</v>
      </c>
      <c r="AI81" s="2">
        <v>4.45</v>
      </c>
      <c r="AJ81" s="2">
        <v>4.5999999999999996</v>
      </c>
      <c r="AK81" s="2">
        <v>4.63</v>
      </c>
      <c r="AL81" s="11">
        <v>4.4683501999999997</v>
      </c>
      <c r="AM81" s="11">
        <v>3.9554252000000001</v>
      </c>
      <c r="AN81" s="11">
        <v>3.6118630999999999</v>
      </c>
      <c r="AO81" s="11">
        <v>3.4744690999999999</v>
      </c>
      <c r="AP81" s="11">
        <v>3.4569728999999998</v>
      </c>
      <c r="AQ81" s="11">
        <v>3.5049891</v>
      </c>
      <c r="AR81" s="11"/>
      <c r="AS81" s="2"/>
      <c r="AT81" s="7">
        <f t="shared" si="17"/>
        <v>4.2134</v>
      </c>
      <c r="AU81" s="7">
        <f t="shared" si="18"/>
        <v>4.2179999999999991</v>
      </c>
      <c r="AV81" s="7">
        <f t="shared" si="19"/>
        <v>2.694</v>
      </c>
      <c r="AW81" s="2"/>
      <c r="AX81" s="8">
        <f t="shared" si="20"/>
        <v>-39.999999999999943</v>
      </c>
      <c r="AY81" s="8">
        <f t="shared" si="21"/>
        <v>-0.45999999999990493</v>
      </c>
      <c r="AZ81" s="2"/>
      <c r="BA81" s="2">
        <f t="shared" si="22"/>
        <v>-0.1899999999999995</v>
      </c>
      <c r="BB81" s="2">
        <f t="shared" si="23"/>
        <v>-0.41999999999999993</v>
      </c>
      <c r="BC81" s="2"/>
      <c r="CB81" s="2"/>
    </row>
    <row r="82" spans="1:80" x14ac:dyDescent="0.25">
      <c r="A82" s="5">
        <f t="shared" si="24"/>
        <v>45393</v>
      </c>
      <c r="B82" t="s">
        <v>102</v>
      </c>
      <c r="C82" s="2">
        <v>4.1900000000000004</v>
      </c>
      <c r="D82" s="2">
        <v>4.5599999999999996</v>
      </c>
      <c r="E82" s="2">
        <v>2.46</v>
      </c>
      <c r="F82" s="2">
        <v>3.84</v>
      </c>
      <c r="G82" s="7">
        <v>0.86299999999999999</v>
      </c>
      <c r="H82" s="2">
        <v>4.84</v>
      </c>
      <c r="I82" s="2">
        <v>2.5299999999999998</v>
      </c>
      <c r="J82" s="2">
        <v>3.73</v>
      </c>
      <c r="K82" s="2">
        <v>2.94</v>
      </c>
      <c r="L82" s="2">
        <v>3.28</v>
      </c>
      <c r="M82" s="3">
        <v>4.2550999999999997</v>
      </c>
      <c r="N82" s="2"/>
      <c r="O82" s="2">
        <v>4.37</v>
      </c>
      <c r="P82" s="2">
        <v>4.96</v>
      </c>
      <c r="Q82" s="2"/>
      <c r="R82" s="3">
        <v>5.0183</v>
      </c>
      <c r="S82" s="3">
        <v>4.6759000000000004</v>
      </c>
      <c r="T82" s="4">
        <v>5.2229999999999999</v>
      </c>
      <c r="U82" s="4">
        <v>4.8689999999999998</v>
      </c>
      <c r="V82" s="3">
        <v>3.3610000000000002</v>
      </c>
      <c r="W82" s="3">
        <v>3.0230000000000001</v>
      </c>
      <c r="X82" s="2"/>
      <c r="Y82" s="2">
        <v>4.68</v>
      </c>
      <c r="Z82" s="2">
        <v>4.37</v>
      </c>
      <c r="AA82" s="2">
        <v>4.2</v>
      </c>
      <c r="AB82" s="2">
        <v>4.22</v>
      </c>
      <c r="AC82" s="2">
        <v>4.0999999999999996</v>
      </c>
      <c r="AD82" s="2">
        <v>4.03</v>
      </c>
      <c r="AE82" s="2">
        <v>4.08</v>
      </c>
      <c r="AF82" s="2">
        <v>4.07</v>
      </c>
      <c r="AG82" s="2">
        <v>4.1399999999999997</v>
      </c>
      <c r="AH82" s="2">
        <v>4.1900000000000004</v>
      </c>
      <c r="AI82" s="2">
        <v>4.49</v>
      </c>
      <c r="AJ82" s="2">
        <v>4.6399999999999997</v>
      </c>
      <c r="AK82" s="2">
        <v>4.68</v>
      </c>
      <c r="AL82" s="11">
        <v>4.5618677999999999</v>
      </c>
      <c r="AM82" s="11">
        <v>4.0126217999999998</v>
      </c>
      <c r="AN82" s="11">
        <v>3.6412548</v>
      </c>
      <c r="AO82" s="11">
        <v>3.5148063</v>
      </c>
      <c r="AP82" s="11">
        <v>3.4988028999999998</v>
      </c>
      <c r="AQ82" s="11">
        <v>3.5392484</v>
      </c>
      <c r="AR82" s="11"/>
      <c r="AS82" s="2"/>
      <c r="AT82" s="7">
        <f t="shared" si="17"/>
        <v>4.3335000000000008</v>
      </c>
      <c r="AU82" s="7">
        <f t="shared" si="18"/>
        <v>4.5149999999999997</v>
      </c>
      <c r="AV82" s="7">
        <f t="shared" si="19"/>
        <v>2.6850000000000001</v>
      </c>
      <c r="AW82" s="2"/>
      <c r="AX82" s="8">
        <f t="shared" si="20"/>
        <v>-36.999999999999922</v>
      </c>
      <c r="AY82" s="8">
        <f t="shared" si="21"/>
        <v>-18.149999999999888</v>
      </c>
      <c r="AZ82" s="2"/>
      <c r="BA82" s="2">
        <f t="shared" si="22"/>
        <v>-0.17999999999999972</v>
      </c>
      <c r="BB82" s="2">
        <f t="shared" si="23"/>
        <v>-0.40000000000000036</v>
      </c>
      <c r="BC82" s="2"/>
      <c r="CB82" s="2"/>
    </row>
    <row r="83" spans="1:80" x14ac:dyDescent="0.25">
      <c r="A83" s="5">
        <f t="shared" si="24"/>
        <v>45394</v>
      </c>
      <c r="B83" t="s">
        <v>103</v>
      </c>
      <c r="C83" s="2">
        <v>4.13</v>
      </c>
      <c r="D83" s="2">
        <v>4.5</v>
      </c>
      <c r="E83" s="2">
        <v>2.36</v>
      </c>
      <c r="F83" s="2">
        <v>3.74</v>
      </c>
      <c r="G83" s="7">
        <v>0.85299999999999998</v>
      </c>
      <c r="H83" s="2">
        <v>4.91</v>
      </c>
      <c r="I83" s="2">
        <v>2.39</v>
      </c>
      <c r="J83" s="2">
        <v>3.66</v>
      </c>
      <c r="K83" s="2">
        <v>2.87</v>
      </c>
      <c r="L83" s="2">
        <v>3.2</v>
      </c>
      <c r="M83" s="3">
        <v>4.2698</v>
      </c>
      <c r="N83" s="2"/>
      <c r="O83" s="2">
        <v>4.3499999999999996</v>
      </c>
      <c r="P83" s="2">
        <v>4.88</v>
      </c>
      <c r="Q83" s="2"/>
      <c r="R83" s="3">
        <v>4.9653999999999998</v>
      </c>
      <c r="S83" s="3">
        <v>4.6014999999999997</v>
      </c>
      <c r="T83" s="4">
        <v>5.1980000000000004</v>
      </c>
      <c r="U83" s="4">
        <v>4.8380000000000001</v>
      </c>
      <c r="V83" s="3">
        <v>3.2810000000000001</v>
      </c>
      <c r="W83" s="3">
        <v>2.923</v>
      </c>
      <c r="X83" s="2"/>
      <c r="Y83" s="2">
        <v>4.63</v>
      </c>
      <c r="Z83" s="2">
        <v>4.3499999999999996</v>
      </c>
      <c r="AA83" s="2">
        <v>4.1500000000000004</v>
      </c>
      <c r="AB83" s="2">
        <v>4.16</v>
      </c>
      <c r="AC83" s="2">
        <v>4.04</v>
      </c>
      <c r="AD83" s="2">
        <v>3.98</v>
      </c>
      <c r="AE83" s="2">
        <v>4.0199999999999996</v>
      </c>
      <c r="AF83" s="2">
        <v>4</v>
      </c>
      <c r="AG83" s="2">
        <v>4.08</v>
      </c>
      <c r="AH83" s="2">
        <v>4.13</v>
      </c>
      <c r="AI83" s="2">
        <v>4.43</v>
      </c>
      <c r="AJ83" s="2">
        <v>4.58</v>
      </c>
      <c r="AK83" s="2">
        <v>4.62</v>
      </c>
      <c r="AL83" s="11">
        <v>4.4687694000000002</v>
      </c>
      <c r="AM83" s="11">
        <v>3.9231053999999999</v>
      </c>
      <c r="AN83" s="11">
        <v>3.6057768000000001</v>
      </c>
      <c r="AO83" s="11">
        <v>3.4718949000000001</v>
      </c>
      <c r="AP83" s="11">
        <v>3.4430326999999998</v>
      </c>
      <c r="AQ83" s="11">
        <v>3.4819572000000001</v>
      </c>
      <c r="AR83" s="11"/>
      <c r="AS83" s="2"/>
      <c r="AT83" s="7">
        <f t="shared" si="17"/>
        <v>4.2375999999999996</v>
      </c>
      <c r="AU83" s="7">
        <f t="shared" si="18"/>
        <v>4.4779999999999998</v>
      </c>
      <c r="AV83" s="7">
        <f t="shared" si="19"/>
        <v>2.5649999999999999</v>
      </c>
      <c r="AW83" s="2"/>
      <c r="AX83" s="8">
        <f t="shared" si="20"/>
        <v>-37.000000000000014</v>
      </c>
      <c r="AY83" s="8">
        <f t="shared" si="21"/>
        <v>-24.040000000000017</v>
      </c>
      <c r="AZ83" s="2"/>
      <c r="BA83" s="2">
        <f t="shared" si="22"/>
        <v>-0.21999999999999975</v>
      </c>
      <c r="BB83" s="2">
        <f t="shared" si="23"/>
        <v>-0.37999999999999989</v>
      </c>
      <c r="BC83" s="2"/>
      <c r="CB83" s="2"/>
    </row>
    <row r="84" spans="1:80" x14ac:dyDescent="0.25">
      <c r="A84" s="5">
        <f t="shared" si="24"/>
        <v>45397</v>
      </c>
      <c r="B84" t="s">
        <v>104</v>
      </c>
      <c r="C84" s="2">
        <v>4.22</v>
      </c>
      <c r="D84" s="2">
        <v>4.63</v>
      </c>
      <c r="E84" s="2">
        <v>2.44</v>
      </c>
      <c r="F84" s="2">
        <v>3.84</v>
      </c>
      <c r="G84" s="7">
        <v>0.871</v>
      </c>
      <c r="H84" s="2">
        <v>4.8499999999999996</v>
      </c>
      <c r="I84" s="2">
        <v>2.5099999999999998</v>
      </c>
      <c r="J84" s="2">
        <v>3.74</v>
      </c>
      <c r="K84" s="2">
        <v>2.96</v>
      </c>
      <c r="L84" s="2">
        <v>3.26</v>
      </c>
      <c r="M84" s="3">
        <v>4.2647000000000004</v>
      </c>
      <c r="N84" s="2"/>
      <c r="O84" s="2">
        <v>4.42</v>
      </c>
      <c r="P84" s="2">
        <v>4.9400000000000004</v>
      </c>
      <c r="Q84" s="2"/>
      <c r="R84" s="3">
        <v>4.9836999999999998</v>
      </c>
      <c r="S84" s="3">
        <v>4.6458000000000004</v>
      </c>
      <c r="T84" s="4">
        <v>5.2060000000000004</v>
      </c>
      <c r="U84" s="4">
        <v>4.8570000000000002</v>
      </c>
      <c r="V84" s="3">
        <v>3.3149999999999999</v>
      </c>
      <c r="W84" s="3">
        <v>2.9710000000000001</v>
      </c>
      <c r="X84" s="2"/>
      <c r="Y84" s="2">
        <v>4.67</v>
      </c>
      <c r="Z84" s="2">
        <v>4.42</v>
      </c>
      <c r="AA84" s="2">
        <v>4.24</v>
      </c>
      <c r="AB84" s="2">
        <v>4.25</v>
      </c>
      <c r="AC84" s="2">
        <v>4.1399999999999997</v>
      </c>
      <c r="AD84" s="2">
        <v>4.08</v>
      </c>
      <c r="AE84" s="2">
        <v>4.1100000000000003</v>
      </c>
      <c r="AF84" s="2">
        <v>4.1100000000000003</v>
      </c>
      <c r="AG84" s="2">
        <v>4.1900000000000004</v>
      </c>
      <c r="AH84" s="2">
        <v>4.22</v>
      </c>
      <c r="AI84" s="2">
        <v>4.51</v>
      </c>
      <c r="AJ84" s="2">
        <v>4.6900000000000004</v>
      </c>
      <c r="AK84" s="2">
        <v>4.72</v>
      </c>
      <c r="AL84" s="11">
        <v>4.5418212000000002</v>
      </c>
      <c r="AM84" s="11">
        <v>4.0551690999999996</v>
      </c>
      <c r="AN84" s="11">
        <v>3.7140922999999999</v>
      </c>
      <c r="AO84" s="11">
        <v>3.5656648</v>
      </c>
      <c r="AP84" s="11">
        <v>3.5419109999999998</v>
      </c>
      <c r="AQ84" s="11">
        <v>3.5947629000000001</v>
      </c>
      <c r="AR84" s="11"/>
      <c r="AS84" s="2"/>
      <c r="AT84" s="7">
        <f t="shared" si="17"/>
        <v>4.307900000000001</v>
      </c>
      <c r="AU84" s="7">
        <f t="shared" si="18"/>
        <v>4.508</v>
      </c>
      <c r="AV84" s="7">
        <f t="shared" si="19"/>
        <v>2.6270000000000002</v>
      </c>
      <c r="AW84" s="2"/>
      <c r="AX84" s="8">
        <f t="shared" si="20"/>
        <v>-41.000000000000014</v>
      </c>
      <c r="AY84" s="8">
        <f t="shared" si="21"/>
        <v>-20.009999999999906</v>
      </c>
      <c r="AZ84" s="2"/>
      <c r="BA84" s="2">
        <f t="shared" si="22"/>
        <v>-0.20000000000000018</v>
      </c>
      <c r="BB84" s="2">
        <f t="shared" si="23"/>
        <v>-0.3100000000000005</v>
      </c>
      <c r="BC84" s="2"/>
      <c r="CB84" s="2"/>
    </row>
    <row r="85" spans="1:80" x14ac:dyDescent="0.25">
      <c r="A85" s="5">
        <f t="shared" si="24"/>
        <v>45398</v>
      </c>
      <c r="B85" t="s">
        <v>105</v>
      </c>
      <c r="C85" s="2">
        <v>4.3</v>
      </c>
      <c r="D85" s="2">
        <v>4.67</v>
      </c>
      <c r="E85" s="2">
        <v>2.4900000000000002</v>
      </c>
      <c r="F85" s="2">
        <v>3.91</v>
      </c>
      <c r="G85" s="7">
        <v>0.86699999999999999</v>
      </c>
      <c r="H85" s="2">
        <v>4.92</v>
      </c>
      <c r="I85" s="2">
        <v>2.5499999999999998</v>
      </c>
      <c r="J85" s="2">
        <v>3.74</v>
      </c>
      <c r="K85" s="2">
        <v>3.01</v>
      </c>
      <c r="L85" s="2">
        <v>3.34</v>
      </c>
      <c r="M85" s="3">
        <v>4.3304</v>
      </c>
      <c r="N85" s="2"/>
      <c r="O85" s="2">
        <v>4.4800000000000004</v>
      </c>
      <c r="P85" s="2">
        <v>4.96</v>
      </c>
      <c r="Q85" s="2"/>
      <c r="R85" s="3">
        <v>5.0461</v>
      </c>
      <c r="S85" s="3">
        <v>4.7404999999999999</v>
      </c>
      <c r="T85" s="4">
        <v>5.21</v>
      </c>
      <c r="U85" s="4">
        <v>4.8650000000000002</v>
      </c>
      <c r="V85" s="3">
        <v>3.371</v>
      </c>
      <c r="W85" s="3">
        <v>3.0569999999999999</v>
      </c>
      <c r="X85" s="2"/>
      <c r="Y85" s="2">
        <v>4.74</v>
      </c>
      <c r="Z85" s="2">
        <v>4.4800000000000004</v>
      </c>
      <c r="AA85" s="2">
        <v>4.3099999999999996</v>
      </c>
      <c r="AB85" s="2">
        <v>4.32</v>
      </c>
      <c r="AC85" s="2">
        <v>4.21</v>
      </c>
      <c r="AD85" s="2">
        <v>4.1500000000000004</v>
      </c>
      <c r="AE85" s="2">
        <v>4.17</v>
      </c>
      <c r="AF85" s="2">
        <v>4.17</v>
      </c>
      <c r="AG85" s="2">
        <v>4.25</v>
      </c>
      <c r="AH85" s="2">
        <v>4.3</v>
      </c>
      <c r="AI85" s="2">
        <v>4.58</v>
      </c>
      <c r="AJ85" s="2">
        <v>4.72</v>
      </c>
      <c r="AK85" s="2">
        <v>4.75</v>
      </c>
      <c r="AL85" s="11">
        <v>4.6441790999999997</v>
      </c>
      <c r="AM85" s="11">
        <v>4.1753594999999999</v>
      </c>
      <c r="AN85" s="11">
        <v>3.8044475000000002</v>
      </c>
      <c r="AO85" s="11">
        <v>3.6321907000000002</v>
      </c>
      <c r="AP85" s="11">
        <v>3.5952757000000002</v>
      </c>
      <c r="AQ85" s="11">
        <v>3.6383557999999998</v>
      </c>
      <c r="AR85" s="11"/>
      <c r="AS85" s="2"/>
      <c r="AT85" s="7">
        <f t="shared" si="17"/>
        <v>4.4348999999999998</v>
      </c>
      <c r="AU85" s="7">
        <f t="shared" si="18"/>
        <v>4.5200000000000005</v>
      </c>
      <c r="AV85" s="7">
        <f t="shared" si="19"/>
        <v>2.7429999999999999</v>
      </c>
      <c r="AW85" s="2"/>
      <c r="AX85" s="8">
        <f t="shared" si="20"/>
        <v>-37.000000000000014</v>
      </c>
      <c r="AY85" s="8">
        <f t="shared" si="21"/>
        <v>-8.510000000000062</v>
      </c>
      <c r="AZ85" s="2"/>
      <c r="BA85" s="2">
        <f t="shared" si="22"/>
        <v>-0.1800000000000006</v>
      </c>
      <c r="BB85" s="2">
        <f t="shared" si="23"/>
        <v>-0.29000000000000004</v>
      </c>
      <c r="BC85" s="2"/>
      <c r="CB85" s="2"/>
    </row>
    <row r="86" spans="1:80" x14ac:dyDescent="0.25">
      <c r="A86" s="5">
        <f t="shared" si="24"/>
        <v>45399</v>
      </c>
      <c r="B86" t="s">
        <v>106</v>
      </c>
      <c r="C86" s="2">
        <v>4.25</v>
      </c>
      <c r="D86" s="2">
        <v>4.59</v>
      </c>
      <c r="E86" s="2">
        <v>2.4700000000000002</v>
      </c>
      <c r="F86" s="2">
        <v>3.87</v>
      </c>
      <c r="G86" s="7">
        <v>0.88</v>
      </c>
      <c r="H86" s="2">
        <v>4.99</v>
      </c>
      <c r="I86" s="2">
        <v>2.5099999999999998</v>
      </c>
      <c r="J86" s="2">
        <v>3.7</v>
      </c>
      <c r="K86" s="2">
        <v>2.98</v>
      </c>
      <c r="L86" s="2">
        <v>3.3</v>
      </c>
      <c r="M86" s="3">
        <v>4.3803999999999998</v>
      </c>
      <c r="N86" s="2"/>
      <c r="O86" s="2">
        <v>4.45</v>
      </c>
      <c r="P86" s="2">
        <v>4.93</v>
      </c>
      <c r="Q86" s="2"/>
      <c r="R86" s="3" t="e">
        <v>#N/A</v>
      </c>
      <c r="S86" s="3" t="e">
        <v>#N/A</v>
      </c>
      <c r="T86" s="4">
        <v>5.2140000000000004</v>
      </c>
      <c r="U86" s="4">
        <v>4.8769999999999998</v>
      </c>
      <c r="V86" s="3" t="e">
        <v>#N/A</v>
      </c>
      <c r="W86" s="3" t="e">
        <v>#N/A</v>
      </c>
      <c r="X86" s="2"/>
      <c r="Y86" s="2">
        <v>4.71</v>
      </c>
      <c r="Z86" s="2">
        <v>4.45</v>
      </c>
      <c r="AA86" s="2">
        <v>4.28</v>
      </c>
      <c r="AB86" s="2">
        <v>4.29</v>
      </c>
      <c r="AC86" s="2">
        <v>4.18</v>
      </c>
      <c r="AD86" s="2">
        <v>4.0999999999999996</v>
      </c>
      <c r="AE86" s="2">
        <v>4.12</v>
      </c>
      <c r="AF86" s="2">
        <v>4.12</v>
      </c>
      <c r="AG86" s="2">
        <v>4.2</v>
      </c>
      <c r="AH86" s="2">
        <v>4.25</v>
      </c>
      <c r="AI86" s="2">
        <v>4.5199999999999996</v>
      </c>
      <c r="AJ86" s="2">
        <v>4.6500000000000004</v>
      </c>
      <c r="AK86" s="2">
        <v>4.68</v>
      </c>
      <c r="AL86" s="11">
        <v>4.5975444999999997</v>
      </c>
      <c r="AM86" s="11">
        <v>4.1071989000000002</v>
      </c>
      <c r="AN86" s="11">
        <v>3.7244120999999999</v>
      </c>
      <c r="AO86" s="11">
        <v>3.5634393000000002</v>
      </c>
      <c r="AP86" s="11">
        <v>3.5441470000000002</v>
      </c>
      <c r="AQ86" s="11">
        <v>3.5959834000000002</v>
      </c>
      <c r="AR86" s="11"/>
      <c r="AS86" s="2"/>
      <c r="AT86" s="7" t="e">
        <f t="shared" si="17"/>
        <v>#N/A</v>
      </c>
      <c r="AU86" s="7">
        <f t="shared" si="18"/>
        <v>4.5399999999999991</v>
      </c>
      <c r="AV86" s="7" t="e">
        <f t="shared" si="19"/>
        <v>#N/A</v>
      </c>
      <c r="AW86" s="2"/>
      <c r="AX86" s="8">
        <f t="shared" si="20"/>
        <v>-33.999999999999986</v>
      </c>
      <c r="AY86" s="8" t="e">
        <f t="shared" si="21"/>
        <v>#N/A</v>
      </c>
      <c r="AZ86" s="2"/>
      <c r="BA86" s="2">
        <f t="shared" si="22"/>
        <v>-0.20000000000000018</v>
      </c>
      <c r="BB86" s="2">
        <f t="shared" si="23"/>
        <v>-0.33999999999999986</v>
      </c>
      <c r="BC86" s="2"/>
      <c r="CB86" s="2"/>
    </row>
    <row r="87" spans="1:80" x14ac:dyDescent="0.25">
      <c r="A87" s="5">
        <f t="shared" si="24"/>
        <v>45400</v>
      </c>
      <c r="B87" t="s">
        <v>107</v>
      </c>
      <c r="C87" s="2">
        <v>4.2699999999999996</v>
      </c>
      <c r="D87" s="2">
        <v>4.6399999999999997</v>
      </c>
      <c r="E87" s="2">
        <v>2.4900000000000002</v>
      </c>
      <c r="F87" s="2">
        <v>3.9</v>
      </c>
      <c r="G87" s="7">
        <v>0.86799999999999999</v>
      </c>
      <c r="H87" s="2">
        <v>4.93</v>
      </c>
      <c r="I87" s="2">
        <v>2.48</v>
      </c>
      <c r="J87" s="2">
        <v>3.75</v>
      </c>
      <c r="K87" s="2">
        <v>3</v>
      </c>
      <c r="L87" s="2">
        <v>3.31</v>
      </c>
      <c r="M87" s="3">
        <v>4.2801999999999998</v>
      </c>
      <c r="N87" s="2"/>
      <c r="O87" s="2">
        <v>4.4800000000000004</v>
      </c>
      <c r="P87" s="2">
        <v>4.99</v>
      </c>
      <c r="Q87" s="2"/>
      <c r="R87" s="3">
        <v>5.0392999999999999</v>
      </c>
      <c r="S87" s="3">
        <v>4.7264999999999997</v>
      </c>
      <c r="T87" s="4">
        <v>5.1929999999999996</v>
      </c>
      <c r="U87" s="4">
        <v>4.8380000000000001</v>
      </c>
      <c r="V87" s="3">
        <v>3.391</v>
      </c>
      <c r="W87" s="3">
        <v>3.081</v>
      </c>
      <c r="X87" s="2"/>
      <c r="Y87" s="2">
        <v>4.74</v>
      </c>
      <c r="Z87" s="2">
        <v>4.4800000000000004</v>
      </c>
      <c r="AA87" s="2">
        <v>4.3</v>
      </c>
      <c r="AB87" s="2">
        <v>4.3099999999999996</v>
      </c>
      <c r="AC87" s="2">
        <v>4.2</v>
      </c>
      <c r="AD87" s="2">
        <v>4.13</v>
      </c>
      <c r="AE87" s="2">
        <v>4.18</v>
      </c>
      <c r="AF87" s="2">
        <v>4.1500000000000004</v>
      </c>
      <c r="AG87" s="2">
        <v>4.2300000000000004</v>
      </c>
      <c r="AH87" s="2">
        <v>4.2699999999999996</v>
      </c>
      <c r="AI87" s="2">
        <v>4.5599999999999996</v>
      </c>
      <c r="AJ87" s="2">
        <v>4.7</v>
      </c>
      <c r="AK87" s="2">
        <v>4.7300000000000004</v>
      </c>
      <c r="AL87" s="11">
        <v>4.6365604999999999</v>
      </c>
      <c r="AM87" s="11">
        <v>4.1014641999999997</v>
      </c>
      <c r="AN87" s="11">
        <v>3.7591169</v>
      </c>
      <c r="AO87" s="11">
        <v>3.6168007000000002</v>
      </c>
      <c r="AP87" s="11">
        <v>3.5888420000000001</v>
      </c>
      <c r="AQ87" s="11">
        <v>3.6269610000000001</v>
      </c>
      <c r="AR87" s="11"/>
      <c r="AS87" s="2"/>
      <c r="AT87" s="7">
        <f t="shared" si="17"/>
        <v>4.4136999999999995</v>
      </c>
      <c r="AU87" s="7">
        <f t="shared" si="18"/>
        <v>4.4830000000000005</v>
      </c>
      <c r="AV87" s="7">
        <f t="shared" si="19"/>
        <v>2.7709999999999999</v>
      </c>
      <c r="AW87" s="2"/>
      <c r="AX87" s="8">
        <f t="shared" si="20"/>
        <v>-37.000000000000014</v>
      </c>
      <c r="AY87" s="8">
        <f t="shared" si="21"/>
        <v>-6.9300000000001027</v>
      </c>
      <c r="AZ87" s="2"/>
      <c r="BA87" s="2">
        <f t="shared" si="22"/>
        <v>-0.21000000000000085</v>
      </c>
      <c r="BB87" s="2">
        <f t="shared" si="23"/>
        <v>-0.35000000000000053</v>
      </c>
      <c r="BC87" s="2"/>
      <c r="CB87" s="2"/>
    </row>
    <row r="88" spans="1:80" x14ac:dyDescent="0.25">
      <c r="A88" s="5">
        <f t="shared" si="24"/>
        <v>45401</v>
      </c>
      <c r="B88" t="s">
        <v>108</v>
      </c>
      <c r="C88" s="2">
        <v>4.2300000000000004</v>
      </c>
      <c r="D88" s="2">
        <v>4.62</v>
      </c>
      <c r="E88" s="2">
        <v>2.5</v>
      </c>
      <c r="F88" s="2">
        <v>3.91</v>
      </c>
      <c r="G88" s="7">
        <v>0.84099999999999997</v>
      </c>
      <c r="H88" s="2">
        <v>4.8899999999999997</v>
      </c>
      <c r="I88" s="2">
        <v>2.5499999999999998</v>
      </c>
      <c r="J88" s="2">
        <v>3.74</v>
      </c>
      <c r="K88" s="2">
        <v>3.02</v>
      </c>
      <c r="L88" s="2">
        <v>3.32</v>
      </c>
      <c r="M88" s="3">
        <v>4.2571000000000003</v>
      </c>
      <c r="N88" s="2"/>
      <c r="O88" s="2">
        <v>4.3899999999999997</v>
      </c>
      <c r="P88" s="2">
        <v>4.97</v>
      </c>
      <c r="Q88" s="2"/>
      <c r="R88" s="3">
        <v>4.9679000000000002</v>
      </c>
      <c r="S88" s="3">
        <v>4.6475</v>
      </c>
      <c r="T88" s="4">
        <v>5.2009999999999996</v>
      </c>
      <c r="U88" s="4">
        <v>4.8600000000000003</v>
      </c>
      <c r="V88" s="3">
        <v>3.4039999999999999</v>
      </c>
      <c r="W88" s="3">
        <v>3.097</v>
      </c>
      <c r="X88" s="2"/>
      <c r="Y88" s="2">
        <v>4.68</v>
      </c>
      <c r="Z88" s="2">
        <v>4.3899999999999997</v>
      </c>
      <c r="AA88" s="2">
        <v>4.21</v>
      </c>
      <c r="AB88" s="2">
        <v>4.24</v>
      </c>
      <c r="AC88" s="2">
        <v>4.1399999999999997</v>
      </c>
      <c r="AD88" s="2">
        <v>4.07</v>
      </c>
      <c r="AE88" s="2">
        <v>4.0999999999999996</v>
      </c>
      <c r="AF88" s="2">
        <v>4.1100000000000003</v>
      </c>
      <c r="AG88" s="2">
        <v>4.18</v>
      </c>
      <c r="AH88" s="2">
        <v>4.2300000000000004</v>
      </c>
      <c r="AI88" s="2">
        <v>4.5199999999999996</v>
      </c>
      <c r="AJ88" s="2">
        <v>4.67</v>
      </c>
      <c r="AK88" s="2">
        <v>4.71</v>
      </c>
      <c r="AL88" s="11">
        <v>4.5149809000000003</v>
      </c>
      <c r="AM88" s="11">
        <v>4.0189512000000001</v>
      </c>
      <c r="AN88" s="11">
        <v>3.7221196999999999</v>
      </c>
      <c r="AO88" s="11">
        <v>3.5930194000000002</v>
      </c>
      <c r="AP88" s="11">
        <v>3.5583257000000001</v>
      </c>
      <c r="AQ88" s="11">
        <v>3.5889700000000002</v>
      </c>
      <c r="AR88" s="11"/>
      <c r="AS88" s="2"/>
      <c r="AT88" s="7">
        <f t="shared" si="17"/>
        <v>4.3270999999999997</v>
      </c>
      <c r="AU88" s="7">
        <f t="shared" si="18"/>
        <v>4.519000000000001</v>
      </c>
      <c r="AV88" s="7">
        <f t="shared" si="19"/>
        <v>2.79</v>
      </c>
      <c r="AW88" s="2"/>
      <c r="AX88" s="8">
        <f t="shared" si="20"/>
        <v>-38.999999999999972</v>
      </c>
      <c r="AY88" s="8">
        <f t="shared" si="21"/>
        <v>-19.190000000000129</v>
      </c>
      <c r="AZ88" s="2"/>
      <c r="BA88" s="2">
        <f t="shared" si="22"/>
        <v>-0.15999999999999925</v>
      </c>
      <c r="BB88" s="2">
        <f t="shared" si="23"/>
        <v>-0.34999999999999964</v>
      </c>
      <c r="BC88" s="2"/>
      <c r="CB88" s="2"/>
    </row>
    <row r="89" spans="1:80" x14ac:dyDescent="0.25">
      <c r="A89" s="5">
        <f t="shared" si="24"/>
        <v>45404</v>
      </c>
      <c r="B89" t="s">
        <v>109</v>
      </c>
      <c r="C89" s="2">
        <v>4.2</v>
      </c>
      <c r="D89" s="2">
        <v>4.62</v>
      </c>
      <c r="E89" s="2">
        <v>2.4900000000000002</v>
      </c>
      <c r="F89" s="2">
        <v>3.81</v>
      </c>
      <c r="G89" s="7">
        <v>0.89100000000000001</v>
      </c>
      <c r="H89" s="2">
        <v>4.95</v>
      </c>
      <c r="I89" s="2">
        <v>2.4700000000000002</v>
      </c>
      <c r="J89" s="2">
        <v>3.75</v>
      </c>
      <c r="K89" s="2">
        <v>2.98</v>
      </c>
      <c r="L89" s="2">
        <v>3.26</v>
      </c>
      <c r="M89" s="3">
        <v>4.3196000000000003</v>
      </c>
      <c r="N89" s="2"/>
      <c r="O89" s="2">
        <v>4.33</v>
      </c>
      <c r="P89" s="2">
        <v>4.97</v>
      </c>
      <c r="Q89" s="2"/>
      <c r="R89" s="3">
        <v>4.9127000000000001</v>
      </c>
      <c r="S89" s="3">
        <v>4.5819000000000001</v>
      </c>
      <c r="T89" s="4">
        <v>5.2229999999999999</v>
      </c>
      <c r="U89" s="4">
        <v>4.9020000000000001</v>
      </c>
      <c r="V89" s="3">
        <v>3.367</v>
      </c>
      <c r="W89" s="3">
        <v>3.0569999999999999</v>
      </c>
      <c r="X89" s="2"/>
      <c r="Y89" s="2">
        <v>4.6100000000000003</v>
      </c>
      <c r="Z89" s="2">
        <v>4.33</v>
      </c>
      <c r="AA89" s="2">
        <v>4.1500000000000004</v>
      </c>
      <c r="AB89" s="2">
        <v>4.1900000000000004</v>
      </c>
      <c r="AC89" s="2">
        <v>4.09</v>
      </c>
      <c r="AD89" s="2">
        <v>4.04</v>
      </c>
      <c r="AE89" s="2">
        <v>4.07</v>
      </c>
      <c r="AF89" s="2">
        <v>4.07</v>
      </c>
      <c r="AG89" s="2">
        <v>4.1500000000000004</v>
      </c>
      <c r="AH89" s="2">
        <v>4.2</v>
      </c>
      <c r="AI89" s="2">
        <v>4.5</v>
      </c>
      <c r="AJ89" s="2">
        <v>4.6500000000000004</v>
      </c>
      <c r="AK89" s="2">
        <v>4.6900000000000004</v>
      </c>
      <c r="AL89" s="11">
        <v>4.4631531999999998</v>
      </c>
      <c r="AM89" s="11">
        <v>4.024273</v>
      </c>
      <c r="AN89" s="11">
        <v>3.7018564999999999</v>
      </c>
      <c r="AO89" s="11">
        <v>3.5515560000000002</v>
      </c>
      <c r="AP89" s="11">
        <v>3.5225062999999999</v>
      </c>
      <c r="AQ89" s="11">
        <v>3.5736335000000001</v>
      </c>
      <c r="AR89" s="11"/>
      <c r="AS89" s="2"/>
      <c r="AT89" s="7">
        <f t="shared" si="17"/>
        <v>4.2511000000000001</v>
      </c>
      <c r="AU89" s="7">
        <f t="shared" si="18"/>
        <v>4.5810000000000004</v>
      </c>
      <c r="AV89" s="7">
        <f t="shared" si="19"/>
        <v>2.7469999999999999</v>
      </c>
      <c r="AW89" s="2"/>
      <c r="AX89" s="8">
        <f t="shared" si="20"/>
        <v>-41.999999999999993</v>
      </c>
      <c r="AY89" s="8">
        <f t="shared" si="21"/>
        <v>-32.99000000000003</v>
      </c>
      <c r="AZ89" s="2"/>
      <c r="BA89" s="2">
        <f t="shared" si="22"/>
        <v>-0.12999999999999989</v>
      </c>
      <c r="BB89" s="2">
        <f t="shared" si="23"/>
        <v>-0.34999999999999964</v>
      </c>
      <c r="BC89" s="2"/>
      <c r="CB89" s="2"/>
    </row>
    <row r="90" spans="1:80" x14ac:dyDescent="0.25">
      <c r="A90" s="5">
        <f t="shared" si="24"/>
        <v>45405</v>
      </c>
      <c r="B90" t="s">
        <v>110</v>
      </c>
      <c r="C90" s="2">
        <v>4.2300000000000004</v>
      </c>
      <c r="D90" s="2">
        <v>4.6100000000000003</v>
      </c>
      <c r="E90" s="2">
        <v>2.5099999999999998</v>
      </c>
      <c r="F90" s="2">
        <v>3.81</v>
      </c>
      <c r="G90" s="7">
        <v>0.88500000000000001</v>
      </c>
      <c r="H90" s="2">
        <v>4.91</v>
      </c>
      <c r="I90" s="2">
        <v>2.4500000000000002</v>
      </c>
      <c r="J90" s="2">
        <v>3.76</v>
      </c>
      <c r="K90" s="2">
        <v>3.01</v>
      </c>
      <c r="L90" s="2">
        <v>3.29</v>
      </c>
      <c r="M90" s="3">
        <v>4.2680999999999996</v>
      </c>
      <c r="N90" s="2"/>
      <c r="O90" s="2">
        <v>4.3499999999999996</v>
      </c>
      <c r="P90" s="2">
        <v>4.93</v>
      </c>
      <c r="Q90" s="2"/>
      <c r="R90" s="3">
        <v>4.9508000000000001</v>
      </c>
      <c r="S90" s="3">
        <v>4.6239999999999997</v>
      </c>
      <c r="T90" s="4">
        <v>5.2210000000000001</v>
      </c>
      <c r="U90" s="4">
        <v>4.8899999999999997</v>
      </c>
      <c r="V90" s="3">
        <v>3.3809999999999998</v>
      </c>
      <c r="W90" s="3">
        <v>3.069</v>
      </c>
      <c r="X90" s="2"/>
      <c r="Y90" s="2">
        <v>4.6399999999999997</v>
      </c>
      <c r="Z90" s="2">
        <v>4.3499999999999996</v>
      </c>
      <c r="AA90" s="2">
        <v>4.1900000000000004</v>
      </c>
      <c r="AB90" s="2">
        <v>4.2300000000000004</v>
      </c>
      <c r="AC90" s="2">
        <v>4.13</v>
      </c>
      <c r="AD90" s="2">
        <v>4.07</v>
      </c>
      <c r="AE90" s="2">
        <v>4.0999999999999996</v>
      </c>
      <c r="AF90" s="2">
        <v>4.0999999999999996</v>
      </c>
      <c r="AG90" s="2">
        <v>4.18</v>
      </c>
      <c r="AH90" s="2">
        <v>4.2300000000000004</v>
      </c>
      <c r="AI90" s="2">
        <v>4.5199999999999996</v>
      </c>
      <c r="AJ90" s="2">
        <v>4.67</v>
      </c>
      <c r="AK90" s="2">
        <v>4.72</v>
      </c>
      <c r="AL90" s="11">
        <v>4.5031147999999996</v>
      </c>
      <c r="AM90" s="11">
        <v>4.0641847000000002</v>
      </c>
      <c r="AN90" s="11">
        <v>3.7295495000000001</v>
      </c>
      <c r="AO90" s="11">
        <v>3.5749908000000001</v>
      </c>
      <c r="AP90" s="11">
        <v>3.5475002999999998</v>
      </c>
      <c r="AQ90" s="11">
        <v>3.5985130000000001</v>
      </c>
      <c r="AR90" s="11"/>
      <c r="AS90" s="2"/>
      <c r="AT90" s="7">
        <f t="shared" si="17"/>
        <v>4.2971999999999992</v>
      </c>
      <c r="AU90" s="7">
        <f t="shared" si="18"/>
        <v>4.5589999999999993</v>
      </c>
      <c r="AV90" s="7">
        <f t="shared" si="19"/>
        <v>2.7570000000000001</v>
      </c>
      <c r="AW90" s="2"/>
      <c r="AX90" s="8">
        <f t="shared" si="20"/>
        <v>-37.999999999999986</v>
      </c>
      <c r="AY90" s="8">
        <f t="shared" si="21"/>
        <v>-26.180000000000003</v>
      </c>
      <c r="AZ90" s="2"/>
      <c r="BA90" s="2">
        <f t="shared" si="22"/>
        <v>-0.11999999999999922</v>
      </c>
      <c r="BB90" s="2">
        <f t="shared" si="23"/>
        <v>-0.3199999999999994</v>
      </c>
      <c r="BC90" s="2"/>
      <c r="CB90" s="2"/>
    </row>
    <row r="91" spans="1:80" x14ac:dyDescent="0.25">
      <c r="A91" s="5">
        <f t="shared" si="24"/>
        <v>45406</v>
      </c>
      <c r="B91" t="s">
        <v>111</v>
      </c>
      <c r="C91" s="2">
        <v>4.33</v>
      </c>
      <c r="D91" s="2">
        <v>4.6500000000000004</v>
      </c>
      <c r="E91" s="2">
        <v>2.59</v>
      </c>
      <c r="F91" s="2">
        <v>3.95</v>
      </c>
      <c r="G91" s="7">
        <v>0.88400000000000001</v>
      </c>
      <c r="H91" s="2">
        <v>4.95</v>
      </c>
      <c r="I91" s="2">
        <v>2.5099999999999998</v>
      </c>
      <c r="J91" s="2">
        <v>3.81</v>
      </c>
      <c r="K91" s="2">
        <v>3.09</v>
      </c>
      <c r="L91" s="2">
        <v>3.39</v>
      </c>
      <c r="M91" s="3">
        <v>4.4097999999999997</v>
      </c>
      <c r="N91" s="2"/>
      <c r="O91" s="2">
        <v>4.45</v>
      </c>
      <c r="P91" s="2">
        <v>4.9400000000000004</v>
      </c>
      <c r="Q91" s="2"/>
      <c r="R91" s="3">
        <v>4.9960000000000004</v>
      </c>
      <c r="S91" s="3">
        <v>4.6955</v>
      </c>
      <c r="T91" s="4">
        <v>5.202</v>
      </c>
      <c r="U91" s="4">
        <v>4.8650000000000002</v>
      </c>
      <c r="V91" s="3">
        <v>3.419</v>
      </c>
      <c r="W91" s="3">
        <v>3.1240000000000001</v>
      </c>
      <c r="X91" s="2"/>
      <c r="Y91" s="2">
        <v>4.74</v>
      </c>
      <c r="Z91" s="2">
        <v>4.45</v>
      </c>
      <c r="AA91" s="2">
        <v>4.3</v>
      </c>
      <c r="AB91" s="2">
        <v>4.33</v>
      </c>
      <c r="AC91" s="2">
        <v>4.22</v>
      </c>
      <c r="AD91" s="2">
        <v>4.17</v>
      </c>
      <c r="AE91" s="2">
        <v>4.2</v>
      </c>
      <c r="AF91" s="2">
        <v>4.21</v>
      </c>
      <c r="AG91" s="2">
        <v>4.29</v>
      </c>
      <c r="AH91" s="2">
        <v>4.33</v>
      </c>
      <c r="AI91" s="2">
        <v>4.62</v>
      </c>
      <c r="AJ91" s="2">
        <v>4.76</v>
      </c>
      <c r="AK91" s="2">
        <v>4.8099999999999996</v>
      </c>
      <c r="AL91" s="11">
        <v>4.5859139999999998</v>
      </c>
      <c r="AM91" s="11">
        <v>4.1608695999999998</v>
      </c>
      <c r="AN91" s="11">
        <v>3.8148468000000002</v>
      </c>
      <c r="AO91" s="11">
        <v>3.6718085</v>
      </c>
      <c r="AP91" s="11">
        <v>3.6623326</v>
      </c>
      <c r="AQ91" s="11">
        <v>3.7206554999999999</v>
      </c>
      <c r="AR91" s="11"/>
      <c r="AS91" s="2"/>
      <c r="AT91" s="7">
        <f t="shared" si="17"/>
        <v>4.3949999999999996</v>
      </c>
      <c r="AU91" s="7">
        <f t="shared" si="18"/>
        <v>4.5280000000000005</v>
      </c>
      <c r="AV91" s="7">
        <f t="shared" si="19"/>
        <v>2.8290000000000002</v>
      </c>
      <c r="AW91" s="2"/>
      <c r="AX91" s="8">
        <f t="shared" si="20"/>
        <v>-32.000000000000028</v>
      </c>
      <c r="AY91" s="8">
        <f t="shared" si="21"/>
        <v>-13.30000000000009</v>
      </c>
      <c r="AZ91" s="2"/>
      <c r="BA91" s="2">
        <f t="shared" si="22"/>
        <v>-0.12000000000000011</v>
      </c>
      <c r="BB91" s="2">
        <f t="shared" si="23"/>
        <v>-0.29000000000000004</v>
      </c>
      <c r="BC91" s="2"/>
      <c r="CB91" s="2"/>
    </row>
    <row r="92" spans="1:80" x14ac:dyDescent="0.25">
      <c r="A92" s="5">
        <f t="shared" si="24"/>
        <v>45407</v>
      </c>
      <c r="B92" t="s">
        <v>112</v>
      </c>
      <c r="C92" s="2">
        <v>4.3600000000000003</v>
      </c>
      <c r="D92" s="2">
        <v>4.7</v>
      </c>
      <c r="E92" s="2">
        <v>2.63</v>
      </c>
      <c r="F92" s="2">
        <v>3.99</v>
      </c>
      <c r="G92" s="7">
        <v>0.89600000000000002</v>
      </c>
      <c r="H92" s="2" t="e">
        <v>#N/A</v>
      </c>
      <c r="I92" s="2">
        <v>2.56</v>
      </c>
      <c r="J92" s="2">
        <v>3.87</v>
      </c>
      <c r="K92" s="2">
        <v>3.13</v>
      </c>
      <c r="L92" s="2">
        <v>3.44</v>
      </c>
      <c r="M92" s="3">
        <v>4.4097999999999997</v>
      </c>
      <c r="N92" s="2"/>
      <c r="O92" s="2">
        <v>4.5</v>
      </c>
      <c r="P92" s="2">
        <v>5</v>
      </c>
      <c r="Q92" s="2"/>
      <c r="R92" s="3">
        <v>5.0259999999999998</v>
      </c>
      <c r="S92" s="3">
        <v>4.7385000000000002</v>
      </c>
      <c r="T92" s="4">
        <v>5.1879999999999997</v>
      </c>
      <c r="U92" s="4">
        <v>4.8479999999999999</v>
      </c>
      <c r="V92" s="3">
        <v>3.46</v>
      </c>
      <c r="W92" s="3">
        <v>3.173</v>
      </c>
      <c r="X92" s="2"/>
      <c r="Y92" s="2">
        <v>4.78</v>
      </c>
      <c r="Z92" s="2">
        <v>4.5</v>
      </c>
      <c r="AA92" s="2">
        <v>4.34</v>
      </c>
      <c r="AB92" s="2">
        <v>4.37</v>
      </c>
      <c r="AC92" s="2">
        <v>4.26</v>
      </c>
      <c r="AD92" s="2">
        <v>4.2</v>
      </c>
      <c r="AE92" s="2">
        <v>4.22</v>
      </c>
      <c r="AF92" s="2">
        <v>4.2300000000000004</v>
      </c>
      <c r="AG92" s="2">
        <v>4.3099999999999996</v>
      </c>
      <c r="AH92" s="2">
        <v>4.3600000000000003</v>
      </c>
      <c r="AI92" s="2">
        <v>4.6399999999999997</v>
      </c>
      <c r="AJ92" s="2">
        <v>4.79</v>
      </c>
      <c r="AK92" s="2">
        <v>4.83</v>
      </c>
      <c r="AL92" s="11">
        <v>4.6421697000000002</v>
      </c>
      <c r="AM92" s="11">
        <v>4.1840555999999998</v>
      </c>
      <c r="AN92" s="11">
        <v>3.8431144000000002</v>
      </c>
      <c r="AO92" s="11">
        <v>3.7149131</v>
      </c>
      <c r="AP92" s="11">
        <v>3.6988821999999999</v>
      </c>
      <c r="AQ92" s="11">
        <v>3.7448667000000002</v>
      </c>
      <c r="AR92" s="11"/>
      <c r="AS92" s="2"/>
      <c r="AT92" s="7">
        <f t="shared" si="17"/>
        <v>4.4510000000000005</v>
      </c>
      <c r="AU92" s="7">
        <f t="shared" si="18"/>
        <v>4.508</v>
      </c>
      <c r="AV92" s="7">
        <f t="shared" si="19"/>
        <v>2.8860000000000001</v>
      </c>
      <c r="AW92" s="2"/>
      <c r="AX92" s="8">
        <f t="shared" si="20"/>
        <v>-33.999999999999986</v>
      </c>
      <c r="AY92" s="8">
        <f t="shared" si="21"/>
        <v>-5.6999999999999496</v>
      </c>
      <c r="AZ92" s="2"/>
      <c r="BA92" s="2">
        <f t="shared" si="22"/>
        <v>-0.13999999999999968</v>
      </c>
      <c r="BB92" s="2">
        <f t="shared" si="23"/>
        <v>-0.29999999999999982</v>
      </c>
      <c r="BC92" s="2"/>
      <c r="CB92" s="2"/>
    </row>
    <row r="93" spans="1:80" x14ac:dyDescent="0.25">
      <c r="A93" s="5">
        <f t="shared" si="24"/>
        <v>45408</v>
      </c>
      <c r="B93" t="s">
        <v>113</v>
      </c>
      <c r="C93" s="2">
        <v>4.33</v>
      </c>
      <c r="D93" s="2">
        <v>4.67</v>
      </c>
      <c r="E93" s="2">
        <v>2.58</v>
      </c>
      <c r="F93" s="2">
        <v>3.89</v>
      </c>
      <c r="G93" s="7">
        <v>0.89600000000000002</v>
      </c>
      <c r="H93" s="2">
        <v>5.04</v>
      </c>
      <c r="I93" s="2">
        <v>2.4900000000000002</v>
      </c>
      <c r="J93" s="2">
        <v>3.83</v>
      </c>
      <c r="K93" s="2">
        <v>3.07</v>
      </c>
      <c r="L93" s="2">
        <v>3.37</v>
      </c>
      <c r="M93" s="3">
        <v>4.5225999999999997</v>
      </c>
      <c r="N93" s="2"/>
      <c r="O93" s="2">
        <v>4.4800000000000004</v>
      </c>
      <c r="P93" s="2">
        <v>5</v>
      </c>
      <c r="Q93" s="2"/>
      <c r="R93" s="3">
        <v>5.0187999999999997</v>
      </c>
      <c r="S93" s="3">
        <v>4.7287999999999997</v>
      </c>
      <c r="T93" s="4">
        <v>5.2450000000000001</v>
      </c>
      <c r="U93" s="4">
        <v>4.9260000000000002</v>
      </c>
      <c r="V93" s="3">
        <v>3.444</v>
      </c>
      <c r="W93" s="3">
        <v>3.1429999999999998</v>
      </c>
      <c r="X93" s="2"/>
      <c r="Y93" s="2">
        <v>4.76</v>
      </c>
      <c r="Z93" s="2">
        <v>4.4800000000000004</v>
      </c>
      <c r="AA93" s="2">
        <v>4.33</v>
      </c>
      <c r="AB93" s="2">
        <v>4.3600000000000003</v>
      </c>
      <c r="AC93" s="2">
        <v>4.25</v>
      </c>
      <c r="AD93" s="2">
        <v>4.17</v>
      </c>
      <c r="AE93" s="2">
        <v>4.1900000000000004</v>
      </c>
      <c r="AF93" s="2">
        <v>4.2</v>
      </c>
      <c r="AG93" s="2">
        <v>4.28</v>
      </c>
      <c r="AH93" s="2">
        <v>4.33</v>
      </c>
      <c r="AI93" s="2">
        <v>4.5999999999999996</v>
      </c>
      <c r="AJ93" s="2">
        <v>4.74</v>
      </c>
      <c r="AK93" s="2">
        <v>4.78</v>
      </c>
      <c r="AL93" s="11">
        <v>4.6180652999999996</v>
      </c>
      <c r="AM93" s="11">
        <v>4.1455133000000002</v>
      </c>
      <c r="AN93" s="11">
        <v>3.8348361</v>
      </c>
      <c r="AO93" s="11">
        <v>3.6999130999999998</v>
      </c>
      <c r="AP93" s="11">
        <v>3.6647859</v>
      </c>
      <c r="AQ93" s="11">
        <v>3.6957686000000001</v>
      </c>
      <c r="AR93" s="11"/>
      <c r="AS93" s="2"/>
      <c r="AT93" s="7">
        <f t="shared" si="17"/>
        <v>4.4387999999999996</v>
      </c>
      <c r="AU93" s="7">
        <f t="shared" si="18"/>
        <v>4.6070000000000002</v>
      </c>
      <c r="AV93" s="7">
        <f t="shared" si="19"/>
        <v>2.8419999999999996</v>
      </c>
      <c r="AW93" s="2"/>
      <c r="AX93" s="8">
        <f t="shared" si="20"/>
        <v>-33.999999999999986</v>
      </c>
      <c r="AY93" s="8">
        <f t="shared" si="21"/>
        <v>-16.820000000000057</v>
      </c>
      <c r="AZ93" s="2"/>
      <c r="BA93" s="2">
        <f t="shared" si="22"/>
        <v>-0.15000000000000036</v>
      </c>
      <c r="BB93" s="2">
        <f t="shared" si="23"/>
        <v>-0.33000000000000007</v>
      </c>
      <c r="BC93" s="2"/>
      <c r="CB93" s="2"/>
    </row>
    <row r="94" spans="1:80" x14ac:dyDescent="0.25">
      <c r="A94" s="5">
        <f t="shared" si="24"/>
        <v>45411</v>
      </c>
      <c r="B94" t="s">
        <v>114</v>
      </c>
      <c r="C94" s="2">
        <v>4.28</v>
      </c>
      <c r="D94" s="2">
        <v>4.63</v>
      </c>
      <c r="E94" s="2">
        <v>2.5299999999999998</v>
      </c>
      <c r="F94" s="2">
        <v>3.82</v>
      </c>
      <c r="G94" s="7">
        <v>0.92800000000000005</v>
      </c>
      <c r="H94" s="2">
        <v>4.9800000000000004</v>
      </c>
      <c r="I94" s="2">
        <v>2.5099999999999998</v>
      </c>
      <c r="J94" s="2">
        <v>3.76</v>
      </c>
      <c r="K94" s="2">
        <v>3.02</v>
      </c>
      <c r="L94" s="2">
        <v>3.3</v>
      </c>
      <c r="M94" s="3">
        <v>4.4885999999999999</v>
      </c>
      <c r="N94" s="2"/>
      <c r="O94" s="2">
        <v>4.45</v>
      </c>
      <c r="P94" s="2">
        <v>4.97</v>
      </c>
      <c r="Q94" s="2"/>
      <c r="R94" s="3">
        <v>4.9950999999999999</v>
      </c>
      <c r="S94" s="3">
        <v>4.6853999999999996</v>
      </c>
      <c r="T94" s="4">
        <v>5.226</v>
      </c>
      <c r="U94" s="4">
        <v>4.8979999999999997</v>
      </c>
      <c r="V94" s="3">
        <v>3.415</v>
      </c>
      <c r="W94" s="3">
        <v>3.1059999999999999</v>
      </c>
      <c r="X94" s="2"/>
      <c r="Y94" s="2">
        <v>4.7300000000000004</v>
      </c>
      <c r="Z94" s="2">
        <v>4.45</v>
      </c>
      <c r="AA94" s="2">
        <v>4.28</v>
      </c>
      <c r="AB94" s="2">
        <v>4.32</v>
      </c>
      <c r="AC94" s="2">
        <v>4.21</v>
      </c>
      <c r="AD94" s="2">
        <v>4.13</v>
      </c>
      <c r="AE94" s="2">
        <v>4.16</v>
      </c>
      <c r="AF94" s="2">
        <v>4.16</v>
      </c>
      <c r="AG94" s="2">
        <v>4.24</v>
      </c>
      <c r="AH94" s="2">
        <v>4.28</v>
      </c>
      <c r="AI94" s="2">
        <v>4.5599999999999996</v>
      </c>
      <c r="AJ94" s="2">
        <v>4.71</v>
      </c>
      <c r="AK94" s="2">
        <v>4.75</v>
      </c>
      <c r="AL94" s="11">
        <v>4.5901510999999999</v>
      </c>
      <c r="AM94" s="11">
        <v>4.1344013999999998</v>
      </c>
      <c r="AN94" s="11">
        <v>3.7928362</v>
      </c>
      <c r="AO94" s="11">
        <v>3.6357626000000001</v>
      </c>
      <c r="AP94" s="11">
        <v>3.6041305000000001</v>
      </c>
      <c r="AQ94" s="11">
        <v>3.6525416000000002</v>
      </c>
      <c r="AR94" s="11"/>
      <c r="AS94" s="2"/>
      <c r="AT94" s="7">
        <f t="shared" si="17"/>
        <v>4.3756999999999993</v>
      </c>
      <c r="AU94" s="7">
        <f t="shared" si="18"/>
        <v>4.5699999999999994</v>
      </c>
      <c r="AV94" s="7">
        <f t="shared" si="19"/>
        <v>2.7969999999999997</v>
      </c>
      <c r="AW94" s="2"/>
      <c r="AX94" s="8">
        <f t="shared" si="20"/>
        <v>-34.999999999999964</v>
      </c>
      <c r="AY94" s="8">
        <f t="shared" si="21"/>
        <v>-19.430000000000014</v>
      </c>
      <c r="AZ94" s="2"/>
      <c r="BA94" s="2">
        <f t="shared" si="22"/>
        <v>-0.16999999999999993</v>
      </c>
      <c r="BB94" s="2">
        <f t="shared" si="23"/>
        <v>-0.33999999999999986</v>
      </c>
      <c r="BC94" s="2"/>
      <c r="CB94" s="2"/>
    </row>
    <row r="95" spans="1:80" x14ac:dyDescent="0.25">
      <c r="A95" s="5">
        <f t="shared" si="24"/>
        <v>45412</v>
      </c>
      <c r="B95" t="s">
        <v>115</v>
      </c>
      <c r="C95" s="2">
        <v>4.3600000000000003</v>
      </c>
      <c r="D95" s="2">
        <v>4.6900000000000004</v>
      </c>
      <c r="E95" s="2">
        <v>2.59</v>
      </c>
      <c r="F95" s="2">
        <v>3.89</v>
      </c>
      <c r="G95" s="7">
        <v>0.86899999999999999</v>
      </c>
      <c r="H95" s="2">
        <v>4.9400000000000004</v>
      </c>
      <c r="I95" s="2">
        <v>2.4900000000000002</v>
      </c>
      <c r="J95" s="2">
        <v>3.82</v>
      </c>
      <c r="K95" s="2">
        <v>3.08</v>
      </c>
      <c r="L95" s="2">
        <v>3.37</v>
      </c>
      <c r="M95" s="3">
        <v>4.4222000000000001</v>
      </c>
      <c r="N95" s="2"/>
      <c r="O95" s="2">
        <v>4.5199999999999996</v>
      </c>
      <c r="P95" s="2">
        <v>5.05</v>
      </c>
      <c r="Q95" s="2"/>
      <c r="R95" s="3">
        <v>5.0393999999999997</v>
      </c>
      <c r="S95" s="3">
        <v>4.7549999999999999</v>
      </c>
      <c r="T95" s="4">
        <v>5.2380000000000004</v>
      </c>
      <c r="U95" s="4">
        <v>4.9080000000000004</v>
      </c>
      <c r="V95" s="3">
        <v>3.4830000000000001</v>
      </c>
      <c r="W95" s="3">
        <v>3.2</v>
      </c>
      <c r="X95" s="2"/>
      <c r="Y95" s="2">
        <v>4.79</v>
      </c>
      <c r="Z95" s="2">
        <v>4.5199999999999996</v>
      </c>
      <c r="AA95" s="2">
        <v>4.3499999999999996</v>
      </c>
      <c r="AB95" s="2">
        <v>4.38</v>
      </c>
      <c r="AC95" s="2">
        <v>4.2699999999999996</v>
      </c>
      <c r="AD95" s="2">
        <v>4.2</v>
      </c>
      <c r="AE95" s="2">
        <v>4.2300000000000004</v>
      </c>
      <c r="AF95" s="2">
        <v>4.2300000000000004</v>
      </c>
      <c r="AG95" s="2">
        <v>4.3099999999999996</v>
      </c>
      <c r="AH95" s="2">
        <v>4.3600000000000003</v>
      </c>
      <c r="AI95" s="2">
        <v>4.63</v>
      </c>
      <c r="AJ95" s="2">
        <v>4.76</v>
      </c>
      <c r="AK95" s="2">
        <v>4.8</v>
      </c>
      <c r="AL95" s="11">
        <v>4.6642637000000002</v>
      </c>
      <c r="AM95" s="11">
        <v>4.2393928000000001</v>
      </c>
      <c r="AN95" s="11">
        <v>3.8637589999999999</v>
      </c>
      <c r="AO95" s="11">
        <v>3.6953247999999999</v>
      </c>
      <c r="AP95" s="11">
        <v>3.6622123000000002</v>
      </c>
      <c r="AQ95" s="11">
        <v>3.707335</v>
      </c>
      <c r="AR95" s="11"/>
      <c r="AS95" s="2"/>
      <c r="AT95" s="7">
        <f t="shared" si="17"/>
        <v>4.4706000000000001</v>
      </c>
      <c r="AU95" s="7">
        <f t="shared" si="18"/>
        <v>4.5780000000000003</v>
      </c>
      <c r="AV95" s="7">
        <f t="shared" si="19"/>
        <v>2.9170000000000003</v>
      </c>
      <c r="AW95" s="2"/>
      <c r="AX95" s="8">
        <f t="shared" si="20"/>
        <v>-33.000000000000007</v>
      </c>
      <c r="AY95" s="8">
        <f t="shared" si="21"/>
        <v>-10.740000000000016</v>
      </c>
      <c r="AZ95" s="2"/>
      <c r="BA95" s="2">
        <f t="shared" si="22"/>
        <v>-0.15999999999999925</v>
      </c>
      <c r="BB95" s="2">
        <f t="shared" si="23"/>
        <v>-0.35999999999999943</v>
      </c>
      <c r="BC95" s="2"/>
      <c r="CB95" s="2"/>
    </row>
    <row r="96" spans="1:80" x14ac:dyDescent="0.25">
      <c r="A96" s="5">
        <f t="shared" si="24"/>
        <v>45413</v>
      </c>
      <c r="B96" t="s">
        <v>116</v>
      </c>
      <c r="C96" s="2">
        <v>4.3600000000000003</v>
      </c>
      <c r="D96" s="2">
        <v>4.63</v>
      </c>
      <c r="E96" s="2">
        <v>2.58</v>
      </c>
      <c r="F96" s="2">
        <v>3.88</v>
      </c>
      <c r="G96" s="7">
        <v>0.88600000000000001</v>
      </c>
      <c r="H96" s="2">
        <v>4.96</v>
      </c>
      <c r="I96" s="2">
        <v>2.48</v>
      </c>
      <c r="J96" s="2">
        <v>3.76</v>
      </c>
      <c r="K96" s="2">
        <v>3.08</v>
      </c>
      <c r="L96" s="2">
        <v>3.36</v>
      </c>
      <c r="M96" s="3">
        <v>4.5125000000000002</v>
      </c>
      <c r="N96" s="2"/>
      <c r="O96" s="2">
        <v>4.5199999999999996</v>
      </c>
      <c r="P96" s="2">
        <v>4.9400000000000004</v>
      </c>
      <c r="Q96" s="2"/>
      <c r="R96" s="3">
        <v>5.0461999999999998</v>
      </c>
      <c r="S96" s="3">
        <v>4.7751000000000001</v>
      </c>
      <c r="T96" s="4">
        <v>5.282</v>
      </c>
      <c r="U96" s="4">
        <v>4.9649999999999999</v>
      </c>
      <c r="V96" s="3">
        <v>3.4670000000000001</v>
      </c>
      <c r="W96" s="3">
        <v>3.1859999999999999</v>
      </c>
      <c r="X96" s="2"/>
      <c r="Y96" s="2">
        <v>4.78</v>
      </c>
      <c r="Z96" s="2">
        <v>4.5199999999999996</v>
      </c>
      <c r="AA96" s="2">
        <v>4.3600000000000003</v>
      </c>
      <c r="AB96" s="2">
        <v>4.3899999999999997</v>
      </c>
      <c r="AC96" s="2">
        <v>4.2699999999999996</v>
      </c>
      <c r="AD96" s="2">
        <v>4.21</v>
      </c>
      <c r="AE96" s="2">
        <v>4.24</v>
      </c>
      <c r="AF96" s="2">
        <v>4.24</v>
      </c>
      <c r="AG96" s="2">
        <v>4.3099999999999996</v>
      </c>
      <c r="AH96" s="2">
        <v>4.3600000000000003</v>
      </c>
      <c r="AI96" s="2">
        <v>4.6399999999999997</v>
      </c>
      <c r="AJ96" s="2">
        <v>4.7699999999999996</v>
      </c>
      <c r="AK96" s="2">
        <v>4.8099999999999996</v>
      </c>
      <c r="AL96" s="11">
        <v>4.7086454</v>
      </c>
      <c r="AM96" s="11">
        <v>4.2495301000000003</v>
      </c>
      <c r="AN96" s="11">
        <v>3.8406074000000001</v>
      </c>
      <c r="AO96" s="11">
        <v>3.6932879999999999</v>
      </c>
      <c r="AP96" s="11">
        <v>3.6773189999999998</v>
      </c>
      <c r="AQ96" s="11">
        <v>3.7200886999999998</v>
      </c>
      <c r="AR96" s="11"/>
      <c r="AS96" s="2"/>
      <c r="AT96" s="7">
        <f t="shared" si="17"/>
        <v>4.5040000000000004</v>
      </c>
      <c r="AU96" s="7">
        <f t="shared" si="18"/>
        <v>4.6479999999999997</v>
      </c>
      <c r="AV96" s="7">
        <f t="shared" si="19"/>
        <v>2.9049999999999998</v>
      </c>
      <c r="AW96" s="2"/>
      <c r="AX96" s="8">
        <f t="shared" si="20"/>
        <v>-26.999999999999957</v>
      </c>
      <c r="AY96" s="8">
        <f t="shared" si="21"/>
        <v>-14.399999999999924</v>
      </c>
      <c r="AZ96" s="2"/>
      <c r="BA96" s="2">
        <f t="shared" si="22"/>
        <v>-0.15999999999999925</v>
      </c>
      <c r="BB96" s="2">
        <f t="shared" si="23"/>
        <v>-0.3100000000000005</v>
      </c>
      <c r="BC96" s="2"/>
      <c r="CB96" s="2"/>
    </row>
    <row r="97" spans="1:80" x14ac:dyDescent="0.25">
      <c r="A97" s="5">
        <f t="shared" si="24"/>
        <v>45414</v>
      </c>
      <c r="B97" t="s">
        <v>117</v>
      </c>
      <c r="C97" s="2">
        <v>4.28</v>
      </c>
      <c r="D97" s="2">
        <v>4.58</v>
      </c>
      <c r="E97" s="2">
        <v>2.54</v>
      </c>
      <c r="F97" s="2">
        <v>3.86</v>
      </c>
      <c r="G97" s="7">
        <v>0.89600000000000002</v>
      </c>
      <c r="H97" s="2">
        <v>4.8899999999999997</v>
      </c>
      <c r="I97" s="2">
        <v>2.5</v>
      </c>
      <c r="J97" s="2">
        <v>3.74</v>
      </c>
      <c r="K97" s="2">
        <v>3.04</v>
      </c>
      <c r="L97" s="2">
        <v>3.31</v>
      </c>
      <c r="M97" s="3">
        <v>4.4458000000000002</v>
      </c>
      <c r="N97" s="2"/>
      <c r="O97" s="2">
        <v>4.42</v>
      </c>
      <c r="P97" s="2">
        <v>4.88</v>
      </c>
      <c r="Q97" s="2"/>
      <c r="R97" s="3">
        <v>4.9893999999999998</v>
      </c>
      <c r="S97" s="3">
        <v>4.6806000000000001</v>
      </c>
      <c r="T97" s="4">
        <v>5.2249999999999996</v>
      </c>
      <c r="U97" s="4">
        <v>4.87</v>
      </c>
      <c r="V97" s="3">
        <v>3.431</v>
      </c>
      <c r="W97" s="3">
        <v>3.1309999999999998</v>
      </c>
      <c r="X97" s="2"/>
      <c r="Y97" s="2">
        <v>4.7</v>
      </c>
      <c r="Z97" s="2">
        <v>4.42</v>
      </c>
      <c r="AA97" s="2">
        <v>4.2699999999999996</v>
      </c>
      <c r="AB97" s="2">
        <v>4.29</v>
      </c>
      <c r="AC97" s="2">
        <v>4.18</v>
      </c>
      <c r="AD97" s="2">
        <v>4.13</v>
      </c>
      <c r="AE97" s="2">
        <v>4.21</v>
      </c>
      <c r="AF97" s="2">
        <v>4.16</v>
      </c>
      <c r="AG97" s="2">
        <v>4.2300000000000004</v>
      </c>
      <c r="AH97" s="2">
        <v>4.28</v>
      </c>
      <c r="AI97" s="2">
        <v>4.57</v>
      </c>
      <c r="AJ97" s="2">
        <v>4.72</v>
      </c>
      <c r="AK97" s="2">
        <v>4.75</v>
      </c>
      <c r="AL97" s="11">
        <v>4.5729799</v>
      </c>
      <c r="AM97" s="11">
        <v>4.1046626000000002</v>
      </c>
      <c r="AN97" s="11">
        <v>3.7569042000000001</v>
      </c>
      <c r="AO97" s="11">
        <v>3.6277461</v>
      </c>
      <c r="AP97" s="11">
        <v>3.6101204</v>
      </c>
      <c r="AQ97" s="11">
        <v>3.6531242000000002</v>
      </c>
      <c r="AR97" s="11"/>
      <c r="AS97" s="2"/>
      <c r="AT97" s="7">
        <f t="shared" si="17"/>
        <v>4.3718000000000004</v>
      </c>
      <c r="AU97" s="7">
        <f t="shared" si="18"/>
        <v>4.5150000000000006</v>
      </c>
      <c r="AV97" s="7">
        <f t="shared" si="19"/>
        <v>2.8309999999999995</v>
      </c>
      <c r="AW97" s="2"/>
      <c r="AX97" s="8">
        <f t="shared" si="20"/>
        <v>-29.999999999999982</v>
      </c>
      <c r="AY97" s="8">
        <f t="shared" si="21"/>
        <v>-14.320000000000022</v>
      </c>
      <c r="AZ97" s="2"/>
      <c r="BA97" s="2">
        <f t="shared" si="22"/>
        <v>-0.13999999999999968</v>
      </c>
      <c r="BB97" s="2">
        <f t="shared" si="23"/>
        <v>-0.29999999999999982</v>
      </c>
      <c r="BC97" s="2"/>
      <c r="CB97" s="2"/>
    </row>
    <row r="98" spans="1:80" x14ac:dyDescent="0.25">
      <c r="A98" s="5">
        <f t="shared" si="24"/>
        <v>45415</v>
      </c>
      <c r="B98" t="s">
        <v>118</v>
      </c>
      <c r="C98" s="2">
        <v>4.22</v>
      </c>
      <c r="D98" s="2">
        <v>4.5</v>
      </c>
      <c r="E98" s="2">
        <v>2.4900000000000002</v>
      </c>
      <c r="F98" s="2">
        <v>3.8</v>
      </c>
      <c r="G98" s="7">
        <v>0.9</v>
      </c>
      <c r="H98" s="2">
        <v>4.8600000000000003</v>
      </c>
      <c r="I98" s="2">
        <v>2.41</v>
      </c>
      <c r="J98" s="2">
        <v>3.66</v>
      </c>
      <c r="K98" s="2">
        <v>3</v>
      </c>
      <c r="L98" s="2">
        <v>3.26</v>
      </c>
      <c r="M98" s="3">
        <v>4.4194000000000004</v>
      </c>
      <c r="N98" s="2"/>
      <c r="O98" s="2">
        <v>4.3600000000000003</v>
      </c>
      <c r="P98" s="2">
        <v>4.8099999999999996</v>
      </c>
      <c r="Q98" s="2"/>
      <c r="R98" s="3">
        <v>4.9413999999999998</v>
      </c>
      <c r="S98" s="3">
        <v>4.6052999999999997</v>
      </c>
      <c r="T98" s="4">
        <v>5.19</v>
      </c>
      <c r="U98" s="4">
        <v>4.8150000000000004</v>
      </c>
      <c r="V98" s="3">
        <v>3.395</v>
      </c>
      <c r="W98" s="3">
        <v>3.0720000000000001</v>
      </c>
      <c r="X98" s="2"/>
      <c r="Y98" s="2">
        <v>4.6500000000000004</v>
      </c>
      <c r="Z98" s="2">
        <v>4.3600000000000003</v>
      </c>
      <c r="AA98" s="2">
        <v>4.1900000000000004</v>
      </c>
      <c r="AB98" s="2">
        <v>4.21</v>
      </c>
      <c r="AC98" s="2">
        <v>4.0999999999999996</v>
      </c>
      <c r="AD98" s="2">
        <v>4.05</v>
      </c>
      <c r="AE98" s="2">
        <v>4.08</v>
      </c>
      <c r="AF98" s="2">
        <v>4.08</v>
      </c>
      <c r="AG98" s="2">
        <v>4.16</v>
      </c>
      <c r="AH98" s="2">
        <v>4.22</v>
      </c>
      <c r="AI98" s="2">
        <v>4.5</v>
      </c>
      <c r="AJ98" s="2">
        <v>4.66</v>
      </c>
      <c r="AK98" s="2">
        <v>4.7</v>
      </c>
      <c r="AL98" s="11">
        <v>4.4832177</v>
      </c>
      <c r="AM98" s="11">
        <v>3.9802119</v>
      </c>
      <c r="AN98" s="11">
        <v>3.6845593999999999</v>
      </c>
      <c r="AO98" s="11">
        <v>3.5618538000000002</v>
      </c>
      <c r="AP98" s="11">
        <v>3.5384055999999999</v>
      </c>
      <c r="AQ98" s="11">
        <v>3.5799984999999999</v>
      </c>
      <c r="AR98" s="11"/>
      <c r="AS98" s="2"/>
      <c r="AT98" s="7">
        <f t="shared" si="17"/>
        <v>4.2691999999999997</v>
      </c>
      <c r="AU98" s="7">
        <f t="shared" si="18"/>
        <v>4.4400000000000004</v>
      </c>
      <c r="AV98" s="7">
        <f t="shared" si="19"/>
        <v>2.7490000000000001</v>
      </c>
      <c r="AW98" s="2"/>
      <c r="AX98" s="8">
        <f t="shared" si="20"/>
        <v>-28.000000000000025</v>
      </c>
      <c r="AY98" s="8">
        <f t="shared" si="21"/>
        <v>-17.080000000000073</v>
      </c>
      <c r="AZ98" s="2"/>
      <c r="BA98" s="2">
        <f t="shared" si="22"/>
        <v>-0.14000000000000057</v>
      </c>
      <c r="BB98" s="2">
        <f t="shared" si="23"/>
        <v>-0.30999999999999961</v>
      </c>
      <c r="BC98" s="2"/>
      <c r="CB98" s="2"/>
    </row>
    <row r="99" spans="1:80" x14ac:dyDescent="0.25">
      <c r="A99" s="5">
        <f t="shared" si="24"/>
        <v>45418</v>
      </c>
      <c r="B99" t="s">
        <v>119</v>
      </c>
      <c r="C99" s="2" t="e">
        <v>#N/A</v>
      </c>
      <c r="D99" s="2">
        <v>4.49</v>
      </c>
      <c r="E99" s="2">
        <v>2.4700000000000002</v>
      </c>
      <c r="F99" s="2">
        <v>3.79</v>
      </c>
      <c r="G99" s="7">
        <v>0.89700000000000002</v>
      </c>
      <c r="H99" s="2">
        <v>4.79</v>
      </c>
      <c r="I99" s="2">
        <v>2.36</v>
      </c>
      <c r="J99" s="2">
        <v>3.61</v>
      </c>
      <c r="K99" s="2">
        <v>2.98</v>
      </c>
      <c r="L99" s="2">
        <v>3.24</v>
      </c>
      <c r="M99" s="3">
        <v>4.3826000000000001</v>
      </c>
      <c r="N99" s="2"/>
      <c r="O99" s="2">
        <v>4.37</v>
      </c>
      <c r="P99" s="2">
        <v>4.82</v>
      </c>
      <c r="Q99" s="2"/>
      <c r="R99" s="3">
        <v>4.9413999999999998</v>
      </c>
      <c r="S99" s="3">
        <v>4.6052999999999997</v>
      </c>
      <c r="T99" s="4">
        <v>5.133</v>
      </c>
      <c r="U99" s="4">
        <v>4.7130000000000001</v>
      </c>
      <c r="V99" s="3">
        <v>3.387</v>
      </c>
      <c r="W99" s="3">
        <v>3.0550000000000002</v>
      </c>
      <c r="X99" s="2"/>
      <c r="Y99" s="2">
        <v>4.6500000000000004</v>
      </c>
      <c r="Z99" s="2">
        <v>4.37</v>
      </c>
      <c r="AA99" s="2">
        <v>4.2</v>
      </c>
      <c r="AB99" s="2" t="e">
        <v>#N/A</v>
      </c>
      <c r="AC99" s="2" t="e">
        <v>#N/A</v>
      </c>
      <c r="AD99" s="2">
        <v>4.07</v>
      </c>
      <c r="AE99" s="2">
        <v>4.21</v>
      </c>
      <c r="AF99" s="2">
        <v>4.09</v>
      </c>
      <c r="AG99" s="2">
        <v>4.17</v>
      </c>
      <c r="AH99" s="2" t="e">
        <v>#N/A</v>
      </c>
      <c r="AI99" s="2" t="e">
        <v>#N/A</v>
      </c>
      <c r="AJ99" s="2">
        <v>4.68</v>
      </c>
      <c r="AK99" s="2">
        <v>4.72</v>
      </c>
      <c r="AL99" s="11" t="e">
        <v>#N/A</v>
      </c>
      <c r="AM99" s="11" t="e">
        <v>#N/A</v>
      </c>
      <c r="AN99" s="11" t="e">
        <v>#N/A</v>
      </c>
      <c r="AO99" s="11" t="e">
        <v>#N/A</v>
      </c>
      <c r="AP99" s="11" t="e">
        <v>#N/A</v>
      </c>
      <c r="AQ99" s="11" t="e">
        <v>#N/A</v>
      </c>
      <c r="AR99" s="11"/>
      <c r="AS99" s="2"/>
      <c r="AT99" s="7">
        <f t="shared" si="17"/>
        <v>4.2691999999999997</v>
      </c>
      <c r="AU99" s="7">
        <f t="shared" si="18"/>
        <v>4.2930000000000001</v>
      </c>
      <c r="AV99" s="7">
        <f t="shared" si="19"/>
        <v>2.7230000000000003</v>
      </c>
      <c r="AW99" s="2"/>
      <c r="AX99" s="8" t="e">
        <f t="shared" si="20"/>
        <v>#N/A</v>
      </c>
      <c r="AY99" s="8">
        <f t="shared" si="21"/>
        <v>-2.3800000000000487</v>
      </c>
      <c r="AZ99" s="2"/>
      <c r="BA99" s="2" t="e">
        <f t="shared" si="22"/>
        <v>#N/A</v>
      </c>
      <c r="BB99" s="2">
        <f t="shared" si="23"/>
        <v>-0.33000000000000007</v>
      </c>
      <c r="BC99" s="2"/>
      <c r="CB99" s="2"/>
    </row>
    <row r="100" spans="1:80" x14ac:dyDescent="0.25">
      <c r="A100" s="5">
        <f t="shared" si="24"/>
        <v>45419</v>
      </c>
      <c r="B100" t="s">
        <v>120</v>
      </c>
      <c r="C100" s="2">
        <v>4.13</v>
      </c>
      <c r="D100" s="2">
        <v>4.47</v>
      </c>
      <c r="E100" s="2">
        <v>2.4300000000000002</v>
      </c>
      <c r="F100" s="2">
        <v>3.76</v>
      </c>
      <c r="G100" s="7">
        <v>0.87</v>
      </c>
      <c r="H100" s="2">
        <v>4.74</v>
      </c>
      <c r="I100" s="2">
        <v>2.29</v>
      </c>
      <c r="J100" s="2">
        <v>3.59</v>
      </c>
      <c r="K100" s="2">
        <v>2.93</v>
      </c>
      <c r="L100" s="2">
        <v>3.22</v>
      </c>
      <c r="M100" s="3">
        <v>4.3078000000000003</v>
      </c>
      <c r="N100" s="2"/>
      <c r="O100" s="2">
        <v>4.3</v>
      </c>
      <c r="P100" s="2">
        <v>4.83</v>
      </c>
      <c r="Q100" s="2"/>
      <c r="R100" s="3">
        <v>4.9184999999999999</v>
      </c>
      <c r="S100" s="3">
        <v>4.5541</v>
      </c>
      <c r="T100" s="4">
        <v>5.1449999999999996</v>
      </c>
      <c r="U100" s="4">
        <v>4.7290000000000001</v>
      </c>
      <c r="V100" s="3">
        <v>3.39</v>
      </c>
      <c r="W100" s="3">
        <v>3.0529999999999999</v>
      </c>
      <c r="X100" s="2"/>
      <c r="Y100" s="2">
        <v>4.62</v>
      </c>
      <c r="Z100" s="2">
        <v>4.3</v>
      </c>
      <c r="AA100" s="2">
        <v>4.13</v>
      </c>
      <c r="AB100" s="2">
        <v>4.1399999999999997</v>
      </c>
      <c r="AC100" s="2">
        <v>4.03</v>
      </c>
      <c r="AD100" s="2">
        <v>3.97</v>
      </c>
      <c r="AE100" s="2">
        <v>3.99</v>
      </c>
      <c r="AF100" s="2">
        <v>4</v>
      </c>
      <c r="AG100" s="2">
        <v>4.07</v>
      </c>
      <c r="AH100" s="2">
        <v>4.13</v>
      </c>
      <c r="AI100" s="2">
        <v>4.41</v>
      </c>
      <c r="AJ100" s="2">
        <v>4.57</v>
      </c>
      <c r="AK100" s="2">
        <v>4.6100000000000003</v>
      </c>
      <c r="AL100" s="11">
        <v>4.4268951999999997</v>
      </c>
      <c r="AM100" s="11">
        <v>3.9496039000000001</v>
      </c>
      <c r="AN100" s="11">
        <v>3.5873862999999999</v>
      </c>
      <c r="AO100" s="11">
        <v>3.4376647999999999</v>
      </c>
      <c r="AP100" s="11">
        <v>3.426485</v>
      </c>
      <c r="AQ100" s="11">
        <v>3.4898220000000002</v>
      </c>
      <c r="AR100" s="11"/>
      <c r="AS100" s="2"/>
      <c r="AT100" s="7">
        <f t="shared" si="17"/>
        <v>4.1897000000000002</v>
      </c>
      <c r="AU100" s="7">
        <f t="shared" si="18"/>
        <v>4.3130000000000006</v>
      </c>
      <c r="AV100" s="7">
        <f t="shared" si="19"/>
        <v>2.7159999999999997</v>
      </c>
      <c r="AW100" s="2"/>
      <c r="AX100" s="8">
        <f t="shared" si="20"/>
        <v>-33.999999999999986</v>
      </c>
      <c r="AY100" s="8">
        <f t="shared" si="21"/>
        <v>-12.330000000000041</v>
      </c>
      <c r="AZ100" s="2"/>
      <c r="BA100" s="2">
        <f t="shared" si="22"/>
        <v>-0.16999999999999993</v>
      </c>
      <c r="BB100" s="2">
        <f t="shared" si="23"/>
        <v>-0.36000000000000032</v>
      </c>
      <c r="BC100" s="2"/>
      <c r="CB100" s="2"/>
    </row>
    <row r="101" spans="1:80" x14ac:dyDescent="0.25">
      <c r="A101" s="5">
        <f t="shared" si="24"/>
        <v>45420</v>
      </c>
      <c r="B101" t="s">
        <v>121</v>
      </c>
      <c r="C101" s="2">
        <v>4.13</v>
      </c>
      <c r="D101" s="2">
        <v>4.4800000000000004</v>
      </c>
      <c r="E101" s="2">
        <v>2.4700000000000002</v>
      </c>
      <c r="F101" s="2">
        <v>3.8</v>
      </c>
      <c r="G101" s="7">
        <v>0.875</v>
      </c>
      <c r="H101" s="2">
        <v>4.7</v>
      </c>
      <c r="I101" s="2">
        <v>2.35</v>
      </c>
      <c r="J101" s="2">
        <v>3.63</v>
      </c>
      <c r="K101" s="2">
        <v>2.96</v>
      </c>
      <c r="L101" s="2">
        <v>3.26</v>
      </c>
      <c r="M101" s="3">
        <v>4.2919999999999998</v>
      </c>
      <c r="N101" s="2"/>
      <c r="O101" s="2">
        <v>4.3099999999999996</v>
      </c>
      <c r="P101" s="2">
        <v>4.84</v>
      </c>
      <c r="Q101" s="2"/>
      <c r="R101" s="3">
        <v>4.9062000000000001</v>
      </c>
      <c r="S101" s="3">
        <v>4.5514999999999999</v>
      </c>
      <c r="T101" s="4">
        <v>5.16</v>
      </c>
      <c r="U101" s="4">
        <v>4.7519999999999998</v>
      </c>
      <c r="V101" s="3">
        <v>3.41</v>
      </c>
      <c r="W101" s="3">
        <v>3.0830000000000002</v>
      </c>
      <c r="X101" s="2"/>
      <c r="Y101" s="2">
        <v>4.6399999999999997</v>
      </c>
      <c r="Z101" s="2">
        <v>4.3099999999999996</v>
      </c>
      <c r="AA101" s="2">
        <v>4.12</v>
      </c>
      <c r="AB101" s="2">
        <v>4.1399999999999997</v>
      </c>
      <c r="AC101" s="2">
        <v>4.0199999999999996</v>
      </c>
      <c r="AD101" s="2">
        <v>3.97</v>
      </c>
      <c r="AE101" s="2">
        <v>3.99</v>
      </c>
      <c r="AF101" s="2">
        <v>4</v>
      </c>
      <c r="AG101" s="2">
        <v>4.08</v>
      </c>
      <c r="AH101" s="2">
        <v>4.13</v>
      </c>
      <c r="AI101" s="2">
        <v>4.43</v>
      </c>
      <c r="AJ101" s="2">
        <v>4.57</v>
      </c>
      <c r="AK101" s="2">
        <v>4.6100000000000003</v>
      </c>
      <c r="AL101" s="11">
        <v>4.4436754000000001</v>
      </c>
      <c r="AM101" s="11">
        <v>3.9313984999999998</v>
      </c>
      <c r="AN101" s="11">
        <v>3.5656393999999998</v>
      </c>
      <c r="AO101" s="11">
        <v>3.4373863999999998</v>
      </c>
      <c r="AP101" s="11">
        <v>3.4343059</v>
      </c>
      <c r="AQ101" s="11">
        <v>3.4922789999999999</v>
      </c>
      <c r="AR101" s="11"/>
      <c r="AS101" s="2"/>
      <c r="AT101" s="7">
        <f t="shared" si="17"/>
        <v>4.1967999999999996</v>
      </c>
      <c r="AU101" s="7">
        <f t="shared" si="18"/>
        <v>4.3439999999999994</v>
      </c>
      <c r="AV101" s="7">
        <f t="shared" si="19"/>
        <v>2.7560000000000002</v>
      </c>
      <c r="AW101" s="2"/>
      <c r="AX101" s="8">
        <f t="shared" si="20"/>
        <v>-35.000000000000057</v>
      </c>
      <c r="AY101" s="8">
        <f t="shared" si="21"/>
        <v>-14.719999999999978</v>
      </c>
      <c r="AZ101" s="2"/>
      <c r="BA101" s="2">
        <f t="shared" si="22"/>
        <v>-0.17999999999999972</v>
      </c>
      <c r="BB101" s="2">
        <f t="shared" si="23"/>
        <v>-0.35999999999999943</v>
      </c>
      <c r="BC101" s="2"/>
      <c r="CB101" s="2"/>
    </row>
    <row r="102" spans="1:80" x14ac:dyDescent="0.25">
      <c r="A102" s="5">
        <f t="shared" si="24"/>
        <v>45421</v>
      </c>
      <c r="B102" t="s">
        <v>122</v>
      </c>
      <c r="C102" s="2">
        <v>4.1399999999999997</v>
      </c>
      <c r="D102" s="2">
        <v>4.45</v>
      </c>
      <c r="E102" s="2">
        <v>2.4900000000000002</v>
      </c>
      <c r="F102" s="2">
        <v>3.82</v>
      </c>
      <c r="G102" s="7">
        <v>0.91400000000000003</v>
      </c>
      <c r="H102" s="2">
        <v>4.76</v>
      </c>
      <c r="I102" s="2">
        <v>2.34</v>
      </c>
      <c r="J102" s="2">
        <v>3.63</v>
      </c>
      <c r="K102" s="2">
        <v>3</v>
      </c>
      <c r="L102" s="2">
        <v>3.27</v>
      </c>
      <c r="M102" s="3">
        <v>4.3509000000000002</v>
      </c>
      <c r="N102" s="2"/>
      <c r="O102" s="2">
        <v>4.2699999999999996</v>
      </c>
      <c r="P102" s="2">
        <v>4.8099999999999996</v>
      </c>
      <c r="Q102" s="2"/>
      <c r="R102" s="3">
        <v>4.8724999999999996</v>
      </c>
      <c r="S102" s="3">
        <v>4.5010000000000003</v>
      </c>
      <c r="T102" s="4">
        <v>5.1559999999999997</v>
      </c>
      <c r="U102" s="4">
        <v>4.7629999999999999</v>
      </c>
      <c r="V102" s="3">
        <v>3.4039999999999999</v>
      </c>
      <c r="W102" s="3">
        <v>3.0739999999999998</v>
      </c>
      <c r="X102" s="2"/>
      <c r="Y102" s="2">
        <v>4.62</v>
      </c>
      <c r="Z102" s="2">
        <v>4.2699999999999996</v>
      </c>
      <c r="AA102" s="2">
        <v>4.09</v>
      </c>
      <c r="AB102" s="2">
        <v>4.13</v>
      </c>
      <c r="AC102" s="2">
        <v>4</v>
      </c>
      <c r="AD102" s="2">
        <v>3.96</v>
      </c>
      <c r="AE102" s="2">
        <v>3.98</v>
      </c>
      <c r="AF102" s="2">
        <v>4</v>
      </c>
      <c r="AG102" s="2">
        <v>4.08</v>
      </c>
      <c r="AH102" s="2">
        <v>4.1399999999999997</v>
      </c>
      <c r="AI102" s="2">
        <v>4.42</v>
      </c>
      <c r="AJ102" s="2">
        <v>4.58</v>
      </c>
      <c r="AK102" s="2">
        <v>4.62</v>
      </c>
      <c r="AL102" s="11">
        <v>4.3419604999999999</v>
      </c>
      <c r="AM102" s="11">
        <v>3.8507729999999998</v>
      </c>
      <c r="AN102" s="11">
        <v>3.5379176999999999</v>
      </c>
      <c r="AO102" s="11">
        <v>3.4433861000000001</v>
      </c>
      <c r="AP102" s="11">
        <v>3.4562358</v>
      </c>
      <c r="AQ102" s="11">
        <v>3.5220022000000002</v>
      </c>
      <c r="AR102" s="11"/>
      <c r="AS102" s="2"/>
      <c r="AT102" s="7">
        <f t="shared" si="17"/>
        <v>4.1295000000000011</v>
      </c>
      <c r="AU102" s="7">
        <f t="shared" si="18"/>
        <v>4.37</v>
      </c>
      <c r="AV102" s="7">
        <f t="shared" si="19"/>
        <v>2.7439999999999998</v>
      </c>
      <c r="AW102" s="2"/>
      <c r="AX102" s="8">
        <f t="shared" si="20"/>
        <v>-31.00000000000005</v>
      </c>
      <c r="AY102" s="8">
        <f t="shared" si="21"/>
        <v>-24.049999999999905</v>
      </c>
      <c r="AZ102" s="2"/>
      <c r="BA102" s="2">
        <f t="shared" si="22"/>
        <v>-0.12999999999999989</v>
      </c>
      <c r="BB102" s="2">
        <f t="shared" si="23"/>
        <v>-0.35999999999999943</v>
      </c>
      <c r="BC102" s="2"/>
      <c r="CB102" s="2"/>
    </row>
    <row r="103" spans="1:80" x14ac:dyDescent="0.25">
      <c r="A103" s="5">
        <f t="shared" si="24"/>
        <v>45422</v>
      </c>
      <c r="B103" t="s">
        <v>123</v>
      </c>
      <c r="C103" s="2">
        <v>4.17</v>
      </c>
      <c r="D103" s="2">
        <v>4.5</v>
      </c>
      <c r="E103" s="2">
        <v>2.52</v>
      </c>
      <c r="F103" s="2">
        <v>3.86</v>
      </c>
      <c r="G103" s="7">
        <v>0.90500000000000003</v>
      </c>
      <c r="H103" s="2">
        <v>4.7699999999999996</v>
      </c>
      <c r="I103" s="2">
        <v>2.42</v>
      </c>
      <c r="J103" s="2">
        <v>3.7</v>
      </c>
      <c r="K103" s="2">
        <v>3.03</v>
      </c>
      <c r="L103" s="2">
        <v>3.31</v>
      </c>
      <c r="M103" s="3">
        <v>4.3224999999999998</v>
      </c>
      <c r="N103" s="2"/>
      <c r="O103" s="2">
        <v>4.32</v>
      </c>
      <c r="P103" s="2">
        <v>4.87</v>
      </c>
      <c r="Q103" s="2"/>
      <c r="R103" s="3">
        <v>4.8947000000000003</v>
      </c>
      <c r="S103" s="3">
        <v>4.5412999999999997</v>
      </c>
      <c r="T103" s="4">
        <v>5.1369999999999996</v>
      </c>
      <c r="U103" s="4">
        <v>4.734</v>
      </c>
      <c r="V103" s="3">
        <v>3.4329999999999998</v>
      </c>
      <c r="W103" s="3">
        <v>3.1150000000000002</v>
      </c>
      <c r="X103" s="2"/>
      <c r="Y103" s="2">
        <v>4.6500000000000004</v>
      </c>
      <c r="Z103" s="2">
        <v>4.32</v>
      </c>
      <c r="AA103" s="2">
        <v>4.1399999999999997</v>
      </c>
      <c r="AB103" s="2">
        <v>4.17</v>
      </c>
      <c r="AC103" s="2">
        <v>4.05</v>
      </c>
      <c r="AD103" s="2">
        <v>4</v>
      </c>
      <c r="AE103" s="2">
        <v>4.0199999999999996</v>
      </c>
      <c r="AF103" s="2">
        <v>4.03</v>
      </c>
      <c r="AG103" s="2">
        <v>4.1100000000000003</v>
      </c>
      <c r="AH103" s="2">
        <v>4.17</v>
      </c>
      <c r="AI103" s="2">
        <v>4.45</v>
      </c>
      <c r="AJ103" s="2">
        <v>4.6100000000000003</v>
      </c>
      <c r="AK103" s="2">
        <v>4.66</v>
      </c>
      <c r="AL103" s="11">
        <v>4.4136820999999999</v>
      </c>
      <c r="AM103" s="11">
        <v>3.9114575999999999</v>
      </c>
      <c r="AN103" s="11">
        <v>3.5986248999999999</v>
      </c>
      <c r="AO103" s="11">
        <v>3.4802124000000001</v>
      </c>
      <c r="AP103" s="11">
        <v>3.4721392999999998</v>
      </c>
      <c r="AQ103" s="11">
        <v>3.5292218000000002</v>
      </c>
      <c r="AR103" s="11"/>
      <c r="AS103" s="2"/>
      <c r="AT103" s="7">
        <f t="shared" si="17"/>
        <v>4.1878999999999991</v>
      </c>
      <c r="AU103" s="7">
        <f t="shared" si="18"/>
        <v>4.3310000000000004</v>
      </c>
      <c r="AV103" s="7">
        <f t="shared" si="19"/>
        <v>2.7970000000000006</v>
      </c>
      <c r="AW103" s="2"/>
      <c r="AX103" s="8">
        <f t="shared" si="20"/>
        <v>-33.000000000000007</v>
      </c>
      <c r="AY103" s="8">
        <f t="shared" si="21"/>
        <v>-14.310000000000134</v>
      </c>
      <c r="AZ103" s="2"/>
      <c r="BA103" s="2">
        <f t="shared" si="22"/>
        <v>-0.15000000000000036</v>
      </c>
      <c r="BB103" s="2">
        <f t="shared" si="23"/>
        <v>-0.37000000000000011</v>
      </c>
      <c r="BC103" s="2"/>
      <c r="CB103" s="2"/>
    </row>
    <row r="104" spans="1:80" x14ac:dyDescent="0.25">
      <c r="A104" s="5">
        <f t="shared" si="24"/>
        <v>45425</v>
      </c>
      <c r="B104" t="s">
        <v>124</v>
      </c>
      <c r="C104" s="2">
        <v>4.17</v>
      </c>
      <c r="D104" s="2">
        <v>4.4800000000000004</v>
      </c>
      <c r="E104" s="2">
        <v>2.5099999999999998</v>
      </c>
      <c r="F104" s="2">
        <v>3.85</v>
      </c>
      <c r="G104" s="7">
        <v>0.93300000000000005</v>
      </c>
      <c r="H104" s="2">
        <v>4.76</v>
      </c>
      <c r="I104" s="2">
        <v>2.3199999999999998</v>
      </c>
      <c r="J104" s="2">
        <v>3.7</v>
      </c>
      <c r="K104" s="2">
        <v>3.01</v>
      </c>
      <c r="L104" s="2">
        <v>3.3</v>
      </c>
      <c r="M104" s="3">
        <v>4.3281000000000001</v>
      </c>
      <c r="N104" s="2"/>
      <c r="O104" s="2">
        <v>4.32</v>
      </c>
      <c r="P104" s="2">
        <v>4.8600000000000003</v>
      </c>
      <c r="Q104" s="2"/>
      <c r="R104" s="3">
        <v>4.9085999999999999</v>
      </c>
      <c r="S104" s="3">
        <v>4.5614999999999997</v>
      </c>
      <c r="T104" s="4">
        <v>5.1580000000000004</v>
      </c>
      <c r="U104" s="4">
        <v>4.7640000000000002</v>
      </c>
      <c r="V104" s="3">
        <v>3.4239999999999999</v>
      </c>
      <c r="W104" s="3">
        <v>3.101</v>
      </c>
      <c r="X104" s="2"/>
      <c r="Y104" s="2">
        <v>4.6500000000000004</v>
      </c>
      <c r="Z104" s="2">
        <v>4.32</v>
      </c>
      <c r="AA104" s="2">
        <v>4.1500000000000004</v>
      </c>
      <c r="AB104" s="2">
        <v>4.18</v>
      </c>
      <c r="AC104" s="2">
        <v>4.0599999999999996</v>
      </c>
      <c r="AD104" s="2">
        <v>4</v>
      </c>
      <c r="AE104" s="2">
        <v>4.03</v>
      </c>
      <c r="AF104" s="2">
        <v>4.04</v>
      </c>
      <c r="AG104" s="2">
        <v>4.1100000000000003</v>
      </c>
      <c r="AH104" s="2">
        <v>4.17</v>
      </c>
      <c r="AI104" s="2">
        <v>4.43</v>
      </c>
      <c r="AJ104" s="2">
        <v>4.6100000000000003</v>
      </c>
      <c r="AK104" s="2">
        <v>4.6500000000000004</v>
      </c>
      <c r="AL104" s="11">
        <v>4.4502711000000001</v>
      </c>
      <c r="AM104" s="11">
        <v>3.9658205999999998</v>
      </c>
      <c r="AN104" s="11">
        <v>3.6098089999999998</v>
      </c>
      <c r="AO104" s="11">
        <v>3.4651595999999998</v>
      </c>
      <c r="AP104" s="11">
        <v>3.4542918999999999</v>
      </c>
      <c r="AQ104" s="11">
        <v>3.5200075000000002</v>
      </c>
      <c r="AR104" s="11"/>
      <c r="AS104" s="2"/>
      <c r="AT104" s="7">
        <f t="shared" si="17"/>
        <v>4.2143999999999995</v>
      </c>
      <c r="AU104" s="7">
        <f t="shared" si="18"/>
        <v>4.37</v>
      </c>
      <c r="AV104" s="7">
        <f t="shared" si="19"/>
        <v>2.778</v>
      </c>
      <c r="AW104" s="2"/>
      <c r="AX104" s="8">
        <f t="shared" si="20"/>
        <v>-31.00000000000005</v>
      </c>
      <c r="AY104" s="8">
        <f t="shared" si="21"/>
        <v>-15.560000000000063</v>
      </c>
      <c r="AZ104" s="2"/>
      <c r="BA104" s="2">
        <f t="shared" si="22"/>
        <v>-0.15000000000000036</v>
      </c>
      <c r="BB104" s="2">
        <f t="shared" si="23"/>
        <v>-0.37999999999999989</v>
      </c>
      <c r="BC104" s="2"/>
      <c r="CB104" s="2"/>
    </row>
    <row r="105" spans="1:80" x14ac:dyDescent="0.25">
      <c r="A105" s="5">
        <f t="shared" si="24"/>
        <v>45426</v>
      </c>
      <c r="B105" t="s">
        <v>125</v>
      </c>
      <c r="C105" s="2">
        <v>4.16</v>
      </c>
      <c r="D105" s="2">
        <v>4.45</v>
      </c>
      <c r="E105" s="2">
        <v>2.54</v>
      </c>
      <c r="F105" s="2">
        <v>3.88</v>
      </c>
      <c r="G105" s="7">
        <v>0.95499999999999996</v>
      </c>
      <c r="H105" s="2">
        <v>4.72</v>
      </c>
      <c r="I105" s="2">
        <v>2.41</v>
      </c>
      <c r="J105" s="2">
        <v>3.69</v>
      </c>
      <c r="K105" s="2">
        <v>3.05</v>
      </c>
      <c r="L105" s="2">
        <v>3.33</v>
      </c>
      <c r="M105" s="3">
        <v>4.3312999999999997</v>
      </c>
      <c r="N105" s="2"/>
      <c r="O105" s="2">
        <v>4.3099999999999996</v>
      </c>
      <c r="P105" s="2">
        <v>4.82</v>
      </c>
      <c r="Q105" s="2"/>
      <c r="R105" s="3">
        <v>4.8963999999999999</v>
      </c>
      <c r="S105" s="3">
        <v>4.5449000000000002</v>
      </c>
      <c r="T105" s="4">
        <v>5.1559999999999997</v>
      </c>
      <c r="U105" s="4">
        <v>4.7510000000000003</v>
      </c>
      <c r="V105" s="3">
        <v>3.4470000000000001</v>
      </c>
      <c r="W105" s="3">
        <v>3.1280000000000001</v>
      </c>
      <c r="X105" s="2"/>
      <c r="Y105" s="2">
        <v>4.63</v>
      </c>
      <c r="Z105" s="2">
        <v>4.3099999999999996</v>
      </c>
      <c r="AA105" s="2">
        <v>4.1399999999999997</v>
      </c>
      <c r="AB105" s="2">
        <v>4.17</v>
      </c>
      <c r="AC105" s="2">
        <v>4.05</v>
      </c>
      <c r="AD105" s="2">
        <v>3.98</v>
      </c>
      <c r="AE105" s="2">
        <v>4</v>
      </c>
      <c r="AF105" s="2">
        <v>4.0199999999999996</v>
      </c>
      <c r="AG105" s="2">
        <v>4.1100000000000003</v>
      </c>
      <c r="AH105" s="2">
        <v>4.16</v>
      </c>
      <c r="AI105" s="2">
        <v>4.43</v>
      </c>
      <c r="AJ105" s="2">
        <v>4.59</v>
      </c>
      <c r="AK105" s="2">
        <v>4.6399999999999997</v>
      </c>
      <c r="AL105" s="11">
        <v>4.4361706999999999</v>
      </c>
      <c r="AM105" s="11">
        <v>3.9383013999999998</v>
      </c>
      <c r="AN105" s="11">
        <v>3.5878700000000001</v>
      </c>
      <c r="AO105" s="11">
        <v>3.4590717</v>
      </c>
      <c r="AP105" s="11">
        <v>3.4555720999999999</v>
      </c>
      <c r="AQ105" s="11">
        <v>3.5176793000000002</v>
      </c>
      <c r="AR105" s="11"/>
      <c r="AS105" s="2"/>
      <c r="AT105" s="7">
        <f t="shared" si="17"/>
        <v>4.1934000000000005</v>
      </c>
      <c r="AU105" s="7">
        <f t="shared" si="18"/>
        <v>4.346000000000001</v>
      </c>
      <c r="AV105" s="7">
        <f t="shared" si="19"/>
        <v>2.8090000000000002</v>
      </c>
      <c r="AW105" s="2"/>
      <c r="AX105" s="8">
        <f t="shared" si="20"/>
        <v>-29.000000000000004</v>
      </c>
      <c r="AY105" s="8">
        <f t="shared" si="21"/>
        <v>-15.260000000000051</v>
      </c>
      <c r="AZ105" s="2"/>
      <c r="BA105" s="2">
        <f t="shared" si="22"/>
        <v>-0.14999999999999947</v>
      </c>
      <c r="BB105" s="2">
        <f t="shared" si="23"/>
        <v>-0.37000000000000011</v>
      </c>
      <c r="BC105" s="2"/>
      <c r="CB105" s="2"/>
    </row>
    <row r="106" spans="1:80" x14ac:dyDescent="0.25">
      <c r="A106" s="5">
        <f t="shared" si="24"/>
        <v>45427</v>
      </c>
      <c r="B106" t="s">
        <v>126</v>
      </c>
      <c r="C106" s="2">
        <v>4.0599999999999996</v>
      </c>
      <c r="D106" s="2">
        <v>4.3600000000000003</v>
      </c>
      <c r="E106" s="2">
        <v>2.42</v>
      </c>
      <c r="F106" s="2">
        <v>3.71</v>
      </c>
      <c r="G106" s="7">
        <v>0.94699999999999995</v>
      </c>
      <c r="H106" s="2">
        <v>4.6900000000000004</v>
      </c>
      <c r="I106" s="2">
        <v>2.27</v>
      </c>
      <c r="J106" s="2">
        <v>3.57</v>
      </c>
      <c r="K106" s="2">
        <v>2.92</v>
      </c>
      <c r="L106" s="2">
        <v>3.19</v>
      </c>
      <c r="M106" s="3">
        <v>4.3167999999999997</v>
      </c>
      <c r="N106" s="2"/>
      <c r="O106" s="2">
        <v>4.2300000000000004</v>
      </c>
      <c r="P106" s="2">
        <v>4.74</v>
      </c>
      <c r="Q106" s="2"/>
      <c r="R106" s="3">
        <v>4.8593000000000002</v>
      </c>
      <c r="S106" s="3">
        <v>4.476</v>
      </c>
      <c r="T106" s="4">
        <v>5.141</v>
      </c>
      <c r="U106" s="4">
        <v>4.7210000000000001</v>
      </c>
      <c r="V106" s="3">
        <v>3.3839999999999999</v>
      </c>
      <c r="W106" s="3">
        <v>3.0249999999999999</v>
      </c>
      <c r="X106" s="2"/>
      <c r="Y106" s="2">
        <v>4.5599999999999996</v>
      </c>
      <c r="Z106" s="2">
        <v>4.2300000000000004</v>
      </c>
      <c r="AA106" s="2">
        <v>4.04</v>
      </c>
      <c r="AB106" s="2">
        <v>4.07</v>
      </c>
      <c r="AC106" s="2">
        <v>3.94</v>
      </c>
      <c r="AD106" s="2">
        <v>3.88</v>
      </c>
      <c r="AE106" s="2">
        <v>3.94</v>
      </c>
      <c r="AF106" s="2">
        <v>3.92</v>
      </c>
      <c r="AG106" s="2">
        <v>4</v>
      </c>
      <c r="AH106" s="2">
        <v>4.0599999999999996</v>
      </c>
      <c r="AI106" s="2">
        <v>4.32</v>
      </c>
      <c r="AJ106" s="2">
        <v>4.49</v>
      </c>
      <c r="AK106" s="2">
        <v>4.51</v>
      </c>
      <c r="AL106" s="11">
        <v>4.3502609000000003</v>
      </c>
      <c r="AM106" s="11">
        <v>3.8053352</v>
      </c>
      <c r="AN106" s="11">
        <v>3.4672550000000002</v>
      </c>
      <c r="AO106" s="11">
        <v>3.3615249999999999</v>
      </c>
      <c r="AP106" s="11">
        <v>3.3656233000000002</v>
      </c>
      <c r="AQ106" s="11">
        <v>3.4229422</v>
      </c>
      <c r="AR106" s="11"/>
      <c r="AS106" s="2"/>
      <c r="AT106" s="7">
        <f t="shared" si="17"/>
        <v>4.0926999999999998</v>
      </c>
      <c r="AU106" s="7">
        <f t="shared" si="18"/>
        <v>4.3010000000000002</v>
      </c>
      <c r="AV106" s="7">
        <f t="shared" si="19"/>
        <v>2.6659999999999999</v>
      </c>
      <c r="AW106" s="2"/>
      <c r="AX106" s="8">
        <f t="shared" si="20"/>
        <v>-30.000000000000071</v>
      </c>
      <c r="AY106" s="8">
        <f t="shared" si="21"/>
        <v>-20.830000000000037</v>
      </c>
      <c r="AZ106" s="2"/>
      <c r="BA106" s="2">
        <f t="shared" si="22"/>
        <v>-0.17000000000000082</v>
      </c>
      <c r="BB106" s="2">
        <f t="shared" si="23"/>
        <v>-0.37999999999999989</v>
      </c>
      <c r="BC106" s="2"/>
      <c r="CB106" s="2"/>
    </row>
    <row r="107" spans="1:80" x14ac:dyDescent="0.25">
      <c r="A107" s="5">
        <f t="shared" si="24"/>
        <v>45428</v>
      </c>
      <c r="B107" t="s">
        <v>127</v>
      </c>
      <c r="C107" s="2">
        <v>4.07</v>
      </c>
      <c r="D107" s="2">
        <v>4.38</v>
      </c>
      <c r="E107" s="2">
        <v>2.46</v>
      </c>
      <c r="F107" s="2">
        <v>3.76</v>
      </c>
      <c r="G107" s="7">
        <v>0.92400000000000004</v>
      </c>
      <c r="H107" s="2">
        <v>4.6100000000000003</v>
      </c>
      <c r="I107" s="2">
        <v>2.2999999999999998</v>
      </c>
      <c r="J107" s="2">
        <v>3.57</v>
      </c>
      <c r="K107" s="2">
        <v>2.96</v>
      </c>
      <c r="L107" s="2">
        <v>3.23</v>
      </c>
      <c r="M107" s="3">
        <v>4.1919000000000004</v>
      </c>
      <c r="N107" s="2"/>
      <c r="O107" s="2">
        <v>4.26</v>
      </c>
      <c r="P107" s="2">
        <v>4.79</v>
      </c>
      <c r="Q107" s="2"/>
      <c r="R107" s="3">
        <v>4.8684000000000003</v>
      </c>
      <c r="S107" s="3">
        <v>4.4945000000000004</v>
      </c>
      <c r="T107" s="4">
        <v>5.1059999999999999</v>
      </c>
      <c r="U107" s="4">
        <v>4.6520000000000001</v>
      </c>
      <c r="V107" s="3">
        <v>3.4220000000000002</v>
      </c>
      <c r="W107" s="3">
        <v>3.081</v>
      </c>
      <c r="X107" s="2"/>
      <c r="Y107" s="2">
        <v>4.59</v>
      </c>
      <c r="Z107" s="2">
        <v>4.26</v>
      </c>
      <c r="AA107" s="2">
        <v>4.07</v>
      </c>
      <c r="AB107" s="2">
        <v>4.0999999999999996</v>
      </c>
      <c r="AC107" s="2">
        <v>3.97</v>
      </c>
      <c r="AD107" s="2">
        <v>3.91</v>
      </c>
      <c r="AE107" s="2">
        <v>3.95</v>
      </c>
      <c r="AF107" s="2">
        <v>3.94</v>
      </c>
      <c r="AG107" s="2">
        <v>4.0199999999999996</v>
      </c>
      <c r="AH107" s="2">
        <v>4.07</v>
      </c>
      <c r="AI107" s="2">
        <v>4.3600000000000003</v>
      </c>
      <c r="AJ107" s="2">
        <v>4.5199999999999996</v>
      </c>
      <c r="AK107" s="2">
        <v>4.5599999999999996</v>
      </c>
      <c r="AL107" s="11">
        <v>4.3538116000000002</v>
      </c>
      <c r="AM107" s="11">
        <v>3.8278235999999999</v>
      </c>
      <c r="AN107" s="11">
        <v>3.5047163000000001</v>
      </c>
      <c r="AO107" s="11">
        <v>3.3950757</v>
      </c>
      <c r="AP107" s="11">
        <v>3.3943737999999999</v>
      </c>
      <c r="AQ107" s="11">
        <v>3.4519508000000001</v>
      </c>
      <c r="AR107" s="11"/>
      <c r="AS107" s="2"/>
      <c r="AT107" s="7">
        <f t="shared" si="17"/>
        <v>4.1206000000000005</v>
      </c>
      <c r="AU107" s="7">
        <f t="shared" si="18"/>
        <v>4.1980000000000004</v>
      </c>
      <c r="AV107" s="7">
        <f t="shared" si="19"/>
        <v>2.7399999999999998</v>
      </c>
      <c r="AW107" s="2"/>
      <c r="AX107" s="8">
        <f t="shared" si="20"/>
        <v>-30.999999999999961</v>
      </c>
      <c r="AY107" s="8">
        <f t="shared" si="21"/>
        <v>-7.7399999999999913</v>
      </c>
      <c r="AZ107" s="2"/>
      <c r="BA107" s="2">
        <f t="shared" si="22"/>
        <v>-0.1899999999999995</v>
      </c>
      <c r="BB107" s="2">
        <f t="shared" si="23"/>
        <v>-0.41000000000000014</v>
      </c>
      <c r="BC107" s="2"/>
      <c r="CB107" s="2"/>
    </row>
    <row r="108" spans="1:80" x14ac:dyDescent="0.25">
      <c r="A108" s="5">
        <f t="shared" si="24"/>
        <v>45429</v>
      </c>
      <c r="B108" t="s">
        <v>128</v>
      </c>
      <c r="C108" s="2">
        <v>4.12</v>
      </c>
      <c r="D108" s="2">
        <v>4.42</v>
      </c>
      <c r="E108" s="2">
        <v>2.52</v>
      </c>
      <c r="F108" s="2">
        <v>3.83</v>
      </c>
      <c r="G108" s="7">
        <v>0.95199999999999996</v>
      </c>
      <c r="H108" s="2">
        <v>4.6399999999999997</v>
      </c>
      <c r="I108" s="2">
        <v>2.41</v>
      </c>
      <c r="J108" s="2">
        <v>3.63</v>
      </c>
      <c r="K108" s="2">
        <v>3.01</v>
      </c>
      <c r="L108" s="2">
        <v>3.28</v>
      </c>
      <c r="M108" s="3">
        <v>4.2134</v>
      </c>
      <c r="N108" s="2"/>
      <c r="O108" s="2">
        <v>4.32</v>
      </c>
      <c r="P108" s="2">
        <v>4.83</v>
      </c>
      <c r="Q108" s="2"/>
      <c r="R108" s="3">
        <v>4.8837000000000002</v>
      </c>
      <c r="S108" s="3">
        <v>4.5242000000000004</v>
      </c>
      <c r="T108" s="4">
        <v>5.1340000000000003</v>
      </c>
      <c r="U108" s="4">
        <v>4.702</v>
      </c>
      <c r="V108" s="3">
        <v>3.4660000000000002</v>
      </c>
      <c r="W108" s="3">
        <v>3.1469999999999998</v>
      </c>
      <c r="X108" s="2"/>
      <c r="Y108" s="2">
        <v>4.6500000000000004</v>
      </c>
      <c r="Z108" s="2">
        <v>4.32</v>
      </c>
      <c r="AA108" s="2">
        <v>4.12</v>
      </c>
      <c r="AB108" s="2">
        <v>4.1500000000000004</v>
      </c>
      <c r="AC108" s="2">
        <v>4.0199999999999996</v>
      </c>
      <c r="AD108" s="2">
        <v>3.96</v>
      </c>
      <c r="AE108" s="2">
        <v>4.22</v>
      </c>
      <c r="AF108" s="2">
        <v>4</v>
      </c>
      <c r="AG108" s="2">
        <v>4.07</v>
      </c>
      <c r="AH108" s="2">
        <v>4.12</v>
      </c>
      <c r="AI108" s="2">
        <v>4.41</v>
      </c>
      <c r="AJ108" s="2">
        <v>4.5599999999999996</v>
      </c>
      <c r="AK108" s="2">
        <v>4.6100000000000003</v>
      </c>
      <c r="AL108" s="11">
        <v>4.4029029</v>
      </c>
      <c r="AM108" s="11">
        <v>3.8871470000000001</v>
      </c>
      <c r="AN108" s="11">
        <v>3.5822574</v>
      </c>
      <c r="AO108" s="11">
        <v>3.4657414000000002</v>
      </c>
      <c r="AP108" s="11">
        <v>3.4518116000000001</v>
      </c>
      <c r="AQ108" s="11">
        <v>3.5009502000000001</v>
      </c>
      <c r="AR108" s="11"/>
      <c r="AS108" s="2"/>
      <c r="AT108" s="7">
        <f t="shared" si="17"/>
        <v>4.1647000000000007</v>
      </c>
      <c r="AU108" s="7">
        <f t="shared" si="18"/>
        <v>4.2699999999999996</v>
      </c>
      <c r="AV108" s="7">
        <f t="shared" si="19"/>
        <v>2.8279999999999994</v>
      </c>
      <c r="AW108" s="2"/>
      <c r="AX108" s="8">
        <f t="shared" si="20"/>
        <v>-29.999999999999982</v>
      </c>
      <c r="AY108" s="8">
        <f t="shared" si="21"/>
        <v>-10.529999999999884</v>
      </c>
      <c r="AZ108" s="2"/>
      <c r="BA108" s="2">
        <f t="shared" si="22"/>
        <v>-0.20000000000000018</v>
      </c>
      <c r="BB108" s="2">
        <f t="shared" si="23"/>
        <v>-0.41000000000000014</v>
      </c>
      <c r="BC108" s="2"/>
      <c r="CB108" s="2"/>
    </row>
    <row r="109" spans="1:80" x14ac:dyDescent="0.25">
      <c r="A109" s="5">
        <f t="shared" si="24"/>
        <v>45432</v>
      </c>
      <c r="B109" t="s">
        <v>129</v>
      </c>
      <c r="C109" s="2">
        <v>4.17</v>
      </c>
      <c r="D109" s="2">
        <v>4.4400000000000004</v>
      </c>
      <c r="E109" s="2">
        <v>2.5299999999999998</v>
      </c>
      <c r="F109" s="2">
        <v>3.82</v>
      </c>
      <c r="G109" s="7">
        <v>0.97599999999999998</v>
      </c>
      <c r="H109" s="2">
        <v>4.6500000000000004</v>
      </c>
      <c r="I109" s="2">
        <v>2.37</v>
      </c>
      <c r="J109" s="2" t="e">
        <v>#N/A</v>
      </c>
      <c r="K109" s="2">
        <v>3.02</v>
      </c>
      <c r="L109" s="2">
        <v>3.29</v>
      </c>
      <c r="M109" s="3">
        <v>4.2370000000000001</v>
      </c>
      <c r="N109" s="2"/>
      <c r="O109" s="2">
        <v>4.3499999999999996</v>
      </c>
      <c r="P109" s="2">
        <v>4.84</v>
      </c>
      <c r="Q109" s="2"/>
      <c r="R109" s="3">
        <v>4.8974000000000002</v>
      </c>
      <c r="S109" s="3">
        <v>4.5500999999999996</v>
      </c>
      <c r="T109" s="4">
        <v>5.1470000000000002</v>
      </c>
      <c r="U109" s="4">
        <v>4.7240000000000002</v>
      </c>
      <c r="V109" s="3">
        <v>3.468</v>
      </c>
      <c r="W109" s="3">
        <v>3.1549999999999998</v>
      </c>
      <c r="X109" s="2"/>
      <c r="Y109" s="2">
        <v>4.68</v>
      </c>
      <c r="Z109" s="2">
        <v>4.3499999999999996</v>
      </c>
      <c r="AA109" s="2">
        <v>4.16</v>
      </c>
      <c r="AB109" s="2">
        <v>4.1900000000000004</v>
      </c>
      <c r="AC109" s="2">
        <v>4.0599999999999996</v>
      </c>
      <c r="AD109" s="2">
        <v>4</v>
      </c>
      <c r="AE109" s="2">
        <v>4.03</v>
      </c>
      <c r="AF109" s="2">
        <v>4.04</v>
      </c>
      <c r="AG109" s="2">
        <v>4.12</v>
      </c>
      <c r="AH109" s="2">
        <v>4.17</v>
      </c>
      <c r="AI109" s="2">
        <v>4.45</v>
      </c>
      <c r="AJ109" s="2">
        <v>4.6100000000000003</v>
      </c>
      <c r="AK109" s="2">
        <v>4.66</v>
      </c>
      <c r="AL109" s="11">
        <v>4.4466964000000004</v>
      </c>
      <c r="AM109" s="11">
        <v>3.9537192999999999</v>
      </c>
      <c r="AN109" s="11">
        <v>3.6200980999999999</v>
      </c>
      <c r="AO109" s="11">
        <v>3.4916912999999998</v>
      </c>
      <c r="AP109" s="11">
        <v>3.4839397000000001</v>
      </c>
      <c r="AQ109" s="11">
        <v>3.5474530999999998</v>
      </c>
      <c r="AR109" s="11"/>
      <c r="AS109" s="2"/>
      <c r="AT109" s="7">
        <f t="shared" si="17"/>
        <v>4.202799999999999</v>
      </c>
      <c r="AU109" s="7">
        <f t="shared" si="18"/>
        <v>4.3010000000000002</v>
      </c>
      <c r="AV109" s="7">
        <f t="shared" si="19"/>
        <v>2.8419999999999996</v>
      </c>
      <c r="AW109" s="2"/>
      <c r="AX109" s="8">
        <f t="shared" si="20"/>
        <v>-27.000000000000046</v>
      </c>
      <c r="AY109" s="8">
        <f t="shared" si="21"/>
        <v>-9.8200000000001175</v>
      </c>
      <c r="AZ109" s="2"/>
      <c r="BA109" s="2">
        <f t="shared" si="22"/>
        <v>-0.17999999999999972</v>
      </c>
      <c r="BB109" s="2">
        <f t="shared" si="23"/>
        <v>-0.39999999999999947</v>
      </c>
      <c r="BC109" s="2"/>
      <c r="CB109" s="2"/>
    </row>
    <row r="110" spans="1:80" x14ac:dyDescent="0.25">
      <c r="A110" s="5">
        <f t="shared" si="24"/>
        <v>45433</v>
      </c>
      <c r="B110" t="s">
        <v>130</v>
      </c>
      <c r="C110" s="2">
        <v>4.13</v>
      </c>
      <c r="D110" s="2">
        <v>4.41</v>
      </c>
      <c r="E110" s="2">
        <v>2.5099999999999998</v>
      </c>
      <c r="F110" s="2">
        <v>3.8</v>
      </c>
      <c r="G110" s="7">
        <v>0.97499999999999998</v>
      </c>
      <c r="H110" s="2">
        <v>4.67</v>
      </c>
      <c r="I110" s="2">
        <v>2.33</v>
      </c>
      <c r="J110" s="2">
        <v>3.58</v>
      </c>
      <c r="K110" s="2">
        <v>3</v>
      </c>
      <c r="L110" s="2">
        <v>3.28</v>
      </c>
      <c r="M110" s="3">
        <v>4.2526000000000002</v>
      </c>
      <c r="N110" s="2"/>
      <c r="O110" s="2">
        <v>4.3</v>
      </c>
      <c r="P110" s="2">
        <v>4.83</v>
      </c>
      <c r="Q110" s="2"/>
      <c r="R110" s="3">
        <v>4.8884999999999996</v>
      </c>
      <c r="S110" s="3">
        <v>4.5251999999999999</v>
      </c>
      <c r="T110" s="4">
        <v>5.1550000000000002</v>
      </c>
      <c r="U110" s="4">
        <v>4.7309999999999999</v>
      </c>
      <c r="V110" s="3">
        <v>3.4529999999999998</v>
      </c>
      <c r="W110" s="3">
        <v>3.13</v>
      </c>
      <c r="X110" s="2"/>
      <c r="Y110" s="2">
        <v>4.62</v>
      </c>
      <c r="Z110" s="2">
        <v>4.3</v>
      </c>
      <c r="AA110" s="2">
        <v>4.1100000000000003</v>
      </c>
      <c r="AB110" s="2">
        <v>4.1399999999999997</v>
      </c>
      <c r="AC110" s="2">
        <v>4.01</v>
      </c>
      <c r="AD110" s="2">
        <v>3.95</v>
      </c>
      <c r="AE110" s="2">
        <v>4</v>
      </c>
      <c r="AF110" s="2">
        <v>3.99</v>
      </c>
      <c r="AG110" s="2">
        <v>4.07</v>
      </c>
      <c r="AH110" s="2">
        <v>4.13</v>
      </c>
      <c r="AI110" s="2">
        <v>4.4000000000000004</v>
      </c>
      <c r="AJ110" s="2">
        <v>4.5599999999999996</v>
      </c>
      <c r="AK110" s="2">
        <v>4.6100000000000003</v>
      </c>
      <c r="AL110" s="11">
        <v>4.4113217000000002</v>
      </c>
      <c r="AM110" s="11">
        <v>3.8964215000000002</v>
      </c>
      <c r="AN110" s="11">
        <v>3.5642754000000001</v>
      </c>
      <c r="AO110" s="11">
        <v>3.4488243000000001</v>
      </c>
      <c r="AP110" s="11">
        <v>3.4436567999999999</v>
      </c>
      <c r="AQ110" s="11">
        <v>3.5022427</v>
      </c>
      <c r="AR110" s="11"/>
      <c r="AS110" s="2"/>
      <c r="AT110" s="7">
        <f t="shared" si="17"/>
        <v>4.1619000000000002</v>
      </c>
      <c r="AU110" s="7">
        <f t="shared" si="18"/>
        <v>4.3069999999999995</v>
      </c>
      <c r="AV110" s="7">
        <f t="shared" si="19"/>
        <v>2.8069999999999999</v>
      </c>
      <c r="AW110" s="2"/>
      <c r="AX110" s="8">
        <f t="shared" si="20"/>
        <v>-28.000000000000025</v>
      </c>
      <c r="AY110" s="8">
        <f t="shared" si="21"/>
        <v>-14.509999999999934</v>
      </c>
      <c r="AZ110" s="2"/>
      <c r="BA110" s="2">
        <f t="shared" si="22"/>
        <v>-0.16999999999999993</v>
      </c>
      <c r="BB110" s="2">
        <f t="shared" si="23"/>
        <v>-0.41999999999999993</v>
      </c>
      <c r="BC110" s="2"/>
      <c r="CB110" s="2"/>
    </row>
    <row r="111" spans="1:80" x14ac:dyDescent="0.25">
      <c r="A111" s="5">
        <f t="shared" si="24"/>
        <v>45434</v>
      </c>
      <c r="B111" t="s">
        <v>131</v>
      </c>
      <c r="C111" s="2">
        <v>4.2300000000000004</v>
      </c>
      <c r="D111" s="2">
        <v>4.43</v>
      </c>
      <c r="E111" s="2">
        <v>2.54</v>
      </c>
      <c r="F111" s="2">
        <v>3.83</v>
      </c>
      <c r="G111" s="7">
        <v>1.002</v>
      </c>
      <c r="H111" s="2">
        <v>4.72</v>
      </c>
      <c r="I111" s="2">
        <v>2.41</v>
      </c>
      <c r="J111" s="2">
        <v>3.6</v>
      </c>
      <c r="K111" s="2">
        <v>3.03</v>
      </c>
      <c r="L111" s="2">
        <v>3.3</v>
      </c>
      <c r="M111" s="3">
        <v>4.2847999999999997</v>
      </c>
      <c r="N111" s="2"/>
      <c r="O111" s="2">
        <v>4.45</v>
      </c>
      <c r="P111" s="2">
        <v>4.88</v>
      </c>
      <c r="Q111" s="2"/>
      <c r="R111" s="3">
        <v>5.0381</v>
      </c>
      <c r="S111" s="3">
        <v>4.6954000000000002</v>
      </c>
      <c r="T111" s="4">
        <v>5.1689999999999996</v>
      </c>
      <c r="U111" s="4">
        <v>4.7270000000000003</v>
      </c>
      <c r="V111" s="3">
        <v>3.4940000000000002</v>
      </c>
      <c r="W111" s="3">
        <v>3.1819999999999999</v>
      </c>
      <c r="X111" s="2"/>
      <c r="Y111" s="2">
        <v>4.79</v>
      </c>
      <c r="Z111" s="2">
        <v>4.45</v>
      </c>
      <c r="AA111" s="2">
        <v>4.26</v>
      </c>
      <c r="AB111" s="2">
        <v>4.28</v>
      </c>
      <c r="AC111" s="2">
        <v>4.1399999999999997</v>
      </c>
      <c r="AD111" s="2">
        <v>4.07</v>
      </c>
      <c r="AE111" s="2">
        <v>4.09</v>
      </c>
      <c r="AF111" s="2">
        <v>4.0999999999999996</v>
      </c>
      <c r="AG111" s="2">
        <v>4.18</v>
      </c>
      <c r="AH111" s="2">
        <v>4.2300000000000004</v>
      </c>
      <c r="AI111" s="2">
        <v>4.49</v>
      </c>
      <c r="AJ111" s="2">
        <v>4.6399999999999997</v>
      </c>
      <c r="AK111" s="2">
        <v>4.7</v>
      </c>
      <c r="AL111" s="11">
        <v>4.5755412</v>
      </c>
      <c r="AM111" s="11">
        <v>4.0943236000000001</v>
      </c>
      <c r="AN111" s="11">
        <v>3.6384224000000001</v>
      </c>
      <c r="AO111" s="11">
        <v>3.5114404000000001</v>
      </c>
      <c r="AP111" s="11">
        <v>3.51755</v>
      </c>
      <c r="AQ111" s="11">
        <v>3.5754234999999999</v>
      </c>
      <c r="AR111" s="11"/>
      <c r="AS111" s="2"/>
      <c r="AT111" s="7">
        <f t="shared" si="17"/>
        <v>4.3527000000000005</v>
      </c>
      <c r="AU111" s="7">
        <f t="shared" si="18"/>
        <v>4.285000000000001</v>
      </c>
      <c r="AV111" s="7">
        <f t="shared" si="19"/>
        <v>2.8699999999999997</v>
      </c>
      <c r="AW111" s="2"/>
      <c r="AX111" s="8">
        <f t="shared" si="20"/>
        <v>-19.999999999999929</v>
      </c>
      <c r="AY111" s="8">
        <f t="shared" si="21"/>
        <v>6.7699999999999427</v>
      </c>
      <c r="AZ111" s="2"/>
      <c r="BA111" s="2">
        <f t="shared" si="22"/>
        <v>-0.21999999999999975</v>
      </c>
      <c r="BB111" s="2">
        <f t="shared" si="23"/>
        <v>-0.45000000000000018</v>
      </c>
      <c r="BC111" s="2"/>
      <c r="CB111" s="2"/>
    </row>
    <row r="112" spans="1:80" x14ac:dyDescent="0.25">
      <c r="A112" s="5">
        <f t="shared" si="24"/>
        <v>45435</v>
      </c>
      <c r="B112" t="s">
        <v>132</v>
      </c>
      <c r="C112" s="2">
        <v>4.26</v>
      </c>
      <c r="D112" s="2">
        <v>4.47</v>
      </c>
      <c r="E112" s="2">
        <v>2.59</v>
      </c>
      <c r="F112" s="2">
        <v>3.89</v>
      </c>
      <c r="G112" s="7">
        <v>0.995</v>
      </c>
      <c r="H112" s="2">
        <v>4.7699999999999996</v>
      </c>
      <c r="I112" s="2">
        <v>2.44</v>
      </c>
      <c r="J112" s="2">
        <v>3.62</v>
      </c>
      <c r="K112" s="2">
        <v>3.08</v>
      </c>
      <c r="L112" s="2">
        <v>3.34</v>
      </c>
      <c r="M112" s="3">
        <v>4.2563000000000004</v>
      </c>
      <c r="N112" s="2"/>
      <c r="O112" s="2">
        <v>4.5</v>
      </c>
      <c r="P112" s="2">
        <v>4.93</v>
      </c>
      <c r="Q112" s="2"/>
      <c r="R112" s="3">
        <v>5.0726000000000004</v>
      </c>
      <c r="S112" s="3">
        <v>4.7390999999999996</v>
      </c>
      <c r="T112" s="4">
        <v>5.1639999999999997</v>
      </c>
      <c r="U112" s="4">
        <v>4.7560000000000002</v>
      </c>
      <c r="V112" s="3">
        <v>3.524</v>
      </c>
      <c r="W112" s="3">
        <v>3.238</v>
      </c>
      <c r="X112" s="2"/>
      <c r="Y112" s="2">
        <v>4.8499999999999996</v>
      </c>
      <c r="Z112" s="2">
        <v>4.5</v>
      </c>
      <c r="AA112" s="2">
        <v>4.3099999999999996</v>
      </c>
      <c r="AB112" s="2">
        <v>4.32</v>
      </c>
      <c r="AC112" s="2">
        <v>4.18</v>
      </c>
      <c r="AD112" s="2">
        <v>4.1100000000000003</v>
      </c>
      <c r="AE112" s="2">
        <v>4.12</v>
      </c>
      <c r="AF112" s="2">
        <v>4.13</v>
      </c>
      <c r="AG112" s="2">
        <v>4.2</v>
      </c>
      <c r="AH112" s="2">
        <v>4.26</v>
      </c>
      <c r="AI112" s="2">
        <v>4.51</v>
      </c>
      <c r="AJ112" s="2">
        <v>4.6500000000000004</v>
      </c>
      <c r="AK112" s="2">
        <v>4.7</v>
      </c>
      <c r="AL112" s="11">
        <v>4.6441420000000004</v>
      </c>
      <c r="AM112" s="11">
        <v>4.0730421999999997</v>
      </c>
      <c r="AN112" s="11">
        <v>3.6752541000000001</v>
      </c>
      <c r="AO112" s="11">
        <v>3.5320195000000001</v>
      </c>
      <c r="AP112" s="11">
        <v>3.5136186</v>
      </c>
      <c r="AQ112" s="11">
        <v>3.561849</v>
      </c>
      <c r="AR112" s="11"/>
      <c r="AS112" s="2"/>
      <c r="AT112" s="7">
        <f t="shared" si="17"/>
        <v>4.4055999999999989</v>
      </c>
      <c r="AU112" s="7">
        <f t="shared" si="18"/>
        <v>4.3480000000000008</v>
      </c>
      <c r="AV112" s="7">
        <f t="shared" si="19"/>
        <v>2.952</v>
      </c>
      <c r="AW112" s="2"/>
      <c r="AX112" s="8">
        <f t="shared" si="20"/>
        <v>-20.999999999999996</v>
      </c>
      <c r="AY112" s="8">
        <f t="shared" si="21"/>
        <v>5.7599999999998097</v>
      </c>
      <c r="AZ112" s="2"/>
      <c r="BA112" s="2">
        <f t="shared" si="22"/>
        <v>-0.24000000000000021</v>
      </c>
      <c r="BB112" s="2">
        <f t="shared" si="23"/>
        <v>-0.45999999999999996</v>
      </c>
      <c r="BC112" s="2"/>
      <c r="CB112" s="2"/>
    </row>
    <row r="113" spans="1:80" x14ac:dyDescent="0.25">
      <c r="A113" s="5">
        <f t="shared" si="24"/>
        <v>45436</v>
      </c>
      <c r="B113" t="s">
        <v>133</v>
      </c>
      <c r="C113" s="2">
        <v>4.26</v>
      </c>
      <c r="D113" s="2">
        <v>4.46</v>
      </c>
      <c r="E113" s="2">
        <v>2.58</v>
      </c>
      <c r="F113" s="2">
        <v>3.89</v>
      </c>
      <c r="G113" s="7">
        <v>1.0009999999999999</v>
      </c>
      <c r="H113" s="2">
        <v>4.8099999999999996</v>
      </c>
      <c r="I113" s="2">
        <v>2.4300000000000002</v>
      </c>
      <c r="J113" s="2">
        <v>3.61</v>
      </c>
      <c r="K113" s="2">
        <v>3.07</v>
      </c>
      <c r="L113" s="2">
        <v>3.34</v>
      </c>
      <c r="M113" s="3">
        <v>4.3120000000000003</v>
      </c>
      <c r="N113" s="2"/>
      <c r="O113" s="2">
        <v>4.51</v>
      </c>
      <c r="P113" s="2">
        <v>4.95</v>
      </c>
      <c r="Q113" s="2"/>
      <c r="R113" s="3">
        <v>5.0675999999999997</v>
      </c>
      <c r="S113" s="3">
        <v>4.7394999999999996</v>
      </c>
      <c r="T113" s="4">
        <v>5.2039999999999997</v>
      </c>
      <c r="U113" s="4">
        <v>4.8220000000000001</v>
      </c>
      <c r="V113" s="3">
        <v>3.5470000000000002</v>
      </c>
      <c r="W113" s="3">
        <v>3.2610000000000001</v>
      </c>
      <c r="X113" s="2"/>
      <c r="Y113" s="2">
        <v>4.8499999999999996</v>
      </c>
      <c r="Z113" s="2">
        <v>4.51</v>
      </c>
      <c r="AA113" s="2">
        <v>4.3099999999999996</v>
      </c>
      <c r="AB113" s="2">
        <v>4.33</v>
      </c>
      <c r="AC113" s="2">
        <v>4.18</v>
      </c>
      <c r="AD113" s="2">
        <v>4.1100000000000003</v>
      </c>
      <c r="AE113" s="2">
        <v>4.1500000000000004</v>
      </c>
      <c r="AF113" s="2">
        <v>4.13</v>
      </c>
      <c r="AG113" s="2">
        <v>4.21</v>
      </c>
      <c r="AH113" s="2">
        <v>4.26</v>
      </c>
      <c r="AI113" s="2">
        <v>4.5199999999999996</v>
      </c>
      <c r="AJ113" s="2">
        <v>4.67</v>
      </c>
      <c r="AK113" s="2">
        <v>4.71</v>
      </c>
      <c r="AL113" s="11">
        <v>4.6575196999999999</v>
      </c>
      <c r="AM113" s="11">
        <v>4.0769843999999997</v>
      </c>
      <c r="AN113" s="11">
        <v>3.6985719000000001</v>
      </c>
      <c r="AO113" s="11">
        <v>3.5500655999999999</v>
      </c>
      <c r="AP113" s="11">
        <v>3.5227143999999999</v>
      </c>
      <c r="AQ113" s="11">
        <v>3.5657763</v>
      </c>
      <c r="AR113" s="11"/>
      <c r="AS113" s="2"/>
      <c r="AT113" s="7">
        <f t="shared" si="17"/>
        <v>4.4113999999999995</v>
      </c>
      <c r="AU113" s="7">
        <f t="shared" si="18"/>
        <v>4.4400000000000004</v>
      </c>
      <c r="AV113" s="7">
        <f t="shared" si="19"/>
        <v>2.9750000000000001</v>
      </c>
      <c r="AW113" s="2"/>
      <c r="AX113" s="8">
        <f t="shared" si="20"/>
        <v>-20.000000000000018</v>
      </c>
      <c r="AY113" s="8">
        <f t="shared" si="21"/>
        <v>-2.8600000000000847</v>
      </c>
      <c r="AZ113" s="2"/>
      <c r="BA113" s="2">
        <f t="shared" si="22"/>
        <v>-0.25</v>
      </c>
      <c r="BB113" s="2">
        <f t="shared" si="23"/>
        <v>-0.49000000000000021</v>
      </c>
      <c r="BC113" s="2"/>
      <c r="CB113" s="2"/>
    </row>
    <row r="114" spans="1:80" x14ac:dyDescent="0.25">
      <c r="A114" s="5">
        <f t="shared" si="24"/>
        <v>45439</v>
      </c>
      <c r="B114" t="s">
        <v>134</v>
      </c>
      <c r="C114" s="2">
        <v>4.26</v>
      </c>
      <c r="D114" s="2" t="e">
        <v>#N/A</v>
      </c>
      <c r="E114" s="2">
        <v>2.5499999999999998</v>
      </c>
      <c r="F114" s="2">
        <v>3.84</v>
      </c>
      <c r="G114" s="7">
        <v>1.024</v>
      </c>
      <c r="H114" s="2">
        <v>4.8099999999999996</v>
      </c>
      <c r="I114" s="2">
        <v>2.38</v>
      </c>
      <c r="J114" s="2">
        <v>3.63</v>
      </c>
      <c r="K114" s="2">
        <v>3.03</v>
      </c>
      <c r="L114" s="2">
        <v>3.3</v>
      </c>
      <c r="M114" s="3">
        <v>4.2774000000000001</v>
      </c>
      <c r="N114" s="2"/>
      <c r="O114" s="2">
        <v>4.5</v>
      </c>
      <c r="P114" s="2" t="e">
        <v>#N/A</v>
      </c>
      <c r="Q114" s="2"/>
      <c r="R114" s="3">
        <v>5.0675999999999997</v>
      </c>
      <c r="S114" s="3">
        <v>4.7394999999999996</v>
      </c>
      <c r="T114" s="4" t="e">
        <v>#N/A</v>
      </c>
      <c r="U114" s="4" t="e">
        <v>#N/A</v>
      </c>
      <c r="V114" s="3">
        <v>3.51</v>
      </c>
      <c r="W114" s="3">
        <v>3.214</v>
      </c>
      <c r="X114" s="2"/>
      <c r="Y114" s="2">
        <v>4.84</v>
      </c>
      <c r="Z114" s="2">
        <v>4.5</v>
      </c>
      <c r="AA114" s="2">
        <v>4.3099999999999996</v>
      </c>
      <c r="AB114" s="2">
        <v>4.32</v>
      </c>
      <c r="AC114" s="2">
        <v>4.18</v>
      </c>
      <c r="AD114" s="2">
        <v>4.0999999999999996</v>
      </c>
      <c r="AE114" s="2">
        <v>4.24</v>
      </c>
      <c r="AF114" s="2">
        <v>4.13</v>
      </c>
      <c r="AG114" s="2">
        <v>4.2</v>
      </c>
      <c r="AH114" s="2">
        <v>4.26</v>
      </c>
      <c r="AI114" s="2">
        <v>4.5199999999999996</v>
      </c>
      <c r="AJ114" s="2">
        <v>4.66</v>
      </c>
      <c r="AK114" s="2">
        <v>4.71</v>
      </c>
      <c r="AL114" s="11" t="e">
        <v>#N/A</v>
      </c>
      <c r="AM114" s="11" t="e">
        <v>#N/A</v>
      </c>
      <c r="AN114" s="11" t="e">
        <v>#N/A</v>
      </c>
      <c r="AO114" s="11" t="e">
        <v>#N/A</v>
      </c>
      <c r="AP114" s="11" t="e">
        <v>#N/A</v>
      </c>
      <c r="AQ114" s="11" t="e">
        <v>#N/A</v>
      </c>
      <c r="AR114" s="11"/>
      <c r="AS114" s="2"/>
      <c r="AT114" s="7">
        <f t="shared" si="17"/>
        <v>4.4113999999999995</v>
      </c>
      <c r="AU114" s="7" t="e">
        <f t="shared" si="18"/>
        <v>#N/A</v>
      </c>
      <c r="AV114" s="7">
        <f t="shared" si="19"/>
        <v>2.9180000000000001</v>
      </c>
      <c r="AW114" s="2"/>
      <c r="AX114" s="8" t="e">
        <f t="shared" si="20"/>
        <v>#N/A</v>
      </c>
      <c r="AY114" s="8" t="e">
        <f t="shared" si="21"/>
        <v>#N/A</v>
      </c>
      <c r="AZ114" s="2"/>
      <c r="BA114" s="2">
        <f t="shared" si="22"/>
        <v>-0.24000000000000021</v>
      </c>
      <c r="BB114" s="2" t="e">
        <f t="shared" si="23"/>
        <v>#N/A</v>
      </c>
      <c r="BC114" s="2"/>
      <c r="CB114" s="2"/>
    </row>
    <row r="115" spans="1:80" x14ac:dyDescent="0.25">
      <c r="A115" s="5">
        <f t="shared" si="24"/>
        <v>45440</v>
      </c>
      <c r="B115" t="s">
        <v>135</v>
      </c>
      <c r="C115" s="2">
        <v>4.2699999999999996</v>
      </c>
      <c r="D115" s="2">
        <v>4.54</v>
      </c>
      <c r="E115" s="2">
        <v>2.6</v>
      </c>
      <c r="F115" s="2">
        <v>3.91</v>
      </c>
      <c r="G115" s="7">
        <v>1.0349999999999999</v>
      </c>
      <c r="H115" s="2">
        <v>4.84</v>
      </c>
      <c r="I115" s="2">
        <v>2.36</v>
      </c>
      <c r="J115" s="2">
        <v>3.7</v>
      </c>
      <c r="K115" s="2">
        <v>3.09</v>
      </c>
      <c r="L115" s="2">
        <v>3.37</v>
      </c>
      <c r="M115" s="3">
        <v>4.2626999999999997</v>
      </c>
      <c r="N115" s="2"/>
      <c r="O115" s="2">
        <v>4.51</v>
      </c>
      <c r="P115" s="2">
        <v>4.9800000000000004</v>
      </c>
      <c r="Q115" s="2"/>
      <c r="R115" s="3">
        <v>5.0689000000000002</v>
      </c>
      <c r="S115" s="3">
        <v>4.7458999999999998</v>
      </c>
      <c r="T115" s="4">
        <v>5.2050000000000001</v>
      </c>
      <c r="U115" s="4">
        <v>4.819</v>
      </c>
      <c r="V115" s="3">
        <v>3.5270000000000001</v>
      </c>
      <c r="W115" s="3">
        <v>3.2480000000000002</v>
      </c>
      <c r="X115" s="2"/>
      <c r="Y115" s="2">
        <v>4.8499999999999996</v>
      </c>
      <c r="Z115" s="2">
        <v>4.51</v>
      </c>
      <c r="AA115" s="2">
        <v>4.3099999999999996</v>
      </c>
      <c r="AB115" s="2">
        <v>4.34</v>
      </c>
      <c r="AC115" s="2">
        <v>4.1900000000000004</v>
      </c>
      <c r="AD115" s="2">
        <v>4.12</v>
      </c>
      <c r="AE115" s="2">
        <v>4.1399999999999997</v>
      </c>
      <c r="AF115" s="2">
        <v>4.1500000000000004</v>
      </c>
      <c r="AG115" s="2">
        <v>4.2300000000000004</v>
      </c>
      <c r="AH115" s="2">
        <v>4.2699999999999996</v>
      </c>
      <c r="AI115" s="2">
        <v>4.54</v>
      </c>
      <c r="AJ115" s="2">
        <v>4.6900000000000004</v>
      </c>
      <c r="AK115" s="2">
        <v>4.74</v>
      </c>
      <c r="AL115" s="11">
        <v>4.6661868999999996</v>
      </c>
      <c r="AM115" s="11">
        <v>4.1380999000000003</v>
      </c>
      <c r="AN115" s="11">
        <v>3.7131420999999998</v>
      </c>
      <c r="AO115" s="11">
        <v>3.5403989</v>
      </c>
      <c r="AP115" s="11">
        <v>3.5198738999999999</v>
      </c>
      <c r="AQ115" s="11">
        <v>3.5791634999999999</v>
      </c>
      <c r="AR115" s="11"/>
      <c r="AS115" s="2"/>
      <c r="AT115" s="7">
        <f t="shared" si="17"/>
        <v>4.4228999999999994</v>
      </c>
      <c r="AU115" s="7">
        <f t="shared" si="18"/>
        <v>4.4329999999999998</v>
      </c>
      <c r="AV115" s="7">
        <f t="shared" si="19"/>
        <v>2.9690000000000003</v>
      </c>
      <c r="AW115" s="2"/>
      <c r="AX115" s="8">
        <f t="shared" si="20"/>
        <v>-27.000000000000046</v>
      </c>
      <c r="AY115" s="8">
        <f t="shared" si="21"/>
        <v>-1.0100000000000442</v>
      </c>
      <c r="AZ115" s="2"/>
      <c r="BA115" s="2">
        <f t="shared" si="22"/>
        <v>-0.24000000000000021</v>
      </c>
      <c r="BB115" s="2">
        <f t="shared" si="23"/>
        <v>-0.44000000000000039</v>
      </c>
      <c r="BC115" s="2"/>
      <c r="CB115" s="2"/>
    </row>
    <row r="116" spans="1:80" x14ac:dyDescent="0.25">
      <c r="A116" s="5">
        <f t="shared" si="24"/>
        <v>45441</v>
      </c>
      <c r="B116" t="s">
        <v>136</v>
      </c>
      <c r="C116" s="2">
        <v>4.41</v>
      </c>
      <c r="D116" s="2">
        <v>4.6100000000000003</v>
      </c>
      <c r="E116" s="2">
        <v>2.69</v>
      </c>
      <c r="F116" s="2">
        <v>4.03</v>
      </c>
      <c r="G116" s="7">
        <v>1.0840000000000001</v>
      </c>
      <c r="H116" s="2">
        <v>4.91</v>
      </c>
      <c r="I116" s="2">
        <v>2.4300000000000002</v>
      </c>
      <c r="J116" s="2">
        <v>3.76</v>
      </c>
      <c r="K116" s="2">
        <v>3.19</v>
      </c>
      <c r="L116" s="2">
        <v>3.44</v>
      </c>
      <c r="M116" s="3">
        <v>4.3978000000000002</v>
      </c>
      <c r="N116" s="2"/>
      <c r="O116" s="2">
        <v>4.58</v>
      </c>
      <c r="P116" s="2">
        <v>4.99</v>
      </c>
      <c r="Q116" s="2"/>
      <c r="R116" s="3">
        <v>5.0951000000000004</v>
      </c>
      <c r="S116" s="3">
        <v>4.7981999999999996</v>
      </c>
      <c r="T116" s="4">
        <v>5.23</v>
      </c>
      <c r="U116" s="4">
        <v>4.867</v>
      </c>
      <c r="V116" s="3">
        <v>3.5369999999999999</v>
      </c>
      <c r="W116" s="3">
        <v>3.2730000000000001</v>
      </c>
      <c r="X116" s="2"/>
      <c r="Y116" s="2">
        <v>4.91</v>
      </c>
      <c r="Z116" s="2">
        <v>4.58</v>
      </c>
      <c r="AA116" s="2">
        <v>4.42</v>
      </c>
      <c r="AB116" s="2">
        <v>4.45</v>
      </c>
      <c r="AC116" s="2">
        <v>4.3099999999999996</v>
      </c>
      <c r="AD116" s="2">
        <v>4.25</v>
      </c>
      <c r="AE116" s="2">
        <v>4.2699999999999996</v>
      </c>
      <c r="AF116" s="2">
        <v>4.28</v>
      </c>
      <c r="AG116" s="2">
        <v>4.3600000000000003</v>
      </c>
      <c r="AH116" s="2">
        <v>4.41</v>
      </c>
      <c r="AI116" s="2">
        <v>4.67</v>
      </c>
      <c r="AJ116" s="2">
        <v>4.83</v>
      </c>
      <c r="AK116" s="2">
        <v>4.87</v>
      </c>
      <c r="AL116" s="11">
        <v>4.7297871999999996</v>
      </c>
      <c r="AM116" s="11">
        <v>4.2215273</v>
      </c>
      <c r="AN116" s="11">
        <v>3.8276560000000002</v>
      </c>
      <c r="AO116" s="11">
        <v>3.6795388999999998</v>
      </c>
      <c r="AP116" s="11">
        <v>3.6680117999999999</v>
      </c>
      <c r="AQ116" s="11">
        <v>3.724459</v>
      </c>
      <c r="AR116" s="11"/>
      <c r="AS116" s="2"/>
      <c r="AT116" s="7">
        <f t="shared" si="17"/>
        <v>4.5012999999999987</v>
      </c>
      <c r="AU116" s="7">
        <f t="shared" si="18"/>
        <v>4.5039999999999996</v>
      </c>
      <c r="AV116" s="7">
        <f t="shared" si="19"/>
        <v>3.0090000000000003</v>
      </c>
      <c r="AW116" s="2"/>
      <c r="AX116" s="8">
        <f t="shared" si="20"/>
        <v>-20.000000000000018</v>
      </c>
      <c r="AY116" s="8">
        <f t="shared" si="21"/>
        <v>-0.27000000000008129</v>
      </c>
      <c r="AZ116" s="2"/>
      <c r="BA116" s="2">
        <f t="shared" si="22"/>
        <v>-0.16999999999999993</v>
      </c>
      <c r="BB116" s="2">
        <f t="shared" si="23"/>
        <v>-0.37999999999999989</v>
      </c>
      <c r="BC116" s="2"/>
      <c r="CB116" s="2"/>
    </row>
    <row r="117" spans="1:80" x14ac:dyDescent="0.25">
      <c r="A117" s="5">
        <f t="shared" si="24"/>
        <v>45442</v>
      </c>
      <c r="B117" t="s">
        <v>137</v>
      </c>
      <c r="C117" s="2">
        <v>4.34</v>
      </c>
      <c r="D117" s="2">
        <v>4.55</v>
      </c>
      <c r="E117" s="2">
        <v>2.66</v>
      </c>
      <c r="F117" s="2">
        <v>3.96</v>
      </c>
      <c r="G117" s="7">
        <v>1.0509999999999999</v>
      </c>
      <c r="H117" s="2">
        <v>4.92</v>
      </c>
      <c r="I117" s="2">
        <v>2.4300000000000002</v>
      </c>
      <c r="J117" s="2">
        <v>3.7</v>
      </c>
      <c r="K117" s="2">
        <v>3.15</v>
      </c>
      <c r="L117" s="2">
        <v>3.39</v>
      </c>
      <c r="M117" s="3">
        <v>4.4356999999999998</v>
      </c>
      <c r="N117" s="2"/>
      <c r="O117" s="2">
        <v>4.37</v>
      </c>
      <c r="P117" s="2">
        <v>4.93</v>
      </c>
      <c r="Q117" s="2"/>
      <c r="R117" s="3">
        <v>5.0698999999999996</v>
      </c>
      <c r="S117" s="3">
        <v>4.7602000000000002</v>
      </c>
      <c r="T117" s="4">
        <v>5.2160000000000002</v>
      </c>
      <c r="U117" s="4">
        <v>4.859</v>
      </c>
      <c r="V117" s="3">
        <v>3.5129999999999999</v>
      </c>
      <c r="W117" s="3">
        <v>3.242</v>
      </c>
      <c r="X117" s="2"/>
      <c r="Y117" s="2">
        <v>4.71</v>
      </c>
      <c r="Z117" s="2">
        <v>4.37</v>
      </c>
      <c r="AA117" s="2">
        <v>4.3499999999999996</v>
      </c>
      <c r="AB117" s="2">
        <v>4.38</v>
      </c>
      <c r="AC117" s="2">
        <v>4.24</v>
      </c>
      <c r="AD117" s="2">
        <v>4.1900000000000004</v>
      </c>
      <c r="AE117" s="2">
        <v>4.21</v>
      </c>
      <c r="AF117" s="2">
        <v>4.22</v>
      </c>
      <c r="AG117" s="2">
        <v>4.3</v>
      </c>
      <c r="AH117" s="2">
        <v>4.34</v>
      </c>
      <c r="AI117" s="2">
        <v>4.6100000000000003</v>
      </c>
      <c r="AJ117" s="2">
        <v>4.7699999999999996</v>
      </c>
      <c r="AK117" s="2">
        <v>4.82</v>
      </c>
      <c r="AL117" s="11">
        <v>4.6573225000000003</v>
      </c>
      <c r="AM117" s="11">
        <v>4.1379371999999996</v>
      </c>
      <c r="AN117" s="11">
        <v>3.8023687000000002</v>
      </c>
      <c r="AO117" s="11">
        <v>3.6679027</v>
      </c>
      <c r="AP117" s="11">
        <v>3.6370778000000001</v>
      </c>
      <c r="AQ117" s="11">
        <v>3.6711414000000002</v>
      </c>
      <c r="AR117" s="11"/>
      <c r="AS117" s="2"/>
      <c r="AT117" s="7">
        <f t="shared" si="17"/>
        <v>4.4505000000000008</v>
      </c>
      <c r="AU117" s="7">
        <f t="shared" si="18"/>
        <v>4.5019999999999998</v>
      </c>
      <c r="AV117" s="7">
        <f t="shared" si="19"/>
        <v>2.9710000000000001</v>
      </c>
      <c r="AW117" s="2"/>
      <c r="AX117" s="8">
        <f t="shared" si="20"/>
        <v>-20.999999999999996</v>
      </c>
      <c r="AY117" s="8">
        <f t="shared" si="21"/>
        <v>-5.1499999999998991</v>
      </c>
      <c r="AZ117" s="2"/>
      <c r="BA117" s="2">
        <f t="shared" si="22"/>
        <v>-3.0000000000000249E-2</v>
      </c>
      <c r="BB117" s="2">
        <f t="shared" si="23"/>
        <v>-0.37999999999999989</v>
      </c>
      <c r="BC117" s="2"/>
      <c r="CB117" s="2"/>
    </row>
    <row r="118" spans="1:80" x14ac:dyDescent="0.25">
      <c r="A118" s="5">
        <f t="shared" si="24"/>
        <v>45443</v>
      </c>
      <c r="B118" t="s">
        <v>138</v>
      </c>
      <c r="C118" s="2">
        <v>4.33</v>
      </c>
      <c r="D118" s="2">
        <v>4.51</v>
      </c>
      <c r="E118" s="2">
        <v>2.67</v>
      </c>
      <c r="F118" s="2">
        <v>3.99</v>
      </c>
      <c r="G118" s="7">
        <v>1.073</v>
      </c>
      <c r="H118" s="2">
        <v>4.84</v>
      </c>
      <c r="I118" s="2">
        <v>2.4500000000000002</v>
      </c>
      <c r="J118" s="2">
        <v>3.63</v>
      </c>
      <c r="K118" s="2">
        <v>3.16</v>
      </c>
      <c r="L118" s="2">
        <v>3.4</v>
      </c>
      <c r="M118" s="3">
        <v>4.4104000000000001</v>
      </c>
      <c r="N118" s="2"/>
      <c r="O118" s="2">
        <v>4.43</v>
      </c>
      <c r="P118" s="2">
        <v>4.8899999999999997</v>
      </c>
      <c r="Q118" s="2"/>
      <c r="R118" s="3">
        <v>5.0667999999999997</v>
      </c>
      <c r="S118" s="3">
        <v>4.7398999999999996</v>
      </c>
      <c r="T118" s="4">
        <v>5.2110000000000003</v>
      </c>
      <c r="U118" s="4">
        <v>4.8479999999999999</v>
      </c>
      <c r="V118" s="3">
        <v>3.5640000000000001</v>
      </c>
      <c r="W118" s="3">
        <v>3.286</v>
      </c>
      <c r="X118" s="2"/>
      <c r="Y118" s="2">
        <v>4.8</v>
      </c>
      <c r="Z118" s="2">
        <v>4.43</v>
      </c>
      <c r="AA118" s="2">
        <v>4.33</v>
      </c>
      <c r="AB118" s="2">
        <v>4.37</v>
      </c>
      <c r="AC118" s="2">
        <v>4.22</v>
      </c>
      <c r="AD118" s="2">
        <v>4.16</v>
      </c>
      <c r="AE118" s="2">
        <v>4.17</v>
      </c>
      <c r="AF118" s="2">
        <v>4.2</v>
      </c>
      <c r="AG118" s="2">
        <v>4.2699999999999996</v>
      </c>
      <c r="AH118" s="2">
        <v>4.33</v>
      </c>
      <c r="AI118" s="2">
        <v>4.57</v>
      </c>
      <c r="AJ118" s="2">
        <v>4.7300000000000004</v>
      </c>
      <c r="AK118" s="2">
        <v>4.7699999999999996</v>
      </c>
      <c r="AL118" s="11">
        <v>4.6189746999999999</v>
      </c>
      <c r="AM118" s="11">
        <v>4.0923609000000001</v>
      </c>
      <c r="AN118" s="11">
        <v>3.7664304</v>
      </c>
      <c r="AO118" s="11">
        <v>3.6413826</v>
      </c>
      <c r="AP118" s="11">
        <v>3.6169397999999999</v>
      </c>
      <c r="AQ118" s="11">
        <v>3.6544702</v>
      </c>
      <c r="AR118" s="11"/>
      <c r="AS118" s="2"/>
      <c r="AT118" s="7">
        <f t="shared" si="17"/>
        <v>4.4129999999999994</v>
      </c>
      <c r="AU118" s="7">
        <f t="shared" si="18"/>
        <v>4.4849999999999994</v>
      </c>
      <c r="AV118" s="7">
        <f t="shared" si="19"/>
        <v>3.008</v>
      </c>
      <c r="AW118" s="2"/>
      <c r="AX118" s="8">
        <f t="shared" si="20"/>
        <v>-17.999999999999972</v>
      </c>
      <c r="AY118" s="8">
        <f t="shared" si="21"/>
        <v>-7.2000000000000064</v>
      </c>
      <c r="AZ118" s="2"/>
      <c r="BA118" s="2">
        <f t="shared" si="22"/>
        <v>-9.9999999999999645E-2</v>
      </c>
      <c r="BB118" s="2">
        <f t="shared" si="23"/>
        <v>-0.37999999999999989</v>
      </c>
      <c r="BC118" s="2"/>
      <c r="CB118" s="2"/>
    </row>
    <row r="119" spans="1:80" x14ac:dyDescent="0.25">
      <c r="A119" s="5">
        <f t="shared" si="24"/>
        <v>45446</v>
      </c>
      <c r="B119" t="s">
        <v>139</v>
      </c>
      <c r="C119" s="2">
        <v>4.22</v>
      </c>
      <c r="D119" s="2">
        <v>4.41</v>
      </c>
      <c r="E119" s="2">
        <v>2.59</v>
      </c>
      <c r="F119" s="2">
        <v>3.9</v>
      </c>
      <c r="G119" s="7">
        <v>1.0629999999999999</v>
      </c>
      <c r="H119" s="2" t="e">
        <v>#N/A</v>
      </c>
      <c r="I119" s="2">
        <v>2.34</v>
      </c>
      <c r="J119" s="2">
        <v>3.51</v>
      </c>
      <c r="K119" s="2">
        <v>3.07</v>
      </c>
      <c r="L119" s="2">
        <v>3.31</v>
      </c>
      <c r="M119" s="3">
        <v>4.3692000000000002</v>
      </c>
      <c r="N119" s="2"/>
      <c r="O119" s="2">
        <v>4.3600000000000003</v>
      </c>
      <c r="P119" s="2">
        <v>4.82</v>
      </c>
      <c r="Q119" s="2"/>
      <c r="R119" s="3">
        <v>5.0255999999999998</v>
      </c>
      <c r="S119" s="3">
        <v>4.6791999999999998</v>
      </c>
      <c r="T119" s="4">
        <v>5.2</v>
      </c>
      <c r="U119" s="4">
        <v>4.7670000000000003</v>
      </c>
      <c r="V119" s="3">
        <v>3.51</v>
      </c>
      <c r="W119" s="3">
        <v>3.2069999999999999</v>
      </c>
      <c r="X119" s="2"/>
      <c r="Y119" s="2">
        <v>4.76</v>
      </c>
      <c r="Z119" s="2">
        <v>4.3600000000000003</v>
      </c>
      <c r="AA119" s="2">
        <v>4.24</v>
      </c>
      <c r="AB119" s="2">
        <v>4.28</v>
      </c>
      <c r="AC119" s="2">
        <v>4.13</v>
      </c>
      <c r="AD119" s="2">
        <v>4.07</v>
      </c>
      <c r="AE119" s="2">
        <v>4.09</v>
      </c>
      <c r="AF119" s="2">
        <v>4.0999999999999996</v>
      </c>
      <c r="AG119" s="2">
        <v>4.18</v>
      </c>
      <c r="AH119" s="2">
        <v>4.22</v>
      </c>
      <c r="AI119" s="2">
        <v>4.4800000000000004</v>
      </c>
      <c r="AJ119" s="2">
        <v>4.63</v>
      </c>
      <c r="AK119" s="2">
        <v>4.68</v>
      </c>
      <c r="AL119" s="11">
        <v>4.5858413000000002</v>
      </c>
      <c r="AM119" s="11">
        <v>4.0576758999999996</v>
      </c>
      <c r="AN119" s="11">
        <v>3.6852182</v>
      </c>
      <c r="AO119" s="11">
        <v>3.5279560999999999</v>
      </c>
      <c r="AP119" s="11">
        <v>3.5026676999999999</v>
      </c>
      <c r="AQ119" s="11">
        <v>3.5557243000000001</v>
      </c>
      <c r="AR119" s="11"/>
      <c r="AS119" s="2"/>
      <c r="AT119" s="7">
        <f t="shared" si="17"/>
        <v>4.3327999999999998</v>
      </c>
      <c r="AU119" s="7">
        <f t="shared" si="18"/>
        <v>4.3340000000000005</v>
      </c>
      <c r="AV119" s="7">
        <f t="shared" si="19"/>
        <v>2.9039999999999999</v>
      </c>
      <c r="AW119" s="2"/>
      <c r="AX119" s="8">
        <f t="shared" si="20"/>
        <v>-19.000000000000039</v>
      </c>
      <c r="AY119" s="8">
        <f t="shared" si="21"/>
        <v>-0.1200000000000756</v>
      </c>
      <c r="AZ119" s="2"/>
      <c r="BA119" s="2">
        <f t="shared" si="22"/>
        <v>-0.14000000000000057</v>
      </c>
      <c r="BB119" s="2">
        <f t="shared" si="23"/>
        <v>-0.41000000000000014</v>
      </c>
      <c r="BC119" s="2"/>
      <c r="CB119" s="2"/>
    </row>
    <row r="120" spans="1:80" x14ac:dyDescent="0.25">
      <c r="A120" s="5">
        <f t="shared" si="24"/>
        <v>45447</v>
      </c>
      <c r="B120" t="s">
        <v>140</v>
      </c>
      <c r="C120" s="2">
        <v>4.17</v>
      </c>
      <c r="D120" s="2">
        <v>4.33</v>
      </c>
      <c r="E120" s="2">
        <v>2.54</v>
      </c>
      <c r="F120" s="2">
        <v>3.84</v>
      </c>
      <c r="G120" s="7">
        <v>1.008</v>
      </c>
      <c r="H120" s="2">
        <v>4.7699999999999996</v>
      </c>
      <c r="I120" s="2">
        <v>2.29</v>
      </c>
      <c r="J120" s="2">
        <v>3.45</v>
      </c>
      <c r="K120" s="2">
        <v>3.03</v>
      </c>
      <c r="L120" s="2">
        <v>3.28</v>
      </c>
      <c r="M120" s="3">
        <v>4.3056000000000001</v>
      </c>
      <c r="N120" s="2"/>
      <c r="O120" s="2">
        <v>4.3499999999999996</v>
      </c>
      <c r="P120" s="2">
        <v>4.7699999999999996</v>
      </c>
      <c r="Q120" s="2"/>
      <c r="R120" s="3">
        <v>5.0175999999999998</v>
      </c>
      <c r="S120" s="3">
        <v>4.66</v>
      </c>
      <c r="T120" s="4">
        <v>5.1289999999999996</v>
      </c>
      <c r="U120" s="4">
        <v>4.7009999999999996</v>
      </c>
      <c r="V120" s="3">
        <v>3.484</v>
      </c>
      <c r="W120" s="3">
        <v>3.1619999999999999</v>
      </c>
      <c r="X120" s="2"/>
      <c r="Y120" s="2">
        <v>4.7699999999999996</v>
      </c>
      <c r="Z120" s="2">
        <v>4.3499999999999996</v>
      </c>
      <c r="AA120" s="2">
        <v>4.21</v>
      </c>
      <c r="AB120" s="2">
        <v>4.25</v>
      </c>
      <c r="AC120" s="2">
        <v>4.0999999999999996</v>
      </c>
      <c r="AD120" s="2">
        <v>4.0199999999999996</v>
      </c>
      <c r="AE120" s="2">
        <v>4.0599999999999996</v>
      </c>
      <c r="AF120" s="2">
        <v>4.05</v>
      </c>
      <c r="AG120" s="2">
        <v>4.12</v>
      </c>
      <c r="AH120" s="2">
        <v>4.17</v>
      </c>
      <c r="AI120" s="2">
        <v>4.42</v>
      </c>
      <c r="AJ120" s="2">
        <v>4.57</v>
      </c>
      <c r="AK120" s="2">
        <v>4.62</v>
      </c>
      <c r="AL120" s="11">
        <v>4.5690584999999997</v>
      </c>
      <c r="AM120" s="11">
        <v>4.0079726000000004</v>
      </c>
      <c r="AN120" s="11">
        <v>3.6273263999999998</v>
      </c>
      <c r="AO120" s="11">
        <v>3.4734482</v>
      </c>
      <c r="AP120" s="11">
        <v>3.4509379999999998</v>
      </c>
      <c r="AQ120" s="11">
        <v>3.5036426999999999</v>
      </c>
      <c r="AR120" s="11"/>
      <c r="AS120" s="2"/>
      <c r="AT120" s="7">
        <f t="shared" si="17"/>
        <v>4.3024000000000004</v>
      </c>
      <c r="AU120" s="7">
        <f t="shared" si="18"/>
        <v>4.2729999999999997</v>
      </c>
      <c r="AV120" s="7">
        <f t="shared" si="19"/>
        <v>2.84</v>
      </c>
      <c r="AW120" s="2"/>
      <c r="AX120" s="8">
        <f t="shared" si="20"/>
        <v>-16.000000000000014</v>
      </c>
      <c r="AY120" s="8">
        <f t="shared" si="21"/>
        <v>2.9400000000000759</v>
      </c>
      <c r="AZ120" s="2"/>
      <c r="BA120" s="2">
        <f t="shared" si="22"/>
        <v>-0.17999999999999972</v>
      </c>
      <c r="BB120" s="2">
        <f t="shared" si="23"/>
        <v>-0.4399999999999995</v>
      </c>
      <c r="BC120" s="2"/>
      <c r="CB120" s="2"/>
    </row>
    <row r="121" spans="1:80" x14ac:dyDescent="0.25">
      <c r="A121" s="5">
        <f t="shared" si="24"/>
        <v>45448</v>
      </c>
      <c r="B121" t="s">
        <v>141</v>
      </c>
      <c r="C121" s="2">
        <v>4.1900000000000004</v>
      </c>
      <c r="D121" s="2">
        <v>4.29</v>
      </c>
      <c r="E121" s="2">
        <v>2.5099999999999998</v>
      </c>
      <c r="F121" s="2">
        <v>3.82</v>
      </c>
      <c r="G121" s="7">
        <v>1.0089999999999999</v>
      </c>
      <c r="H121" s="2">
        <v>4.71</v>
      </c>
      <c r="I121" s="2">
        <v>2.33</v>
      </c>
      <c r="J121" s="2">
        <v>3.39</v>
      </c>
      <c r="K121" s="2">
        <v>3</v>
      </c>
      <c r="L121" s="2">
        <v>3.25</v>
      </c>
      <c r="M121" s="3">
        <v>4.2465999999999999</v>
      </c>
      <c r="N121" s="2"/>
      <c r="O121" s="2">
        <v>4.3600000000000003</v>
      </c>
      <c r="P121" s="2">
        <v>4.7300000000000004</v>
      </c>
      <c r="Q121" s="2"/>
      <c r="R121" s="3">
        <v>5.0240999999999998</v>
      </c>
      <c r="S121" s="3">
        <v>4.6672000000000002</v>
      </c>
      <c r="T121" s="4">
        <v>5.1150000000000002</v>
      </c>
      <c r="U121" s="4">
        <v>4.68</v>
      </c>
      <c r="V121" s="3">
        <v>3.476</v>
      </c>
      <c r="W121" s="3">
        <v>3.157</v>
      </c>
      <c r="X121" s="2"/>
      <c r="Y121" s="2">
        <v>4.78</v>
      </c>
      <c r="Z121" s="2">
        <v>4.3600000000000003</v>
      </c>
      <c r="AA121" s="2">
        <v>4.22</v>
      </c>
      <c r="AB121" s="2">
        <v>4.25</v>
      </c>
      <c r="AC121" s="2">
        <v>4.0999999999999996</v>
      </c>
      <c r="AD121" s="2">
        <v>4.0199999999999996</v>
      </c>
      <c r="AE121" s="2">
        <v>4.04</v>
      </c>
      <c r="AF121" s="2">
        <v>4.05</v>
      </c>
      <c r="AG121" s="2">
        <v>4.13</v>
      </c>
      <c r="AH121" s="2">
        <v>4.1900000000000004</v>
      </c>
      <c r="AI121" s="2">
        <v>4.5</v>
      </c>
      <c r="AJ121" s="2">
        <v>4.57</v>
      </c>
      <c r="AK121" s="2">
        <v>4.6100000000000003</v>
      </c>
      <c r="AL121" s="11">
        <v>4.5709154999999999</v>
      </c>
      <c r="AM121" s="11">
        <v>4.0067145000000002</v>
      </c>
      <c r="AN121" s="11">
        <v>3.6100455</v>
      </c>
      <c r="AO121" s="11">
        <v>3.4591557000000002</v>
      </c>
      <c r="AP121" s="11">
        <v>3.4471257</v>
      </c>
      <c r="AQ121" s="11">
        <v>3.5025835000000001</v>
      </c>
      <c r="AR121" s="11"/>
      <c r="AS121" s="2"/>
      <c r="AT121" s="7">
        <f t="shared" si="17"/>
        <v>4.3103000000000007</v>
      </c>
      <c r="AU121" s="7">
        <f t="shared" si="18"/>
        <v>4.2449999999999992</v>
      </c>
      <c r="AV121" s="7">
        <f t="shared" si="19"/>
        <v>2.8380000000000001</v>
      </c>
      <c r="AW121" s="2"/>
      <c r="AX121" s="8">
        <f t="shared" si="20"/>
        <v>-9.9999999999999645</v>
      </c>
      <c r="AY121" s="8">
        <f t="shared" si="21"/>
        <v>6.5300000000001468</v>
      </c>
      <c r="AZ121" s="2"/>
      <c r="BA121" s="2">
        <f t="shared" si="22"/>
        <v>-0.16999999999999993</v>
      </c>
      <c r="BB121" s="2">
        <f t="shared" si="23"/>
        <v>-0.44000000000000039</v>
      </c>
      <c r="BC121" s="2"/>
      <c r="CB121" s="2"/>
    </row>
    <row r="122" spans="1:80" x14ac:dyDescent="0.25">
      <c r="A122" s="5">
        <f t="shared" si="24"/>
        <v>45449</v>
      </c>
      <c r="B122" t="s">
        <v>142</v>
      </c>
      <c r="C122" s="2">
        <v>4.17</v>
      </c>
      <c r="D122" s="2">
        <v>4.28</v>
      </c>
      <c r="E122" s="2">
        <v>2.54</v>
      </c>
      <c r="F122" s="2">
        <v>3.87</v>
      </c>
      <c r="G122" s="7">
        <v>0.95799999999999996</v>
      </c>
      <c r="H122" s="2">
        <v>4.67</v>
      </c>
      <c r="I122" s="2">
        <v>2.33</v>
      </c>
      <c r="J122" s="2">
        <v>3.39</v>
      </c>
      <c r="K122" s="2">
        <v>3.04</v>
      </c>
      <c r="L122" s="2">
        <v>3.33</v>
      </c>
      <c r="M122" s="3">
        <v>4.2275999999999998</v>
      </c>
      <c r="N122" s="2"/>
      <c r="O122" s="2">
        <v>4.3099999999999996</v>
      </c>
      <c r="P122" s="2">
        <v>4.72</v>
      </c>
      <c r="Q122" s="2"/>
      <c r="R122" s="3">
        <v>4.9947999999999997</v>
      </c>
      <c r="S122" s="3">
        <v>4.6280000000000001</v>
      </c>
      <c r="T122" s="4">
        <v>5.0720000000000001</v>
      </c>
      <c r="U122" s="4">
        <v>4.6189999999999998</v>
      </c>
      <c r="V122" s="3">
        <v>3.508</v>
      </c>
      <c r="W122" s="3">
        <v>3.194</v>
      </c>
      <c r="X122" s="2"/>
      <c r="Y122" s="2">
        <v>4.7300000000000004</v>
      </c>
      <c r="Z122" s="2">
        <v>4.3099999999999996</v>
      </c>
      <c r="AA122" s="2">
        <v>4.18</v>
      </c>
      <c r="AB122" s="2">
        <v>4.22</v>
      </c>
      <c r="AC122" s="2">
        <v>4.0599999999999996</v>
      </c>
      <c r="AD122" s="2">
        <v>4.01</v>
      </c>
      <c r="AE122" s="2">
        <v>4.03</v>
      </c>
      <c r="AF122" s="2">
        <v>4.04</v>
      </c>
      <c r="AG122" s="2">
        <v>4.12</v>
      </c>
      <c r="AH122" s="2">
        <v>4.17</v>
      </c>
      <c r="AI122" s="2">
        <v>4.42</v>
      </c>
      <c r="AJ122" s="2">
        <v>4.57</v>
      </c>
      <c r="AK122" s="2">
        <v>4.6100000000000003</v>
      </c>
      <c r="AL122" s="11">
        <v>4.5295635000000001</v>
      </c>
      <c r="AM122" s="11">
        <v>3.9521350000000002</v>
      </c>
      <c r="AN122" s="11">
        <v>3.5826557000000001</v>
      </c>
      <c r="AO122" s="11">
        <v>3.4611719999999999</v>
      </c>
      <c r="AP122" s="11">
        <v>3.4527850999999998</v>
      </c>
      <c r="AQ122" s="11">
        <v>3.5033721</v>
      </c>
      <c r="AR122" s="11"/>
      <c r="AS122" s="2"/>
      <c r="AT122" s="7">
        <f t="shared" si="17"/>
        <v>4.2612000000000005</v>
      </c>
      <c r="AU122" s="7">
        <f t="shared" si="18"/>
        <v>4.1659999999999995</v>
      </c>
      <c r="AV122" s="7">
        <f t="shared" si="19"/>
        <v>2.88</v>
      </c>
      <c r="AW122" s="2"/>
      <c r="AX122" s="8">
        <f t="shared" si="20"/>
        <v>-11.000000000000032</v>
      </c>
      <c r="AY122" s="8">
        <f t="shared" si="21"/>
        <v>9.5200000000001062</v>
      </c>
      <c r="AZ122" s="2"/>
      <c r="BA122" s="2">
        <f t="shared" si="22"/>
        <v>-0.13999999999999968</v>
      </c>
      <c r="BB122" s="2">
        <f t="shared" si="23"/>
        <v>-0.4399999999999995</v>
      </c>
      <c r="BC122" s="2"/>
      <c r="CB122" s="2"/>
    </row>
    <row r="123" spans="1:80" x14ac:dyDescent="0.25">
      <c r="A123" s="5">
        <f t="shared" si="24"/>
        <v>45450</v>
      </c>
      <c r="B123" t="s">
        <v>143</v>
      </c>
      <c r="C123" s="2">
        <v>4.25</v>
      </c>
      <c r="D123" s="2">
        <v>4.43</v>
      </c>
      <c r="E123" s="2">
        <v>2.62</v>
      </c>
      <c r="F123" s="2">
        <v>3.94</v>
      </c>
      <c r="G123" s="7">
        <v>0.96299999999999997</v>
      </c>
      <c r="H123" s="2">
        <v>4.67</v>
      </c>
      <c r="I123" s="2">
        <v>2.35</v>
      </c>
      <c r="J123" s="2">
        <v>3.47</v>
      </c>
      <c r="K123" s="2">
        <v>3.11</v>
      </c>
      <c r="L123" s="2">
        <v>3.4</v>
      </c>
      <c r="M123" s="3">
        <v>4.2222999999999997</v>
      </c>
      <c r="N123" s="2"/>
      <c r="O123" s="2">
        <v>4.37</v>
      </c>
      <c r="P123" s="2">
        <v>4.87</v>
      </c>
      <c r="Q123" s="2"/>
      <c r="R123" s="3">
        <v>5.0307000000000004</v>
      </c>
      <c r="S123" s="3">
        <v>4.6973000000000003</v>
      </c>
      <c r="T123" s="4">
        <v>5.0659999999999998</v>
      </c>
      <c r="U123" s="4">
        <v>4.6130000000000004</v>
      </c>
      <c r="V123" s="3">
        <v>3.54</v>
      </c>
      <c r="W123" s="3">
        <v>3.2559999999999998</v>
      </c>
      <c r="X123" s="2"/>
      <c r="Y123" s="2">
        <v>4.8</v>
      </c>
      <c r="Z123" s="2">
        <v>4.37</v>
      </c>
      <c r="AA123" s="2">
        <v>4.25</v>
      </c>
      <c r="AB123" s="2">
        <v>4.32</v>
      </c>
      <c r="AC123" s="2">
        <v>4.1500000000000004</v>
      </c>
      <c r="AD123" s="2">
        <v>4.09</v>
      </c>
      <c r="AE123" s="2">
        <v>4.1100000000000003</v>
      </c>
      <c r="AF123" s="2">
        <v>4.13</v>
      </c>
      <c r="AG123" s="2">
        <v>4.21</v>
      </c>
      <c r="AH123" s="2">
        <v>4.25</v>
      </c>
      <c r="AI123" s="2">
        <v>4.5</v>
      </c>
      <c r="AJ123" s="2">
        <v>4.6500000000000004</v>
      </c>
      <c r="AK123" s="2">
        <v>4.6900000000000004</v>
      </c>
      <c r="AL123" s="11">
        <v>4.5885470000000002</v>
      </c>
      <c r="AM123" s="11">
        <v>4.0388925000000002</v>
      </c>
      <c r="AN123" s="11">
        <v>3.7084145999999998</v>
      </c>
      <c r="AO123" s="11">
        <v>3.5777542000000002</v>
      </c>
      <c r="AP123" s="11">
        <v>3.5516098</v>
      </c>
      <c r="AQ123" s="11">
        <v>3.5900259000000001</v>
      </c>
      <c r="AR123" s="11"/>
      <c r="AS123" s="2"/>
      <c r="AT123" s="7">
        <f t="shared" si="17"/>
        <v>4.3639000000000001</v>
      </c>
      <c r="AU123" s="7">
        <f t="shared" si="18"/>
        <v>4.160000000000001</v>
      </c>
      <c r="AV123" s="7">
        <f t="shared" si="19"/>
        <v>2.9719999999999995</v>
      </c>
      <c r="AW123" s="2"/>
      <c r="AX123" s="8">
        <f t="shared" si="20"/>
        <v>-17.999999999999972</v>
      </c>
      <c r="AY123" s="8">
        <f t="shared" si="21"/>
        <v>20.389999999999908</v>
      </c>
      <c r="AZ123" s="2"/>
      <c r="BA123" s="2">
        <f t="shared" si="22"/>
        <v>-0.12000000000000011</v>
      </c>
      <c r="BB123" s="2">
        <f t="shared" si="23"/>
        <v>-0.44000000000000039</v>
      </c>
      <c r="BC123" s="2"/>
      <c r="CB123" s="2"/>
    </row>
    <row r="124" spans="1:80" x14ac:dyDescent="0.25">
      <c r="A124" s="5">
        <f t="shared" si="24"/>
        <v>45453</v>
      </c>
      <c r="B124" t="s">
        <v>144</v>
      </c>
      <c r="C124" s="2">
        <v>4.33</v>
      </c>
      <c r="D124" s="2">
        <v>4.47</v>
      </c>
      <c r="E124" s="2">
        <v>2.67</v>
      </c>
      <c r="F124" s="2">
        <v>4.09</v>
      </c>
      <c r="G124" s="7">
        <v>1.03</v>
      </c>
      <c r="H124" s="2">
        <v>4.7699999999999996</v>
      </c>
      <c r="I124" s="2">
        <v>2.36</v>
      </c>
      <c r="J124" s="2">
        <v>3.51</v>
      </c>
      <c r="K124" s="2">
        <v>3.24</v>
      </c>
      <c r="L124" s="2">
        <v>3.5</v>
      </c>
      <c r="M124" s="3">
        <v>4.2222999999999997</v>
      </c>
      <c r="N124" s="2"/>
      <c r="O124" s="2">
        <v>4.42</v>
      </c>
      <c r="P124" s="2">
        <v>4.8899999999999997</v>
      </c>
      <c r="Q124" s="2"/>
      <c r="R124" s="3">
        <v>5.0518000000000001</v>
      </c>
      <c r="S124" s="3">
        <v>4.7332999999999998</v>
      </c>
      <c r="T124" s="4">
        <v>5.165</v>
      </c>
      <c r="U124" s="4">
        <v>4.76</v>
      </c>
      <c r="V124" s="3">
        <v>3.5609999999999999</v>
      </c>
      <c r="W124" s="3">
        <v>3.2839999999999998</v>
      </c>
      <c r="X124" s="2"/>
      <c r="Y124" s="2">
        <v>4.83</v>
      </c>
      <c r="Z124" s="2">
        <v>4.42</v>
      </c>
      <c r="AA124" s="2">
        <v>4.3099999999999996</v>
      </c>
      <c r="AB124" s="2">
        <v>4.38</v>
      </c>
      <c r="AC124" s="2">
        <v>4.21</v>
      </c>
      <c r="AD124" s="2">
        <v>4.17</v>
      </c>
      <c r="AE124" s="2">
        <v>4.1900000000000004</v>
      </c>
      <c r="AF124" s="2">
        <v>4.21</v>
      </c>
      <c r="AG124" s="2">
        <v>4.28</v>
      </c>
      <c r="AH124" s="2">
        <v>4.33</v>
      </c>
      <c r="AI124" s="2">
        <v>4.58</v>
      </c>
      <c r="AJ124" s="2">
        <v>4.74</v>
      </c>
      <c r="AK124" s="2">
        <v>4.7699999999999996</v>
      </c>
      <c r="AL124" s="11">
        <v>4.6515531000000001</v>
      </c>
      <c r="AM124" s="11">
        <v>4.1605701000000002</v>
      </c>
      <c r="AN124" s="11">
        <v>3.8055203</v>
      </c>
      <c r="AO124" s="11">
        <v>3.6566721000000002</v>
      </c>
      <c r="AP124" s="11">
        <v>3.6298032999999998</v>
      </c>
      <c r="AQ124" s="11">
        <v>3.6777185000000001</v>
      </c>
      <c r="AR124" s="11"/>
      <c r="AS124" s="2"/>
      <c r="AT124" s="7">
        <f t="shared" si="17"/>
        <v>4.4147999999999996</v>
      </c>
      <c r="AU124" s="7">
        <f t="shared" si="18"/>
        <v>4.3549999999999995</v>
      </c>
      <c r="AV124" s="7">
        <f t="shared" si="19"/>
        <v>3.0069999999999997</v>
      </c>
      <c r="AW124" s="2"/>
      <c r="AX124" s="8">
        <f t="shared" si="20"/>
        <v>-13.999999999999968</v>
      </c>
      <c r="AY124" s="8">
        <f t="shared" si="21"/>
        <v>5.9800000000000075</v>
      </c>
      <c r="AZ124" s="2"/>
      <c r="BA124" s="2">
        <f t="shared" si="22"/>
        <v>-8.9999999999999858E-2</v>
      </c>
      <c r="BB124" s="2">
        <f t="shared" si="23"/>
        <v>-0.41999999999999993</v>
      </c>
      <c r="BC124" s="2"/>
      <c r="CB124" s="2"/>
    </row>
    <row r="125" spans="1:80" x14ac:dyDescent="0.25">
      <c r="A125" s="5">
        <f t="shared" si="24"/>
        <v>45454</v>
      </c>
      <c r="B125" t="s">
        <v>145</v>
      </c>
      <c r="C125" s="2">
        <v>4.26</v>
      </c>
      <c r="D125" s="2">
        <v>4.3899999999999997</v>
      </c>
      <c r="E125" s="2">
        <v>2.62</v>
      </c>
      <c r="F125" s="2">
        <v>4.08</v>
      </c>
      <c r="G125" s="7">
        <v>1.016</v>
      </c>
      <c r="H125" s="2">
        <v>4.7699999999999996</v>
      </c>
      <c r="I125" s="2">
        <v>2.3199999999999998</v>
      </c>
      <c r="J125" s="2">
        <v>3.48</v>
      </c>
      <c r="K125" s="2">
        <v>3.24</v>
      </c>
      <c r="L125" s="2">
        <v>3.45</v>
      </c>
      <c r="M125" s="3">
        <v>4.3243</v>
      </c>
      <c r="N125" s="2"/>
      <c r="O125" s="2">
        <v>4.3499999999999996</v>
      </c>
      <c r="P125" s="2">
        <v>4.83</v>
      </c>
      <c r="Q125" s="2"/>
      <c r="R125" s="3">
        <v>5.0255999999999998</v>
      </c>
      <c r="S125" s="3">
        <v>4.6954000000000002</v>
      </c>
      <c r="T125" s="4">
        <v>5.133</v>
      </c>
      <c r="U125" s="4">
        <v>4.7030000000000003</v>
      </c>
      <c r="V125" s="3">
        <v>3.5379999999999998</v>
      </c>
      <c r="W125" s="3">
        <v>3.242</v>
      </c>
      <c r="X125" s="2"/>
      <c r="Y125" s="2">
        <v>4.78</v>
      </c>
      <c r="Z125" s="2">
        <v>4.3499999999999996</v>
      </c>
      <c r="AA125" s="2">
        <v>4.25</v>
      </c>
      <c r="AB125" s="2">
        <v>4.32</v>
      </c>
      <c r="AC125" s="2">
        <v>4.1500000000000004</v>
      </c>
      <c r="AD125" s="2">
        <v>4.1100000000000003</v>
      </c>
      <c r="AE125" s="2">
        <v>4.12</v>
      </c>
      <c r="AF125" s="2">
        <v>4.1399999999999997</v>
      </c>
      <c r="AG125" s="2">
        <v>4.22</v>
      </c>
      <c r="AH125" s="2">
        <v>4.26</v>
      </c>
      <c r="AI125" s="2">
        <v>4.53</v>
      </c>
      <c r="AJ125" s="2">
        <v>4.7</v>
      </c>
      <c r="AK125" s="2">
        <v>4.74</v>
      </c>
      <c r="AL125" s="11">
        <v>4.6005561999999998</v>
      </c>
      <c r="AM125" s="11">
        <v>4.0947826999999997</v>
      </c>
      <c r="AN125" s="11">
        <v>3.7378922000000001</v>
      </c>
      <c r="AO125" s="11">
        <v>3.5922740000000002</v>
      </c>
      <c r="AP125" s="11">
        <v>3.5753020000000002</v>
      </c>
      <c r="AQ125" s="11">
        <v>3.6311632999999999</v>
      </c>
      <c r="AR125" s="11"/>
      <c r="AS125" s="2"/>
      <c r="AT125" s="7">
        <f t="shared" si="17"/>
        <v>4.3652000000000006</v>
      </c>
      <c r="AU125" s="7">
        <f t="shared" si="18"/>
        <v>4.2730000000000006</v>
      </c>
      <c r="AV125" s="7">
        <f t="shared" si="19"/>
        <v>2.9460000000000002</v>
      </c>
      <c r="AW125" s="2"/>
      <c r="AX125" s="8">
        <f t="shared" si="20"/>
        <v>-12.999999999999989</v>
      </c>
      <c r="AY125" s="8">
        <f t="shared" si="21"/>
        <v>9.220000000000006</v>
      </c>
      <c r="AZ125" s="2"/>
      <c r="BA125" s="2">
        <f t="shared" si="22"/>
        <v>-8.9999999999999858E-2</v>
      </c>
      <c r="BB125" s="2">
        <f t="shared" si="23"/>
        <v>-0.44000000000000039</v>
      </c>
      <c r="BC125" s="2"/>
      <c r="CB125" s="2"/>
    </row>
    <row r="126" spans="1:80" x14ac:dyDescent="0.25">
      <c r="A126" s="5">
        <f t="shared" si="24"/>
        <v>45455</v>
      </c>
      <c r="B126" t="s">
        <v>146</v>
      </c>
      <c r="C126" s="2">
        <v>4.1100000000000003</v>
      </c>
      <c r="D126" s="2">
        <v>4.3099999999999996</v>
      </c>
      <c r="E126" s="2">
        <v>2.54</v>
      </c>
      <c r="F126" s="2">
        <v>3.92</v>
      </c>
      <c r="G126" s="7">
        <v>0.98699999999999999</v>
      </c>
      <c r="H126" s="2">
        <v>4.76</v>
      </c>
      <c r="I126" s="2">
        <v>2.21</v>
      </c>
      <c r="J126" s="2">
        <v>3.39</v>
      </c>
      <c r="K126" s="2">
        <v>3.16</v>
      </c>
      <c r="L126" s="2">
        <v>3.38</v>
      </c>
      <c r="M126" s="3">
        <v>4.2786999999999997</v>
      </c>
      <c r="N126" s="2"/>
      <c r="O126" s="2">
        <v>4.2</v>
      </c>
      <c r="P126" s="2">
        <v>4.75</v>
      </c>
      <c r="Q126" s="2"/>
      <c r="R126" s="3">
        <v>4.9584000000000001</v>
      </c>
      <c r="S126" s="3">
        <v>4.5743</v>
      </c>
      <c r="T126" s="4">
        <v>5.1349999999999998</v>
      </c>
      <c r="U126" s="4">
        <v>4.7069999999999999</v>
      </c>
      <c r="V126" s="3">
        <v>3.4910000000000001</v>
      </c>
      <c r="W126" s="3">
        <v>3.1659999999999999</v>
      </c>
      <c r="X126" s="2"/>
      <c r="Y126" s="2">
        <v>4.67</v>
      </c>
      <c r="Z126" s="2">
        <v>4.2</v>
      </c>
      <c r="AA126" s="2">
        <v>4.0999999999999996</v>
      </c>
      <c r="AB126" s="2">
        <v>4.17</v>
      </c>
      <c r="AC126" s="2">
        <v>4.01</v>
      </c>
      <c r="AD126" s="2">
        <v>3.95</v>
      </c>
      <c r="AE126" s="2">
        <v>4.1399999999999997</v>
      </c>
      <c r="AF126" s="2">
        <v>3.99</v>
      </c>
      <c r="AG126" s="2">
        <v>4.07</v>
      </c>
      <c r="AH126" s="2">
        <v>4.1100000000000003</v>
      </c>
      <c r="AI126" s="2">
        <v>4.3899999999999997</v>
      </c>
      <c r="AJ126" s="2">
        <v>4.5599999999999996</v>
      </c>
      <c r="AK126" s="2">
        <v>4.6100000000000003</v>
      </c>
      <c r="AL126" s="11">
        <v>4.4675251999999999</v>
      </c>
      <c r="AM126" s="11">
        <v>3.9075578000000002</v>
      </c>
      <c r="AN126" s="11">
        <v>3.5484046</v>
      </c>
      <c r="AO126" s="11">
        <v>3.4237879000000002</v>
      </c>
      <c r="AP126" s="11">
        <v>3.4243472000000001</v>
      </c>
      <c r="AQ126" s="11">
        <v>3.4839155000000002</v>
      </c>
      <c r="AR126" s="11"/>
      <c r="AS126" s="2"/>
      <c r="AT126" s="7">
        <f t="shared" si="17"/>
        <v>4.1901999999999999</v>
      </c>
      <c r="AU126" s="7">
        <f t="shared" si="18"/>
        <v>4.2789999999999999</v>
      </c>
      <c r="AV126" s="7">
        <f t="shared" si="19"/>
        <v>2.8409999999999997</v>
      </c>
      <c r="AW126" s="2"/>
      <c r="AX126" s="8">
        <f t="shared" si="20"/>
        <v>-19.999999999999929</v>
      </c>
      <c r="AY126" s="8">
        <f t="shared" si="21"/>
        <v>-8.879999999999999</v>
      </c>
      <c r="AZ126" s="2"/>
      <c r="BA126" s="2">
        <f t="shared" si="22"/>
        <v>-8.9999999999999858E-2</v>
      </c>
      <c r="BB126" s="2">
        <f t="shared" si="23"/>
        <v>-0.44000000000000039</v>
      </c>
      <c r="BC126" s="2"/>
      <c r="CB126" s="2"/>
    </row>
    <row r="127" spans="1:80" x14ac:dyDescent="0.25">
      <c r="A127" s="5">
        <f t="shared" si="24"/>
        <v>45456</v>
      </c>
      <c r="B127" t="s">
        <v>147</v>
      </c>
      <c r="C127" s="2">
        <v>4.13</v>
      </c>
      <c r="D127" s="2">
        <v>4.24</v>
      </c>
      <c r="E127" s="2">
        <v>2.4700000000000002</v>
      </c>
      <c r="F127" s="2">
        <v>3.96</v>
      </c>
      <c r="G127" s="7">
        <v>0.96899999999999997</v>
      </c>
      <c r="H127" s="2">
        <v>4.6900000000000004</v>
      </c>
      <c r="I127" s="2">
        <v>2.27</v>
      </c>
      <c r="J127" s="2">
        <v>3.33</v>
      </c>
      <c r="K127" s="2">
        <v>3.18</v>
      </c>
      <c r="L127" s="2">
        <v>3.38</v>
      </c>
      <c r="M127" s="3">
        <v>4.1906999999999996</v>
      </c>
      <c r="N127" s="2"/>
      <c r="O127" s="2">
        <v>4.22</v>
      </c>
      <c r="P127" s="2">
        <v>4.6900000000000004</v>
      </c>
      <c r="Q127" s="2"/>
      <c r="R127" s="3">
        <v>4.9389000000000003</v>
      </c>
      <c r="S127" s="3">
        <v>4.5444000000000004</v>
      </c>
      <c r="T127" s="4">
        <v>5.0839999999999996</v>
      </c>
      <c r="U127" s="4">
        <v>4.6109999999999998</v>
      </c>
      <c r="V127" s="3">
        <v>3.4689999999999999</v>
      </c>
      <c r="W127" s="3">
        <v>3.125</v>
      </c>
      <c r="X127" s="2"/>
      <c r="Y127" s="2">
        <v>4.6900000000000004</v>
      </c>
      <c r="Z127" s="2">
        <v>4.22</v>
      </c>
      <c r="AA127" s="2">
        <v>4.1100000000000003</v>
      </c>
      <c r="AB127" s="2">
        <v>4.17</v>
      </c>
      <c r="AC127" s="2">
        <v>4.01</v>
      </c>
      <c r="AD127" s="2">
        <v>3.96</v>
      </c>
      <c r="AE127" s="2">
        <v>4</v>
      </c>
      <c r="AF127" s="2">
        <v>4</v>
      </c>
      <c r="AG127" s="2">
        <v>4.08</v>
      </c>
      <c r="AH127" s="2">
        <v>4.13</v>
      </c>
      <c r="AI127" s="2">
        <v>4.3899999999999997</v>
      </c>
      <c r="AJ127" s="2">
        <v>4.5599999999999996</v>
      </c>
      <c r="AK127" s="2">
        <v>4.62</v>
      </c>
      <c r="AL127" s="11">
        <v>4.4468272999999998</v>
      </c>
      <c r="AM127" s="11">
        <v>3.8567168999999999</v>
      </c>
      <c r="AN127" s="11">
        <v>3.5261089999999999</v>
      </c>
      <c r="AO127" s="11">
        <v>3.4317749000000002</v>
      </c>
      <c r="AP127" s="11">
        <v>3.4409716000000001</v>
      </c>
      <c r="AQ127" s="11">
        <v>3.5040342</v>
      </c>
      <c r="AR127" s="11"/>
      <c r="AS127" s="2"/>
      <c r="AT127" s="7">
        <f t="shared" si="17"/>
        <v>4.1499000000000006</v>
      </c>
      <c r="AU127" s="7">
        <f t="shared" si="18"/>
        <v>4.1379999999999999</v>
      </c>
      <c r="AV127" s="7">
        <f t="shared" si="19"/>
        <v>2.7810000000000001</v>
      </c>
      <c r="AW127" s="2"/>
      <c r="AX127" s="8">
        <f t="shared" si="20"/>
        <v>-11.000000000000032</v>
      </c>
      <c r="AY127" s="8">
        <f t="shared" si="21"/>
        <v>1.1900000000000688</v>
      </c>
      <c r="AZ127" s="2"/>
      <c r="BA127" s="2">
        <f t="shared" si="22"/>
        <v>-8.9999999999999858E-2</v>
      </c>
      <c r="BB127" s="2">
        <f t="shared" si="23"/>
        <v>-0.45000000000000018</v>
      </c>
      <c r="BC127" s="2"/>
      <c r="CB127" s="2"/>
    </row>
    <row r="128" spans="1:80" x14ac:dyDescent="0.25">
      <c r="A128" s="5">
        <f t="shared" si="24"/>
        <v>45457</v>
      </c>
      <c r="B128" t="s">
        <v>148</v>
      </c>
      <c r="C128" s="2">
        <v>4.05</v>
      </c>
      <c r="D128" s="2">
        <v>4.2</v>
      </c>
      <c r="E128" s="2">
        <v>2.37</v>
      </c>
      <c r="F128" s="2">
        <v>3.94</v>
      </c>
      <c r="G128" s="7">
        <v>0.93400000000000005</v>
      </c>
      <c r="H128" s="2">
        <v>4.63</v>
      </c>
      <c r="I128" s="2">
        <v>2.1800000000000002</v>
      </c>
      <c r="J128" s="2">
        <v>3.28</v>
      </c>
      <c r="K128" s="2">
        <v>3.16</v>
      </c>
      <c r="L128" s="2">
        <v>3.35</v>
      </c>
      <c r="M128" s="3">
        <v>4.1226000000000003</v>
      </c>
      <c r="N128" s="2"/>
      <c r="O128" s="2">
        <v>4.18</v>
      </c>
      <c r="P128" s="2">
        <v>4.6900000000000004</v>
      </c>
      <c r="Q128" s="2"/>
      <c r="R128" s="3">
        <v>4.93</v>
      </c>
      <c r="S128" s="3">
        <v>4.5156000000000001</v>
      </c>
      <c r="T128" s="4">
        <v>5.0259999999999998</v>
      </c>
      <c r="U128" s="4">
        <v>4.5140000000000002</v>
      </c>
      <c r="V128" s="3">
        <v>3.444</v>
      </c>
      <c r="W128" s="3">
        <v>3.0870000000000002</v>
      </c>
      <c r="X128" s="2"/>
      <c r="Y128" s="2">
        <v>4.67</v>
      </c>
      <c r="Z128" s="2">
        <v>4.18</v>
      </c>
      <c r="AA128" s="2">
        <v>4.05</v>
      </c>
      <c r="AB128" s="2">
        <v>4.1100000000000003</v>
      </c>
      <c r="AC128" s="2">
        <v>3.95</v>
      </c>
      <c r="AD128" s="2">
        <v>3.9</v>
      </c>
      <c r="AE128" s="2">
        <v>3.91</v>
      </c>
      <c r="AF128" s="2">
        <v>3.93</v>
      </c>
      <c r="AG128" s="2">
        <v>4</v>
      </c>
      <c r="AH128" s="2">
        <v>4.05</v>
      </c>
      <c r="AI128" s="2">
        <v>4.3099999999999996</v>
      </c>
      <c r="AJ128" s="2">
        <v>4.4800000000000004</v>
      </c>
      <c r="AK128" s="2">
        <v>4.54</v>
      </c>
      <c r="AL128" s="11">
        <v>4.3848919000000004</v>
      </c>
      <c r="AM128" s="11">
        <v>3.7486717000000001</v>
      </c>
      <c r="AN128" s="11">
        <v>3.4614522999999999</v>
      </c>
      <c r="AO128" s="11">
        <v>3.3697710000000001</v>
      </c>
      <c r="AP128" s="11">
        <v>3.3580787000000001</v>
      </c>
      <c r="AQ128" s="11">
        <v>3.4024665999999999</v>
      </c>
      <c r="AR128" s="11"/>
      <c r="AS128" s="2"/>
      <c r="AT128" s="7">
        <f t="shared" si="17"/>
        <v>4.1012000000000004</v>
      </c>
      <c r="AU128" s="7">
        <f t="shared" si="18"/>
        <v>4.0020000000000007</v>
      </c>
      <c r="AV128" s="7">
        <f t="shared" si="19"/>
        <v>2.7300000000000004</v>
      </c>
      <c r="AW128" s="2"/>
      <c r="AX128" s="8">
        <f t="shared" si="20"/>
        <v>-15.000000000000036</v>
      </c>
      <c r="AY128" s="8">
        <f t="shared" si="21"/>
        <v>9.9199999999999733</v>
      </c>
      <c r="AZ128" s="2"/>
      <c r="BA128" s="2">
        <f t="shared" si="22"/>
        <v>-0.12999999999999989</v>
      </c>
      <c r="BB128" s="2">
        <f t="shared" si="23"/>
        <v>-0.49000000000000021</v>
      </c>
      <c r="BC128" s="2"/>
      <c r="CB128" s="2"/>
    </row>
    <row r="129" spans="1:80" x14ac:dyDescent="0.25">
      <c r="A129" s="5">
        <f t="shared" si="24"/>
        <v>45460</v>
      </c>
      <c r="B129" t="s">
        <v>149</v>
      </c>
      <c r="C129" s="2">
        <v>4.1100000000000003</v>
      </c>
      <c r="D129" s="2">
        <v>4.28</v>
      </c>
      <c r="E129" s="2">
        <v>2.41</v>
      </c>
      <c r="F129" s="2">
        <v>3.94</v>
      </c>
      <c r="G129" s="7">
        <v>0.93</v>
      </c>
      <c r="H129" s="2">
        <v>4.63</v>
      </c>
      <c r="I129" s="2">
        <v>2.19</v>
      </c>
      <c r="J129" s="2">
        <v>3.32</v>
      </c>
      <c r="K129" s="2">
        <v>3.16</v>
      </c>
      <c r="L129" s="2">
        <v>3.35</v>
      </c>
      <c r="M129" s="3">
        <v>4.1123000000000003</v>
      </c>
      <c r="N129" s="2"/>
      <c r="O129" s="2">
        <v>4.2</v>
      </c>
      <c r="P129" s="2">
        <v>4.76</v>
      </c>
      <c r="Q129" s="2"/>
      <c r="R129" s="3">
        <v>4.9420000000000002</v>
      </c>
      <c r="S129" s="3">
        <v>4.5368000000000004</v>
      </c>
      <c r="T129" s="4">
        <v>5.0419999999999998</v>
      </c>
      <c r="U129" s="4">
        <v>4.5419999999999998</v>
      </c>
      <c r="V129" s="3">
        <v>3.242</v>
      </c>
      <c r="W129" s="3">
        <v>2.9390000000000001</v>
      </c>
      <c r="X129" s="2"/>
      <c r="Y129" s="2">
        <v>4.6900000000000004</v>
      </c>
      <c r="Z129" s="2">
        <v>4.2</v>
      </c>
      <c r="AA129" s="2">
        <v>4.09</v>
      </c>
      <c r="AB129" s="2">
        <v>4.1399999999999997</v>
      </c>
      <c r="AC129" s="2">
        <v>3.98</v>
      </c>
      <c r="AD129" s="2">
        <v>3.94</v>
      </c>
      <c r="AE129" s="2">
        <v>4.01</v>
      </c>
      <c r="AF129" s="2">
        <v>3.97</v>
      </c>
      <c r="AG129" s="2">
        <v>4.05</v>
      </c>
      <c r="AH129" s="2">
        <v>4.1100000000000003</v>
      </c>
      <c r="AI129" s="2">
        <v>4.37</v>
      </c>
      <c r="AJ129" s="2">
        <v>4.53</v>
      </c>
      <c r="AK129" s="2">
        <v>4.5999999999999996</v>
      </c>
      <c r="AL129" s="11">
        <v>4.4286241000000004</v>
      </c>
      <c r="AM129" s="11">
        <v>3.839197</v>
      </c>
      <c r="AN129" s="11">
        <v>3.5059052999999998</v>
      </c>
      <c r="AO129" s="11">
        <v>3.3843958999999999</v>
      </c>
      <c r="AP129" s="11">
        <v>3.3770115000000001</v>
      </c>
      <c r="AQ129" s="11">
        <v>3.4385089999999998</v>
      </c>
      <c r="AR129" s="11"/>
      <c r="AS129" s="2"/>
      <c r="AT129" s="7">
        <f t="shared" si="17"/>
        <v>4.1316000000000006</v>
      </c>
      <c r="AU129" s="7">
        <f t="shared" si="18"/>
        <v>4.0419999999999998</v>
      </c>
      <c r="AV129" s="7">
        <f t="shared" si="19"/>
        <v>2.6360000000000001</v>
      </c>
      <c r="AW129" s="2"/>
      <c r="AX129" s="8">
        <f t="shared" si="20"/>
        <v>-16.999999999999993</v>
      </c>
      <c r="AY129" s="8">
        <f t="shared" si="21"/>
        <v>8.960000000000079</v>
      </c>
      <c r="AZ129" s="2"/>
      <c r="BA129" s="2">
        <f t="shared" si="22"/>
        <v>-8.9999999999999858E-2</v>
      </c>
      <c r="BB129" s="2">
        <f t="shared" si="23"/>
        <v>-0.47999999999999954</v>
      </c>
      <c r="BC129" s="2"/>
      <c r="CB129" s="2"/>
    </row>
    <row r="130" spans="1:80" x14ac:dyDescent="0.25">
      <c r="A130" s="5">
        <f t="shared" si="24"/>
        <v>45461</v>
      </c>
      <c r="B130" t="s">
        <v>150</v>
      </c>
      <c r="C130" s="2">
        <v>4.04</v>
      </c>
      <c r="D130" s="2">
        <v>4.22</v>
      </c>
      <c r="E130" s="2">
        <v>2.39</v>
      </c>
      <c r="F130" s="2">
        <v>3.89</v>
      </c>
      <c r="G130" s="7">
        <v>0.94799999999999995</v>
      </c>
      <c r="H130" s="2">
        <v>4.63</v>
      </c>
      <c r="I130" s="2">
        <v>2.15</v>
      </c>
      <c r="J130" s="2">
        <v>3.26</v>
      </c>
      <c r="K130" s="2">
        <v>3.13</v>
      </c>
      <c r="L130" s="2">
        <v>3.33</v>
      </c>
      <c r="M130" s="3">
        <v>4.1562000000000001</v>
      </c>
      <c r="N130" s="2"/>
      <c r="O130" s="2">
        <v>4.16</v>
      </c>
      <c r="P130" s="2">
        <v>4.7</v>
      </c>
      <c r="Q130" s="2"/>
      <c r="R130" s="3" t="e">
        <v>#N/A</v>
      </c>
      <c r="S130" s="3" t="e">
        <v>#N/A</v>
      </c>
      <c r="T130" s="4">
        <v>5.0780000000000003</v>
      </c>
      <c r="U130" s="4">
        <v>4.6050000000000004</v>
      </c>
      <c r="V130" s="3">
        <v>3.24</v>
      </c>
      <c r="W130" s="3" t="e">
        <v>#N/A</v>
      </c>
      <c r="X130" s="2"/>
      <c r="Y130" s="2">
        <v>4.6399999999999997</v>
      </c>
      <c r="Z130" s="2">
        <v>4.16</v>
      </c>
      <c r="AA130" s="2">
        <v>4.03</v>
      </c>
      <c r="AB130" s="2">
        <v>4.08</v>
      </c>
      <c r="AC130" s="2">
        <v>3.93</v>
      </c>
      <c r="AD130" s="2">
        <v>3.88</v>
      </c>
      <c r="AE130" s="2">
        <v>3.9</v>
      </c>
      <c r="AF130" s="2">
        <v>3.92</v>
      </c>
      <c r="AG130" s="2">
        <v>4</v>
      </c>
      <c r="AH130" s="2">
        <v>4.04</v>
      </c>
      <c r="AI130" s="2">
        <v>4.3099999999999996</v>
      </c>
      <c r="AJ130" s="2">
        <v>4.47</v>
      </c>
      <c r="AK130" s="2">
        <v>4.53</v>
      </c>
      <c r="AL130" s="11">
        <v>4.3633218999999999</v>
      </c>
      <c r="AM130" s="11">
        <v>3.7560728000000001</v>
      </c>
      <c r="AN130" s="11">
        <v>3.4241263000000002</v>
      </c>
      <c r="AO130" s="11">
        <v>3.3138781000000002</v>
      </c>
      <c r="AP130" s="11">
        <v>3.3198053000000001</v>
      </c>
      <c r="AQ130" s="11">
        <v>3.3890262</v>
      </c>
      <c r="AR130" s="11"/>
      <c r="AS130" s="2"/>
      <c r="AT130" s="7" t="e">
        <f t="shared" si="17"/>
        <v>#N/A</v>
      </c>
      <c r="AU130" s="7">
        <f t="shared" si="18"/>
        <v>4.1320000000000006</v>
      </c>
      <c r="AV130" s="7" t="e">
        <f t="shared" si="19"/>
        <v>#N/A</v>
      </c>
      <c r="AW130" s="2"/>
      <c r="AX130" s="8">
        <f t="shared" si="20"/>
        <v>-17.999999999999972</v>
      </c>
      <c r="AY130" s="8" t="e">
        <f t="shared" si="21"/>
        <v>#N/A</v>
      </c>
      <c r="AZ130" s="2"/>
      <c r="BA130" s="2">
        <f t="shared" si="22"/>
        <v>-0.12000000000000011</v>
      </c>
      <c r="BB130" s="2">
        <f t="shared" si="23"/>
        <v>-0.48000000000000043</v>
      </c>
      <c r="BC130" s="2"/>
      <c r="CB130" s="2"/>
    </row>
    <row r="131" spans="1:80" x14ac:dyDescent="0.25">
      <c r="A131" s="5">
        <f t="shared" si="24"/>
        <v>45462</v>
      </c>
      <c r="B131" t="s">
        <v>151</v>
      </c>
      <c r="C131" s="2">
        <v>4.07</v>
      </c>
      <c r="D131" s="2" t="e">
        <v>#N/A</v>
      </c>
      <c r="E131" s="2">
        <v>2.41</v>
      </c>
      <c r="F131" s="2">
        <v>3.96</v>
      </c>
      <c r="G131" s="7">
        <v>0.92500000000000004</v>
      </c>
      <c r="H131" s="2">
        <v>4.57</v>
      </c>
      <c r="I131" s="2">
        <v>2.23</v>
      </c>
      <c r="J131" s="2">
        <v>3.3</v>
      </c>
      <c r="K131" s="2">
        <v>3.16</v>
      </c>
      <c r="L131" s="2">
        <v>3.36</v>
      </c>
      <c r="M131" s="3">
        <v>4.1810999999999998</v>
      </c>
      <c r="N131" s="2"/>
      <c r="O131" s="2">
        <v>4.1900000000000004</v>
      </c>
      <c r="P131" s="2" t="e">
        <v>#N/A</v>
      </c>
      <c r="Q131" s="2"/>
      <c r="R131" s="3">
        <v>4.9371999999999998</v>
      </c>
      <c r="S131" s="3">
        <v>4.5091000000000001</v>
      </c>
      <c r="T131" s="4">
        <v>5.0469999999999997</v>
      </c>
      <c r="U131" s="4">
        <v>4.5510000000000002</v>
      </c>
      <c r="V131" s="3">
        <v>3.2549999999999999</v>
      </c>
      <c r="W131" s="3">
        <v>2.9550000000000001</v>
      </c>
      <c r="X131" s="2"/>
      <c r="Y131" s="2">
        <v>4.67</v>
      </c>
      <c r="Z131" s="2">
        <v>4.1900000000000004</v>
      </c>
      <c r="AA131" s="2">
        <v>4.05</v>
      </c>
      <c r="AB131" s="2">
        <v>4.0999999999999996</v>
      </c>
      <c r="AC131" s="2">
        <v>3.94</v>
      </c>
      <c r="AD131" s="2">
        <v>3.9</v>
      </c>
      <c r="AE131" s="2">
        <v>3.92</v>
      </c>
      <c r="AF131" s="2">
        <v>3.94</v>
      </c>
      <c r="AG131" s="2">
        <v>4.0199999999999996</v>
      </c>
      <c r="AH131" s="2">
        <v>4.07</v>
      </c>
      <c r="AI131" s="2">
        <v>4.34</v>
      </c>
      <c r="AJ131" s="2">
        <v>4.5</v>
      </c>
      <c r="AK131" s="2">
        <v>4.55</v>
      </c>
      <c r="AL131" s="11">
        <v>4.3923354000000003</v>
      </c>
      <c r="AM131" s="11">
        <v>3.7802487</v>
      </c>
      <c r="AN131" s="11">
        <v>3.4336272999999999</v>
      </c>
      <c r="AO131" s="11">
        <v>3.3248791999999998</v>
      </c>
      <c r="AP131" s="11">
        <v>3.3408243</v>
      </c>
      <c r="AQ131" s="11">
        <v>3.4139320999999998</v>
      </c>
      <c r="AR131" s="11"/>
      <c r="AS131" s="2"/>
      <c r="AT131" s="7">
        <f t="shared" si="17"/>
        <v>4.0810000000000004</v>
      </c>
      <c r="AU131" s="7">
        <f t="shared" si="18"/>
        <v>4.0550000000000006</v>
      </c>
      <c r="AV131" s="7">
        <f t="shared" si="19"/>
        <v>2.6550000000000002</v>
      </c>
      <c r="AW131" s="2"/>
      <c r="AX131" s="8" t="e">
        <f t="shared" si="20"/>
        <v>#N/A</v>
      </c>
      <c r="AY131" s="8">
        <f t="shared" si="21"/>
        <v>2.5999999999999801</v>
      </c>
      <c r="AZ131" s="2"/>
      <c r="BA131" s="2">
        <f t="shared" si="22"/>
        <v>-0.12000000000000011</v>
      </c>
      <c r="BB131" s="2" t="e">
        <f t="shared" si="23"/>
        <v>#N/A</v>
      </c>
      <c r="BC131" s="2"/>
      <c r="CB131" s="2"/>
    </row>
    <row r="132" spans="1:80" x14ac:dyDescent="0.25">
      <c r="A132" s="5">
        <f t="shared" si="24"/>
        <v>45463</v>
      </c>
      <c r="B132" t="s">
        <v>152</v>
      </c>
      <c r="C132" s="2">
        <v>4.05</v>
      </c>
      <c r="D132" s="2">
        <v>4.25</v>
      </c>
      <c r="E132" s="2">
        <v>2.42</v>
      </c>
      <c r="F132" s="2">
        <v>3.95</v>
      </c>
      <c r="G132" s="7">
        <v>0.95799999999999996</v>
      </c>
      <c r="H132" s="2">
        <v>4.62</v>
      </c>
      <c r="I132" s="2">
        <v>2.2599999999999998</v>
      </c>
      <c r="J132" s="2">
        <v>3.35</v>
      </c>
      <c r="K132" s="2">
        <v>3.15</v>
      </c>
      <c r="L132" s="2">
        <v>3.34</v>
      </c>
      <c r="M132" s="3">
        <v>4.2068000000000003</v>
      </c>
      <c r="N132" s="2"/>
      <c r="O132" s="2">
        <v>4.1500000000000004</v>
      </c>
      <c r="P132" s="2">
        <v>4.7300000000000004</v>
      </c>
      <c r="Q132" s="2"/>
      <c r="R132" s="3">
        <v>4.8757999999999999</v>
      </c>
      <c r="S132" s="3">
        <v>4.4515000000000002</v>
      </c>
      <c r="T132" s="4">
        <v>5.0549999999999997</v>
      </c>
      <c r="U132" s="4">
        <v>4.5659999999999998</v>
      </c>
      <c r="V132" s="3">
        <v>3.2519999999999998</v>
      </c>
      <c r="W132" s="3">
        <v>2.9630000000000001</v>
      </c>
      <c r="X132" s="2"/>
      <c r="Y132" s="2">
        <v>4.62</v>
      </c>
      <c r="Z132" s="2">
        <v>4.1500000000000004</v>
      </c>
      <c r="AA132" s="2">
        <v>4</v>
      </c>
      <c r="AB132" s="2">
        <v>4.0599999999999996</v>
      </c>
      <c r="AC132" s="2">
        <v>3.9</v>
      </c>
      <c r="AD132" s="2">
        <v>3.86</v>
      </c>
      <c r="AE132" s="2">
        <v>4.34</v>
      </c>
      <c r="AF132" s="2">
        <v>3.92</v>
      </c>
      <c r="AG132" s="2">
        <v>4</v>
      </c>
      <c r="AH132" s="2">
        <v>4.05</v>
      </c>
      <c r="AI132" s="2">
        <v>4.3600000000000003</v>
      </c>
      <c r="AJ132" s="2">
        <v>4.51</v>
      </c>
      <c r="AK132" s="2">
        <v>4.5599999999999996</v>
      </c>
      <c r="AL132" s="11">
        <v>4.3387365999999998</v>
      </c>
      <c r="AM132" s="11">
        <v>3.7167650000000001</v>
      </c>
      <c r="AN132" s="11">
        <v>3.3925494</v>
      </c>
      <c r="AO132" s="11">
        <v>3.3157578999999999</v>
      </c>
      <c r="AP132" s="11">
        <v>3.3425180000000001</v>
      </c>
      <c r="AQ132" s="11">
        <v>3.4213502</v>
      </c>
      <c r="AR132" s="11"/>
      <c r="AS132" s="2"/>
      <c r="AT132" s="7">
        <f t="shared" si="17"/>
        <v>4.0272000000000006</v>
      </c>
      <c r="AU132" s="7">
        <f t="shared" si="18"/>
        <v>4.077</v>
      </c>
      <c r="AV132" s="7">
        <f t="shared" si="19"/>
        <v>2.6740000000000004</v>
      </c>
      <c r="AW132" s="2"/>
      <c r="AX132" s="8">
        <f t="shared" si="20"/>
        <v>-20.000000000000018</v>
      </c>
      <c r="AY132" s="8">
        <f t="shared" si="21"/>
        <v>-4.97999999999994</v>
      </c>
      <c r="AZ132" s="2"/>
      <c r="BA132" s="2">
        <f t="shared" si="22"/>
        <v>-0.10000000000000053</v>
      </c>
      <c r="BB132" s="2">
        <f t="shared" si="23"/>
        <v>-0.48000000000000043</v>
      </c>
      <c r="BC132" s="2"/>
      <c r="CB132" s="2"/>
    </row>
    <row r="133" spans="1:80" x14ac:dyDescent="0.25">
      <c r="A133" s="5">
        <f t="shared" si="24"/>
        <v>45464</v>
      </c>
      <c r="B133" t="s">
        <v>153</v>
      </c>
      <c r="C133" s="2">
        <v>4.07</v>
      </c>
      <c r="D133" s="2">
        <v>4.25</v>
      </c>
      <c r="E133" s="2">
        <v>2.4</v>
      </c>
      <c r="F133" s="2">
        <v>3.93</v>
      </c>
      <c r="G133" s="7">
        <v>0.97699999999999998</v>
      </c>
      <c r="H133" s="2">
        <v>4.6500000000000004</v>
      </c>
      <c r="I133" s="2">
        <v>2.2400000000000002</v>
      </c>
      <c r="J133" s="2">
        <v>3.35</v>
      </c>
      <c r="K133" s="2">
        <v>3.15</v>
      </c>
      <c r="L133" s="2">
        <v>3.32</v>
      </c>
      <c r="M133" s="3">
        <v>4.2119999999999997</v>
      </c>
      <c r="N133" s="2"/>
      <c r="O133" s="2">
        <v>4.17</v>
      </c>
      <c r="P133" s="2">
        <v>4.7300000000000004</v>
      </c>
      <c r="Q133" s="2"/>
      <c r="R133" s="3">
        <v>4.8794000000000004</v>
      </c>
      <c r="S133" s="3">
        <v>4.4653999999999998</v>
      </c>
      <c r="T133" s="4">
        <v>5.0380000000000003</v>
      </c>
      <c r="U133" s="4">
        <v>4.54</v>
      </c>
      <c r="V133" s="3">
        <v>3.2269999999999999</v>
      </c>
      <c r="W133" s="3">
        <v>2.9350000000000001</v>
      </c>
      <c r="X133" s="2"/>
      <c r="Y133" s="2">
        <v>4.63</v>
      </c>
      <c r="Z133" s="2">
        <v>4.17</v>
      </c>
      <c r="AA133" s="2">
        <v>4.0199999999999996</v>
      </c>
      <c r="AB133" s="2">
        <v>4.08</v>
      </c>
      <c r="AC133" s="2">
        <v>3.93</v>
      </c>
      <c r="AD133" s="2">
        <v>3.88</v>
      </c>
      <c r="AE133" s="2">
        <v>3.92</v>
      </c>
      <c r="AF133" s="2">
        <v>3.94</v>
      </c>
      <c r="AG133" s="2">
        <v>4.0199999999999996</v>
      </c>
      <c r="AH133" s="2">
        <v>4.07</v>
      </c>
      <c r="AI133" s="2">
        <v>4.3600000000000003</v>
      </c>
      <c r="AJ133" s="2">
        <v>4.53</v>
      </c>
      <c r="AK133" s="2">
        <v>4.58</v>
      </c>
      <c r="AL133" s="11">
        <v>4.3183452999999998</v>
      </c>
      <c r="AM133" s="11">
        <v>3.7291129999999999</v>
      </c>
      <c r="AN133" s="11">
        <v>3.4454828000000002</v>
      </c>
      <c r="AO133" s="11">
        <v>3.3553069999999998</v>
      </c>
      <c r="AP133" s="11">
        <v>3.3637389999999998</v>
      </c>
      <c r="AQ133" s="11">
        <v>3.4288069000000001</v>
      </c>
      <c r="AR133" s="11"/>
      <c r="AS133" s="2"/>
      <c r="AT133" s="7">
        <f t="shared" si="17"/>
        <v>4.0513999999999992</v>
      </c>
      <c r="AU133" s="7">
        <f t="shared" si="18"/>
        <v>4.0419999999999998</v>
      </c>
      <c r="AV133" s="7">
        <f t="shared" si="19"/>
        <v>2.6430000000000002</v>
      </c>
      <c r="AW133" s="2"/>
      <c r="AX133" s="8">
        <f t="shared" si="20"/>
        <v>-17.999999999999972</v>
      </c>
      <c r="AY133" s="8">
        <f t="shared" si="21"/>
        <v>0.93999999999994088</v>
      </c>
      <c r="AZ133" s="2"/>
      <c r="BA133" s="2">
        <f t="shared" si="22"/>
        <v>-9.9999999999999645E-2</v>
      </c>
      <c r="BB133" s="2">
        <f t="shared" si="23"/>
        <v>-0.48000000000000043</v>
      </c>
      <c r="BC133" s="2"/>
      <c r="CB133" s="2"/>
    </row>
    <row r="134" spans="1:80" x14ac:dyDescent="0.25">
      <c r="A134" s="5">
        <f t="shared" si="24"/>
        <v>45467</v>
      </c>
      <c r="B134" t="s">
        <v>154</v>
      </c>
      <c r="C134" s="2">
        <v>4.07</v>
      </c>
      <c r="D134" s="2">
        <v>4.25</v>
      </c>
      <c r="E134" s="2">
        <v>2.41</v>
      </c>
      <c r="F134" s="2">
        <v>3.92</v>
      </c>
      <c r="G134" s="7">
        <v>0.99199999999999999</v>
      </c>
      <c r="H134" s="2">
        <v>4.62</v>
      </c>
      <c r="I134" s="2">
        <v>2.25</v>
      </c>
      <c r="J134" s="2">
        <v>3.33</v>
      </c>
      <c r="K134" s="2">
        <v>3.14</v>
      </c>
      <c r="L134" s="2">
        <v>3.3</v>
      </c>
      <c r="M134" s="3">
        <v>4.2165999999999997</v>
      </c>
      <c r="N134" s="2"/>
      <c r="O134" s="2">
        <v>4.1900000000000004</v>
      </c>
      <c r="P134" s="2">
        <v>4.7300000000000004</v>
      </c>
      <c r="Q134" s="2"/>
      <c r="R134" s="3">
        <v>4.8772000000000002</v>
      </c>
      <c r="S134" s="3">
        <v>4.4720000000000004</v>
      </c>
      <c r="T134" s="4">
        <v>5.0449999999999999</v>
      </c>
      <c r="U134" s="4">
        <v>4.5620000000000003</v>
      </c>
      <c r="V134" s="3">
        <v>3.2240000000000002</v>
      </c>
      <c r="W134" s="3">
        <v>2.9359999999999999</v>
      </c>
      <c r="X134" s="2"/>
      <c r="Y134" s="2">
        <v>4.6399999999999997</v>
      </c>
      <c r="Z134" s="2">
        <v>4.1900000000000004</v>
      </c>
      <c r="AA134" s="2">
        <v>4.04</v>
      </c>
      <c r="AB134" s="2">
        <v>4.09</v>
      </c>
      <c r="AC134" s="2">
        <v>3.94</v>
      </c>
      <c r="AD134" s="2">
        <v>3.89</v>
      </c>
      <c r="AE134" s="2">
        <v>3.92</v>
      </c>
      <c r="AF134" s="2">
        <v>3.94</v>
      </c>
      <c r="AG134" s="2">
        <v>4.0199999999999996</v>
      </c>
      <c r="AH134" s="2">
        <v>4.07</v>
      </c>
      <c r="AI134" s="2">
        <v>4.3600000000000003</v>
      </c>
      <c r="AJ134" s="2">
        <v>4.53</v>
      </c>
      <c r="AK134" s="2">
        <v>4.58</v>
      </c>
      <c r="AL134" s="11">
        <v>4.3494009</v>
      </c>
      <c r="AM134" s="11">
        <v>3.7956352999999998</v>
      </c>
      <c r="AN134" s="11">
        <v>3.4689089000000002</v>
      </c>
      <c r="AO134" s="11">
        <v>3.3462079</v>
      </c>
      <c r="AP134" s="11">
        <v>3.3475516000000001</v>
      </c>
      <c r="AQ134" s="11">
        <v>3.4232889000000002</v>
      </c>
      <c r="AR134" s="11"/>
      <c r="AS134" s="2"/>
      <c r="AT134" s="7">
        <f t="shared" si="17"/>
        <v>4.0668000000000006</v>
      </c>
      <c r="AU134" s="7">
        <f t="shared" si="18"/>
        <v>4.0790000000000006</v>
      </c>
      <c r="AV134" s="7">
        <f t="shared" si="19"/>
        <v>2.6479999999999997</v>
      </c>
      <c r="AW134" s="2"/>
      <c r="AX134" s="8">
        <f t="shared" si="20"/>
        <v>-17.999999999999972</v>
      </c>
      <c r="AY134" s="8">
        <f t="shared" si="21"/>
        <v>-1.2199999999999989</v>
      </c>
      <c r="AZ134" s="2"/>
      <c r="BA134" s="2">
        <f t="shared" si="22"/>
        <v>-0.12000000000000011</v>
      </c>
      <c r="BB134" s="2">
        <f t="shared" si="23"/>
        <v>-0.48000000000000043</v>
      </c>
      <c r="BC134" s="2"/>
      <c r="CB134" s="2"/>
    </row>
    <row r="135" spans="1:80" x14ac:dyDescent="0.25">
      <c r="A135" s="5">
        <f t="shared" si="24"/>
        <v>45468</v>
      </c>
      <c r="B135" t="s">
        <v>155</v>
      </c>
      <c r="C135" s="2">
        <v>4.07</v>
      </c>
      <c r="D135" s="2">
        <v>4.2300000000000004</v>
      </c>
      <c r="E135" s="2">
        <v>2.4</v>
      </c>
      <c r="F135" s="2">
        <v>3.93</v>
      </c>
      <c r="G135" s="7">
        <v>1.0029999999999999</v>
      </c>
      <c r="H135" s="2">
        <v>4.58</v>
      </c>
      <c r="I135" s="2">
        <v>2.1800000000000002</v>
      </c>
      <c r="J135" s="2">
        <v>3.38</v>
      </c>
      <c r="K135" s="2">
        <v>3.12</v>
      </c>
      <c r="L135" s="2">
        <v>3.31</v>
      </c>
      <c r="M135" s="3">
        <v>4.2019000000000002</v>
      </c>
      <c r="N135" s="2"/>
      <c r="O135" s="2">
        <v>4.21</v>
      </c>
      <c r="P135" s="2">
        <v>4.7300000000000004</v>
      </c>
      <c r="Q135" s="2"/>
      <c r="R135" s="3">
        <v>4.8907999999999996</v>
      </c>
      <c r="S135" s="3">
        <v>4.4915000000000003</v>
      </c>
      <c r="T135" s="4">
        <v>5.0330000000000004</v>
      </c>
      <c r="U135" s="4">
        <v>4.5430000000000001</v>
      </c>
      <c r="V135" s="3">
        <v>3.2229999999999999</v>
      </c>
      <c r="W135" s="3">
        <v>2.9420000000000002</v>
      </c>
      <c r="X135" s="2"/>
      <c r="Y135" s="2">
        <v>4.6500000000000004</v>
      </c>
      <c r="Z135" s="2">
        <v>4.21</v>
      </c>
      <c r="AA135" s="2">
        <v>4.0599999999999996</v>
      </c>
      <c r="AB135" s="2">
        <v>4.1100000000000003</v>
      </c>
      <c r="AC135" s="2">
        <v>3.96</v>
      </c>
      <c r="AD135" s="2">
        <v>3.9</v>
      </c>
      <c r="AE135" s="2">
        <v>3.93</v>
      </c>
      <c r="AF135" s="2">
        <v>3.95</v>
      </c>
      <c r="AG135" s="2">
        <v>4.03</v>
      </c>
      <c r="AH135" s="2">
        <v>4.07</v>
      </c>
      <c r="AI135" s="2">
        <v>4.3600000000000003</v>
      </c>
      <c r="AJ135" s="2">
        <v>4.53</v>
      </c>
      <c r="AK135" s="2">
        <v>4.58</v>
      </c>
      <c r="AL135" s="11">
        <v>4.3480395999999999</v>
      </c>
      <c r="AM135" s="11">
        <v>3.7831079000000001</v>
      </c>
      <c r="AN135" s="11">
        <v>3.4454511999999999</v>
      </c>
      <c r="AO135" s="11">
        <v>3.3310002999999999</v>
      </c>
      <c r="AP135" s="11">
        <v>3.3410551000000002</v>
      </c>
      <c r="AQ135" s="11">
        <v>3.4144890999999999</v>
      </c>
      <c r="AR135" s="11"/>
      <c r="AS135" s="2"/>
      <c r="AT135" s="7">
        <f t="shared" si="17"/>
        <v>4.0922000000000009</v>
      </c>
      <c r="AU135" s="7">
        <f t="shared" si="18"/>
        <v>4.0529999999999999</v>
      </c>
      <c r="AV135" s="7">
        <f t="shared" si="19"/>
        <v>2.6610000000000005</v>
      </c>
      <c r="AW135" s="2"/>
      <c r="AX135" s="8">
        <f t="shared" si="20"/>
        <v>-16.000000000000014</v>
      </c>
      <c r="AY135" s="8">
        <f t="shared" si="21"/>
        <v>3.9200000000001012</v>
      </c>
      <c r="AZ135" s="2"/>
      <c r="BA135" s="2">
        <f t="shared" si="22"/>
        <v>-0.13999999999999968</v>
      </c>
      <c r="BB135" s="2">
        <f t="shared" si="23"/>
        <v>-0.5</v>
      </c>
      <c r="BC135" s="2"/>
      <c r="CB135" s="2"/>
    </row>
    <row r="136" spans="1:80" x14ac:dyDescent="0.25">
      <c r="A136" s="5">
        <f t="shared" si="24"/>
        <v>45469</v>
      </c>
      <c r="B136" t="s">
        <v>156</v>
      </c>
      <c r="C136" s="2">
        <v>4.13</v>
      </c>
      <c r="D136" s="2">
        <v>4.32</v>
      </c>
      <c r="E136" s="2">
        <v>2.46</v>
      </c>
      <c r="F136" s="2">
        <v>3.99</v>
      </c>
      <c r="G136" s="7">
        <v>1.0249999999999999</v>
      </c>
      <c r="H136" s="2">
        <v>4.62</v>
      </c>
      <c r="I136" s="2">
        <v>2.19</v>
      </c>
      <c r="J136" s="2">
        <v>3.49</v>
      </c>
      <c r="K136" s="2">
        <v>3.19</v>
      </c>
      <c r="L136" s="2">
        <v>3.39</v>
      </c>
      <c r="M136" s="3">
        <v>4.3090000000000002</v>
      </c>
      <c r="N136" s="2"/>
      <c r="O136" s="2">
        <v>4.25</v>
      </c>
      <c r="P136" s="2">
        <v>4.75</v>
      </c>
      <c r="Q136" s="2"/>
      <c r="R136" s="3">
        <v>4.9081999999999999</v>
      </c>
      <c r="S136" s="3">
        <v>4.5217000000000001</v>
      </c>
      <c r="T136" s="4">
        <v>5.0570000000000004</v>
      </c>
      <c r="U136" s="4">
        <v>4.5949999999999998</v>
      </c>
      <c r="V136" s="3">
        <v>3.2320000000000002</v>
      </c>
      <c r="W136" s="3">
        <v>2.9609999999999999</v>
      </c>
      <c r="X136" s="2"/>
      <c r="Y136" s="2">
        <v>4.6900000000000004</v>
      </c>
      <c r="Z136" s="2">
        <v>4.25</v>
      </c>
      <c r="AA136" s="2">
        <v>4.1100000000000003</v>
      </c>
      <c r="AB136" s="2">
        <v>4.16</v>
      </c>
      <c r="AC136" s="2">
        <v>4.01</v>
      </c>
      <c r="AD136" s="2">
        <v>3.96</v>
      </c>
      <c r="AE136" s="2">
        <v>3.99</v>
      </c>
      <c r="AF136" s="2">
        <v>4.01</v>
      </c>
      <c r="AG136" s="2">
        <v>4.08</v>
      </c>
      <c r="AH136" s="2">
        <v>4.13</v>
      </c>
      <c r="AI136" s="2">
        <v>4.4000000000000004</v>
      </c>
      <c r="AJ136" s="2">
        <v>4.57</v>
      </c>
      <c r="AK136" s="2">
        <v>4.62</v>
      </c>
      <c r="AL136" s="11">
        <v>4.4010797000000004</v>
      </c>
      <c r="AM136" s="11">
        <v>3.8435969000000001</v>
      </c>
      <c r="AN136" s="11">
        <v>3.5069963999999998</v>
      </c>
      <c r="AO136" s="11">
        <v>3.3998854000000001</v>
      </c>
      <c r="AP136" s="11">
        <v>3.4124371999999998</v>
      </c>
      <c r="AQ136" s="11">
        <v>3.4826304000000001</v>
      </c>
      <c r="AR136" s="11"/>
      <c r="AS136" s="2"/>
      <c r="AT136" s="7">
        <f t="shared" si="17"/>
        <v>4.1352000000000002</v>
      </c>
      <c r="AU136" s="7">
        <f t="shared" si="18"/>
        <v>4.1329999999999991</v>
      </c>
      <c r="AV136" s="7">
        <f t="shared" si="19"/>
        <v>2.6899999999999995</v>
      </c>
      <c r="AW136" s="2"/>
      <c r="AX136" s="8">
        <f t="shared" si="20"/>
        <v>-19.000000000000039</v>
      </c>
      <c r="AY136" s="8">
        <f t="shared" si="21"/>
        <v>0.220000000000109</v>
      </c>
      <c r="AZ136" s="2"/>
      <c r="BA136" s="2">
        <f t="shared" si="22"/>
        <v>-0.12000000000000011</v>
      </c>
      <c r="BB136" s="2">
        <f t="shared" si="23"/>
        <v>-0.42999999999999972</v>
      </c>
      <c r="BC136" s="2"/>
      <c r="CB136" s="2"/>
    </row>
    <row r="137" spans="1:80" x14ac:dyDescent="0.25">
      <c r="A137" s="5">
        <f t="shared" si="24"/>
        <v>45470</v>
      </c>
      <c r="B137" t="s">
        <v>157</v>
      </c>
      <c r="C137" s="2">
        <v>4.13</v>
      </c>
      <c r="D137" s="2">
        <v>4.29</v>
      </c>
      <c r="E137" s="2">
        <v>2.4500000000000002</v>
      </c>
      <c r="F137" s="2">
        <v>4.05</v>
      </c>
      <c r="G137" s="7">
        <v>1.0720000000000001</v>
      </c>
      <c r="H137" s="2">
        <v>4.7</v>
      </c>
      <c r="I137" s="2">
        <v>2.17</v>
      </c>
      <c r="J137" s="2">
        <v>3.48</v>
      </c>
      <c r="K137" s="2">
        <v>3.27</v>
      </c>
      <c r="L137" s="2">
        <v>3.4</v>
      </c>
      <c r="M137" s="3">
        <v>4.41</v>
      </c>
      <c r="N137" s="2"/>
      <c r="O137" s="2">
        <v>4.2300000000000004</v>
      </c>
      <c r="P137" s="2">
        <v>4.72</v>
      </c>
      <c r="Q137" s="2"/>
      <c r="R137" s="3">
        <v>4.9065000000000003</v>
      </c>
      <c r="S137" s="3">
        <v>4.5289999999999999</v>
      </c>
      <c r="T137" s="4">
        <v>5.0570000000000004</v>
      </c>
      <c r="U137" s="4">
        <v>4.6050000000000004</v>
      </c>
      <c r="V137" s="3">
        <v>3.2280000000000002</v>
      </c>
      <c r="W137" s="3">
        <v>2.9580000000000002</v>
      </c>
      <c r="X137" s="2"/>
      <c r="Y137" s="2">
        <v>4.6500000000000004</v>
      </c>
      <c r="Z137" s="2">
        <v>4.2300000000000004</v>
      </c>
      <c r="AA137" s="2">
        <v>4.0999999999999996</v>
      </c>
      <c r="AB137" s="2">
        <v>4.16</v>
      </c>
      <c r="AC137" s="2">
        <v>4.01</v>
      </c>
      <c r="AD137" s="2">
        <v>3.95</v>
      </c>
      <c r="AE137" s="2">
        <v>4.01</v>
      </c>
      <c r="AF137" s="2">
        <v>4</v>
      </c>
      <c r="AG137" s="2">
        <v>4.07</v>
      </c>
      <c r="AH137" s="2">
        <v>4.13</v>
      </c>
      <c r="AI137" s="2">
        <v>4.3899999999999997</v>
      </c>
      <c r="AJ137" s="2">
        <v>4.5599999999999996</v>
      </c>
      <c r="AK137" s="2">
        <v>4.6100000000000003</v>
      </c>
      <c r="AL137" s="11">
        <v>4.4235787000000002</v>
      </c>
      <c r="AM137" s="11">
        <v>3.8644759</v>
      </c>
      <c r="AN137" s="11">
        <v>3.514669</v>
      </c>
      <c r="AO137" s="11">
        <v>3.4040092</v>
      </c>
      <c r="AP137" s="11">
        <v>3.4121915</v>
      </c>
      <c r="AQ137" s="11">
        <v>3.4787602999999998</v>
      </c>
      <c r="AR137" s="11"/>
      <c r="AS137" s="2"/>
      <c r="AT137" s="7">
        <f t="shared" si="17"/>
        <v>4.1514999999999995</v>
      </c>
      <c r="AU137" s="7">
        <f t="shared" si="18"/>
        <v>4.1530000000000005</v>
      </c>
      <c r="AV137" s="7">
        <f t="shared" si="19"/>
        <v>2.6880000000000002</v>
      </c>
      <c r="AW137" s="2"/>
      <c r="AX137" s="8">
        <f t="shared" si="20"/>
        <v>-16.000000000000014</v>
      </c>
      <c r="AY137" s="8">
        <f t="shared" si="21"/>
        <v>-0.1500000000000945</v>
      </c>
      <c r="AZ137" s="2"/>
      <c r="BA137" s="2">
        <f t="shared" si="22"/>
        <v>-0.10000000000000053</v>
      </c>
      <c r="BB137" s="2">
        <f t="shared" si="23"/>
        <v>-0.42999999999999972</v>
      </c>
      <c r="BC137" s="2"/>
      <c r="CB137" s="2"/>
    </row>
    <row r="138" spans="1:80" x14ac:dyDescent="0.25">
      <c r="A138" s="5">
        <f t="shared" si="24"/>
        <v>45471</v>
      </c>
      <c r="B138" t="s">
        <v>158</v>
      </c>
      <c r="C138" s="2">
        <v>4.17</v>
      </c>
      <c r="D138" s="2">
        <v>4.3600000000000003</v>
      </c>
      <c r="E138" s="2">
        <v>2.5</v>
      </c>
      <c r="F138" s="2">
        <v>4.08</v>
      </c>
      <c r="G138" s="7">
        <v>1.052</v>
      </c>
      <c r="H138" s="2" t="e">
        <v>#N/A</v>
      </c>
      <c r="I138" s="2">
        <v>2.19</v>
      </c>
      <c r="J138" s="2">
        <v>3.51</v>
      </c>
      <c r="K138" s="2">
        <v>3.3</v>
      </c>
      <c r="L138" s="2">
        <v>3.43</v>
      </c>
      <c r="M138" s="3">
        <v>4.3120000000000003</v>
      </c>
      <c r="N138" s="2"/>
      <c r="O138" s="2">
        <v>4.2300000000000004</v>
      </c>
      <c r="P138" s="2">
        <v>4.72</v>
      </c>
      <c r="Q138" s="2"/>
      <c r="R138" s="3">
        <v>4.8979999999999997</v>
      </c>
      <c r="S138" s="3">
        <v>4.5237999999999996</v>
      </c>
      <c r="T138" s="4">
        <v>5.0419999999999998</v>
      </c>
      <c r="U138" s="4">
        <v>4.585</v>
      </c>
      <c r="V138" s="3">
        <v>3.246</v>
      </c>
      <c r="W138" s="3">
        <v>2.98</v>
      </c>
      <c r="X138" s="2"/>
      <c r="Y138" s="2">
        <v>4.7</v>
      </c>
      <c r="Z138" s="2">
        <v>4.2300000000000004</v>
      </c>
      <c r="AA138" s="2">
        <v>4.13</v>
      </c>
      <c r="AB138" s="2">
        <v>4.1900000000000004</v>
      </c>
      <c r="AC138" s="2">
        <v>4.03</v>
      </c>
      <c r="AD138" s="2">
        <v>3.98</v>
      </c>
      <c r="AE138" s="2">
        <v>4.05</v>
      </c>
      <c r="AF138" s="2">
        <v>4.05</v>
      </c>
      <c r="AG138" s="2">
        <v>4.13</v>
      </c>
      <c r="AH138" s="2">
        <v>4.17</v>
      </c>
      <c r="AI138" s="2">
        <v>4.45</v>
      </c>
      <c r="AJ138" s="2">
        <v>4.62</v>
      </c>
      <c r="AK138" s="2">
        <v>4.67</v>
      </c>
      <c r="AL138" s="11">
        <v>4.3775148000000002</v>
      </c>
      <c r="AM138" s="11">
        <v>3.8476094000000001</v>
      </c>
      <c r="AN138" s="11">
        <v>3.5682185999999998</v>
      </c>
      <c r="AO138" s="11">
        <v>3.4706456999999999</v>
      </c>
      <c r="AP138" s="11">
        <v>3.4778877000000001</v>
      </c>
      <c r="AQ138" s="11">
        <v>3.5458573000000002</v>
      </c>
      <c r="AR138" s="11"/>
      <c r="AS138" s="2"/>
      <c r="AT138" s="7">
        <f t="shared" ref="AT138:AT201" si="25">(2*S138)-R138</f>
        <v>4.1495999999999995</v>
      </c>
      <c r="AU138" s="7">
        <f t="shared" ref="AU138:AU201" si="26">(2*U138)-T138</f>
        <v>4.1280000000000001</v>
      </c>
      <c r="AV138" s="7">
        <f t="shared" ref="AV138:AV201" si="27">(2*W138)-V138</f>
        <v>2.714</v>
      </c>
      <c r="AW138" s="2"/>
      <c r="AX138" s="8">
        <f t="shared" ref="AX138:AX201" si="28">(C138-D138)*100</f>
        <v>-19.000000000000039</v>
      </c>
      <c r="AY138" s="8">
        <f t="shared" ref="AY138:AY201" si="29">(AT138-AU138)*100</f>
        <v>2.1599999999999397</v>
      </c>
      <c r="AZ138" s="2"/>
      <c r="BA138" s="2">
        <f t="shared" ref="BA138:BA201" si="30">C138-O138</f>
        <v>-6.0000000000000497E-2</v>
      </c>
      <c r="BB138" s="2">
        <f t="shared" ref="BB138:BB201" si="31">D138-P138</f>
        <v>-0.35999999999999943</v>
      </c>
      <c r="BC138" s="2"/>
      <c r="CB138" s="2"/>
    </row>
    <row r="139" spans="1:80" x14ac:dyDescent="0.25">
      <c r="A139" s="5">
        <f t="shared" si="24"/>
        <v>45474</v>
      </c>
      <c r="B139" t="s">
        <v>159</v>
      </c>
      <c r="C139" s="2">
        <v>4.28</v>
      </c>
      <c r="D139" s="2">
        <v>4.4800000000000004</v>
      </c>
      <c r="E139" s="2">
        <v>2.61</v>
      </c>
      <c r="F139" s="2">
        <v>4.1100000000000003</v>
      </c>
      <c r="G139" s="7">
        <v>1.071</v>
      </c>
      <c r="H139" s="2">
        <v>4.68</v>
      </c>
      <c r="I139" s="2">
        <v>2.2599999999999998</v>
      </c>
      <c r="J139" s="2" t="e">
        <v>#N/A</v>
      </c>
      <c r="K139" s="2">
        <v>3.35</v>
      </c>
      <c r="L139" s="2">
        <v>3.48</v>
      </c>
      <c r="M139" s="3">
        <v>4.3826999999999998</v>
      </c>
      <c r="N139" s="2"/>
      <c r="O139" s="2">
        <v>4.1900000000000004</v>
      </c>
      <c r="P139" s="2">
        <v>4.7699999999999996</v>
      </c>
      <c r="Q139" s="2"/>
      <c r="R139" s="3">
        <v>4.9123999999999999</v>
      </c>
      <c r="S139" s="3">
        <v>4.5583</v>
      </c>
      <c r="T139" s="4">
        <v>5.0419999999999998</v>
      </c>
      <c r="U139" s="4">
        <v>4.5999999999999996</v>
      </c>
      <c r="V139" s="3">
        <v>3.2869999999999999</v>
      </c>
      <c r="W139" s="3">
        <v>3.0350000000000001</v>
      </c>
      <c r="X139" s="2"/>
      <c r="Y139" s="2">
        <v>4.7</v>
      </c>
      <c r="Z139" s="2">
        <v>4.1900000000000004</v>
      </c>
      <c r="AA139" s="2">
        <v>4.1900000000000004</v>
      </c>
      <c r="AB139" s="2">
        <v>4.26</v>
      </c>
      <c r="AC139" s="2">
        <v>4.1100000000000003</v>
      </c>
      <c r="AD139" s="2">
        <v>4.08</v>
      </c>
      <c r="AE139" s="2">
        <v>4.2300000000000004</v>
      </c>
      <c r="AF139" s="2">
        <v>4.1500000000000004</v>
      </c>
      <c r="AG139" s="2">
        <v>4.2300000000000004</v>
      </c>
      <c r="AH139" s="2">
        <v>4.28</v>
      </c>
      <c r="AI139" s="2">
        <v>4.55</v>
      </c>
      <c r="AJ139" s="2">
        <v>4.72</v>
      </c>
      <c r="AK139" s="2">
        <v>4.78</v>
      </c>
      <c r="AL139" s="11">
        <v>4.4358377999999998</v>
      </c>
      <c r="AM139" s="11">
        <v>3.9671851</v>
      </c>
      <c r="AN139" s="11">
        <v>3.6493121999999998</v>
      </c>
      <c r="AO139" s="11">
        <v>3.5355639999999999</v>
      </c>
      <c r="AP139" s="11">
        <v>3.5546183</v>
      </c>
      <c r="AQ139" s="11">
        <v>3.644021</v>
      </c>
      <c r="AR139" s="11"/>
      <c r="AS139" s="2"/>
      <c r="AT139" s="7">
        <f t="shared" si="25"/>
        <v>4.2042000000000002</v>
      </c>
      <c r="AU139" s="7">
        <f t="shared" si="26"/>
        <v>4.1579999999999995</v>
      </c>
      <c r="AV139" s="7">
        <f t="shared" si="27"/>
        <v>2.7830000000000004</v>
      </c>
      <c r="AW139" s="2"/>
      <c r="AX139" s="8">
        <f t="shared" si="28"/>
        <v>-20.000000000000018</v>
      </c>
      <c r="AY139" s="8">
        <f t="shared" si="29"/>
        <v>4.6200000000000685</v>
      </c>
      <c r="AZ139" s="2"/>
      <c r="BA139" s="2">
        <f t="shared" si="30"/>
        <v>8.9999999999999858E-2</v>
      </c>
      <c r="BB139" s="2">
        <f t="shared" si="31"/>
        <v>-0.28999999999999915</v>
      </c>
      <c r="BC139" s="2"/>
      <c r="CB139" s="2"/>
    </row>
    <row r="140" spans="1:80" x14ac:dyDescent="0.25">
      <c r="A140" s="5">
        <f t="shared" si="24"/>
        <v>45475</v>
      </c>
      <c r="B140" t="s">
        <v>160</v>
      </c>
      <c r="C140" s="2">
        <v>4.24</v>
      </c>
      <c r="D140" s="2">
        <v>4.43</v>
      </c>
      <c r="E140" s="2">
        <v>2.6</v>
      </c>
      <c r="F140" s="2">
        <v>4.05</v>
      </c>
      <c r="G140" s="7">
        <v>1.107</v>
      </c>
      <c r="H140" s="2">
        <v>4.7</v>
      </c>
      <c r="I140" s="2">
        <v>2.29</v>
      </c>
      <c r="J140" s="2">
        <v>3.61</v>
      </c>
      <c r="K140" s="2">
        <v>3.31</v>
      </c>
      <c r="L140" s="2">
        <v>3.45</v>
      </c>
      <c r="M140" s="3">
        <v>4.4124999999999996</v>
      </c>
      <c r="N140" s="2"/>
      <c r="O140" s="2">
        <v>4.17</v>
      </c>
      <c r="P140" s="2">
        <v>4.74</v>
      </c>
      <c r="Q140" s="2"/>
      <c r="R140" s="3">
        <v>4.9004000000000003</v>
      </c>
      <c r="S140" s="3">
        <v>4.5412999999999997</v>
      </c>
      <c r="T140" s="4">
        <v>5.0380000000000003</v>
      </c>
      <c r="U140" s="4">
        <v>4.609</v>
      </c>
      <c r="V140" s="3">
        <v>3.2690000000000001</v>
      </c>
      <c r="W140" s="3">
        <v>3.012</v>
      </c>
      <c r="X140" s="2"/>
      <c r="Y140" s="2">
        <v>4.71</v>
      </c>
      <c r="Z140" s="2">
        <v>4.17</v>
      </c>
      <c r="AA140" s="2">
        <v>4.17</v>
      </c>
      <c r="AB140" s="2">
        <v>4.2300000000000004</v>
      </c>
      <c r="AC140" s="2">
        <v>4.09</v>
      </c>
      <c r="AD140" s="2">
        <v>4.04</v>
      </c>
      <c r="AE140" s="2">
        <v>4.09</v>
      </c>
      <c r="AF140" s="2">
        <v>4.1100000000000003</v>
      </c>
      <c r="AG140" s="2">
        <v>4.1900000000000004</v>
      </c>
      <c r="AH140" s="2">
        <v>4.24</v>
      </c>
      <c r="AI140" s="2">
        <v>4.5199999999999996</v>
      </c>
      <c r="AJ140" s="2">
        <v>4.6900000000000004</v>
      </c>
      <c r="AK140" s="2">
        <v>4.75</v>
      </c>
      <c r="AL140" s="11">
        <v>4.4247104999999998</v>
      </c>
      <c r="AM140" s="11">
        <v>3.9468920000000001</v>
      </c>
      <c r="AN140" s="11">
        <v>3.6277951000000002</v>
      </c>
      <c r="AO140" s="11">
        <v>3.5194949000000002</v>
      </c>
      <c r="AP140" s="11">
        <v>3.5370824999999999</v>
      </c>
      <c r="AQ140" s="11">
        <v>3.6183673000000001</v>
      </c>
      <c r="AR140" s="11"/>
      <c r="AS140" s="2"/>
      <c r="AT140" s="7">
        <f t="shared" si="25"/>
        <v>4.182199999999999</v>
      </c>
      <c r="AU140" s="7">
        <f t="shared" si="26"/>
        <v>4.18</v>
      </c>
      <c r="AV140" s="7">
        <f t="shared" si="27"/>
        <v>2.7549999999999999</v>
      </c>
      <c r="AW140" s="2"/>
      <c r="AX140" s="8">
        <f t="shared" si="28"/>
        <v>-18.99999999999995</v>
      </c>
      <c r="AY140" s="8">
        <f t="shared" si="29"/>
        <v>0.21999999999993136</v>
      </c>
      <c r="AZ140" s="2"/>
      <c r="BA140" s="2">
        <f t="shared" si="30"/>
        <v>7.0000000000000284E-2</v>
      </c>
      <c r="BB140" s="2">
        <f t="shared" si="31"/>
        <v>-0.3100000000000005</v>
      </c>
      <c r="BC140" s="2"/>
      <c r="CB140" s="2"/>
    </row>
    <row r="141" spans="1:80" x14ac:dyDescent="0.25">
      <c r="A141" s="5">
        <f t="shared" si="24"/>
        <v>45476</v>
      </c>
      <c r="B141" t="s">
        <v>161</v>
      </c>
      <c r="C141" s="2">
        <v>4.16</v>
      </c>
      <c r="D141" s="2">
        <v>4.3600000000000003</v>
      </c>
      <c r="E141" s="2">
        <v>2.56</v>
      </c>
      <c r="F141" s="2">
        <v>3.98</v>
      </c>
      <c r="G141" s="7">
        <v>1.0980000000000001</v>
      </c>
      <c r="H141" s="2">
        <v>4.74</v>
      </c>
      <c r="I141" s="2">
        <v>2.31</v>
      </c>
      <c r="J141" s="2">
        <v>3.57</v>
      </c>
      <c r="K141" s="2">
        <v>3.25</v>
      </c>
      <c r="L141" s="2">
        <v>3.38</v>
      </c>
      <c r="M141" s="3">
        <v>4.4279999999999999</v>
      </c>
      <c r="N141" s="2"/>
      <c r="O141" s="2">
        <v>4.1500000000000004</v>
      </c>
      <c r="P141" s="2">
        <v>4.6900000000000004</v>
      </c>
      <c r="Q141" s="2"/>
      <c r="R141" s="3">
        <v>4.8811999999999998</v>
      </c>
      <c r="S141" s="3">
        <v>4.5101000000000004</v>
      </c>
      <c r="T141" s="4">
        <v>5.0419999999999998</v>
      </c>
      <c r="U141" s="4">
        <v>4.609</v>
      </c>
      <c r="V141" s="3">
        <v>3.2679999999999998</v>
      </c>
      <c r="W141" s="3">
        <v>2.9980000000000002</v>
      </c>
      <c r="X141" s="2"/>
      <c r="Y141" s="2">
        <v>4.67</v>
      </c>
      <c r="Z141" s="2">
        <v>4.1500000000000004</v>
      </c>
      <c r="AA141" s="2">
        <v>4.1100000000000003</v>
      </c>
      <c r="AB141" s="2">
        <v>4.16</v>
      </c>
      <c r="AC141" s="2">
        <v>4.0199999999999996</v>
      </c>
      <c r="AD141" s="2">
        <v>3.98</v>
      </c>
      <c r="AE141" s="2">
        <v>4.03</v>
      </c>
      <c r="AF141" s="2">
        <v>4.03</v>
      </c>
      <c r="AG141" s="2">
        <v>4.1100000000000003</v>
      </c>
      <c r="AH141" s="2">
        <v>4.16</v>
      </c>
      <c r="AI141" s="2">
        <v>4.4400000000000004</v>
      </c>
      <c r="AJ141" s="2">
        <v>4.6100000000000003</v>
      </c>
      <c r="AK141" s="2">
        <v>4.66</v>
      </c>
      <c r="AL141" s="11">
        <v>4.3930923000000002</v>
      </c>
      <c r="AM141" s="11">
        <v>3.8773821000000002</v>
      </c>
      <c r="AN141" s="11">
        <v>3.5501415000000001</v>
      </c>
      <c r="AO141" s="11">
        <v>3.4500435</v>
      </c>
      <c r="AP141" s="11">
        <v>3.4664377000000002</v>
      </c>
      <c r="AQ141" s="11">
        <v>3.5385189000000001</v>
      </c>
      <c r="AR141" s="11"/>
      <c r="AS141" s="2"/>
      <c r="AT141" s="7">
        <f t="shared" si="25"/>
        <v>4.1390000000000011</v>
      </c>
      <c r="AU141" s="7">
        <f t="shared" si="26"/>
        <v>4.1760000000000002</v>
      </c>
      <c r="AV141" s="7">
        <f t="shared" si="27"/>
        <v>2.7280000000000006</v>
      </c>
      <c r="AW141" s="2"/>
      <c r="AX141" s="8">
        <f t="shared" si="28"/>
        <v>-20.000000000000018</v>
      </c>
      <c r="AY141" s="8">
        <f t="shared" si="29"/>
        <v>-3.6999999999999034</v>
      </c>
      <c r="AZ141" s="2"/>
      <c r="BA141" s="2">
        <f t="shared" si="30"/>
        <v>9.9999999999997868E-3</v>
      </c>
      <c r="BB141" s="2">
        <f t="shared" si="31"/>
        <v>-0.33000000000000007</v>
      </c>
      <c r="BC141" s="2"/>
      <c r="CB141" s="2"/>
    </row>
    <row r="142" spans="1:80" x14ac:dyDescent="0.25">
      <c r="A142" s="5">
        <f t="shared" si="24"/>
        <v>45477</v>
      </c>
      <c r="B142" t="s">
        <v>162</v>
      </c>
      <c r="C142" s="2">
        <v>4.2</v>
      </c>
      <c r="D142" s="2" t="e">
        <v>#N/A</v>
      </c>
      <c r="E142" s="2">
        <v>2.59</v>
      </c>
      <c r="F142" s="2">
        <v>4</v>
      </c>
      <c r="G142" s="7">
        <v>1.083</v>
      </c>
      <c r="H142" s="2">
        <v>4.7699999999999996</v>
      </c>
      <c r="I142" s="2">
        <v>2.3199999999999998</v>
      </c>
      <c r="J142" s="2">
        <v>3.61</v>
      </c>
      <c r="K142" s="2">
        <v>3.28</v>
      </c>
      <c r="L142" s="2">
        <v>3.41</v>
      </c>
      <c r="M142" s="3">
        <v>4.4112999999999998</v>
      </c>
      <c r="N142" s="2"/>
      <c r="O142" s="2">
        <v>4.17</v>
      </c>
      <c r="P142" s="2" t="e">
        <v>#N/A</v>
      </c>
      <c r="Q142" s="2"/>
      <c r="R142" s="3">
        <v>4.8738999999999999</v>
      </c>
      <c r="S142" s="3">
        <v>4.5091000000000001</v>
      </c>
      <c r="T142" s="4">
        <v>5.0090000000000003</v>
      </c>
      <c r="U142" s="4">
        <v>4.5540000000000003</v>
      </c>
      <c r="V142" s="3">
        <v>3.2909999999999999</v>
      </c>
      <c r="W142" s="3">
        <v>3.0289999999999999</v>
      </c>
      <c r="X142" s="2"/>
      <c r="Y142" s="2">
        <v>4.7</v>
      </c>
      <c r="Z142" s="2">
        <v>4.17</v>
      </c>
      <c r="AA142" s="2">
        <v>4.13</v>
      </c>
      <c r="AB142" s="2">
        <v>4.1900000000000004</v>
      </c>
      <c r="AC142" s="2">
        <v>4.05</v>
      </c>
      <c r="AD142" s="2">
        <v>4.01</v>
      </c>
      <c r="AE142" s="2">
        <v>4.04</v>
      </c>
      <c r="AF142" s="2">
        <v>4.0599999999999996</v>
      </c>
      <c r="AG142" s="2">
        <v>4.1399999999999997</v>
      </c>
      <c r="AH142" s="2">
        <v>4.2</v>
      </c>
      <c r="AI142" s="2">
        <v>4.46</v>
      </c>
      <c r="AJ142" s="2">
        <v>4.6399999999999997</v>
      </c>
      <c r="AK142" s="2">
        <v>4.6900000000000004</v>
      </c>
      <c r="AL142" s="11">
        <v>4.3710110000000002</v>
      </c>
      <c r="AM142" s="11">
        <v>3.8834876999999999</v>
      </c>
      <c r="AN142" s="11">
        <v>3.589906</v>
      </c>
      <c r="AO142" s="11">
        <v>3.4996969999999998</v>
      </c>
      <c r="AP142" s="11">
        <v>3.5117341</v>
      </c>
      <c r="AQ142" s="11">
        <v>3.5786886999999998</v>
      </c>
      <c r="AR142" s="11"/>
      <c r="AS142" s="2"/>
      <c r="AT142" s="7">
        <f t="shared" si="25"/>
        <v>4.1443000000000003</v>
      </c>
      <c r="AU142" s="7">
        <f t="shared" si="26"/>
        <v>4.0990000000000002</v>
      </c>
      <c r="AV142" s="7">
        <f t="shared" si="27"/>
        <v>2.7669999999999999</v>
      </c>
      <c r="AW142" s="2"/>
      <c r="AX142" s="8" t="e">
        <f t="shared" si="28"/>
        <v>#N/A</v>
      </c>
      <c r="AY142" s="8">
        <f t="shared" si="29"/>
        <v>4.5300000000000118</v>
      </c>
      <c r="AZ142" s="2"/>
      <c r="BA142" s="2">
        <f t="shared" si="30"/>
        <v>3.0000000000000249E-2</v>
      </c>
      <c r="BB142" s="2" t="e">
        <f t="shared" si="31"/>
        <v>#N/A</v>
      </c>
      <c r="BC142" s="2"/>
      <c r="CB142" s="2"/>
    </row>
    <row r="143" spans="1:80" x14ac:dyDescent="0.25">
      <c r="A143" s="5">
        <f t="shared" ref="A143:A206" si="32">+A138+7</f>
        <v>45478</v>
      </c>
      <c r="B143" t="s">
        <v>163</v>
      </c>
      <c r="C143" s="2">
        <v>4.1399999999999997</v>
      </c>
      <c r="D143" s="2">
        <v>4.28</v>
      </c>
      <c r="E143" s="2">
        <v>2.5299999999999998</v>
      </c>
      <c r="F143" s="2">
        <v>3.95</v>
      </c>
      <c r="G143" s="7">
        <v>1.0649999999999999</v>
      </c>
      <c r="H143" s="2">
        <v>4.74</v>
      </c>
      <c r="I143" s="2">
        <v>2.2999999999999998</v>
      </c>
      <c r="J143" s="2">
        <v>3.5</v>
      </c>
      <c r="K143" s="2">
        <v>3.21</v>
      </c>
      <c r="L143" s="2">
        <v>3.35</v>
      </c>
      <c r="M143" s="3">
        <v>4.4027000000000003</v>
      </c>
      <c r="N143" s="2"/>
      <c r="O143" s="2">
        <v>4.1399999999999997</v>
      </c>
      <c r="P143" s="2">
        <v>4.5999999999999996</v>
      </c>
      <c r="Q143" s="2"/>
      <c r="R143" s="3">
        <v>4.8379000000000003</v>
      </c>
      <c r="S143" s="3">
        <v>4.4573</v>
      </c>
      <c r="T143" s="4">
        <v>4.9960000000000004</v>
      </c>
      <c r="U143" s="4">
        <v>4.5330000000000004</v>
      </c>
      <c r="V143" s="3">
        <v>3.2530000000000001</v>
      </c>
      <c r="W143" s="3">
        <v>2.9750000000000001</v>
      </c>
      <c r="X143" s="2"/>
      <c r="Y143" s="2">
        <v>4.6500000000000004</v>
      </c>
      <c r="Z143" s="2">
        <v>4.1399999999999997</v>
      </c>
      <c r="AA143" s="2">
        <v>4.08</v>
      </c>
      <c r="AB143" s="2">
        <v>4.1399999999999997</v>
      </c>
      <c r="AC143" s="2">
        <v>3.99</v>
      </c>
      <c r="AD143" s="2">
        <v>3.95</v>
      </c>
      <c r="AE143" s="2">
        <v>4.01</v>
      </c>
      <c r="AF143" s="2">
        <v>4</v>
      </c>
      <c r="AG143" s="2">
        <v>4.08</v>
      </c>
      <c r="AH143" s="2">
        <v>4.1399999999999997</v>
      </c>
      <c r="AI143" s="2">
        <v>4.41</v>
      </c>
      <c r="AJ143" s="2">
        <v>4.58</v>
      </c>
      <c r="AK143" s="2">
        <v>4.6500000000000004</v>
      </c>
      <c r="AL143" s="11">
        <v>4.3147000999999996</v>
      </c>
      <c r="AM143" s="11">
        <v>3.8066312</v>
      </c>
      <c r="AN143" s="11">
        <v>3.5398841000000001</v>
      </c>
      <c r="AO143" s="11">
        <v>3.4525486000000001</v>
      </c>
      <c r="AP143" s="11">
        <v>3.4585024999999998</v>
      </c>
      <c r="AQ143" s="11">
        <v>3.5221730999999998</v>
      </c>
      <c r="AR143" s="11"/>
      <c r="AS143" s="2"/>
      <c r="AT143" s="7">
        <f t="shared" si="25"/>
        <v>4.0766999999999998</v>
      </c>
      <c r="AU143" s="7">
        <f t="shared" si="26"/>
        <v>4.07</v>
      </c>
      <c r="AV143" s="7">
        <f t="shared" si="27"/>
        <v>2.6970000000000001</v>
      </c>
      <c r="AW143" s="2"/>
      <c r="AX143" s="8">
        <f t="shared" si="28"/>
        <v>-14.000000000000057</v>
      </c>
      <c r="AY143" s="8">
        <f t="shared" si="29"/>
        <v>0.66999999999994841</v>
      </c>
      <c r="AZ143" s="2"/>
      <c r="BA143" s="2">
        <f t="shared" si="30"/>
        <v>0</v>
      </c>
      <c r="BB143" s="2">
        <f t="shared" si="31"/>
        <v>-0.3199999999999994</v>
      </c>
      <c r="BC143" s="2"/>
      <c r="CB143" s="2"/>
    </row>
    <row r="144" spans="1:80" x14ac:dyDescent="0.25">
      <c r="A144" s="5">
        <f t="shared" si="32"/>
        <v>45481</v>
      </c>
      <c r="B144" t="s">
        <v>164</v>
      </c>
      <c r="C144" s="2">
        <v>4.1100000000000003</v>
      </c>
      <c r="D144" s="2">
        <v>4.28</v>
      </c>
      <c r="E144" s="2">
        <v>2.5099999999999998</v>
      </c>
      <c r="F144" s="2">
        <v>3.89</v>
      </c>
      <c r="G144" s="7">
        <v>1.0880000000000001</v>
      </c>
      <c r="H144" s="2">
        <v>4.6900000000000004</v>
      </c>
      <c r="I144" s="2">
        <v>2.2799999999999998</v>
      </c>
      <c r="J144" s="2">
        <v>3.48</v>
      </c>
      <c r="K144" s="2">
        <v>3.17</v>
      </c>
      <c r="L144" s="2">
        <v>3.31</v>
      </c>
      <c r="M144" s="3">
        <v>4.3620000000000001</v>
      </c>
      <c r="N144" s="2"/>
      <c r="O144" s="2">
        <v>4.12</v>
      </c>
      <c r="P144" s="2">
        <v>4.62</v>
      </c>
      <c r="Q144" s="2"/>
      <c r="R144" s="3">
        <v>4.8375000000000004</v>
      </c>
      <c r="S144" s="3">
        <v>4.4485999999999999</v>
      </c>
      <c r="T144" s="4">
        <v>4.9640000000000004</v>
      </c>
      <c r="U144" s="4">
        <v>4.4740000000000002</v>
      </c>
      <c r="V144" s="3">
        <v>3.26</v>
      </c>
      <c r="W144" s="3">
        <v>2.9769999999999999</v>
      </c>
      <c r="X144" s="2"/>
      <c r="Y144" s="2">
        <v>4.62</v>
      </c>
      <c r="Z144" s="2">
        <v>4.12</v>
      </c>
      <c r="AA144" s="2">
        <v>4.05</v>
      </c>
      <c r="AB144" s="2">
        <v>4.1100000000000003</v>
      </c>
      <c r="AC144" s="2">
        <v>3.96</v>
      </c>
      <c r="AD144" s="2">
        <v>3.92</v>
      </c>
      <c r="AE144" s="2">
        <v>4</v>
      </c>
      <c r="AF144" s="2">
        <v>3.97</v>
      </c>
      <c r="AG144" s="2">
        <v>4.0599999999999996</v>
      </c>
      <c r="AH144" s="2">
        <v>4.1100000000000003</v>
      </c>
      <c r="AI144" s="2">
        <v>4.38</v>
      </c>
      <c r="AJ144" s="2">
        <v>4.5599999999999996</v>
      </c>
      <c r="AK144" s="2">
        <v>4.62</v>
      </c>
      <c r="AL144" s="11">
        <v>4.3170773000000002</v>
      </c>
      <c r="AM144" s="11">
        <v>3.8190336</v>
      </c>
      <c r="AN144" s="11">
        <v>3.5123753999999998</v>
      </c>
      <c r="AO144" s="11">
        <v>3.4001975999999998</v>
      </c>
      <c r="AP144" s="11">
        <v>3.4071929999999999</v>
      </c>
      <c r="AQ144" s="11">
        <v>3.4836076</v>
      </c>
      <c r="AR144" s="11"/>
      <c r="AS144" s="2"/>
      <c r="AT144" s="7">
        <f t="shared" si="25"/>
        <v>4.0596999999999994</v>
      </c>
      <c r="AU144" s="7">
        <f t="shared" si="26"/>
        <v>3.984</v>
      </c>
      <c r="AV144" s="7">
        <f t="shared" si="27"/>
        <v>2.694</v>
      </c>
      <c r="AW144" s="2"/>
      <c r="AX144" s="8">
        <f t="shared" si="28"/>
        <v>-16.999999999999993</v>
      </c>
      <c r="AY144" s="8">
        <f t="shared" si="29"/>
        <v>7.5699999999999434</v>
      </c>
      <c r="AZ144" s="2"/>
      <c r="BA144" s="2">
        <f t="shared" si="30"/>
        <v>-9.9999999999997868E-3</v>
      </c>
      <c r="BB144" s="2">
        <f t="shared" si="31"/>
        <v>-0.33999999999999986</v>
      </c>
      <c r="BC144" s="2"/>
      <c r="CB144" s="2"/>
    </row>
    <row r="145" spans="1:80" x14ac:dyDescent="0.25">
      <c r="A145" s="5">
        <f t="shared" si="32"/>
        <v>45482</v>
      </c>
      <c r="B145" t="s">
        <v>165</v>
      </c>
      <c r="C145" s="2">
        <v>4.16</v>
      </c>
      <c r="D145" s="2">
        <v>4.3</v>
      </c>
      <c r="E145" s="2">
        <v>2.5499999999999998</v>
      </c>
      <c r="F145" s="2">
        <v>3.94</v>
      </c>
      <c r="G145" s="7">
        <v>1.08</v>
      </c>
      <c r="H145" s="2">
        <v>4.66</v>
      </c>
      <c r="I145" s="2">
        <v>2.2599999999999998</v>
      </c>
      <c r="J145" s="2">
        <v>3.49</v>
      </c>
      <c r="K145" s="2">
        <v>3.24</v>
      </c>
      <c r="L145" s="2">
        <v>3.35</v>
      </c>
      <c r="M145" s="3">
        <v>4.3438999999999997</v>
      </c>
      <c r="N145" s="2"/>
      <c r="O145" s="2">
        <v>4.13</v>
      </c>
      <c r="P145" s="2">
        <v>4.63</v>
      </c>
      <c r="Q145" s="2"/>
      <c r="R145" s="3">
        <v>4.8418000000000001</v>
      </c>
      <c r="S145" s="3">
        <v>4.4625000000000004</v>
      </c>
      <c r="T145" s="4">
        <v>4.96</v>
      </c>
      <c r="U145" s="4">
        <v>4.4690000000000003</v>
      </c>
      <c r="V145" s="3">
        <v>3.2669999999999999</v>
      </c>
      <c r="W145" s="3">
        <v>2.992</v>
      </c>
      <c r="X145" s="2"/>
      <c r="Y145" s="2">
        <v>4.63</v>
      </c>
      <c r="Z145" s="2">
        <v>4.13</v>
      </c>
      <c r="AA145" s="2">
        <v>4.09</v>
      </c>
      <c r="AB145" s="2">
        <v>4.1399999999999997</v>
      </c>
      <c r="AC145" s="2">
        <v>4.01</v>
      </c>
      <c r="AD145" s="2">
        <v>3.96</v>
      </c>
      <c r="AE145" s="2">
        <v>4</v>
      </c>
      <c r="AF145" s="2">
        <v>4.0199999999999996</v>
      </c>
      <c r="AG145" s="2">
        <v>4.0999999999999996</v>
      </c>
      <c r="AH145" s="2">
        <v>4.16</v>
      </c>
      <c r="AI145" s="2">
        <v>4.42</v>
      </c>
      <c r="AJ145" s="2">
        <v>4.6399999999999997</v>
      </c>
      <c r="AK145" s="2">
        <v>4.66</v>
      </c>
      <c r="AL145" s="11">
        <v>4.3324952000000003</v>
      </c>
      <c r="AM145" s="11">
        <v>3.8532730000000002</v>
      </c>
      <c r="AN145" s="11">
        <v>3.5461833999999999</v>
      </c>
      <c r="AO145" s="11">
        <v>3.4410116999999998</v>
      </c>
      <c r="AP145" s="11">
        <v>3.4558059999999999</v>
      </c>
      <c r="AQ145" s="11">
        <v>3.5337439000000002</v>
      </c>
      <c r="AR145" s="11"/>
      <c r="AS145" s="2"/>
      <c r="AT145" s="7">
        <f t="shared" si="25"/>
        <v>4.0832000000000006</v>
      </c>
      <c r="AU145" s="7">
        <f t="shared" si="26"/>
        <v>3.9780000000000006</v>
      </c>
      <c r="AV145" s="7">
        <f t="shared" si="27"/>
        <v>2.7170000000000001</v>
      </c>
      <c r="AW145" s="2"/>
      <c r="AX145" s="8">
        <f t="shared" si="28"/>
        <v>-13.999999999999968</v>
      </c>
      <c r="AY145" s="8">
        <f t="shared" si="29"/>
        <v>10.519999999999996</v>
      </c>
      <c r="AZ145" s="2"/>
      <c r="BA145" s="2">
        <f t="shared" si="30"/>
        <v>3.0000000000000249E-2</v>
      </c>
      <c r="BB145" s="2">
        <f t="shared" si="31"/>
        <v>-0.33000000000000007</v>
      </c>
      <c r="BC145" s="2"/>
      <c r="CB145" s="2"/>
    </row>
    <row r="146" spans="1:80" x14ac:dyDescent="0.25">
      <c r="A146" s="5">
        <f t="shared" si="32"/>
        <v>45483</v>
      </c>
      <c r="B146" t="s">
        <v>166</v>
      </c>
      <c r="C146" s="2">
        <v>4.12</v>
      </c>
      <c r="D146" s="2">
        <v>4.28</v>
      </c>
      <c r="E146" s="2">
        <v>2.5299999999999998</v>
      </c>
      <c r="F146" s="2">
        <v>3.85</v>
      </c>
      <c r="G146" s="7">
        <v>1.085</v>
      </c>
      <c r="H146" s="2">
        <v>4.6100000000000003</v>
      </c>
      <c r="I146" s="2">
        <v>2.2200000000000002</v>
      </c>
      <c r="J146" s="2">
        <v>3.48</v>
      </c>
      <c r="K146" s="2">
        <v>3.18</v>
      </c>
      <c r="L146" s="2">
        <v>3.3</v>
      </c>
      <c r="M146" s="3">
        <v>4.3451000000000004</v>
      </c>
      <c r="N146" s="2"/>
      <c r="O146" s="2">
        <v>4.1100000000000003</v>
      </c>
      <c r="P146" s="2">
        <v>4.63</v>
      </c>
      <c r="Q146" s="2"/>
      <c r="R146" s="3">
        <v>4.8426</v>
      </c>
      <c r="S146" s="3">
        <v>4.4555999999999996</v>
      </c>
      <c r="T146" s="4">
        <v>4.9509999999999996</v>
      </c>
      <c r="U146" s="4">
        <v>4.4560000000000004</v>
      </c>
      <c r="V146" s="3">
        <v>3.2559999999999998</v>
      </c>
      <c r="W146" s="3">
        <v>2.97</v>
      </c>
      <c r="X146" s="2"/>
      <c r="Y146" s="2">
        <v>4.63</v>
      </c>
      <c r="Z146" s="2">
        <v>4.1100000000000003</v>
      </c>
      <c r="AA146" s="2">
        <v>4.07</v>
      </c>
      <c r="AB146" s="2">
        <v>4.12</v>
      </c>
      <c r="AC146" s="2">
        <v>3.99</v>
      </c>
      <c r="AD146" s="2">
        <v>3.93</v>
      </c>
      <c r="AE146" s="2">
        <v>3.97</v>
      </c>
      <c r="AF146" s="2">
        <v>3.99</v>
      </c>
      <c r="AG146" s="2">
        <v>4.07</v>
      </c>
      <c r="AH146" s="2">
        <v>4.12</v>
      </c>
      <c r="AI146" s="2">
        <v>4.4000000000000004</v>
      </c>
      <c r="AJ146" s="2">
        <v>4.63</v>
      </c>
      <c r="AK146" s="2">
        <v>4.6399999999999997</v>
      </c>
      <c r="AL146" s="11">
        <v>4.3235083999999997</v>
      </c>
      <c r="AM146" s="11">
        <v>3.8178785</v>
      </c>
      <c r="AN146" s="11">
        <v>3.5076282000000001</v>
      </c>
      <c r="AO146" s="11">
        <v>3.4171133999999999</v>
      </c>
      <c r="AP146" s="11">
        <v>3.4379262000000002</v>
      </c>
      <c r="AQ146" s="11">
        <v>3.5118075000000002</v>
      </c>
      <c r="AR146" s="11"/>
      <c r="AS146" s="2"/>
      <c r="AT146" s="7">
        <f t="shared" si="25"/>
        <v>4.0685999999999991</v>
      </c>
      <c r="AU146" s="7">
        <f t="shared" si="26"/>
        <v>3.9610000000000012</v>
      </c>
      <c r="AV146" s="7">
        <f t="shared" si="27"/>
        <v>2.6840000000000006</v>
      </c>
      <c r="AW146" s="2"/>
      <c r="AX146" s="8">
        <f t="shared" si="28"/>
        <v>-16.000000000000014</v>
      </c>
      <c r="AY146" s="8">
        <f t="shared" si="29"/>
        <v>10.759999999999792</v>
      </c>
      <c r="AZ146" s="2"/>
      <c r="BA146" s="2">
        <f t="shared" si="30"/>
        <v>9.9999999999997868E-3</v>
      </c>
      <c r="BB146" s="2">
        <f t="shared" si="31"/>
        <v>-0.34999999999999964</v>
      </c>
      <c r="BC146" s="2"/>
      <c r="CB146" s="2"/>
    </row>
    <row r="147" spans="1:80" x14ac:dyDescent="0.25">
      <c r="A147" s="5">
        <f t="shared" si="32"/>
        <v>45484</v>
      </c>
      <c r="B147" t="s">
        <v>167</v>
      </c>
      <c r="C147" s="2">
        <v>4.08</v>
      </c>
      <c r="D147" s="2">
        <v>4.2</v>
      </c>
      <c r="E147" s="2">
        <v>2.4900000000000002</v>
      </c>
      <c r="F147" s="2">
        <v>3.8</v>
      </c>
      <c r="G147" s="7">
        <v>1.079</v>
      </c>
      <c r="H147" s="2">
        <v>4.59</v>
      </c>
      <c r="I147" s="2">
        <v>2.16</v>
      </c>
      <c r="J147" s="2">
        <v>3.44</v>
      </c>
      <c r="K147" s="2">
        <v>3.14</v>
      </c>
      <c r="L147" s="2">
        <v>3.26</v>
      </c>
      <c r="M147" s="3">
        <v>4.3738999999999999</v>
      </c>
      <c r="N147" s="2"/>
      <c r="O147" s="2">
        <v>4.0599999999999996</v>
      </c>
      <c r="P147" s="2">
        <v>4.51</v>
      </c>
      <c r="Q147" s="2"/>
      <c r="R147" s="3">
        <v>4.8048999999999999</v>
      </c>
      <c r="S147" s="3">
        <v>4.3863000000000003</v>
      </c>
      <c r="T147" s="4">
        <v>4.9489999999999998</v>
      </c>
      <c r="U147" s="4">
        <v>4.45</v>
      </c>
      <c r="V147" s="3">
        <v>3.18</v>
      </c>
      <c r="W147" s="3">
        <v>2.8730000000000002</v>
      </c>
      <c r="X147" s="2"/>
      <c r="Y147" s="2">
        <v>4.57</v>
      </c>
      <c r="Z147" s="2">
        <v>4.0599999999999996</v>
      </c>
      <c r="AA147" s="2">
        <v>4.0199999999999996</v>
      </c>
      <c r="AB147" s="2">
        <v>4.08</v>
      </c>
      <c r="AC147" s="2">
        <v>3.92</v>
      </c>
      <c r="AD147" s="2">
        <v>3.89</v>
      </c>
      <c r="AE147" s="2">
        <v>3.92</v>
      </c>
      <c r="AF147" s="2">
        <v>3.95</v>
      </c>
      <c r="AG147" s="2">
        <v>4.0199999999999996</v>
      </c>
      <c r="AH147" s="2">
        <v>4.08</v>
      </c>
      <c r="AI147" s="2">
        <v>4.3600000000000003</v>
      </c>
      <c r="AJ147" s="2">
        <v>4.53</v>
      </c>
      <c r="AK147" s="2">
        <v>4.6100000000000003</v>
      </c>
      <c r="AL147" s="11">
        <v>4.2239363000000001</v>
      </c>
      <c r="AM147" s="11">
        <v>3.7096064000000002</v>
      </c>
      <c r="AN147" s="11">
        <v>3.4486447999999998</v>
      </c>
      <c r="AO147" s="11">
        <v>3.3787976</v>
      </c>
      <c r="AP147" s="11">
        <v>3.4020404000000002</v>
      </c>
      <c r="AQ147" s="11">
        <v>3.4764409999999999</v>
      </c>
      <c r="AR147" s="11"/>
      <c r="AS147" s="2"/>
      <c r="AT147" s="7">
        <f t="shared" si="25"/>
        <v>3.9677000000000007</v>
      </c>
      <c r="AU147" s="7">
        <f t="shared" si="26"/>
        <v>3.9510000000000005</v>
      </c>
      <c r="AV147" s="7">
        <f t="shared" si="27"/>
        <v>2.5660000000000003</v>
      </c>
      <c r="AW147" s="2"/>
      <c r="AX147" s="8">
        <f t="shared" si="28"/>
        <v>-12.000000000000011</v>
      </c>
      <c r="AY147" s="8">
        <f t="shared" si="29"/>
        <v>1.6700000000000159</v>
      </c>
      <c r="AZ147" s="2"/>
      <c r="BA147" s="2">
        <f t="shared" si="30"/>
        <v>2.0000000000000462E-2</v>
      </c>
      <c r="BB147" s="2">
        <f t="shared" si="31"/>
        <v>-0.30999999999999961</v>
      </c>
      <c r="BC147" s="2"/>
      <c r="CB147" s="2"/>
    </row>
    <row r="148" spans="1:80" x14ac:dyDescent="0.25">
      <c r="A148" s="5">
        <f t="shared" si="32"/>
        <v>45485</v>
      </c>
      <c r="B148" t="s">
        <v>168</v>
      </c>
      <c r="C148" s="2">
        <v>4.12</v>
      </c>
      <c r="D148" s="2">
        <v>4.18</v>
      </c>
      <c r="E148" s="2">
        <v>2.4900000000000002</v>
      </c>
      <c r="F148" s="2">
        <v>3.8</v>
      </c>
      <c r="G148" s="7">
        <v>1.0620000000000001</v>
      </c>
      <c r="H148" s="2">
        <v>4.5199999999999996</v>
      </c>
      <c r="I148" s="2">
        <v>2.11</v>
      </c>
      <c r="J148" s="2">
        <v>3.41</v>
      </c>
      <c r="K148" s="2">
        <v>3.15</v>
      </c>
      <c r="L148" s="2">
        <v>3.27</v>
      </c>
      <c r="M148" s="3">
        <v>4.3234000000000004</v>
      </c>
      <c r="N148" s="2"/>
      <c r="O148" s="2">
        <v>4.09</v>
      </c>
      <c r="P148" s="2">
        <v>4.46</v>
      </c>
      <c r="Q148" s="2"/>
      <c r="R148" s="3">
        <v>4.8140000000000001</v>
      </c>
      <c r="S148" s="3">
        <v>4.4044999999999996</v>
      </c>
      <c r="T148" s="4">
        <v>4.8609999999999998</v>
      </c>
      <c r="U148" s="4">
        <v>4.3380000000000001</v>
      </c>
      <c r="V148" s="3">
        <v>3.1890000000000001</v>
      </c>
      <c r="W148" s="3">
        <v>2.8929999999999998</v>
      </c>
      <c r="X148" s="2"/>
      <c r="Y148" s="2">
        <v>4.62</v>
      </c>
      <c r="Z148" s="2">
        <v>4.09</v>
      </c>
      <c r="AA148" s="2">
        <v>4.05</v>
      </c>
      <c r="AB148" s="2">
        <v>4.1100000000000003</v>
      </c>
      <c r="AC148" s="2">
        <v>3.96</v>
      </c>
      <c r="AD148" s="2">
        <v>3.92</v>
      </c>
      <c r="AE148" s="2">
        <v>3.95</v>
      </c>
      <c r="AF148" s="2">
        <v>3.99</v>
      </c>
      <c r="AG148" s="2">
        <v>4.07</v>
      </c>
      <c r="AH148" s="2">
        <v>4.12</v>
      </c>
      <c r="AI148" s="2">
        <v>4.3899999999999997</v>
      </c>
      <c r="AJ148" s="2">
        <v>4.5599999999999996</v>
      </c>
      <c r="AK148" s="2">
        <v>4.63</v>
      </c>
      <c r="AL148" s="11">
        <v>4.2493043999999998</v>
      </c>
      <c r="AM148" s="11">
        <v>3.7331365000000001</v>
      </c>
      <c r="AN148" s="11">
        <v>3.5155143999999998</v>
      </c>
      <c r="AO148" s="11">
        <v>3.4355071000000001</v>
      </c>
      <c r="AP148" s="11">
        <v>3.4409543999999999</v>
      </c>
      <c r="AQ148" s="11">
        <v>3.5067910000000002</v>
      </c>
      <c r="AR148" s="11"/>
      <c r="AS148" s="2"/>
      <c r="AT148" s="7">
        <f t="shared" si="25"/>
        <v>3.9949999999999992</v>
      </c>
      <c r="AU148" s="7">
        <f t="shared" si="26"/>
        <v>3.8150000000000004</v>
      </c>
      <c r="AV148" s="7">
        <f t="shared" si="27"/>
        <v>2.5969999999999995</v>
      </c>
      <c r="AW148" s="2"/>
      <c r="AX148" s="8">
        <f t="shared" si="28"/>
        <v>-5.9999999999999609</v>
      </c>
      <c r="AY148" s="8">
        <f t="shared" si="29"/>
        <v>17.999999999999883</v>
      </c>
      <c r="AZ148" s="2"/>
      <c r="BA148" s="2">
        <f t="shared" si="30"/>
        <v>3.0000000000000249E-2</v>
      </c>
      <c r="BB148" s="2">
        <f t="shared" si="31"/>
        <v>-0.28000000000000025</v>
      </c>
      <c r="BC148" s="2"/>
      <c r="CB148" s="2"/>
    </row>
    <row r="149" spans="1:80" x14ac:dyDescent="0.25">
      <c r="A149" s="5">
        <f t="shared" si="32"/>
        <v>45488</v>
      </c>
      <c r="B149" t="s">
        <v>169</v>
      </c>
      <c r="C149" s="2">
        <v>4.1100000000000003</v>
      </c>
      <c r="D149" s="2">
        <v>4.2300000000000004</v>
      </c>
      <c r="E149" s="2">
        <v>2.48</v>
      </c>
      <c r="F149" s="2">
        <v>3.76</v>
      </c>
      <c r="G149" s="7">
        <v>1.052</v>
      </c>
      <c r="H149" s="2">
        <v>4.47</v>
      </c>
      <c r="I149" s="2">
        <v>2.13</v>
      </c>
      <c r="J149" s="2">
        <v>3.42</v>
      </c>
      <c r="K149" s="2">
        <v>3.12</v>
      </c>
      <c r="L149" s="2">
        <v>3.24</v>
      </c>
      <c r="M149" s="3">
        <v>4.3276000000000003</v>
      </c>
      <c r="N149" s="2"/>
      <c r="O149" s="2">
        <v>4.08</v>
      </c>
      <c r="P149" s="2">
        <v>4.45</v>
      </c>
      <c r="Q149" s="2"/>
      <c r="R149" s="3">
        <v>4.8017000000000003</v>
      </c>
      <c r="S149" s="3">
        <v>4.3872</v>
      </c>
      <c r="T149" s="4">
        <v>4.8159999999999998</v>
      </c>
      <c r="U149" s="4">
        <v>4.2750000000000004</v>
      </c>
      <c r="V149" s="3">
        <v>3.1829999999999998</v>
      </c>
      <c r="W149" s="3">
        <v>2.8730000000000002</v>
      </c>
      <c r="X149" s="2"/>
      <c r="Y149" s="2">
        <v>4.6100000000000003</v>
      </c>
      <c r="Z149" s="2">
        <v>4.08</v>
      </c>
      <c r="AA149" s="2">
        <v>4.04</v>
      </c>
      <c r="AB149" s="2">
        <v>4.1100000000000003</v>
      </c>
      <c r="AC149" s="2">
        <v>3.95</v>
      </c>
      <c r="AD149" s="2">
        <v>3.91</v>
      </c>
      <c r="AE149" s="2">
        <v>3.94</v>
      </c>
      <c r="AF149" s="2">
        <v>3.98</v>
      </c>
      <c r="AG149" s="2">
        <v>4.0599999999999996</v>
      </c>
      <c r="AH149" s="2">
        <v>4.1100000000000003</v>
      </c>
      <c r="AI149" s="2">
        <v>4.38</v>
      </c>
      <c r="AJ149" s="2">
        <v>4.5599999999999996</v>
      </c>
      <c r="AK149" s="2">
        <v>4.62</v>
      </c>
      <c r="AL149" s="11">
        <v>4.2434911</v>
      </c>
      <c r="AM149" s="11">
        <v>3.7607876</v>
      </c>
      <c r="AN149" s="11">
        <v>3.4905705999999999</v>
      </c>
      <c r="AO149" s="11">
        <v>3.3980712</v>
      </c>
      <c r="AP149" s="11">
        <v>3.4177938000000001</v>
      </c>
      <c r="AQ149" s="11">
        <v>3.5038706999999998</v>
      </c>
      <c r="AR149" s="11"/>
      <c r="AS149" s="2"/>
      <c r="AT149" s="7">
        <f t="shared" si="25"/>
        <v>3.9726999999999997</v>
      </c>
      <c r="AU149" s="7">
        <f t="shared" si="26"/>
        <v>3.7340000000000009</v>
      </c>
      <c r="AV149" s="7">
        <f t="shared" si="27"/>
        <v>2.5630000000000006</v>
      </c>
      <c r="AW149" s="2"/>
      <c r="AX149" s="8">
        <f t="shared" si="28"/>
        <v>-12.000000000000011</v>
      </c>
      <c r="AY149" s="8">
        <f t="shared" si="29"/>
        <v>23.86999999999988</v>
      </c>
      <c r="AZ149" s="2"/>
      <c r="BA149" s="2">
        <f t="shared" si="30"/>
        <v>3.0000000000000249E-2</v>
      </c>
      <c r="BB149" s="2">
        <f t="shared" si="31"/>
        <v>-0.21999999999999975</v>
      </c>
      <c r="BC149" s="2"/>
      <c r="CB149" s="2"/>
    </row>
    <row r="150" spans="1:80" x14ac:dyDescent="0.25">
      <c r="A150" s="5">
        <f t="shared" si="32"/>
        <v>45489</v>
      </c>
      <c r="B150" t="s">
        <v>170</v>
      </c>
      <c r="C150" s="2">
        <v>4.05</v>
      </c>
      <c r="D150" s="2">
        <v>4.17</v>
      </c>
      <c r="E150" s="2">
        <v>2.42</v>
      </c>
      <c r="F150" s="2">
        <v>3.7</v>
      </c>
      <c r="G150" s="7">
        <v>1.0169999999999999</v>
      </c>
      <c r="H150" s="2">
        <v>4.41</v>
      </c>
      <c r="I150" s="2">
        <v>2.1</v>
      </c>
      <c r="J150" s="2">
        <v>3.35</v>
      </c>
      <c r="K150" s="2">
        <v>3.08</v>
      </c>
      <c r="L150" s="2">
        <v>3.19</v>
      </c>
      <c r="M150" s="3">
        <v>4.2515999999999998</v>
      </c>
      <c r="N150" s="2"/>
      <c r="O150" s="2">
        <v>3.98</v>
      </c>
      <c r="P150" s="2">
        <v>4.45</v>
      </c>
      <c r="Q150" s="2"/>
      <c r="R150" s="3" t="e">
        <v>#N/A</v>
      </c>
      <c r="S150" s="3" t="e">
        <v>#N/A</v>
      </c>
      <c r="T150" s="4">
        <v>4.7789999999999999</v>
      </c>
      <c r="U150" s="4">
        <v>4.2759999999999998</v>
      </c>
      <c r="V150" s="3">
        <v>3.1520000000000001</v>
      </c>
      <c r="W150" s="3">
        <v>2.8239999999999998</v>
      </c>
      <c r="X150" s="2"/>
      <c r="Y150" s="2">
        <v>4.57</v>
      </c>
      <c r="Z150" s="2">
        <v>3.98</v>
      </c>
      <c r="AA150" s="2">
        <v>3.97</v>
      </c>
      <c r="AB150" s="2">
        <v>4.04</v>
      </c>
      <c r="AC150" s="2">
        <v>3.9</v>
      </c>
      <c r="AD150" s="2">
        <v>3.84</v>
      </c>
      <c r="AE150" s="2">
        <v>3.91</v>
      </c>
      <c r="AF150" s="2">
        <v>3.91</v>
      </c>
      <c r="AG150" s="2">
        <v>4</v>
      </c>
      <c r="AH150" s="2">
        <v>4.05</v>
      </c>
      <c r="AI150" s="2">
        <v>4.3099999999999996</v>
      </c>
      <c r="AJ150" s="2">
        <v>4.49</v>
      </c>
      <c r="AK150" s="2">
        <v>4.55</v>
      </c>
      <c r="AL150" s="11">
        <v>4.2092828000000004</v>
      </c>
      <c r="AM150" s="11">
        <v>3.7025714000000001</v>
      </c>
      <c r="AN150" s="11">
        <v>3.4241904000000001</v>
      </c>
      <c r="AO150" s="11">
        <v>3.3356154999999998</v>
      </c>
      <c r="AP150" s="11">
        <v>3.3566392999999999</v>
      </c>
      <c r="AQ150" s="11">
        <v>3.4372823000000001</v>
      </c>
      <c r="AR150" s="11"/>
      <c r="AS150" s="2"/>
      <c r="AT150" s="7" t="e">
        <f t="shared" si="25"/>
        <v>#N/A</v>
      </c>
      <c r="AU150" s="7">
        <f t="shared" si="26"/>
        <v>3.7729999999999997</v>
      </c>
      <c r="AV150" s="7">
        <f t="shared" si="27"/>
        <v>2.4959999999999996</v>
      </c>
      <c r="AW150" s="2"/>
      <c r="AX150" s="8">
        <f t="shared" si="28"/>
        <v>-12.000000000000011</v>
      </c>
      <c r="AY150" s="8" t="e">
        <f t="shared" si="29"/>
        <v>#N/A</v>
      </c>
      <c r="AZ150" s="2"/>
      <c r="BA150" s="2">
        <f t="shared" si="30"/>
        <v>6.999999999999984E-2</v>
      </c>
      <c r="BB150" s="2">
        <f t="shared" si="31"/>
        <v>-0.28000000000000025</v>
      </c>
      <c r="BC150" s="2"/>
      <c r="CB150" s="2"/>
    </row>
    <row r="151" spans="1:80" x14ac:dyDescent="0.25">
      <c r="A151" s="5">
        <f t="shared" si="32"/>
        <v>45490</v>
      </c>
      <c r="B151" t="s">
        <v>171</v>
      </c>
      <c r="C151" s="2">
        <v>4.07</v>
      </c>
      <c r="D151" s="2">
        <v>4.16</v>
      </c>
      <c r="E151" s="2">
        <v>2.42</v>
      </c>
      <c r="F151" s="2">
        <v>3.71</v>
      </c>
      <c r="G151" s="7">
        <v>1.0369999999999999</v>
      </c>
      <c r="H151" s="2">
        <v>4.42</v>
      </c>
      <c r="I151" s="2">
        <v>2.09</v>
      </c>
      <c r="J151" s="2">
        <v>3.35</v>
      </c>
      <c r="K151" s="2">
        <v>3.07</v>
      </c>
      <c r="L151" s="2">
        <v>3.2</v>
      </c>
      <c r="M151" s="3">
        <v>4.2544000000000004</v>
      </c>
      <c r="N151" s="2"/>
      <c r="O151" s="2">
        <v>4</v>
      </c>
      <c r="P151" s="2">
        <v>4.43</v>
      </c>
      <c r="Q151" s="2"/>
      <c r="R151" s="3">
        <v>4.8268000000000004</v>
      </c>
      <c r="S151" s="3">
        <v>4.4025999999999996</v>
      </c>
      <c r="T151" s="4">
        <v>4.8129999999999997</v>
      </c>
      <c r="U151" s="4">
        <v>4.2869999999999999</v>
      </c>
      <c r="V151" s="3">
        <v>3.1629999999999998</v>
      </c>
      <c r="W151" s="3">
        <v>2.8340000000000001</v>
      </c>
      <c r="X151" s="2"/>
      <c r="Y151" s="2">
        <v>4.59</v>
      </c>
      <c r="Z151" s="2">
        <v>4</v>
      </c>
      <c r="AA151" s="2">
        <v>4.01</v>
      </c>
      <c r="AB151" s="2">
        <v>4.08</v>
      </c>
      <c r="AC151" s="2">
        <v>3.92</v>
      </c>
      <c r="AD151" s="2">
        <v>3.86</v>
      </c>
      <c r="AE151" s="2">
        <v>3.92</v>
      </c>
      <c r="AF151" s="2">
        <v>3.94</v>
      </c>
      <c r="AG151" s="2">
        <v>4.0199999999999996</v>
      </c>
      <c r="AH151" s="2">
        <v>4.07</v>
      </c>
      <c r="AI151" s="2">
        <v>4.33</v>
      </c>
      <c r="AJ151" s="2">
        <v>4.51</v>
      </c>
      <c r="AK151" s="2">
        <v>4.57</v>
      </c>
      <c r="AL151" s="11">
        <v>4.2421351999999999</v>
      </c>
      <c r="AM151" s="11">
        <v>3.7319578999999998</v>
      </c>
      <c r="AN151" s="11">
        <v>3.4546364000000001</v>
      </c>
      <c r="AO151" s="11">
        <v>3.3739322999999999</v>
      </c>
      <c r="AP151" s="11">
        <v>3.3916865</v>
      </c>
      <c r="AQ151" s="11">
        <v>3.4617593000000002</v>
      </c>
      <c r="AR151" s="11"/>
      <c r="AS151" s="2"/>
      <c r="AT151" s="7">
        <f t="shared" si="25"/>
        <v>3.9783999999999988</v>
      </c>
      <c r="AU151" s="7">
        <f t="shared" si="26"/>
        <v>3.7610000000000001</v>
      </c>
      <c r="AV151" s="7">
        <f t="shared" si="27"/>
        <v>2.5050000000000003</v>
      </c>
      <c r="AW151" s="2"/>
      <c r="AX151" s="8">
        <f t="shared" si="28"/>
        <v>-8.9999999999999858</v>
      </c>
      <c r="AY151" s="8">
        <f t="shared" si="29"/>
        <v>21.739999999999871</v>
      </c>
      <c r="AZ151" s="2"/>
      <c r="BA151" s="2">
        <f t="shared" si="30"/>
        <v>7.0000000000000284E-2</v>
      </c>
      <c r="BB151" s="2">
        <f t="shared" si="31"/>
        <v>-0.26999999999999957</v>
      </c>
      <c r="BC151" s="2"/>
      <c r="CB151" s="2"/>
    </row>
    <row r="152" spans="1:80" x14ac:dyDescent="0.25">
      <c r="A152" s="5">
        <f t="shared" si="32"/>
        <v>45491</v>
      </c>
      <c r="B152" t="s">
        <v>172</v>
      </c>
      <c r="C152" s="2">
        <v>4.07</v>
      </c>
      <c r="D152" s="2">
        <v>4.2</v>
      </c>
      <c r="E152" s="2">
        <v>2.44</v>
      </c>
      <c r="F152" s="2">
        <v>3.74</v>
      </c>
      <c r="G152" s="7">
        <v>1.0409999999999999</v>
      </c>
      <c r="H152" s="2">
        <v>4.38</v>
      </c>
      <c r="I152" s="2">
        <v>2.0699999999999998</v>
      </c>
      <c r="J152" s="2">
        <v>3.38</v>
      </c>
      <c r="K152" s="2">
        <v>3.09</v>
      </c>
      <c r="L152" s="2">
        <v>3.22</v>
      </c>
      <c r="M152" s="3">
        <v>4.2401999999999997</v>
      </c>
      <c r="N152" s="2"/>
      <c r="O152" s="2">
        <v>3.99</v>
      </c>
      <c r="P152" s="2">
        <v>4.46</v>
      </c>
      <c r="Q152" s="2"/>
      <c r="R152" s="3">
        <v>4.7960000000000003</v>
      </c>
      <c r="S152" s="3">
        <v>4.3597000000000001</v>
      </c>
      <c r="T152" s="4">
        <v>4.8109999999999999</v>
      </c>
      <c r="U152" s="4">
        <v>4.282</v>
      </c>
      <c r="V152" s="3">
        <v>3.1549999999999998</v>
      </c>
      <c r="W152" s="3">
        <v>2.8149999999999999</v>
      </c>
      <c r="X152" s="2"/>
      <c r="Y152" s="2">
        <v>4.59</v>
      </c>
      <c r="Z152" s="2">
        <v>3.99</v>
      </c>
      <c r="AA152" s="2">
        <v>3.99</v>
      </c>
      <c r="AB152" s="2">
        <v>4.07</v>
      </c>
      <c r="AC152" s="2">
        <v>3.9</v>
      </c>
      <c r="AD152" s="2">
        <v>3.85</v>
      </c>
      <c r="AE152" s="2">
        <v>3.91</v>
      </c>
      <c r="AF152" s="2">
        <v>3.93</v>
      </c>
      <c r="AG152" s="2">
        <v>4.01</v>
      </c>
      <c r="AH152" s="2">
        <v>4.07</v>
      </c>
      <c r="AI152" s="2">
        <v>4.33</v>
      </c>
      <c r="AJ152" s="2">
        <v>4.51</v>
      </c>
      <c r="AK152" s="2">
        <v>4.57</v>
      </c>
      <c r="AL152" s="11">
        <v>4.1851558000000004</v>
      </c>
      <c r="AM152" s="11">
        <v>3.6787301000000001</v>
      </c>
      <c r="AN152" s="11">
        <v>3.4443841000000002</v>
      </c>
      <c r="AO152" s="11">
        <v>3.3835606</v>
      </c>
      <c r="AP152" s="11">
        <v>3.4062741000000001</v>
      </c>
      <c r="AQ152" s="11">
        <v>3.4783799000000002</v>
      </c>
      <c r="AR152" s="11"/>
      <c r="AS152" s="2"/>
      <c r="AT152" s="7">
        <f t="shared" si="25"/>
        <v>3.9234</v>
      </c>
      <c r="AU152" s="7">
        <f t="shared" si="26"/>
        <v>3.7530000000000001</v>
      </c>
      <c r="AV152" s="7">
        <f t="shared" si="27"/>
        <v>2.4750000000000001</v>
      </c>
      <c r="AW152" s="2"/>
      <c r="AX152" s="8">
        <f t="shared" si="28"/>
        <v>-12.999999999999989</v>
      </c>
      <c r="AY152" s="8">
        <f t="shared" si="29"/>
        <v>17.039999999999988</v>
      </c>
      <c r="AZ152" s="2"/>
      <c r="BA152" s="2">
        <f t="shared" si="30"/>
        <v>8.0000000000000071E-2</v>
      </c>
      <c r="BB152" s="2">
        <f t="shared" si="31"/>
        <v>-0.25999999999999979</v>
      </c>
      <c r="BC152" s="2"/>
      <c r="CB152" s="2"/>
    </row>
    <row r="153" spans="1:80" x14ac:dyDescent="0.25">
      <c r="A153" s="5">
        <f t="shared" si="32"/>
        <v>45492</v>
      </c>
      <c r="B153" t="s">
        <v>173</v>
      </c>
      <c r="C153" s="2">
        <v>4.13</v>
      </c>
      <c r="D153" s="2">
        <v>4.25</v>
      </c>
      <c r="E153" s="2">
        <v>2.4700000000000002</v>
      </c>
      <c r="F153" s="2">
        <v>3.79</v>
      </c>
      <c r="G153" s="7">
        <v>1.038</v>
      </c>
      <c r="H153" s="2">
        <v>4.4000000000000004</v>
      </c>
      <c r="I153" s="2">
        <v>2.0699999999999998</v>
      </c>
      <c r="J153" s="2">
        <v>3.4</v>
      </c>
      <c r="K153" s="2">
        <v>3.13</v>
      </c>
      <c r="L153" s="2">
        <v>3.25</v>
      </c>
      <c r="M153" s="3">
        <v>4.2906000000000004</v>
      </c>
      <c r="N153" s="2"/>
      <c r="O153" s="2">
        <v>4</v>
      </c>
      <c r="P153" s="2">
        <v>4.51</v>
      </c>
      <c r="Q153" s="2"/>
      <c r="R153" s="3">
        <v>4.8102</v>
      </c>
      <c r="S153" s="3">
        <v>4.3933</v>
      </c>
      <c r="T153" s="4">
        <v>4.8159999999999998</v>
      </c>
      <c r="U153" s="4">
        <v>4.2910000000000004</v>
      </c>
      <c r="V153" s="3">
        <v>3.173</v>
      </c>
      <c r="W153" s="3">
        <v>2.8490000000000002</v>
      </c>
      <c r="X153" s="2"/>
      <c r="Y153" s="2">
        <v>4.5599999999999996</v>
      </c>
      <c r="Z153" s="2">
        <v>4</v>
      </c>
      <c r="AA153" s="2">
        <v>4.01</v>
      </c>
      <c r="AB153" s="2">
        <v>4.09</v>
      </c>
      <c r="AC153" s="2">
        <v>3.94</v>
      </c>
      <c r="AD153" s="2">
        <v>3.89</v>
      </c>
      <c r="AE153" s="2">
        <v>3.94</v>
      </c>
      <c r="AF153" s="2">
        <v>3.99</v>
      </c>
      <c r="AG153" s="2">
        <v>4.07</v>
      </c>
      <c r="AH153" s="2">
        <v>4.13</v>
      </c>
      <c r="AI153" s="2">
        <v>4.4000000000000004</v>
      </c>
      <c r="AJ153" s="2">
        <v>4.57</v>
      </c>
      <c r="AK153" s="2">
        <v>4.6399999999999997</v>
      </c>
      <c r="AL153" s="11">
        <v>4.2334139999999998</v>
      </c>
      <c r="AM153" s="11">
        <v>3.7118194</v>
      </c>
      <c r="AN153" s="11">
        <v>3.5096384</v>
      </c>
      <c r="AO153" s="11">
        <v>3.4585678999999998</v>
      </c>
      <c r="AP153" s="11">
        <v>3.4701523999999999</v>
      </c>
      <c r="AQ153" s="11">
        <v>3.5332165</v>
      </c>
      <c r="AR153" s="11"/>
      <c r="AS153" s="2"/>
      <c r="AT153" s="7">
        <f t="shared" si="25"/>
        <v>3.9763999999999999</v>
      </c>
      <c r="AU153" s="7">
        <f t="shared" si="26"/>
        <v>3.7660000000000009</v>
      </c>
      <c r="AV153" s="7">
        <f t="shared" si="27"/>
        <v>2.5250000000000004</v>
      </c>
      <c r="AW153" s="2"/>
      <c r="AX153" s="8">
        <f t="shared" si="28"/>
        <v>-12.000000000000011</v>
      </c>
      <c r="AY153" s="8">
        <f t="shared" si="29"/>
        <v>21.039999999999903</v>
      </c>
      <c r="AZ153" s="2"/>
      <c r="BA153" s="2">
        <f t="shared" si="30"/>
        <v>0.12999999999999989</v>
      </c>
      <c r="BB153" s="2">
        <f t="shared" si="31"/>
        <v>-0.25999999999999979</v>
      </c>
      <c r="BC153" s="2"/>
      <c r="CB153" s="2"/>
    </row>
    <row r="154" spans="1:80" x14ac:dyDescent="0.25">
      <c r="A154" s="5">
        <f t="shared" si="32"/>
        <v>45495</v>
      </c>
      <c r="B154" t="s">
        <v>174</v>
      </c>
      <c r="C154" s="2">
        <v>4.17</v>
      </c>
      <c r="D154" s="2">
        <v>4.26</v>
      </c>
      <c r="E154" s="2">
        <v>2.4900000000000002</v>
      </c>
      <c r="F154" s="2">
        <v>3.79</v>
      </c>
      <c r="G154" s="7">
        <v>1.0549999999999999</v>
      </c>
      <c r="H154" s="2">
        <v>4.45</v>
      </c>
      <c r="I154" s="2">
        <v>2.09</v>
      </c>
      <c r="J154" s="2">
        <v>3.41</v>
      </c>
      <c r="K154" s="2">
        <v>3.15</v>
      </c>
      <c r="L154" s="2">
        <v>3.26</v>
      </c>
      <c r="M154" s="3">
        <v>4.3060999999999998</v>
      </c>
      <c r="N154" s="2"/>
      <c r="O154" s="2">
        <v>4.08</v>
      </c>
      <c r="P154" s="2">
        <v>4.5199999999999996</v>
      </c>
      <c r="Q154" s="2"/>
      <c r="R154" s="3">
        <v>4.8513999999999999</v>
      </c>
      <c r="S154" s="3">
        <v>4.4546999999999999</v>
      </c>
      <c r="T154" s="4">
        <v>4.8330000000000002</v>
      </c>
      <c r="U154" s="4">
        <v>4.3280000000000003</v>
      </c>
      <c r="V154" s="3">
        <v>3.2010000000000001</v>
      </c>
      <c r="W154" s="3">
        <v>2.8839999999999999</v>
      </c>
      <c r="X154" s="2"/>
      <c r="Y154" s="2">
        <v>4.67</v>
      </c>
      <c r="Z154" s="2">
        <v>4.08</v>
      </c>
      <c r="AA154" s="2">
        <v>4.08</v>
      </c>
      <c r="AB154" s="2">
        <v>4.1500000000000004</v>
      </c>
      <c r="AC154" s="2">
        <v>3.99</v>
      </c>
      <c r="AD154" s="2">
        <v>3.94</v>
      </c>
      <c r="AE154" s="2">
        <v>3.99</v>
      </c>
      <c r="AF154" s="2">
        <v>4.03</v>
      </c>
      <c r="AG154" s="2">
        <v>4.12</v>
      </c>
      <c r="AH154" s="2">
        <v>4.17</v>
      </c>
      <c r="AI154" s="2">
        <v>4.4400000000000004</v>
      </c>
      <c r="AJ154" s="2">
        <v>4.62</v>
      </c>
      <c r="AK154" s="2">
        <v>4.67</v>
      </c>
      <c r="AL154" s="11">
        <v>4.3129939000000004</v>
      </c>
      <c r="AM154" s="11">
        <v>3.8330625</v>
      </c>
      <c r="AN154" s="11">
        <v>3.5647701000000001</v>
      </c>
      <c r="AO154" s="11">
        <v>3.4707482000000001</v>
      </c>
      <c r="AP154" s="11">
        <v>3.4856935999999998</v>
      </c>
      <c r="AQ154" s="11">
        <v>3.5671187</v>
      </c>
      <c r="AR154" s="11"/>
      <c r="AS154" s="2"/>
      <c r="AT154" s="7">
        <f t="shared" si="25"/>
        <v>4.0579999999999998</v>
      </c>
      <c r="AU154" s="7">
        <f t="shared" si="26"/>
        <v>3.8230000000000004</v>
      </c>
      <c r="AV154" s="7">
        <f t="shared" si="27"/>
        <v>2.5669999999999997</v>
      </c>
      <c r="AW154" s="2"/>
      <c r="AX154" s="8">
        <f t="shared" si="28"/>
        <v>-8.9999999999999858</v>
      </c>
      <c r="AY154" s="8">
        <f t="shared" si="29"/>
        <v>23.499999999999943</v>
      </c>
      <c r="AZ154" s="2"/>
      <c r="BA154" s="2">
        <f t="shared" si="30"/>
        <v>8.9999999999999858E-2</v>
      </c>
      <c r="BB154" s="2">
        <f t="shared" si="31"/>
        <v>-0.25999999999999979</v>
      </c>
      <c r="BC154" s="2"/>
      <c r="CB154" s="2"/>
    </row>
    <row r="155" spans="1:80" x14ac:dyDescent="0.25">
      <c r="A155" s="5">
        <f t="shared" si="32"/>
        <v>45496</v>
      </c>
      <c r="B155" t="s">
        <v>175</v>
      </c>
      <c r="C155" s="2">
        <v>4.13</v>
      </c>
      <c r="D155" s="2">
        <v>4.25</v>
      </c>
      <c r="E155" s="2">
        <v>2.4500000000000002</v>
      </c>
      <c r="F155" s="2">
        <v>3.77</v>
      </c>
      <c r="G155" s="7">
        <v>1.0549999999999999</v>
      </c>
      <c r="H155" s="2">
        <v>4.43</v>
      </c>
      <c r="I155" s="2">
        <v>2.08</v>
      </c>
      <c r="J155" s="2">
        <v>3.39</v>
      </c>
      <c r="K155" s="2">
        <v>3.14</v>
      </c>
      <c r="L155" s="2">
        <v>3.26</v>
      </c>
      <c r="M155" s="3">
        <v>4.3489000000000004</v>
      </c>
      <c r="N155" s="2"/>
      <c r="O155" s="2">
        <v>4.01</v>
      </c>
      <c r="P155" s="2">
        <v>4.4800000000000004</v>
      </c>
      <c r="Q155" s="2"/>
      <c r="R155" s="3">
        <v>4.8186999999999998</v>
      </c>
      <c r="S155" s="3">
        <v>4.4132999999999996</v>
      </c>
      <c r="T155" s="4">
        <v>4.83</v>
      </c>
      <c r="U155" s="4">
        <v>4.3150000000000004</v>
      </c>
      <c r="V155" s="3">
        <v>3.1640000000000001</v>
      </c>
      <c r="W155" s="3">
        <v>2.8370000000000002</v>
      </c>
      <c r="X155" s="2"/>
      <c r="Y155" s="2">
        <v>4.5999999999999996</v>
      </c>
      <c r="Z155" s="2">
        <v>4.01</v>
      </c>
      <c r="AA155" s="2">
        <v>4.03</v>
      </c>
      <c r="AB155" s="2">
        <v>4.0999999999999996</v>
      </c>
      <c r="AC155" s="2">
        <v>3.95</v>
      </c>
      <c r="AD155" s="2">
        <v>3.89</v>
      </c>
      <c r="AE155" s="2">
        <v>3.96</v>
      </c>
      <c r="AF155" s="2">
        <v>3.99</v>
      </c>
      <c r="AG155" s="2">
        <v>4.07</v>
      </c>
      <c r="AH155" s="2">
        <v>4.13</v>
      </c>
      <c r="AI155" s="2">
        <v>4.4000000000000004</v>
      </c>
      <c r="AJ155" s="2">
        <v>4.57</v>
      </c>
      <c r="AK155" s="2">
        <v>4.6399999999999997</v>
      </c>
      <c r="AL155" s="11">
        <v>4.2706227999999999</v>
      </c>
      <c r="AM155" s="11">
        <v>3.7919269999999998</v>
      </c>
      <c r="AN155" s="11">
        <v>3.5223852</v>
      </c>
      <c r="AO155" s="11">
        <v>3.4308193</v>
      </c>
      <c r="AP155" s="11">
        <v>3.4459292000000001</v>
      </c>
      <c r="AQ155" s="11">
        <v>3.5210135</v>
      </c>
      <c r="AR155" s="11"/>
      <c r="AS155" s="2"/>
      <c r="AT155" s="7">
        <f t="shared" si="25"/>
        <v>4.0078999999999994</v>
      </c>
      <c r="AU155" s="7">
        <f t="shared" si="26"/>
        <v>3.8000000000000007</v>
      </c>
      <c r="AV155" s="7">
        <f t="shared" si="27"/>
        <v>2.5100000000000002</v>
      </c>
      <c r="AW155" s="2"/>
      <c r="AX155" s="8">
        <f t="shared" si="28"/>
        <v>-12.000000000000011</v>
      </c>
      <c r="AY155" s="8">
        <f t="shared" si="29"/>
        <v>20.789999999999864</v>
      </c>
      <c r="AZ155" s="2"/>
      <c r="BA155" s="2">
        <f t="shared" si="30"/>
        <v>0.12000000000000011</v>
      </c>
      <c r="BB155" s="2">
        <f t="shared" si="31"/>
        <v>-0.23000000000000043</v>
      </c>
      <c r="BC155" s="2"/>
      <c r="CB155" s="2"/>
    </row>
    <row r="156" spans="1:80" x14ac:dyDescent="0.25">
      <c r="A156" s="5">
        <f t="shared" si="32"/>
        <v>45497</v>
      </c>
      <c r="B156" t="s">
        <v>176</v>
      </c>
      <c r="C156" s="2">
        <v>4.16</v>
      </c>
      <c r="D156" s="2">
        <v>4.28</v>
      </c>
      <c r="E156" s="2">
        <v>2.46</v>
      </c>
      <c r="F156" s="2">
        <v>3.8</v>
      </c>
      <c r="G156" s="7">
        <v>1.0720000000000001</v>
      </c>
      <c r="H156" s="2">
        <v>4.43</v>
      </c>
      <c r="I156" s="2">
        <v>2.14</v>
      </c>
      <c r="J156" s="2">
        <v>3.4</v>
      </c>
      <c r="K156" s="2">
        <v>3.16</v>
      </c>
      <c r="L156" s="2">
        <v>3.29</v>
      </c>
      <c r="M156" s="3">
        <v>4.3273999999999999</v>
      </c>
      <c r="N156" s="2"/>
      <c r="O156" s="2">
        <v>4</v>
      </c>
      <c r="P156" s="2">
        <v>4.42</v>
      </c>
      <c r="Q156" s="2"/>
      <c r="R156" s="3">
        <v>4.7942</v>
      </c>
      <c r="S156" s="3">
        <v>4.3888999999999996</v>
      </c>
      <c r="T156" s="4">
        <v>4.7990000000000004</v>
      </c>
      <c r="U156" s="4">
        <v>4.2859999999999996</v>
      </c>
      <c r="V156" s="3">
        <v>3.1269999999999998</v>
      </c>
      <c r="W156" s="3">
        <v>2.8</v>
      </c>
      <c r="X156" s="2"/>
      <c r="Y156" s="2">
        <v>4.59</v>
      </c>
      <c r="Z156" s="2">
        <v>4</v>
      </c>
      <c r="AA156" s="2">
        <v>4.0199999999999996</v>
      </c>
      <c r="AB156" s="2">
        <v>4.1100000000000003</v>
      </c>
      <c r="AC156" s="2">
        <v>3.95</v>
      </c>
      <c r="AD156" s="2">
        <v>3.91</v>
      </c>
      <c r="AE156" s="2">
        <v>4.04</v>
      </c>
      <c r="AF156" s="2">
        <v>4.0199999999999996</v>
      </c>
      <c r="AG156" s="2">
        <v>4.1100000000000003</v>
      </c>
      <c r="AH156" s="2">
        <v>4.16</v>
      </c>
      <c r="AI156" s="2">
        <v>4.43</v>
      </c>
      <c r="AJ156" s="2">
        <v>4.6500000000000004</v>
      </c>
      <c r="AK156" s="2">
        <v>4.68</v>
      </c>
      <c r="AL156" s="11">
        <v>4.2350801000000002</v>
      </c>
      <c r="AM156" s="11">
        <v>3.7665937</v>
      </c>
      <c r="AN156" s="11">
        <v>3.5287628999999998</v>
      </c>
      <c r="AO156" s="11">
        <v>3.4747018000000001</v>
      </c>
      <c r="AP156" s="11">
        <v>3.5096264000000001</v>
      </c>
      <c r="AQ156" s="11">
        <v>3.5894658000000002</v>
      </c>
      <c r="AR156" s="11"/>
      <c r="AS156" s="2"/>
      <c r="AT156" s="7">
        <f t="shared" si="25"/>
        <v>3.9835999999999991</v>
      </c>
      <c r="AU156" s="7">
        <f t="shared" si="26"/>
        <v>3.7729999999999988</v>
      </c>
      <c r="AV156" s="7">
        <f t="shared" si="27"/>
        <v>2.4729999999999999</v>
      </c>
      <c r="AW156" s="2"/>
      <c r="AX156" s="8">
        <f t="shared" si="28"/>
        <v>-12.000000000000011</v>
      </c>
      <c r="AY156" s="8">
        <f t="shared" si="29"/>
        <v>21.060000000000034</v>
      </c>
      <c r="AZ156" s="2"/>
      <c r="BA156" s="2">
        <f t="shared" si="30"/>
        <v>0.16000000000000014</v>
      </c>
      <c r="BB156" s="2">
        <f t="shared" si="31"/>
        <v>-0.13999999999999968</v>
      </c>
      <c r="BC156" s="2"/>
      <c r="CB156" s="2"/>
    </row>
    <row r="157" spans="1:80" x14ac:dyDescent="0.25">
      <c r="A157" s="5">
        <f t="shared" si="32"/>
        <v>45498</v>
      </c>
      <c r="B157" t="s">
        <v>177</v>
      </c>
      <c r="C157" s="2">
        <v>4.1399999999999997</v>
      </c>
      <c r="D157" s="2">
        <v>4.2699999999999996</v>
      </c>
      <c r="E157" s="2">
        <v>2.44</v>
      </c>
      <c r="F157" s="2">
        <v>3.79</v>
      </c>
      <c r="G157" s="7">
        <v>1.0589999999999999</v>
      </c>
      <c r="H157" s="2">
        <v>4.45</v>
      </c>
      <c r="I157" s="2">
        <v>2.0699999999999998</v>
      </c>
      <c r="J157" s="2">
        <v>3.37</v>
      </c>
      <c r="K157" s="2">
        <v>3.13</v>
      </c>
      <c r="L157" s="2">
        <v>3.27</v>
      </c>
      <c r="M157" s="3">
        <v>4.3132000000000001</v>
      </c>
      <c r="N157" s="2"/>
      <c r="O157" s="2">
        <v>3.96</v>
      </c>
      <c r="P157" s="2">
        <v>4.4400000000000004</v>
      </c>
      <c r="Q157" s="2"/>
      <c r="R157" s="3">
        <v>4.7672999999999996</v>
      </c>
      <c r="S157" s="3">
        <v>4.3609999999999998</v>
      </c>
      <c r="T157" s="4">
        <v>4.72</v>
      </c>
      <c r="U157" s="4">
        <v>4.1970000000000001</v>
      </c>
      <c r="V157" s="3">
        <v>3.1030000000000002</v>
      </c>
      <c r="W157" s="3">
        <v>2.7890000000000001</v>
      </c>
      <c r="X157" s="2"/>
      <c r="Y157" s="2">
        <v>4.5599999999999996</v>
      </c>
      <c r="Z157" s="2">
        <v>3.96</v>
      </c>
      <c r="AA157" s="2">
        <v>3.99</v>
      </c>
      <c r="AB157" s="2">
        <v>4.08</v>
      </c>
      <c r="AC157" s="2">
        <v>3.93</v>
      </c>
      <c r="AD157" s="2">
        <v>3.89</v>
      </c>
      <c r="AE157" s="2">
        <v>3.96</v>
      </c>
      <c r="AF157" s="2">
        <v>3.99</v>
      </c>
      <c r="AG157" s="2">
        <v>4.08</v>
      </c>
      <c r="AH157" s="2">
        <v>4.1399999999999997</v>
      </c>
      <c r="AI157" s="2">
        <v>4.42</v>
      </c>
      <c r="AJ157" s="2">
        <v>4.5999999999999996</v>
      </c>
      <c r="AK157" s="2">
        <v>4.67</v>
      </c>
      <c r="AL157" s="11">
        <v>4.182455</v>
      </c>
      <c r="AM157" s="11">
        <v>3.7277988</v>
      </c>
      <c r="AN157" s="11">
        <v>3.5092534999999998</v>
      </c>
      <c r="AO157" s="11">
        <v>3.4531518999999999</v>
      </c>
      <c r="AP157" s="11">
        <v>3.4827048</v>
      </c>
      <c r="AQ157" s="11">
        <v>3.5621589999999999</v>
      </c>
      <c r="AR157" s="11"/>
      <c r="AS157" s="2"/>
      <c r="AT157" s="7">
        <f t="shared" si="25"/>
        <v>3.9546999999999999</v>
      </c>
      <c r="AU157" s="7">
        <f t="shared" si="26"/>
        <v>3.6740000000000004</v>
      </c>
      <c r="AV157" s="7">
        <f t="shared" si="27"/>
        <v>2.4750000000000001</v>
      </c>
      <c r="AW157" s="2"/>
      <c r="AX157" s="8">
        <f t="shared" si="28"/>
        <v>-12.999999999999989</v>
      </c>
      <c r="AY157" s="8">
        <f t="shared" si="29"/>
        <v>28.069999999999951</v>
      </c>
      <c r="AZ157" s="2"/>
      <c r="BA157" s="2">
        <f t="shared" si="30"/>
        <v>0.17999999999999972</v>
      </c>
      <c r="BB157" s="2">
        <f t="shared" si="31"/>
        <v>-0.17000000000000082</v>
      </c>
      <c r="BC157" s="2"/>
      <c r="CB157" s="2"/>
    </row>
    <row r="158" spans="1:80" x14ac:dyDescent="0.25">
      <c r="A158" s="5">
        <f t="shared" si="32"/>
        <v>45499</v>
      </c>
      <c r="B158" t="s">
        <v>178</v>
      </c>
      <c r="C158" s="2">
        <v>4.0999999999999996</v>
      </c>
      <c r="D158" s="2">
        <v>4.2</v>
      </c>
      <c r="E158" s="2">
        <v>2.4</v>
      </c>
      <c r="F158" s="2">
        <v>3.77</v>
      </c>
      <c r="G158" s="7">
        <v>1.0589999999999999</v>
      </c>
      <c r="H158" s="2">
        <v>4.41</v>
      </c>
      <c r="I158" s="2">
        <v>2.1</v>
      </c>
      <c r="J158" s="2">
        <v>3.32</v>
      </c>
      <c r="K158" s="2">
        <v>3.11</v>
      </c>
      <c r="L158" s="2">
        <v>3.23</v>
      </c>
      <c r="M158" s="3">
        <v>4.3079000000000001</v>
      </c>
      <c r="N158" s="2"/>
      <c r="O158" s="2">
        <v>3.92</v>
      </c>
      <c r="P158" s="2">
        <v>4.3899999999999997</v>
      </c>
      <c r="Q158" s="2"/>
      <c r="R158" s="3">
        <v>4.7443</v>
      </c>
      <c r="S158" s="3">
        <v>4.3333000000000004</v>
      </c>
      <c r="T158" s="4">
        <v>4.7670000000000003</v>
      </c>
      <c r="U158" s="4">
        <v>4.266</v>
      </c>
      <c r="V158" s="3">
        <v>3.0870000000000002</v>
      </c>
      <c r="W158" s="3">
        <v>2.7639999999999998</v>
      </c>
      <c r="X158" s="2"/>
      <c r="Y158" s="2">
        <v>4.54</v>
      </c>
      <c r="Z158" s="2">
        <v>3.92</v>
      </c>
      <c r="AA158" s="2">
        <v>3.97</v>
      </c>
      <c r="AB158" s="2">
        <v>4.0599999999999996</v>
      </c>
      <c r="AC158" s="2">
        <v>3.9</v>
      </c>
      <c r="AD158" s="2">
        <v>3.86</v>
      </c>
      <c r="AE158" s="2">
        <v>3.91</v>
      </c>
      <c r="AF158" s="2">
        <v>3.96</v>
      </c>
      <c r="AG158" s="2">
        <v>4.05</v>
      </c>
      <c r="AH158" s="2">
        <v>4.0999999999999996</v>
      </c>
      <c r="AI158" s="2">
        <v>4.3899999999999997</v>
      </c>
      <c r="AJ158" s="2">
        <v>4.6399999999999997</v>
      </c>
      <c r="AK158" s="2">
        <v>4.66</v>
      </c>
      <c r="AL158" s="11">
        <v>4.1601989000000001</v>
      </c>
      <c r="AM158" s="11">
        <v>3.6868034000000001</v>
      </c>
      <c r="AN158" s="11">
        <v>3.4835604</v>
      </c>
      <c r="AO158" s="11">
        <v>3.4276629999999999</v>
      </c>
      <c r="AP158" s="11">
        <v>3.4511816</v>
      </c>
      <c r="AQ158" s="11">
        <v>3.5268777</v>
      </c>
      <c r="AR158" s="11"/>
      <c r="AS158" s="2"/>
      <c r="AT158" s="7">
        <f t="shared" si="25"/>
        <v>3.9223000000000008</v>
      </c>
      <c r="AU158" s="7">
        <f t="shared" si="26"/>
        <v>3.7649999999999997</v>
      </c>
      <c r="AV158" s="7">
        <f t="shared" si="27"/>
        <v>2.4409999999999994</v>
      </c>
      <c r="AW158" s="2"/>
      <c r="AX158" s="8">
        <f t="shared" si="28"/>
        <v>-10.000000000000053</v>
      </c>
      <c r="AY158" s="8">
        <f t="shared" si="29"/>
        <v>15.730000000000111</v>
      </c>
      <c r="AZ158" s="2"/>
      <c r="BA158" s="2">
        <f t="shared" si="30"/>
        <v>0.17999999999999972</v>
      </c>
      <c r="BB158" s="2">
        <f t="shared" si="31"/>
        <v>-0.1899999999999995</v>
      </c>
      <c r="BC158" s="2"/>
      <c r="CB158" s="2"/>
    </row>
    <row r="159" spans="1:80" x14ac:dyDescent="0.25">
      <c r="A159" s="5">
        <f t="shared" si="32"/>
        <v>45502</v>
      </c>
      <c r="B159" t="s">
        <v>179</v>
      </c>
      <c r="C159" s="2">
        <v>4.05</v>
      </c>
      <c r="D159" s="2">
        <v>4.17</v>
      </c>
      <c r="E159" s="2">
        <v>2.36</v>
      </c>
      <c r="F159" s="2">
        <v>3.71</v>
      </c>
      <c r="G159" s="7">
        <v>1.0209999999999999</v>
      </c>
      <c r="H159" s="2">
        <v>4.3899999999999997</v>
      </c>
      <c r="I159" s="2">
        <v>2</v>
      </c>
      <c r="J159" s="2">
        <v>3.29</v>
      </c>
      <c r="K159" s="2">
        <v>3.07</v>
      </c>
      <c r="L159" s="2">
        <v>3.19</v>
      </c>
      <c r="M159" s="3">
        <v>4.2786999999999997</v>
      </c>
      <c r="N159" s="2"/>
      <c r="O159" s="2">
        <v>3.88</v>
      </c>
      <c r="P159" s="2">
        <v>4.3899999999999997</v>
      </c>
      <c r="Q159" s="2"/>
      <c r="R159" s="3">
        <v>4.7343000000000002</v>
      </c>
      <c r="S159" s="3">
        <v>4.3212999999999999</v>
      </c>
      <c r="T159" s="4">
        <v>4.7380000000000004</v>
      </c>
      <c r="U159" s="4">
        <v>4.2130000000000001</v>
      </c>
      <c r="V159" s="3">
        <v>3.0680000000000001</v>
      </c>
      <c r="W159" s="3">
        <v>2.734</v>
      </c>
      <c r="X159" s="2"/>
      <c r="Y159" s="2">
        <v>4.5199999999999996</v>
      </c>
      <c r="Z159" s="2">
        <v>3.88</v>
      </c>
      <c r="AA159" s="2">
        <v>3.93</v>
      </c>
      <c r="AB159" s="2">
        <v>4.0199999999999996</v>
      </c>
      <c r="AC159" s="2">
        <v>3.87</v>
      </c>
      <c r="AD159" s="2">
        <v>3.82</v>
      </c>
      <c r="AE159" s="2">
        <v>3.88</v>
      </c>
      <c r="AF159" s="2">
        <v>3.9</v>
      </c>
      <c r="AG159" s="2">
        <v>4</v>
      </c>
      <c r="AH159" s="2">
        <v>4.05</v>
      </c>
      <c r="AI159" s="2">
        <v>4.34</v>
      </c>
      <c r="AJ159" s="2">
        <v>4.54</v>
      </c>
      <c r="AK159" s="2">
        <v>4.62</v>
      </c>
      <c r="AL159" s="11">
        <v>4.1630387999999998</v>
      </c>
      <c r="AM159" s="11">
        <v>3.6960722000000001</v>
      </c>
      <c r="AN159" s="11">
        <v>3.4473742000000001</v>
      </c>
      <c r="AO159" s="11">
        <v>3.3611013999999999</v>
      </c>
      <c r="AP159" s="11">
        <v>3.3813594999999999</v>
      </c>
      <c r="AQ159" s="11">
        <v>3.4673790000000002</v>
      </c>
      <c r="AR159" s="11"/>
      <c r="AS159" s="2"/>
      <c r="AT159" s="7">
        <f t="shared" si="25"/>
        <v>3.9082999999999997</v>
      </c>
      <c r="AU159" s="7">
        <f t="shared" si="26"/>
        <v>3.6879999999999997</v>
      </c>
      <c r="AV159" s="7">
        <f t="shared" si="27"/>
        <v>2.4</v>
      </c>
      <c r="AW159" s="2"/>
      <c r="AX159" s="8">
        <f t="shared" si="28"/>
        <v>-12.000000000000011</v>
      </c>
      <c r="AY159" s="8">
        <f t="shared" si="29"/>
        <v>22.029999999999994</v>
      </c>
      <c r="AZ159" s="2"/>
      <c r="BA159" s="2">
        <f t="shared" si="30"/>
        <v>0.16999999999999993</v>
      </c>
      <c r="BB159" s="2">
        <f t="shared" si="31"/>
        <v>-0.21999999999999975</v>
      </c>
      <c r="BC159" s="2"/>
      <c r="CB159" s="2"/>
    </row>
    <row r="160" spans="1:80" x14ac:dyDescent="0.25">
      <c r="A160" s="5">
        <f t="shared" si="32"/>
        <v>45503</v>
      </c>
      <c r="B160" t="s">
        <v>180</v>
      </c>
      <c r="C160" s="2">
        <v>4.03</v>
      </c>
      <c r="D160" s="2">
        <v>4.1500000000000004</v>
      </c>
      <c r="E160" s="2">
        <v>2.34</v>
      </c>
      <c r="F160" s="2">
        <v>3.71</v>
      </c>
      <c r="G160" s="7">
        <v>1.0009999999999999</v>
      </c>
      <c r="H160" s="2">
        <v>4.4400000000000004</v>
      </c>
      <c r="I160" s="2">
        <v>2</v>
      </c>
      <c r="J160" s="2">
        <v>3.23</v>
      </c>
      <c r="K160" s="2">
        <v>3.06</v>
      </c>
      <c r="L160" s="2">
        <v>3.16</v>
      </c>
      <c r="M160" s="3">
        <v>4.2649999999999997</v>
      </c>
      <c r="N160" s="2"/>
      <c r="O160" s="2">
        <v>3.86</v>
      </c>
      <c r="P160" s="2">
        <v>4.3600000000000003</v>
      </c>
      <c r="Q160" s="2"/>
      <c r="R160" s="3">
        <v>4.7191000000000001</v>
      </c>
      <c r="S160" s="3">
        <v>4.2957999999999998</v>
      </c>
      <c r="T160" s="4">
        <v>4.7519999999999998</v>
      </c>
      <c r="U160" s="4">
        <v>4.2320000000000002</v>
      </c>
      <c r="V160" s="3">
        <v>3.024</v>
      </c>
      <c r="W160" s="3">
        <v>2.681</v>
      </c>
      <c r="X160" s="2"/>
      <c r="Y160" s="2">
        <v>4.5</v>
      </c>
      <c r="Z160" s="2">
        <v>3.86</v>
      </c>
      <c r="AA160" s="2">
        <v>3.9</v>
      </c>
      <c r="AB160" s="2">
        <v>4</v>
      </c>
      <c r="AC160" s="2">
        <v>3.84</v>
      </c>
      <c r="AD160" s="2">
        <v>3.79</v>
      </c>
      <c r="AE160" s="2">
        <v>3.84</v>
      </c>
      <c r="AF160" s="2">
        <v>3.88</v>
      </c>
      <c r="AG160" s="2">
        <v>3.97</v>
      </c>
      <c r="AH160" s="2">
        <v>4.03</v>
      </c>
      <c r="AI160" s="2">
        <v>4.3099999999999996</v>
      </c>
      <c r="AJ160" s="2">
        <v>4.5</v>
      </c>
      <c r="AK160" s="2">
        <v>4.5999999999999996</v>
      </c>
      <c r="AL160" s="11">
        <v>4.1140293999999997</v>
      </c>
      <c r="AM160" s="11">
        <v>3.6446055999999998</v>
      </c>
      <c r="AN160" s="11">
        <v>3.4091667000000001</v>
      </c>
      <c r="AO160" s="11">
        <v>3.3387945000000001</v>
      </c>
      <c r="AP160" s="11">
        <v>3.3668068999999998</v>
      </c>
      <c r="AQ160" s="11">
        <v>3.4527481</v>
      </c>
      <c r="AR160" s="11"/>
      <c r="AS160" s="2"/>
      <c r="AT160" s="7">
        <f t="shared" si="25"/>
        <v>3.8724999999999996</v>
      </c>
      <c r="AU160" s="7">
        <f t="shared" si="26"/>
        <v>3.7120000000000006</v>
      </c>
      <c r="AV160" s="7">
        <f t="shared" si="27"/>
        <v>2.3380000000000001</v>
      </c>
      <c r="AW160" s="2"/>
      <c r="AX160" s="8">
        <f t="shared" si="28"/>
        <v>-12.000000000000011</v>
      </c>
      <c r="AY160" s="8">
        <f t="shared" si="29"/>
        <v>16.049999999999898</v>
      </c>
      <c r="AZ160" s="2"/>
      <c r="BA160" s="2">
        <f t="shared" si="30"/>
        <v>0.17000000000000037</v>
      </c>
      <c r="BB160" s="2">
        <f t="shared" si="31"/>
        <v>-0.20999999999999996</v>
      </c>
      <c r="BC160" s="2"/>
      <c r="CB160" s="2"/>
    </row>
    <row r="161" spans="1:80" x14ac:dyDescent="0.25">
      <c r="A161" s="5">
        <f t="shared" si="32"/>
        <v>45504</v>
      </c>
      <c r="B161" t="s">
        <v>181</v>
      </c>
      <c r="C161" s="2">
        <v>3.96</v>
      </c>
      <c r="D161" s="2">
        <v>4.09</v>
      </c>
      <c r="E161" s="2">
        <v>2.29</v>
      </c>
      <c r="F161" s="2">
        <v>3.66</v>
      </c>
      <c r="G161" s="7">
        <v>1.042</v>
      </c>
      <c r="H161" s="2">
        <v>4.3600000000000003</v>
      </c>
      <c r="I161" s="2">
        <v>2.04</v>
      </c>
      <c r="J161" s="2">
        <v>3.16</v>
      </c>
      <c r="K161" s="2">
        <v>3</v>
      </c>
      <c r="L161" s="2">
        <v>3.1</v>
      </c>
      <c r="M161" s="3">
        <v>4.1177000000000001</v>
      </c>
      <c r="N161" s="2"/>
      <c r="O161" s="2">
        <v>3.81</v>
      </c>
      <c r="P161" s="2">
        <v>4.34</v>
      </c>
      <c r="Q161" s="2"/>
      <c r="R161" s="3">
        <v>4.6920999999999999</v>
      </c>
      <c r="S161" s="3">
        <v>4.2565999999999997</v>
      </c>
      <c r="T161" s="4">
        <v>4.7249999999999996</v>
      </c>
      <c r="U161" s="4">
        <v>4.1980000000000004</v>
      </c>
      <c r="V161" s="3">
        <v>3.0070000000000001</v>
      </c>
      <c r="W161" s="3">
        <v>2.6659999999999999</v>
      </c>
      <c r="X161" s="2"/>
      <c r="Y161" s="2">
        <v>4.46</v>
      </c>
      <c r="Z161" s="2">
        <v>3.81</v>
      </c>
      <c r="AA161" s="2">
        <v>3.82</v>
      </c>
      <c r="AB161" s="2">
        <v>3.92</v>
      </c>
      <c r="AC161" s="2">
        <v>3.78</v>
      </c>
      <c r="AD161" s="2">
        <v>3.72</v>
      </c>
      <c r="AE161" s="2">
        <v>3.79</v>
      </c>
      <c r="AF161" s="2">
        <v>3.81</v>
      </c>
      <c r="AG161" s="2">
        <v>3.91</v>
      </c>
      <c r="AH161" s="2">
        <v>3.96</v>
      </c>
      <c r="AI161" s="2">
        <v>4.25</v>
      </c>
      <c r="AJ161" s="2">
        <v>4.45</v>
      </c>
      <c r="AK161" s="2">
        <v>4.5</v>
      </c>
      <c r="AL161" s="11">
        <v>4.0935486000000001</v>
      </c>
      <c r="AM161" s="11">
        <v>3.5925606999999999</v>
      </c>
      <c r="AN161" s="11">
        <v>3.3304155</v>
      </c>
      <c r="AO161" s="11">
        <v>3.2651994000000002</v>
      </c>
      <c r="AP161" s="11">
        <v>3.3020217000000001</v>
      </c>
      <c r="AQ161" s="11">
        <v>3.3884560000000001</v>
      </c>
      <c r="AR161" s="11"/>
      <c r="AS161" s="2"/>
      <c r="AT161" s="7">
        <f t="shared" si="25"/>
        <v>3.8210999999999995</v>
      </c>
      <c r="AU161" s="7">
        <f t="shared" si="26"/>
        <v>3.6710000000000012</v>
      </c>
      <c r="AV161" s="7">
        <f t="shared" si="27"/>
        <v>2.3249999999999997</v>
      </c>
      <c r="AW161" s="2"/>
      <c r="AX161" s="8">
        <f t="shared" si="28"/>
        <v>-12.999999999999989</v>
      </c>
      <c r="AY161" s="8">
        <f t="shared" si="29"/>
        <v>15.009999999999835</v>
      </c>
      <c r="AZ161" s="2"/>
      <c r="BA161" s="2">
        <f t="shared" si="30"/>
        <v>0.14999999999999991</v>
      </c>
      <c r="BB161" s="2">
        <f t="shared" si="31"/>
        <v>-0.25</v>
      </c>
      <c r="BC161" s="2"/>
      <c r="CB161" s="2"/>
    </row>
    <row r="162" spans="1:80" x14ac:dyDescent="0.25">
      <c r="A162" s="5">
        <f t="shared" si="32"/>
        <v>45505</v>
      </c>
      <c r="B162" t="s">
        <v>182</v>
      </c>
      <c r="C162" s="2">
        <v>3.89</v>
      </c>
      <c r="D162" s="2">
        <v>3.99</v>
      </c>
      <c r="E162" s="2">
        <v>2.25</v>
      </c>
      <c r="F162" s="2">
        <v>3.65</v>
      </c>
      <c r="G162" s="7">
        <v>1.0329999999999999</v>
      </c>
      <c r="H162" s="2">
        <v>4.3</v>
      </c>
      <c r="I162" s="2">
        <v>1.97</v>
      </c>
      <c r="J162" s="2">
        <v>3.11</v>
      </c>
      <c r="K162" s="2">
        <v>3</v>
      </c>
      <c r="L162" s="2">
        <v>3.1</v>
      </c>
      <c r="M162" s="3">
        <v>4.0876000000000001</v>
      </c>
      <c r="N162" s="2"/>
      <c r="O162" s="2">
        <v>3.71</v>
      </c>
      <c r="P162" s="2">
        <v>4.17</v>
      </c>
      <c r="Q162" s="2"/>
      <c r="R162" s="3">
        <v>4.5728999999999997</v>
      </c>
      <c r="S162" s="3">
        <v>4.1104000000000003</v>
      </c>
      <c r="T162" s="4">
        <v>4.6589999999999998</v>
      </c>
      <c r="U162" s="4">
        <v>4.1100000000000003</v>
      </c>
      <c r="V162" s="3">
        <v>2.9649999999999999</v>
      </c>
      <c r="W162" s="3">
        <v>2.6120000000000001</v>
      </c>
      <c r="X162" s="2"/>
      <c r="Y162" s="2">
        <v>4.3899999999999997</v>
      </c>
      <c r="Z162" s="2">
        <v>3.71</v>
      </c>
      <c r="AA162" s="2">
        <v>3.74</v>
      </c>
      <c r="AB162" s="2">
        <v>3.86</v>
      </c>
      <c r="AC162" s="2">
        <v>3.68</v>
      </c>
      <c r="AD162" s="2">
        <v>3.64</v>
      </c>
      <c r="AE162" s="2">
        <v>3.74</v>
      </c>
      <c r="AF162" s="2">
        <v>3.74</v>
      </c>
      <c r="AG162" s="2">
        <v>3.84</v>
      </c>
      <c r="AH162" s="2">
        <v>3.89</v>
      </c>
      <c r="AI162" s="2">
        <v>4.1900000000000004</v>
      </c>
      <c r="AJ162" s="2">
        <v>4.4000000000000004</v>
      </c>
      <c r="AK162" s="2">
        <v>4.46</v>
      </c>
      <c r="AL162" s="11">
        <v>3.9112572000000001</v>
      </c>
      <c r="AM162" s="11">
        <v>3.4389037999999998</v>
      </c>
      <c r="AN162" s="11">
        <v>3.2582529</v>
      </c>
      <c r="AO162" s="11">
        <v>3.2292160000000001</v>
      </c>
      <c r="AP162" s="11">
        <v>3.270972</v>
      </c>
      <c r="AQ162" s="11">
        <v>3.3569376000000002</v>
      </c>
      <c r="AR162" s="11"/>
      <c r="AS162" s="2"/>
      <c r="AT162" s="7">
        <f t="shared" si="25"/>
        <v>3.6479000000000008</v>
      </c>
      <c r="AU162" s="7">
        <f t="shared" si="26"/>
        <v>3.5610000000000008</v>
      </c>
      <c r="AV162" s="7">
        <f t="shared" si="27"/>
        <v>2.2590000000000003</v>
      </c>
      <c r="AW162" s="2"/>
      <c r="AX162" s="8">
        <f t="shared" si="28"/>
        <v>-10.000000000000009</v>
      </c>
      <c r="AY162" s="8">
        <f t="shared" si="29"/>
        <v>8.6899999999999977</v>
      </c>
      <c r="AZ162" s="2"/>
      <c r="BA162" s="2">
        <f t="shared" si="30"/>
        <v>0.18000000000000016</v>
      </c>
      <c r="BB162" s="2">
        <f t="shared" si="31"/>
        <v>-0.17999999999999972</v>
      </c>
      <c r="BC162" s="2"/>
      <c r="CB162" s="2"/>
    </row>
    <row r="163" spans="1:80" x14ac:dyDescent="0.25">
      <c r="A163" s="5">
        <f t="shared" si="32"/>
        <v>45506</v>
      </c>
      <c r="B163" t="s">
        <v>183</v>
      </c>
      <c r="C163" s="2">
        <v>3.83</v>
      </c>
      <c r="D163" s="2">
        <v>3.8</v>
      </c>
      <c r="E163" s="2">
        <v>2.17</v>
      </c>
      <c r="F163" s="2">
        <v>3.64</v>
      </c>
      <c r="G163" s="7">
        <v>0.93</v>
      </c>
      <c r="H163" s="2">
        <v>4.2699999999999996</v>
      </c>
      <c r="I163" s="2">
        <v>1.92</v>
      </c>
      <c r="J163" s="2">
        <v>3</v>
      </c>
      <c r="K163" s="2">
        <v>2.95</v>
      </c>
      <c r="L163" s="2">
        <v>3.05</v>
      </c>
      <c r="M163" s="3">
        <v>4.0519999999999996</v>
      </c>
      <c r="N163" s="2"/>
      <c r="O163" s="2">
        <v>3.61</v>
      </c>
      <c r="P163" s="2">
        <v>3.87</v>
      </c>
      <c r="Q163" s="2"/>
      <c r="R163" s="3">
        <v>4.4795999999999996</v>
      </c>
      <c r="S163" s="3">
        <v>4.0372000000000003</v>
      </c>
      <c r="T163" s="4">
        <v>4.5069999999999997</v>
      </c>
      <c r="U163" s="4">
        <v>3.9510000000000001</v>
      </c>
      <c r="V163" s="3">
        <v>2.8340000000000001</v>
      </c>
      <c r="W163" s="3">
        <v>2.5099999999999998</v>
      </c>
      <c r="X163" s="2"/>
      <c r="Y163" s="2">
        <v>4.29</v>
      </c>
      <c r="Z163" s="2">
        <v>3.61</v>
      </c>
      <c r="AA163" s="2">
        <v>3.65</v>
      </c>
      <c r="AB163" s="2">
        <v>3.76</v>
      </c>
      <c r="AC163" s="2">
        <v>3.58</v>
      </c>
      <c r="AD163" s="2">
        <v>3.56</v>
      </c>
      <c r="AE163" s="2">
        <v>3.65</v>
      </c>
      <c r="AF163" s="2">
        <v>3.67</v>
      </c>
      <c r="AG163" s="2">
        <v>3.77</v>
      </c>
      <c r="AH163" s="2">
        <v>3.83</v>
      </c>
      <c r="AI163" s="2">
        <v>4.13</v>
      </c>
      <c r="AJ163" s="2">
        <v>4.34</v>
      </c>
      <c r="AK163" s="2">
        <v>4.45</v>
      </c>
      <c r="AL163" s="11">
        <v>3.8030278000000002</v>
      </c>
      <c r="AM163" s="11">
        <v>3.3931852999999998</v>
      </c>
      <c r="AN163" s="11">
        <v>3.2194058000000001</v>
      </c>
      <c r="AO163" s="11">
        <v>3.1634414999999998</v>
      </c>
      <c r="AP163" s="11">
        <v>3.1916913</v>
      </c>
      <c r="AQ163" s="11">
        <v>3.2785025000000001</v>
      </c>
      <c r="AR163" s="11"/>
      <c r="AS163" s="2"/>
      <c r="AT163" s="7">
        <f t="shared" si="25"/>
        <v>3.5948000000000011</v>
      </c>
      <c r="AU163" s="7">
        <f t="shared" si="26"/>
        <v>3.3950000000000005</v>
      </c>
      <c r="AV163" s="7">
        <f t="shared" si="27"/>
        <v>2.1859999999999995</v>
      </c>
      <c r="AW163" s="2"/>
      <c r="AX163" s="8">
        <f t="shared" si="28"/>
        <v>3.0000000000000249</v>
      </c>
      <c r="AY163" s="8">
        <f t="shared" si="29"/>
        <v>19.980000000000064</v>
      </c>
      <c r="AZ163" s="2"/>
      <c r="BA163" s="2">
        <f t="shared" si="30"/>
        <v>0.2200000000000002</v>
      </c>
      <c r="BB163" s="2">
        <f t="shared" si="31"/>
        <v>-7.0000000000000284E-2</v>
      </c>
      <c r="BC163" s="2"/>
      <c r="CB163" s="2"/>
    </row>
    <row r="164" spans="1:80" x14ac:dyDescent="0.25">
      <c r="A164" s="5">
        <f t="shared" si="32"/>
        <v>45509</v>
      </c>
      <c r="B164" t="s">
        <v>184</v>
      </c>
      <c r="C164" s="2">
        <v>3.88</v>
      </c>
      <c r="D164" s="2">
        <v>3.78</v>
      </c>
      <c r="E164" s="2">
        <v>2.1800000000000002</v>
      </c>
      <c r="F164" s="2">
        <v>3.67</v>
      </c>
      <c r="G164" s="7">
        <v>0.79</v>
      </c>
      <c r="H164" s="2">
        <v>4.17</v>
      </c>
      <c r="I164" s="2">
        <v>1.83</v>
      </c>
      <c r="J164" s="2" t="e">
        <v>#N/A</v>
      </c>
      <c r="K164" s="2">
        <v>2.98</v>
      </c>
      <c r="L164" s="2">
        <v>3.08</v>
      </c>
      <c r="M164" s="3">
        <v>4.0519999999999996</v>
      </c>
      <c r="N164" s="2"/>
      <c r="O164" s="2">
        <v>3.61</v>
      </c>
      <c r="P164" s="2">
        <v>3.89</v>
      </c>
      <c r="Q164" s="2"/>
      <c r="R164" s="3">
        <v>4.5029000000000003</v>
      </c>
      <c r="S164" s="3">
        <v>4.0862999999999996</v>
      </c>
      <c r="T164" s="4">
        <v>4.0990000000000002</v>
      </c>
      <c r="U164" s="4">
        <v>3.5609999999999999</v>
      </c>
      <c r="V164" s="3">
        <v>2.8420000000000001</v>
      </c>
      <c r="W164" s="3">
        <v>2.5329999999999999</v>
      </c>
      <c r="X164" s="2"/>
      <c r="Y164" s="2">
        <v>4.3099999999999996</v>
      </c>
      <c r="Z164" s="2">
        <v>3.61</v>
      </c>
      <c r="AA164" s="2">
        <v>3.69</v>
      </c>
      <c r="AB164" s="2">
        <v>3.81</v>
      </c>
      <c r="AC164" s="2">
        <v>3.64</v>
      </c>
      <c r="AD164" s="2">
        <v>3.61</v>
      </c>
      <c r="AE164" s="2">
        <v>3.68</v>
      </c>
      <c r="AF164" s="2">
        <v>3.72</v>
      </c>
      <c r="AG164" s="2">
        <v>3.81</v>
      </c>
      <c r="AH164" s="2">
        <v>3.88</v>
      </c>
      <c r="AI164" s="2">
        <v>4.17</v>
      </c>
      <c r="AJ164" s="2">
        <v>4.37</v>
      </c>
      <c r="AK164" s="2">
        <v>4.5</v>
      </c>
      <c r="AL164" s="11">
        <v>3.8901843</v>
      </c>
      <c r="AM164" s="11">
        <v>3.4942804999999999</v>
      </c>
      <c r="AN164" s="11">
        <v>3.2738649999999998</v>
      </c>
      <c r="AO164" s="11">
        <v>3.2003490999999999</v>
      </c>
      <c r="AP164" s="11">
        <v>3.2269551999999999</v>
      </c>
      <c r="AQ164" s="11">
        <v>3.3135390999999998</v>
      </c>
      <c r="AR164" s="11"/>
      <c r="AS164" s="2"/>
      <c r="AT164" s="7">
        <f t="shared" si="25"/>
        <v>3.6696999999999989</v>
      </c>
      <c r="AU164" s="7">
        <f t="shared" si="26"/>
        <v>3.0229999999999997</v>
      </c>
      <c r="AV164" s="7">
        <f t="shared" si="27"/>
        <v>2.2239999999999998</v>
      </c>
      <c r="AW164" s="2"/>
      <c r="AX164" s="8">
        <f t="shared" si="28"/>
        <v>10.000000000000009</v>
      </c>
      <c r="AY164" s="8">
        <f t="shared" si="29"/>
        <v>64.669999999999916</v>
      </c>
      <c r="AZ164" s="2"/>
      <c r="BA164" s="2">
        <f t="shared" si="30"/>
        <v>0.27</v>
      </c>
      <c r="BB164" s="2">
        <f t="shared" si="31"/>
        <v>-0.11000000000000032</v>
      </c>
      <c r="BC164" s="2"/>
      <c r="CB164" s="2"/>
    </row>
    <row r="165" spans="1:80" x14ac:dyDescent="0.25">
      <c r="A165" s="5">
        <f t="shared" si="32"/>
        <v>45510</v>
      </c>
      <c r="B165" t="s">
        <v>185</v>
      </c>
      <c r="C165" s="2">
        <v>3.93</v>
      </c>
      <c r="D165" s="2">
        <v>3.9</v>
      </c>
      <c r="E165" s="2">
        <v>2.2200000000000002</v>
      </c>
      <c r="F165" s="2">
        <v>3.66</v>
      </c>
      <c r="G165" s="7">
        <v>0.88600000000000001</v>
      </c>
      <c r="H165" s="2">
        <v>4.25</v>
      </c>
      <c r="I165" s="2">
        <v>1.87</v>
      </c>
      <c r="J165" s="2">
        <v>3.12</v>
      </c>
      <c r="K165" s="2">
        <v>2.97</v>
      </c>
      <c r="L165" s="2">
        <v>3.08</v>
      </c>
      <c r="M165" s="3">
        <v>4.0171000000000001</v>
      </c>
      <c r="N165" s="2"/>
      <c r="O165" s="2">
        <v>3.67</v>
      </c>
      <c r="P165" s="2">
        <v>3.99</v>
      </c>
      <c r="Q165" s="2"/>
      <c r="R165" s="3">
        <v>4.5109000000000004</v>
      </c>
      <c r="S165" s="3">
        <v>4.0949</v>
      </c>
      <c r="T165" s="4">
        <v>4.3019999999999996</v>
      </c>
      <c r="U165" s="4">
        <v>3.7869999999999999</v>
      </c>
      <c r="V165" s="3">
        <v>2.8809999999999998</v>
      </c>
      <c r="W165" s="3">
        <v>2.5619999999999998</v>
      </c>
      <c r="X165" s="2"/>
      <c r="Y165" s="2">
        <v>4.37</v>
      </c>
      <c r="Z165" s="2">
        <v>3.67</v>
      </c>
      <c r="AA165" s="2">
        <v>3.75</v>
      </c>
      <c r="AB165" s="2">
        <v>3.87</v>
      </c>
      <c r="AC165" s="2">
        <v>3.7</v>
      </c>
      <c r="AD165" s="2">
        <v>3.66</v>
      </c>
      <c r="AE165" s="2">
        <v>3.77</v>
      </c>
      <c r="AF165" s="2">
        <v>3.77</v>
      </c>
      <c r="AG165" s="2">
        <v>3.87</v>
      </c>
      <c r="AH165" s="2">
        <v>3.93</v>
      </c>
      <c r="AI165" s="2">
        <v>4.21</v>
      </c>
      <c r="AJ165" s="2">
        <v>4.41</v>
      </c>
      <c r="AK165" s="2">
        <v>4.4400000000000004</v>
      </c>
      <c r="AL165" s="11">
        <v>3.8896861999999999</v>
      </c>
      <c r="AM165" s="11">
        <v>3.5140514</v>
      </c>
      <c r="AN165" s="11">
        <v>3.3184257000000001</v>
      </c>
      <c r="AO165" s="11">
        <v>3.2608147999999999</v>
      </c>
      <c r="AP165" s="11">
        <v>3.2893781999999998</v>
      </c>
      <c r="AQ165" s="11">
        <v>3.3702426999999999</v>
      </c>
      <c r="AR165" s="11"/>
      <c r="AS165" s="2"/>
      <c r="AT165" s="7">
        <f t="shared" si="25"/>
        <v>3.6788999999999996</v>
      </c>
      <c r="AU165" s="7">
        <f t="shared" si="26"/>
        <v>3.2720000000000002</v>
      </c>
      <c r="AV165" s="7">
        <f t="shared" si="27"/>
        <v>2.2429999999999999</v>
      </c>
      <c r="AW165" s="2"/>
      <c r="AX165" s="8">
        <f t="shared" si="28"/>
        <v>3.0000000000000249</v>
      </c>
      <c r="AY165" s="8">
        <f t="shared" si="29"/>
        <v>40.689999999999941</v>
      </c>
      <c r="AZ165" s="2"/>
      <c r="BA165" s="2">
        <f t="shared" si="30"/>
        <v>0.26000000000000023</v>
      </c>
      <c r="BB165" s="2">
        <f t="shared" si="31"/>
        <v>-9.0000000000000302E-2</v>
      </c>
      <c r="BC165" s="2"/>
      <c r="CB165" s="2"/>
    </row>
    <row r="166" spans="1:80" x14ac:dyDescent="0.25">
      <c r="A166" s="5">
        <f t="shared" si="32"/>
        <v>45511</v>
      </c>
      <c r="B166" t="s">
        <v>186</v>
      </c>
      <c r="C166" s="2">
        <v>3.95</v>
      </c>
      <c r="D166" s="2">
        <v>3.96</v>
      </c>
      <c r="E166" s="2">
        <v>2.27</v>
      </c>
      <c r="F166" s="2">
        <v>3.71</v>
      </c>
      <c r="G166" s="7">
        <v>0.88500000000000001</v>
      </c>
      <c r="H166" s="2">
        <v>4.3499999999999996</v>
      </c>
      <c r="I166" s="2">
        <v>1.94</v>
      </c>
      <c r="J166" s="2">
        <v>3.15</v>
      </c>
      <c r="K166" s="2">
        <v>3.02</v>
      </c>
      <c r="L166" s="2">
        <v>3.15</v>
      </c>
      <c r="M166" s="3">
        <v>4.0800999999999998</v>
      </c>
      <c r="N166" s="2"/>
      <c r="O166" s="2">
        <v>3.65</v>
      </c>
      <c r="P166" s="2">
        <v>4</v>
      </c>
      <c r="Q166" s="2"/>
      <c r="R166" s="3">
        <v>4.5012999999999996</v>
      </c>
      <c r="S166" s="3">
        <v>4.0902000000000003</v>
      </c>
      <c r="T166" s="4">
        <v>4.351</v>
      </c>
      <c r="U166" s="4">
        <v>3.83</v>
      </c>
      <c r="V166" s="3">
        <v>2.8730000000000002</v>
      </c>
      <c r="W166" s="3">
        <v>2.5550000000000002</v>
      </c>
      <c r="X166" s="2"/>
      <c r="Y166" s="2">
        <v>4.3499999999999996</v>
      </c>
      <c r="Z166" s="2">
        <v>3.65</v>
      </c>
      <c r="AA166" s="2">
        <v>3.73</v>
      </c>
      <c r="AB166" s="2">
        <v>3.87</v>
      </c>
      <c r="AC166" s="2">
        <v>3.71</v>
      </c>
      <c r="AD166" s="2">
        <v>3.67</v>
      </c>
      <c r="AE166" s="2">
        <v>3.78</v>
      </c>
      <c r="AF166" s="2">
        <v>3.78</v>
      </c>
      <c r="AG166" s="2">
        <v>3.88</v>
      </c>
      <c r="AH166" s="2">
        <v>3.95</v>
      </c>
      <c r="AI166" s="2">
        <v>4.22</v>
      </c>
      <c r="AJ166" s="2">
        <v>4.42</v>
      </c>
      <c r="AK166" s="2">
        <v>4.51</v>
      </c>
      <c r="AL166" s="11">
        <v>3.8748664000000002</v>
      </c>
      <c r="AM166" s="11">
        <v>3.4978951</v>
      </c>
      <c r="AN166" s="11">
        <v>3.3164327</v>
      </c>
      <c r="AO166" s="11">
        <v>3.2800685000000001</v>
      </c>
      <c r="AP166" s="11">
        <v>3.3166152000000002</v>
      </c>
      <c r="AQ166" s="11">
        <v>3.3947091</v>
      </c>
      <c r="AR166" s="11"/>
      <c r="AS166" s="2"/>
      <c r="AT166" s="7">
        <f t="shared" si="25"/>
        <v>3.6791000000000009</v>
      </c>
      <c r="AU166" s="7">
        <f t="shared" si="26"/>
        <v>3.3090000000000002</v>
      </c>
      <c r="AV166" s="7">
        <f t="shared" si="27"/>
        <v>2.2370000000000001</v>
      </c>
      <c r="AW166" s="2"/>
      <c r="AX166" s="8">
        <f t="shared" si="28"/>
        <v>-0.99999999999997868</v>
      </c>
      <c r="AY166" s="8">
        <f t="shared" si="29"/>
        <v>37.010000000000076</v>
      </c>
      <c r="AZ166" s="2"/>
      <c r="BA166" s="2">
        <f t="shared" si="30"/>
        <v>0.30000000000000027</v>
      </c>
      <c r="BB166" s="2">
        <f t="shared" si="31"/>
        <v>-4.0000000000000036E-2</v>
      </c>
      <c r="BC166" s="2"/>
      <c r="CB166" s="2"/>
    </row>
    <row r="167" spans="1:80" x14ac:dyDescent="0.25">
      <c r="A167" s="5">
        <f t="shared" si="32"/>
        <v>45512</v>
      </c>
      <c r="B167" t="s">
        <v>187</v>
      </c>
      <c r="C167" s="2">
        <v>3.99</v>
      </c>
      <c r="D167" s="2">
        <v>3.99</v>
      </c>
      <c r="E167" s="2">
        <v>2.27</v>
      </c>
      <c r="F167" s="2">
        <v>3.71</v>
      </c>
      <c r="G167" s="7">
        <v>0.83599999999999997</v>
      </c>
      <c r="H167" s="2">
        <v>4.32</v>
      </c>
      <c r="I167" s="2">
        <v>1.94</v>
      </c>
      <c r="J167" s="2">
        <v>3.18</v>
      </c>
      <c r="K167" s="2">
        <v>3.02</v>
      </c>
      <c r="L167" s="2">
        <v>3.14</v>
      </c>
      <c r="M167" s="3">
        <v>4.0674999999999999</v>
      </c>
      <c r="N167" s="2"/>
      <c r="O167" s="2">
        <v>3.68</v>
      </c>
      <c r="P167" s="2">
        <v>4.04</v>
      </c>
      <c r="Q167" s="2"/>
      <c r="R167" s="3">
        <v>4.5223000000000004</v>
      </c>
      <c r="S167" s="3">
        <v>4.1162000000000001</v>
      </c>
      <c r="T167" s="4">
        <v>4.2789999999999999</v>
      </c>
      <c r="U167" s="4">
        <v>3.758</v>
      </c>
      <c r="V167" s="3">
        <v>2.8889999999999998</v>
      </c>
      <c r="W167" s="3">
        <v>2.5630000000000002</v>
      </c>
      <c r="X167" s="2"/>
      <c r="Y167" s="2">
        <v>4.37</v>
      </c>
      <c r="Z167" s="2">
        <v>3.68</v>
      </c>
      <c r="AA167" s="2">
        <v>3.79</v>
      </c>
      <c r="AB167" s="2">
        <v>3.92</v>
      </c>
      <c r="AC167" s="2">
        <v>3.75</v>
      </c>
      <c r="AD167" s="2">
        <v>3.72</v>
      </c>
      <c r="AE167" s="2">
        <v>3.78</v>
      </c>
      <c r="AF167" s="2">
        <v>3.83</v>
      </c>
      <c r="AG167" s="2">
        <v>3.93</v>
      </c>
      <c r="AH167" s="2">
        <v>3.99</v>
      </c>
      <c r="AI167" s="2">
        <v>4.26</v>
      </c>
      <c r="AJ167" s="2">
        <v>4.46</v>
      </c>
      <c r="AK167" s="2">
        <v>4.55</v>
      </c>
      <c r="AL167" s="11">
        <v>3.9006017000000002</v>
      </c>
      <c r="AM167" s="11">
        <v>3.5378238999999998</v>
      </c>
      <c r="AN167" s="11">
        <v>3.3719161</v>
      </c>
      <c r="AO167" s="11">
        <v>3.3317899999999998</v>
      </c>
      <c r="AP167" s="11">
        <v>3.3614516000000001</v>
      </c>
      <c r="AQ167" s="11">
        <v>3.4351851999999998</v>
      </c>
      <c r="AR167" s="11"/>
      <c r="AS167" s="2"/>
      <c r="AT167" s="7">
        <f t="shared" si="25"/>
        <v>3.7100999999999997</v>
      </c>
      <c r="AU167" s="7">
        <f t="shared" si="26"/>
        <v>3.2370000000000001</v>
      </c>
      <c r="AV167" s="7">
        <f t="shared" si="27"/>
        <v>2.2370000000000005</v>
      </c>
      <c r="AW167" s="2"/>
      <c r="AX167" s="8">
        <f t="shared" si="28"/>
        <v>0</v>
      </c>
      <c r="AY167" s="8">
        <f t="shared" si="29"/>
        <v>47.30999999999996</v>
      </c>
      <c r="AZ167" s="2"/>
      <c r="BA167" s="2">
        <f t="shared" si="30"/>
        <v>0.31000000000000005</v>
      </c>
      <c r="BB167" s="2">
        <f t="shared" si="31"/>
        <v>-4.9999999999999822E-2</v>
      </c>
      <c r="BC167" s="2"/>
      <c r="CB167" s="2"/>
    </row>
    <row r="168" spans="1:80" x14ac:dyDescent="0.25">
      <c r="A168" s="5">
        <f t="shared" si="32"/>
        <v>45513</v>
      </c>
      <c r="B168" t="s">
        <v>188</v>
      </c>
      <c r="C168" s="2">
        <v>3.95</v>
      </c>
      <c r="D168" s="2">
        <v>3.94</v>
      </c>
      <c r="E168" s="2">
        <v>2.23</v>
      </c>
      <c r="F168" s="2">
        <v>3.65</v>
      </c>
      <c r="G168" s="7">
        <v>0.85099999999999998</v>
      </c>
      <c r="H168" s="2">
        <v>4.3</v>
      </c>
      <c r="I168" s="2">
        <v>1.98</v>
      </c>
      <c r="J168" s="2">
        <v>3.12</v>
      </c>
      <c r="K168" s="2">
        <v>2.97</v>
      </c>
      <c r="L168" s="2">
        <v>3.09</v>
      </c>
      <c r="M168" s="3">
        <v>4.0575000000000001</v>
      </c>
      <c r="N168" s="2"/>
      <c r="O168" s="2">
        <v>3.65</v>
      </c>
      <c r="P168" s="2">
        <v>4.05</v>
      </c>
      <c r="Q168" s="2"/>
      <c r="R168" s="3">
        <v>4.5025000000000004</v>
      </c>
      <c r="S168" s="3">
        <v>4.0877999999999997</v>
      </c>
      <c r="T168" s="4">
        <v>4.3639999999999999</v>
      </c>
      <c r="U168" s="4">
        <v>3.8450000000000002</v>
      </c>
      <c r="V168" s="3">
        <v>2.8940000000000001</v>
      </c>
      <c r="W168" s="3">
        <v>2.5579999999999998</v>
      </c>
      <c r="X168" s="2"/>
      <c r="Y168" s="2">
        <v>4.34</v>
      </c>
      <c r="Z168" s="2">
        <v>3.65</v>
      </c>
      <c r="AA168" s="2">
        <v>3.77</v>
      </c>
      <c r="AB168" s="2">
        <v>3.89</v>
      </c>
      <c r="AC168" s="2">
        <v>3.73</v>
      </c>
      <c r="AD168" s="2">
        <v>3.68</v>
      </c>
      <c r="AE168" s="2">
        <v>3.77</v>
      </c>
      <c r="AF168" s="2">
        <v>3.79</v>
      </c>
      <c r="AG168" s="2">
        <v>3.89</v>
      </c>
      <c r="AH168" s="2">
        <v>3.95</v>
      </c>
      <c r="AI168" s="2">
        <v>4.2300000000000004</v>
      </c>
      <c r="AJ168" s="2">
        <v>4.43</v>
      </c>
      <c r="AK168" s="2">
        <v>4.5599999999999996</v>
      </c>
      <c r="AL168" s="11">
        <v>3.8827202000000001</v>
      </c>
      <c r="AM168" s="11">
        <v>3.4890957999999999</v>
      </c>
      <c r="AN168" s="11">
        <v>3.3401768000000001</v>
      </c>
      <c r="AO168" s="11">
        <v>3.3022184000000001</v>
      </c>
      <c r="AP168" s="11">
        <v>3.3245806999999998</v>
      </c>
      <c r="AQ168" s="11">
        <v>3.3931125</v>
      </c>
      <c r="AR168" s="11"/>
      <c r="AS168" s="2"/>
      <c r="AT168" s="7">
        <f t="shared" si="25"/>
        <v>3.6730999999999989</v>
      </c>
      <c r="AU168" s="7">
        <f t="shared" si="26"/>
        <v>3.3260000000000005</v>
      </c>
      <c r="AV168" s="7">
        <f t="shared" si="27"/>
        <v>2.2219999999999995</v>
      </c>
      <c r="AW168" s="2"/>
      <c r="AX168" s="8">
        <f t="shared" si="28"/>
        <v>1.0000000000000231</v>
      </c>
      <c r="AY168" s="8">
        <f t="shared" si="29"/>
        <v>34.709999999999837</v>
      </c>
      <c r="AZ168" s="2"/>
      <c r="BA168" s="2">
        <f t="shared" si="30"/>
        <v>0.30000000000000027</v>
      </c>
      <c r="BB168" s="2">
        <f t="shared" si="31"/>
        <v>-0.10999999999999988</v>
      </c>
      <c r="BC168" s="2"/>
      <c r="CB168" s="2"/>
    </row>
    <row r="169" spans="1:80" x14ac:dyDescent="0.25">
      <c r="A169" s="5">
        <f t="shared" si="32"/>
        <v>45516</v>
      </c>
      <c r="B169" t="s">
        <v>189</v>
      </c>
      <c r="C169" s="2">
        <v>3.92</v>
      </c>
      <c r="D169" s="2">
        <v>3.9</v>
      </c>
      <c r="E169" s="2">
        <v>2.2200000000000002</v>
      </c>
      <c r="F169" s="2">
        <v>3.65</v>
      </c>
      <c r="G169" s="7">
        <v>0.85499999999999998</v>
      </c>
      <c r="H169" s="2">
        <v>4.28</v>
      </c>
      <c r="I169" s="2">
        <v>1.95</v>
      </c>
      <c r="J169" s="2">
        <v>3.08</v>
      </c>
      <c r="K169" s="2">
        <v>2.96</v>
      </c>
      <c r="L169" s="2">
        <v>3.08</v>
      </c>
      <c r="M169" s="3">
        <v>4.0488</v>
      </c>
      <c r="N169" s="2"/>
      <c r="O169" s="2">
        <v>3.63</v>
      </c>
      <c r="P169" s="2">
        <v>4.0199999999999996</v>
      </c>
      <c r="Q169" s="2"/>
      <c r="R169" s="3">
        <v>4.5105000000000004</v>
      </c>
      <c r="S169" s="3">
        <v>4.0888999999999998</v>
      </c>
      <c r="T169" s="4">
        <v>4.383</v>
      </c>
      <c r="U169" s="4">
        <v>3.871</v>
      </c>
      <c r="V169" s="3">
        <v>2.883</v>
      </c>
      <c r="W169" s="3">
        <v>2.54</v>
      </c>
      <c r="X169" s="2"/>
      <c r="Y169" s="2">
        <v>4.34</v>
      </c>
      <c r="Z169" s="2">
        <v>3.63</v>
      </c>
      <c r="AA169" s="2">
        <v>3.75</v>
      </c>
      <c r="AB169" s="2">
        <v>3.85</v>
      </c>
      <c r="AC169" s="2">
        <v>3.71</v>
      </c>
      <c r="AD169" s="2">
        <v>3.66</v>
      </c>
      <c r="AE169" s="2">
        <v>3.72</v>
      </c>
      <c r="AF169" s="2">
        <v>3.76</v>
      </c>
      <c r="AG169" s="2">
        <v>3.86</v>
      </c>
      <c r="AH169" s="2">
        <v>3.92</v>
      </c>
      <c r="AI169" s="2">
        <v>4.2</v>
      </c>
      <c r="AJ169" s="2">
        <v>4.4000000000000004</v>
      </c>
      <c r="AK169" s="2">
        <v>4.49</v>
      </c>
      <c r="AL169" s="11">
        <v>3.8878056999999999</v>
      </c>
      <c r="AM169" s="11">
        <v>3.5044483</v>
      </c>
      <c r="AN169" s="11">
        <v>3.3171105000000001</v>
      </c>
      <c r="AO169" s="11">
        <v>3.2495067</v>
      </c>
      <c r="AP169" s="11">
        <v>3.2657579999999999</v>
      </c>
      <c r="AQ169" s="11">
        <v>3.3404639999999999</v>
      </c>
      <c r="AR169" s="11"/>
      <c r="AS169" s="2"/>
      <c r="AT169" s="7">
        <f t="shared" si="25"/>
        <v>3.6672999999999991</v>
      </c>
      <c r="AU169" s="7">
        <f t="shared" si="26"/>
        <v>3.359</v>
      </c>
      <c r="AV169" s="7">
        <f t="shared" si="27"/>
        <v>2.1970000000000001</v>
      </c>
      <c r="AW169" s="2"/>
      <c r="AX169" s="8">
        <f t="shared" si="28"/>
        <v>2.0000000000000018</v>
      </c>
      <c r="AY169" s="8">
        <f t="shared" si="29"/>
        <v>30.829999999999913</v>
      </c>
      <c r="AZ169" s="2"/>
      <c r="BA169" s="2">
        <f t="shared" si="30"/>
        <v>0.29000000000000004</v>
      </c>
      <c r="BB169" s="2">
        <f t="shared" si="31"/>
        <v>-0.11999999999999966</v>
      </c>
      <c r="BC169" s="2"/>
      <c r="CB169" s="2"/>
    </row>
    <row r="170" spans="1:80" x14ac:dyDescent="0.25">
      <c r="A170" s="5">
        <f t="shared" si="32"/>
        <v>45517</v>
      </c>
      <c r="B170" t="s">
        <v>190</v>
      </c>
      <c r="C170" s="2">
        <v>3.89</v>
      </c>
      <c r="D170" s="2">
        <v>3.85</v>
      </c>
      <c r="E170" s="2">
        <v>2.1800000000000002</v>
      </c>
      <c r="F170" s="2">
        <v>3.57</v>
      </c>
      <c r="G170" s="7">
        <v>0.84299999999999997</v>
      </c>
      <c r="H170" s="2">
        <v>4.2699999999999996</v>
      </c>
      <c r="I170" s="2">
        <v>1.91</v>
      </c>
      <c r="J170" s="2">
        <v>3.03</v>
      </c>
      <c r="K170" s="2">
        <v>2.92</v>
      </c>
      <c r="L170" s="2">
        <v>3.03</v>
      </c>
      <c r="M170" s="3">
        <v>4.0030999999999999</v>
      </c>
      <c r="N170" s="2"/>
      <c r="O170" s="2">
        <v>3.61</v>
      </c>
      <c r="P170" s="2">
        <v>3.94</v>
      </c>
      <c r="Q170" s="2"/>
      <c r="R170" s="3">
        <v>4.4805000000000001</v>
      </c>
      <c r="S170" s="3">
        <v>4.0484</v>
      </c>
      <c r="T170" s="4">
        <v>4.3520000000000003</v>
      </c>
      <c r="U170" s="4">
        <v>3.81</v>
      </c>
      <c r="V170" s="3">
        <v>2.839</v>
      </c>
      <c r="W170" s="3">
        <v>2.4950000000000001</v>
      </c>
      <c r="X170" s="2"/>
      <c r="Y170" s="2">
        <v>4.32</v>
      </c>
      <c r="Z170" s="2">
        <v>3.61</v>
      </c>
      <c r="AA170" s="2">
        <v>3.73</v>
      </c>
      <c r="AB170" s="2">
        <v>3.82</v>
      </c>
      <c r="AC170" s="2">
        <v>3.68</v>
      </c>
      <c r="AD170" s="2">
        <v>3.63</v>
      </c>
      <c r="AE170" s="2">
        <v>3.71</v>
      </c>
      <c r="AF170" s="2">
        <v>3.73</v>
      </c>
      <c r="AG170" s="2">
        <v>3.83</v>
      </c>
      <c r="AH170" s="2">
        <v>3.89</v>
      </c>
      <c r="AI170" s="2">
        <v>4.17</v>
      </c>
      <c r="AJ170" s="2">
        <v>4.37</v>
      </c>
      <c r="AK170" s="2">
        <v>4.42</v>
      </c>
      <c r="AL170" s="11">
        <v>3.8390996999999998</v>
      </c>
      <c r="AM170" s="11">
        <v>3.4595584000000001</v>
      </c>
      <c r="AN170" s="11">
        <v>3.2797418999999999</v>
      </c>
      <c r="AO170" s="11">
        <v>3.2281236999999998</v>
      </c>
      <c r="AP170" s="11">
        <v>3.2572473999999998</v>
      </c>
      <c r="AQ170" s="11">
        <v>3.3361318</v>
      </c>
      <c r="AR170" s="11"/>
      <c r="AS170" s="2"/>
      <c r="AT170" s="7">
        <f t="shared" si="25"/>
        <v>3.6162999999999998</v>
      </c>
      <c r="AU170" s="7">
        <f t="shared" si="26"/>
        <v>3.2679999999999998</v>
      </c>
      <c r="AV170" s="7">
        <f t="shared" si="27"/>
        <v>2.1510000000000002</v>
      </c>
      <c r="AW170" s="2"/>
      <c r="AX170" s="8">
        <f t="shared" si="28"/>
        <v>4.0000000000000036</v>
      </c>
      <c r="AY170" s="8">
        <f t="shared" si="29"/>
        <v>34.830000000000005</v>
      </c>
      <c r="AZ170" s="2"/>
      <c r="BA170" s="2">
        <f t="shared" si="30"/>
        <v>0.28000000000000025</v>
      </c>
      <c r="BB170" s="2">
        <f t="shared" si="31"/>
        <v>-8.9999999999999858E-2</v>
      </c>
      <c r="BC170" s="2"/>
      <c r="CB170" s="2"/>
    </row>
    <row r="171" spans="1:80" x14ac:dyDescent="0.25">
      <c r="A171" s="5">
        <f t="shared" si="32"/>
        <v>45518</v>
      </c>
      <c r="B171" t="s">
        <v>191</v>
      </c>
      <c r="C171" s="2">
        <v>3.83</v>
      </c>
      <c r="D171" s="2">
        <v>3.83</v>
      </c>
      <c r="E171" s="2">
        <v>2.19</v>
      </c>
      <c r="F171" s="2">
        <v>3.59</v>
      </c>
      <c r="G171" s="7">
        <v>0.81299999999999994</v>
      </c>
      <c r="H171" s="2">
        <v>4.1900000000000004</v>
      </c>
      <c r="I171" s="2">
        <v>1.91</v>
      </c>
      <c r="J171" s="2">
        <v>3.02</v>
      </c>
      <c r="K171" s="2">
        <v>2.93</v>
      </c>
      <c r="L171" s="2">
        <v>3.03</v>
      </c>
      <c r="M171" s="3">
        <v>3.9295</v>
      </c>
      <c r="N171" s="2"/>
      <c r="O171" s="2">
        <v>3.57</v>
      </c>
      <c r="P171" s="2">
        <v>3.95</v>
      </c>
      <c r="Q171" s="2"/>
      <c r="R171" s="3">
        <v>4.4523999999999999</v>
      </c>
      <c r="S171" s="3">
        <v>4.0183999999999997</v>
      </c>
      <c r="T171" s="4">
        <v>4.2539999999999996</v>
      </c>
      <c r="U171" s="4">
        <v>3.706</v>
      </c>
      <c r="V171" s="3">
        <v>2.855</v>
      </c>
      <c r="W171" s="3">
        <v>2.512</v>
      </c>
      <c r="X171" s="2"/>
      <c r="Y171" s="2">
        <v>4.29</v>
      </c>
      <c r="Z171" s="2">
        <v>3.57</v>
      </c>
      <c r="AA171" s="2">
        <v>3.69</v>
      </c>
      <c r="AB171" s="2">
        <v>3.79</v>
      </c>
      <c r="AC171" s="2">
        <v>3.63</v>
      </c>
      <c r="AD171" s="2">
        <v>3.59</v>
      </c>
      <c r="AE171" s="2">
        <v>3.64</v>
      </c>
      <c r="AF171" s="2">
        <v>3.69</v>
      </c>
      <c r="AG171" s="2">
        <v>3.78</v>
      </c>
      <c r="AH171" s="2">
        <v>3.83</v>
      </c>
      <c r="AI171" s="2">
        <v>4.12</v>
      </c>
      <c r="AJ171" s="2">
        <v>4.33</v>
      </c>
      <c r="AK171" s="2">
        <v>4.38</v>
      </c>
      <c r="AL171" s="11">
        <v>3.8150691999999999</v>
      </c>
      <c r="AM171" s="11">
        <v>3.4311383000000002</v>
      </c>
      <c r="AN171" s="11">
        <v>3.2357897000000002</v>
      </c>
      <c r="AO171" s="11">
        <v>3.1861647</v>
      </c>
      <c r="AP171" s="11">
        <v>3.2170173000000002</v>
      </c>
      <c r="AQ171" s="11">
        <v>3.2911728</v>
      </c>
      <c r="AR171" s="11"/>
      <c r="AS171" s="2"/>
      <c r="AT171" s="7">
        <f t="shared" si="25"/>
        <v>3.5843999999999996</v>
      </c>
      <c r="AU171" s="7">
        <f t="shared" si="26"/>
        <v>3.1580000000000004</v>
      </c>
      <c r="AV171" s="7">
        <f t="shared" si="27"/>
        <v>2.169</v>
      </c>
      <c r="AW171" s="2"/>
      <c r="AX171" s="8">
        <f t="shared" si="28"/>
        <v>0</v>
      </c>
      <c r="AY171" s="8">
        <f t="shared" si="29"/>
        <v>42.639999999999922</v>
      </c>
      <c r="AZ171" s="2"/>
      <c r="BA171" s="2">
        <f t="shared" si="30"/>
        <v>0.26000000000000023</v>
      </c>
      <c r="BB171" s="2">
        <f t="shared" si="31"/>
        <v>-0.12000000000000011</v>
      </c>
      <c r="BC171" s="2"/>
      <c r="CB171" s="2"/>
    </row>
    <row r="172" spans="1:80" x14ac:dyDescent="0.25">
      <c r="A172" s="5">
        <f t="shared" si="32"/>
        <v>45519</v>
      </c>
      <c r="B172" t="s">
        <v>192</v>
      </c>
      <c r="C172" s="2">
        <v>3.92</v>
      </c>
      <c r="D172" s="2">
        <v>3.92</v>
      </c>
      <c r="E172" s="2">
        <v>2.2599999999999998</v>
      </c>
      <c r="F172" s="2">
        <v>3.65</v>
      </c>
      <c r="G172" s="7">
        <v>0.83699999999999997</v>
      </c>
      <c r="H172" s="2">
        <v>4.17</v>
      </c>
      <c r="I172" s="2">
        <v>2</v>
      </c>
      <c r="J172" s="2">
        <v>3.08</v>
      </c>
      <c r="K172" s="2">
        <v>2.98</v>
      </c>
      <c r="L172" s="2">
        <v>3.08</v>
      </c>
      <c r="M172" s="3">
        <v>3.8767</v>
      </c>
      <c r="N172" s="2"/>
      <c r="O172" s="2">
        <v>3.64</v>
      </c>
      <c r="P172" s="2">
        <v>4.0999999999999996</v>
      </c>
      <c r="Q172" s="2"/>
      <c r="R172" s="3">
        <v>4.5149999999999997</v>
      </c>
      <c r="S172" s="3">
        <v>4.1059000000000001</v>
      </c>
      <c r="T172" s="4">
        <v>4.2830000000000004</v>
      </c>
      <c r="U172" s="4">
        <v>3.74</v>
      </c>
      <c r="V172" s="3">
        <v>2.9449999999999998</v>
      </c>
      <c r="W172" s="3">
        <v>2.6179999999999999</v>
      </c>
      <c r="X172" s="2"/>
      <c r="Y172" s="2">
        <v>4.3499999999999996</v>
      </c>
      <c r="Z172" s="2">
        <v>3.64</v>
      </c>
      <c r="AA172" s="2">
        <v>3.77</v>
      </c>
      <c r="AB172" s="2">
        <v>3.87</v>
      </c>
      <c r="AC172" s="2">
        <v>3.72</v>
      </c>
      <c r="AD172" s="2">
        <v>3.67</v>
      </c>
      <c r="AE172" s="2">
        <v>3.75</v>
      </c>
      <c r="AF172" s="2">
        <v>3.77</v>
      </c>
      <c r="AG172" s="2">
        <v>3.86</v>
      </c>
      <c r="AH172" s="2">
        <v>3.92</v>
      </c>
      <c r="AI172" s="2">
        <v>4.1900000000000004</v>
      </c>
      <c r="AJ172" s="2">
        <v>4.3899999999999997</v>
      </c>
      <c r="AK172" s="2">
        <v>4.43</v>
      </c>
      <c r="AL172" s="11">
        <v>3.8898011000000001</v>
      </c>
      <c r="AM172" s="11">
        <v>3.5076426000000001</v>
      </c>
      <c r="AN172" s="11">
        <v>3.3405795</v>
      </c>
      <c r="AO172" s="11">
        <v>3.2876413000000002</v>
      </c>
      <c r="AP172" s="11">
        <v>3.3016082</v>
      </c>
      <c r="AQ172" s="11">
        <v>3.3609490000000002</v>
      </c>
      <c r="AR172" s="11"/>
      <c r="AS172" s="2"/>
      <c r="AT172" s="7">
        <f t="shared" si="25"/>
        <v>3.6968000000000005</v>
      </c>
      <c r="AU172" s="7">
        <f t="shared" si="26"/>
        <v>3.1970000000000001</v>
      </c>
      <c r="AV172" s="7">
        <f t="shared" si="27"/>
        <v>2.2909999999999999</v>
      </c>
      <c r="AW172" s="2"/>
      <c r="AX172" s="8">
        <f t="shared" si="28"/>
        <v>0</v>
      </c>
      <c r="AY172" s="8">
        <f t="shared" si="29"/>
        <v>49.980000000000047</v>
      </c>
      <c r="AZ172" s="2"/>
      <c r="BA172" s="2">
        <f t="shared" si="30"/>
        <v>0.2799999999999998</v>
      </c>
      <c r="BB172" s="2">
        <f t="shared" si="31"/>
        <v>-0.17999999999999972</v>
      </c>
      <c r="BC172" s="2"/>
      <c r="CB172" s="2"/>
    </row>
    <row r="173" spans="1:80" x14ac:dyDescent="0.25">
      <c r="A173" s="5">
        <f t="shared" si="32"/>
        <v>45520</v>
      </c>
      <c r="B173" t="s">
        <v>193</v>
      </c>
      <c r="C173" s="2">
        <v>3.92</v>
      </c>
      <c r="D173" s="2">
        <v>3.89</v>
      </c>
      <c r="E173" s="2">
        <v>2.25</v>
      </c>
      <c r="F173" s="2">
        <v>3.64</v>
      </c>
      <c r="G173" s="7">
        <v>0.873</v>
      </c>
      <c r="H173" s="2">
        <v>4.17</v>
      </c>
      <c r="I173" s="2">
        <v>1.99</v>
      </c>
      <c r="J173" s="2">
        <v>3.07</v>
      </c>
      <c r="K173" s="2">
        <v>2.98</v>
      </c>
      <c r="L173" s="2">
        <v>3.08</v>
      </c>
      <c r="M173" s="3">
        <v>3.9293999999999998</v>
      </c>
      <c r="N173" s="2"/>
      <c r="O173" s="2">
        <v>3.68</v>
      </c>
      <c r="P173" s="2">
        <v>4.07</v>
      </c>
      <c r="Q173" s="2"/>
      <c r="R173" s="3">
        <v>4.5206999999999997</v>
      </c>
      <c r="S173" s="3">
        <v>4.1271000000000004</v>
      </c>
      <c r="T173" s="4">
        <v>4.3730000000000002</v>
      </c>
      <c r="U173" s="4">
        <v>3.8450000000000002</v>
      </c>
      <c r="V173" s="3">
        <v>2.9119999999999999</v>
      </c>
      <c r="W173" s="3">
        <v>2.5819999999999999</v>
      </c>
      <c r="X173" s="2"/>
      <c r="Y173" s="2">
        <v>4.3899999999999997</v>
      </c>
      <c r="Z173" s="2">
        <v>3.68</v>
      </c>
      <c r="AA173" s="2">
        <v>3.8</v>
      </c>
      <c r="AB173" s="2">
        <v>3.9</v>
      </c>
      <c r="AC173" s="2">
        <v>3.73</v>
      </c>
      <c r="AD173" s="2">
        <v>3.68</v>
      </c>
      <c r="AE173" s="2">
        <v>3.75</v>
      </c>
      <c r="AF173" s="2">
        <v>3.77</v>
      </c>
      <c r="AG173" s="2">
        <v>3.86</v>
      </c>
      <c r="AH173" s="2">
        <v>3.92</v>
      </c>
      <c r="AI173" s="2">
        <v>4.18</v>
      </c>
      <c r="AJ173" s="2">
        <v>4.38</v>
      </c>
      <c r="AK173" s="2">
        <v>4.4400000000000004</v>
      </c>
      <c r="AL173" s="11">
        <v>3.9188521999999999</v>
      </c>
      <c r="AM173" s="11">
        <v>3.5399441</v>
      </c>
      <c r="AN173" s="11">
        <v>3.3618218</v>
      </c>
      <c r="AO173" s="11">
        <v>3.2940515000000001</v>
      </c>
      <c r="AP173" s="11">
        <v>3.2938603</v>
      </c>
      <c r="AQ173" s="11">
        <v>3.3457469999999998</v>
      </c>
      <c r="AR173" s="11"/>
      <c r="AS173" s="2"/>
      <c r="AT173" s="7">
        <f t="shared" si="25"/>
        <v>3.7335000000000012</v>
      </c>
      <c r="AU173" s="7">
        <f t="shared" si="26"/>
        <v>3.3170000000000002</v>
      </c>
      <c r="AV173" s="7">
        <f t="shared" si="27"/>
        <v>2.2519999999999998</v>
      </c>
      <c r="AW173" s="2"/>
      <c r="AX173" s="8">
        <f t="shared" si="28"/>
        <v>2.9999999999999805</v>
      </c>
      <c r="AY173" s="8">
        <f t="shared" si="29"/>
        <v>41.650000000000098</v>
      </c>
      <c r="AZ173" s="2"/>
      <c r="BA173" s="2">
        <f t="shared" si="30"/>
        <v>0.23999999999999977</v>
      </c>
      <c r="BB173" s="2">
        <f t="shared" si="31"/>
        <v>-0.18000000000000016</v>
      </c>
      <c r="BC173" s="2"/>
      <c r="CB173" s="2"/>
    </row>
    <row r="174" spans="1:80" x14ac:dyDescent="0.25">
      <c r="A174" s="5">
        <f t="shared" si="32"/>
        <v>45523</v>
      </c>
      <c r="B174" t="s">
        <v>194</v>
      </c>
      <c r="C174" s="2">
        <v>3.92</v>
      </c>
      <c r="D174" s="2">
        <v>3.86</v>
      </c>
      <c r="E174" s="2">
        <v>2.25</v>
      </c>
      <c r="F174" s="2">
        <v>3.63</v>
      </c>
      <c r="G174" s="7">
        <v>0.88</v>
      </c>
      <c r="H174" s="2">
        <v>4.21</v>
      </c>
      <c r="I174" s="2">
        <v>1.97</v>
      </c>
      <c r="J174" s="2">
        <v>3.07</v>
      </c>
      <c r="K174" s="2">
        <v>2.98</v>
      </c>
      <c r="L174" s="2">
        <v>3.08</v>
      </c>
      <c r="M174" s="3">
        <v>3.9161000000000001</v>
      </c>
      <c r="N174" s="2"/>
      <c r="O174" s="2">
        <v>3.69</v>
      </c>
      <c r="P174" s="2">
        <v>4.07</v>
      </c>
      <c r="Q174" s="2"/>
      <c r="R174" s="3">
        <v>4.5187999999999997</v>
      </c>
      <c r="S174" s="3">
        <v>4.1226000000000003</v>
      </c>
      <c r="T174" s="4">
        <v>4.3789999999999996</v>
      </c>
      <c r="U174" s="4">
        <v>3.8540000000000001</v>
      </c>
      <c r="V174" s="3">
        <v>2.9119999999999999</v>
      </c>
      <c r="W174" s="3">
        <v>2.581</v>
      </c>
      <c r="X174" s="2"/>
      <c r="Y174" s="2">
        <v>4.3899999999999997</v>
      </c>
      <c r="Z174" s="2">
        <v>3.69</v>
      </c>
      <c r="AA174" s="2">
        <v>3.82</v>
      </c>
      <c r="AB174" s="2">
        <v>3.91</v>
      </c>
      <c r="AC174" s="2">
        <v>3.74</v>
      </c>
      <c r="AD174" s="2">
        <v>3.69</v>
      </c>
      <c r="AE174" s="2">
        <v>3.76</v>
      </c>
      <c r="AF174" s="2">
        <v>3.78</v>
      </c>
      <c r="AG174" s="2">
        <v>3.86</v>
      </c>
      <c r="AH174" s="2">
        <v>3.92</v>
      </c>
      <c r="AI174" s="2">
        <v>4.17</v>
      </c>
      <c r="AJ174" s="2">
        <v>4.37</v>
      </c>
      <c r="AK174" s="2">
        <v>4.42</v>
      </c>
      <c r="AL174" s="11">
        <v>3.9224860000000001</v>
      </c>
      <c r="AM174" s="11">
        <v>3.5697858999999998</v>
      </c>
      <c r="AN174" s="11">
        <v>3.3637616000000001</v>
      </c>
      <c r="AO174" s="11">
        <v>3.2739904000000002</v>
      </c>
      <c r="AP174" s="11">
        <v>3.2752631000000001</v>
      </c>
      <c r="AQ174" s="11">
        <v>3.3390901999999998</v>
      </c>
      <c r="AR174" s="11"/>
      <c r="AS174" s="2"/>
      <c r="AT174" s="7">
        <f t="shared" si="25"/>
        <v>3.7264000000000008</v>
      </c>
      <c r="AU174" s="7">
        <f t="shared" si="26"/>
        <v>3.3290000000000006</v>
      </c>
      <c r="AV174" s="7">
        <f t="shared" si="27"/>
        <v>2.25</v>
      </c>
      <c r="AW174" s="2"/>
      <c r="AX174" s="8">
        <f t="shared" si="28"/>
        <v>6.0000000000000053</v>
      </c>
      <c r="AY174" s="8">
        <f t="shared" si="29"/>
        <v>39.740000000000023</v>
      </c>
      <c r="AZ174" s="2"/>
      <c r="BA174" s="2">
        <f t="shared" si="30"/>
        <v>0.22999999999999998</v>
      </c>
      <c r="BB174" s="2">
        <f t="shared" si="31"/>
        <v>-0.21000000000000041</v>
      </c>
      <c r="BC174" s="2"/>
      <c r="CB174" s="2"/>
    </row>
    <row r="175" spans="1:80" x14ac:dyDescent="0.25">
      <c r="A175" s="5">
        <f t="shared" si="32"/>
        <v>45524</v>
      </c>
      <c r="B175" t="s">
        <v>195</v>
      </c>
      <c r="C175" s="2">
        <v>3.91</v>
      </c>
      <c r="D175" s="2">
        <v>3.82</v>
      </c>
      <c r="E175" s="2">
        <v>2.21</v>
      </c>
      <c r="F175" s="2">
        <v>3.61</v>
      </c>
      <c r="G175" s="7">
        <v>0.88500000000000001</v>
      </c>
      <c r="H175" s="2">
        <v>4.24</v>
      </c>
      <c r="I175" s="2">
        <v>1.96</v>
      </c>
      <c r="J175" s="2">
        <v>3.01</v>
      </c>
      <c r="K175" s="2">
        <v>2.94</v>
      </c>
      <c r="L175" s="2">
        <v>3.06</v>
      </c>
      <c r="M175" s="3">
        <v>3.9483000000000001</v>
      </c>
      <c r="N175" s="2"/>
      <c r="O175" s="2">
        <v>3.68</v>
      </c>
      <c r="P175" s="2">
        <v>4</v>
      </c>
      <c r="Q175" s="2"/>
      <c r="R175" s="3">
        <v>4.5122</v>
      </c>
      <c r="S175" s="3">
        <v>4.1151999999999997</v>
      </c>
      <c r="T175" s="4">
        <v>4.3849999999999998</v>
      </c>
      <c r="U175" s="4">
        <v>3.8540000000000001</v>
      </c>
      <c r="V175" s="3">
        <v>2.8860000000000001</v>
      </c>
      <c r="W175" s="3">
        <v>2.5430000000000001</v>
      </c>
      <c r="X175" s="2"/>
      <c r="Y175" s="2">
        <v>4.3899999999999997</v>
      </c>
      <c r="Z175" s="2">
        <v>3.68</v>
      </c>
      <c r="AA175" s="2">
        <v>3.81</v>
      </c>
      <c r="AB175" s="2">
        <v>3.9</v>
      </c>
      <c r="AC175" s="2">
        <v>3.74</v>
      </c>
      <c r="AD175" s="2">
        <v>3.68</v>
      </c>
      <c r="AE175" s="2">
        <v>3.76</v>
      </c>
      <c r="AF175" s="2">
        <v>3.77</v>
      </c>
      <c r="AG175" s="2">
        <v>3.86</v>
      </c>
      <c r="AH175" s="2">
        <v>3.91</v>
      </c>
      <c r="AI175" s="2">
        <v>4.16</v>
      </c>
      <c r="AJ175" s="2">
        <v>4.37</v>
      </c>
      <c r="AK175" s="2">
        <v>4.43</v>
      </c>
      <c r="AL175" s="11">
        <v>3.9093914999999999</v>
      </c>
      <c r="AM175" s="11">
        <v>3.5549928999999998</v>
      </c>
      <c r="AN175" s="11">
        <v>3.3561863000000001</v>
      </c>
      <c r="AO175" s="11">
        <v>3.2814735000000002</v>
      </c>
      <c r="AP175" s="11">
        <v>3.2901869000000001</v>
      </c>
      <c r="AQ175" s="11">
        <v>3.3523030999999999</v>
      </c>
      <c r="AR175" s="11"/>
      <c r="AS175" s="2"/>
      <c r="AT175" s="7">
        <f t="shared" si="25"/>
        <v>3.7181999999999995</v>
      </c>
      <c r="AU175" s="7">
        <f t="shared" si="26"/>
        <v>3.3230000000000004</v>
      </c>
      <c r="AV175" s="7">
        <f t="shared" si="27"/>
        <v>2.2000000000000002</v>
      </c>
      <c r="AW175" s="2"/>
      <c r="AX175" s="8">
        <f t="shared" si="28"/>
        <v>9.0000000000000302</v>
      </c>
      <c r="AY175" s="8">
        <f t="shared" si="29"/>
        <v>39.519999999999911</v>
      </c>
      <c r="AZ175" s="2"/>
      <c r="BA175" s="2">
        <f t="shared" si="30"/>
        <v>0.22999999999999998</v>
      </c>
      <c r="BB175" s="2">
        <f t="shared" si="31"/>
        <v>-0.18000000000000016</v>
      </c>
      <c r="BC175" s="2"/>
      <c r="CB175" s="2"/>
    </row>
    <row r="176" spans="1:80" x14ac:dyDescent="0.25">
      <c r="A176" s="5">
        <f t="shared" si="32"/>
        <v>45525</v>
      </c>
      <c r="B176" t="s">
        <v>196</v>
      </c>
      <c r="C176" s="2">
        <v>3.89</v>
      </c>
      <c r="D176" s="2">
        <v>3.79</v>
      </c>
      <c r="E176" s="2">
        <v>2.2000000000000002</v>
      </c>
      <c r="F176" s="2">
        <v>3.57</v>
      </c>
      <c r="G176" s="7">
        <v>0.86899999999999999</v>
      </c>
      <c r="H176" s="2">
        <v>4.2</v>
      </c>
      <c r="I176" s="2">
        <v>1.94</v>
      </c>
      <c r="J176" s="2">
        <v>3.02</v>
      </c>
      <c r="K176" s="2">
        <v>2.91</v>
      </c>
      <c r="L176" s="2">
        <v>3.02</v>
      </c>
      <c r="M176" s="3">
        <v>3.891</v>
      </c>
      <c r="N176" s="2"/>
      <c r="O176" s="2">
        <v>3.67</v>
      </c>
      <c r="P176" s="2">
        <v>3.92</v>
      </c>
      <c r="Q176" s="2"/>
      <c r="R176" s="3">
        <v>4.4776999999999996</v>
      </c>
      <c r="S176" s="3">
        <v>4.0753000000000004</v>
      </c>
      <c r="T176" s="4">
        <v>4.32</v>
      </c>
      <c r="U176" s="4">
        <v>3.7930000000000001</v>
      </c>
      <c r="V176" s="3">
        <v>2.8540000000000001</v>
      </c>
      <c r="W176" s="3">
        <v>2.5009999999999999</v>
      </c>
      <c r="X176" s="2"/>
      <c r="Y176" s="2">
        <v>4.3499999999999996</v>
      </c>
      <c r="Z176" s="2">
        <v>3.67</v>
      </c>
      <c r="AA176" s="2">
        <v>3.79</v>
      </c>
      <c r="AB176" s="2">
        <v>3.88</v>
      </c>
      <c r="AC176" s="2">
        <v>3.7</v>
      </c>
      <c r="AD176" s="2">
        <v>3.66</v>
      </c>
      <c r="AE176" s="2">
        <v>3.7</v>
      </c>
      <c r="AF176" s="2">
        <v>3.75</v>
      </c>
      <c r="AG176" s="2">
        <v>3.84</v>
      </c>
      <c r="AH176" s="2">
        <v>3.89</v>
      </c>
      <c r="AI176" s="2">
        <v>4.1500000000000004</v>
      </c>
      <c r="AJ176" s="2">
        <v>4.3499999999999996</v>
      </c>
      <c r="AK176" s="2">
        <v>4.4800000000000004</v>
      </c>
      <c r="AL176" s="11">
        <v>3.8639720999999998</v>
      </c>
      <c r="AM176" s="11">
        <v>3.5205901000000002</v>
      </c>
      <c r="AN176" s="11">
        <v>3.3254526000000002</v>
      </c>
      <c r="AO176" s="11">
        <v>3.2647963999999998</v>
      </c>
      <c r="AP176" s="11">
        <v>3.2801680000000002</v>
      </c>
      <c r="AQ176" s="11">
        <v>3.3401437999999999</v>
      </c>
      <c r="AR176" s="11"/>
      <c r="AS176" s="2"/>
      <c r="AT176" s="7">
        <f t="shared" si="25"/>
        <v>3.6729000000000012</v>
      </c>
      <c r="AU176" s="7">
        <f t="shared" si="26"/>
        <v>3.266</v>
      </c>
      <c r="AV176" s="7">
        <f t="shared" si="27"/>
        <v>2.1479999999999997</v>
      </c>
      <c r="AW176" s="2"/>
      <c r="AX176" s="8">
        <f t="shared" si="28"/>
        <v>10.000000000000009</v>
      </c>
      <c r="AY176" s="8">
        <f t="shared" si="29"/>
        <v>40.690000000000111</v>
      </c>
      <c r="AZ176" s="2"/>
      <c r="BA176" s="2">
        <f t="shared" si="30"/>
        <v>0.2200000000000002</v>
      </c>
      <c r="BB176" s="2">
        <f t="shared" si="31"/>
        <v>-0.12999999999999989</v>
      </c>
      <c r="BC176" s="2"/>
      <c r="CB176" s="2"/>
    </row>
    <row r="177" spans="1:80" x14ac:dyDescent="0.25">
      <c r="A177" s="5">
        <f t="shared" si="32"/>
        <v>45526</v>
      </c>
      <c r="B177" t="s">
        <v>197</v>
      </c>
      <c r="C177" s="2">
        <v>3.96</v>
      </c>
      <c r="D177" s="2">
        <v>3.86</v>
      </c>
      <c r="E177" s="2">
        <v>2.2599999999999998</v>
      </c>
      <c r="F177" s="2">
        <v>3.63</v>
      </c>
      <c r="G177" s="7">
        <v>0.875</v>
      </c>
      <c r="H177" s="2">
        <v>4.21</v>
      </c>
      <c r="I177" s="2">
        <v>1.97</v>
      </c>
      <c r="J177" s="2">
        <v>3.07</v>
      </c>
      <c r="K177" s="2">
        <v>2.96</v>
      </c>
      <c r="L177" s="2">
        <v>3.07</v>
      </c>
      <c r="M177" s="3">
        <v>3.8862000000000001</v>
      </c>
      <c r="N177" s="2"/>
      <c r="O177" s="2">
        <v>3.73</v>
      </c>
      <c r="P177" s="2">
        <v>4.01</v>
      </c>
      <c r="Q177" s="2"/>
      <c r="R177" s="3">
        <v>4.5121000000000002</v>
      </c>
      <c r="S177" s="3">
        <v>4.13</v>
      </c>
      <c r="T177" s="4">
        <v>4.2720000000000002</v>
      </c>
      <c r="U177" s="4">
        <v>3.7440000000000002</v>
      </c>
      <c r="V177" s="3">
        <v>2.9</v>
      </c>
      <c r="W177" s="3">
        <v>2.5609999999999999</v>
      </c>
      <c r="X177" s="2"/>
      <c r="Y177" s="2">
        <v>4.42</v>
      </c>
      <c r="Z177" s="2">
        <v>3.73</v>
      </c>
      <c r="AA177" s="2">
        <v>3.86</v>
      </c>
      <c r="AB177" s="2">
        <v>3.95</v>
      </c>
      <c r="AC177" s="2">
        <v>3.78</v>
      </c>
      <c r="AD177" s="2">
        <v>3.74</v>
      </c>
      <c r="AE177" s="2">
        <v>3.77</v>
      </c>
      <c r="AF177" s="2">
        <v>3.82</v>
      </c>
      <c r="AG177" s="2">
        <v>3.91</v>
      </c>
      <c r="AH177" s="2">
        <v>3.96</v>
      </c>
      <c r="AI177" s="2">
        <v>4.21</v>
      </c>
      <c r="AJ177" s="2">
        <v>4.42</v>
      </c>
      <c r="AK177" s="2">
        <v>4.51</v>
      </c>
      <c r="AL177" s="11">
        <v>3.8979219999999999</v>
      </c>
      <c r="AM177" s="11">
        <v>3.5797851999999999</v>
      </c>
      <c r="AN177" s="11">
        <v>3.4124916999999999</v>
      </c>
      <c r="AO177" s="11">
        <v>3.3517899</v>
      </c>
      <c r="AP177" s="11">
        <v>3.3562723000000001</v>
      </c>
      <c r="AQ177" s="11">
        <v>3.4097675999999999</v>
      </c>
      <c r="AR177" s="11"/>
      <c r="AS177" s="2"/>
      <c r="AT177" s="7">
        <f t="shared" si="25"/>
        <v>3.7478999999999996</v>
      </c>
      <c r="AU177" s="7">
        <f t="shared" si="26"/>
        <v>3.2160000000000002</v>
      </c>
      <c r="AV177" s="7">
        <f t="shared" si="27"/>
        <v>2.222</v>
      </c>
      <c r="AW177" s="2"/>
      <c r="AX177" s="8">
        <f t="shared" si="28"/>
        <v>10.000000000000009</v>
      </c>
      <c r="AY177" s="8">
        <f t="shared" si="29"/>
        <v>53.189999999999941</v>
      </c>
      <c r="AZ177" s="2"/>
      <c r="BA177" s="2">
        <f t="shared" si="30"/>
        <v>0.22999999999999998</v>
      </c>
      <c r="BB177" s="2">
        <f t="shared" si="31"/>
        <v>-0.14999999999999991</v>
      </c>
      <c r="BC177" s="2"/>
      <c r="CB177" s="2"/>
    </row>
    <row r="178" spans="1:80" x14ac:dyDescent="0.25">
      <c r="A178" s="5">
        <f t="shared" si="32"/>
        <v>45527</v>
      </c>
      <c r="B178" t="s">
        <v>198</v>
      </c>
      <c r="C178" s="2">
        <v>3.92</v>
      </c>
      <c r="D178" s="2">
        <v>3.81</v>
      </c>
      <c r="E178" s="2">
        <v>2.23</v>
      </c>
      <c r="F178" s="2">
        <v>3.58</v>
      </c>
      <c r="G178" s="7">
        <v>0.89700000000000002</v>
      </c>
      <c r="H178" s="2">
        <v>4.22</v>
      </c>
      <c r="I178" s="2">
        <v>1.95</v>
      </c>
      <c r="J178" s="2">
        <v>3.03</v>
      </c>
      <c r="K178" s="2">
        <v>2.93</v>
      </c>
      <c r="L178" s="2">
        <v>3.03</v>
      </c>
      <c r="M178" s="3">
        <v>3.9194</v>
      </c>
      <c r="N178" s="2"/>
      <c r="O178" s="2">
        <v>3.7</v>
      </c>
      <c r="P178" s="2">
        <v>3.91</v>
      </c>
      <c r="Q178" s="2"/>
      <c r="R178" s="3">
        <v>4.4640000000000004</v>
      </c>
      <c r="S178" s="3">
        <v>4.0738000000000003</v>
      </c>
      <c r="T178" s="4">
        <v>4.3079999999999998</v>
      </c>
      <c r="U178" s="4">
        <v>3.782</v>
      </c>
      <c r="V178" s="3">
        <v>2.8740000000000001</v>
      </c>
      <c r="W178" s="3">
        <v>2.5270000000000001</v>
      </c>
      <c r="X178" s="2"/>
      <c r="Y178" s="2">
        <v>4.38</v>
      </c>
      <c r="Z178" s="2">
        <v>3.7</v>
      </c>
      <c r="AA178" s="2">
        <v>3.82</v>
      </c>
      <c r="AB178" s="2">
        <v>3.92</v>
      </c>
      <c r="AC178" s="2">
        <v>3.74</v>
      </c>
      <c r="AD178" s="2">
        <v>3.7</v>
      </c>
      <c r="AE178" s="2">
        <v>3.74</v>
      </c>
      <c r="AF178" s="2">
        <v>3.78</v>
      </c>
      <c r="AG178" s="2">
        <v>3.87</v>
      </c>
      <c r="AH178" s="2">
        <v>3.92</v>
      </c>
      <c r="AI178" s="2">
        <v>4.17</v>
      </c>
      <c r="AJ178" s="2">
        <v>4.37</v>
      </c>
      <c r="AK178" s="2">
        <v>4.43</v>
      </c>
      <c r="AL178" s="11">
        <v>3.8533241</v>
      </c>
      <c r="AM178" s="11">
        <v>3.5292582000000001</v>
      </c>
      <c r="AN178" s="11">
        <v>3.3747286000000001</v>
      </c>
      <c r="AO178" s="11">
        <v>3.3092730000000001</v>
      </c>
      <c r="AP178" s="11">
        <v>3.3230577000000001</v>
      </c>
      <c r="AQ178" s="11">
        <v>3.3853037000000001</v>
      </c>
      <c r="AR178" s="11"/>
      <c r="AS178" s="2"/>
      <c r="AT178" s="7">
        <f t="shared" si="25"/>
        <v>3.6836000000000002</v>
      </c>
      <c r="AU178" s="7">
        <f t="shared" si="26"/>
        <v>3.2560000000000002</v>
      </c>
      <c r="AV178" s="7">
        <f t="shared" si="27"/>
        <v>2.1800000000000002</v>
      </c>
      <c r="AW178" s="2"/>
      <c r="AX178" s="8">
        <f t="shared" si="28"/>
        <v>10.999999999999988</v>
      </c>
      <c r="AY178" s="8">
        <f t="shared" si="29"/>
        <v>42.76</v>
      </c>
      <c r="AZ178" s="2"/>
      <c r="BA178" s="2">
        <f t="shared" si="30"/>
        <v>0.21999999999999975</v>
      </c>
      <c r="BB178" s="2">
        <f t="shared" si="31"/>
        <v>-0.10000000000000009</v>
      </c>
      <c r="BC178" s="2"/>
      <c r="CB178" s="2"/>
    </row>
    <row r="179" spans="1:80" x14ac:dyDescent="0.25">
      <c r="A179" s="5">
        <f t="shared" si="32"/>
        <v>45530</v>
      </c>
      <c r="B179" t="s">
        <v>199</v>
      </c>
      <c r="C179" s="2">
        <v>3.94</v>
      </c>
      <c r="D179" s="2">
        <v>3.82</v>
      </c>
      <c r="E179" s="2">
        <v>2.25</v>
      </c>
      <c r="F179" s="2">
        <v>3.6</v>
      </c>
      <c r="G179" s="7">
        <v>0.88800000000000001</v>
      </c>
      <c r="H179" s="2">
        <v>4.1900000000000004</v>
      </c>
      <c r="I179" s="2">
        <v>2.0099999999999998</v>
      </c>
      <c r="J179" s="2">
        <v>3.06</v>
      </c>
      <c r="K179" s="2">
        <v>2.96</v>
      </c>
      <c r="L179" s="2">
        <v>3.06</v>
      </c>
      <c r="M179" s="3">
        <v>3.8548</v>
      </c>
      <c r="N179" s="2"/>
      <c r="O179" s="2">
        <v>4.08</v>
      </c>
      <c r="P179" s="2">
        <v>3.93</v>
      </c>
      <c r="Q179" s="2"/>
      <c r="R179" s="3">
        <v>4.4640000000000004</v>
      </c>
      <c r="S179" s="3">
        <v>4.0738000000000003</v>
      </c>
      <c r="T179" s="4">
        <v>4.2130000000000001</v>
      </c>
      <c r="U179" s="4">
        <v>3.6760000000000002</v>
      </c>
      <c r="V179" s="3">
        <v>2.8929999999999998</v>
      </c>
      <c r="W179" s="3">
        <v>2.544</v>
      </c>
      <c r="X179" s="2"/>
      <c r="Y179" s="2">
        <v>4.46</v>
      </c>
      <c r="Z179" s="2">
        <v>4.08</v>
      </c>
      <c r="AA179" s="2">
        <v>3.82</v>
      </c>
      <c r="AB179" s="2">
        <v>3.74</v>
      </c>
      <c r="AC179" s="2">
        <v>3.86</v>
      </c>
      <c r="AD179" s="2">
        <v>3.75</v>
      </c>
      <c r="AE179" s="2">
        <v>3.83</v>
      </c>
      <c r="AF179" s="2">
        <v>3.86</v>
      </c>
      <c r="AG179" s="2">
        <v>3.92</v>
      </c>
      <c r="AH179" s="2">
        <v>3.94</v>
      </c>
      <c r="AI179" s="2">
        <v>4.21</v>
      </c>
      <c r="AJ179" s="2">
        <v>4.38</v>
      </c>
      <c r="AK179" s="2">
        <v>4.49</v>
      </c>
      <c r="AL179" s="11" t="e">
        <v>#N/A</v>
      </c>
      <c r="AM179" s="11" t="e">
        <v>#N/A</v>
      </c>
      <c r="AN179" s="11" t="e">
        <v>#N/A</v>
      </c>
      <c r="AO179" s="11" t="e">
        <v>#N/A</v>
      </c>
      <c r="AP179" s="11" t="e">
        <v>#N/A</v>
      </c>
      <c r="AQ179" s="11" t="e">
        <v>#N/A</v>
      </c>
      <c r="AR179" s="11"/>
      <c r="AS179" s="2"/>
      <c r="AT179" s="7">
        <f t="shared" si="25"/>
        <v>3.6836000000000002</v>
      </c>
      <c r="AU179" s="7">
        <f t="shared" si="26"/>
        <v>3.1390000000000002</v>
      </c>
      <c r="AV179" s="7">
        <f t="shared" si="27"/>
        <v>2.1950000000000003</v>
      </c>
      <c r="AW179" s="2"/>
      <c r="AX179" s="8">
        <f t="shared" si="28"/>
        <v>12.000000000000011</v>
      </c>
      <c r="AY179" s="8">
        <f t="shared" si="29"/>
        <v>54.459999999999994</v>
      </c>
      <c r="AZ179" s="2"/>
      <c r="BA179" s="2">
        <f t="shared" si="30"/>
        <v>-0.14000000000000012</v>
      </c>
      <c r="BB179" s="2">
        <f t="shared" si="31"/>
        <v>-0.11000000000000032</v>
      </c>
      <c r="BC179" s="2"/>
      <c r="CB179" s="2"/>
    </row>
    <row r="180" spans="1:80" x14ac:dyDescent="0.25">
      <c r="A180" s="5">
        <f t="shared" si="32"/>
        <v>45531</v>
      </c>
      <c r="B180" t="s">
        <v>200</v>
      </c>
      <c r="C180" s="2">
        <v>3.99</v>
      </c>
      <c r="D180" s="2">
        <v>3.83</v>
      </c>
      <c r="E180" s="2">
        <v>2.2799999999999998</v>
      </c>
      <c r="F180" s="2">
        <v>3.66</v>
      </c>
      <c r="G180" s="7">
        <v>0.873</v>
      </c>
      <c r="H180" s="2">
        <v>4.25</v>
      </c>
      <c r="I180" s="2">
        <v>2</v>
      </c>
      <c r="J180" s="2">
        <v>3.06</v>
      </c>
      <c r="K180" s="2">
        <v>3</v>
      </c>
      <c r="L180" s="2">
        <v>3.1</v>
      </c>
      <c r="M180" s="3">
        <v>3.9091</v>
      </c>
      <c r="N180" s="2"/>
      <c r="O180" s="2">
        <v>4.0999999999999996</v>
      </c>
      <c r="P180" s="2">
        <v>3.9</v>
      </c>
      <c r="Q180" s="2"/>
      <c r="R180" s="3">
        <v>4.4812000000000003</v>
      </c>
      <c r="S180" s="3">
        <v>4.1024000000000003</v>
      </c>
      <c r="T180" s="4">
        <v>4.2729999999999997</v>
      </c>
      <c r="U180" s="4">
        <v>3.7349999999999999</v>
      </c>
      <c r="V180" s="3">
        <v>2.8889999999999998</v>
      </c>
      <c r="W180" s="3">
        <v>2.5470000000000002</v>
      </c>
      <c r="X180" s="2"/>
      <c r="Y180" s="2">
        <v>4.47</v>
      </c>
      <c r="Z180" s="2">
        <v>4.0999999999999996</v>
      </c>
      <c r="AA180" s="2">
        <v>3.84</v>
      </c>
      <c r="AB180" s="2">
        <v>3.79</v>
      </c>
      <c r="AC180" s="2">
        <v>3.9</v>
      </c>
      <c r="AD180" s="2">
        <v>3.81</v>
      </c>
      <c r="AE180" s="2">
        <v>3.89</v>
      </c>
      <c r="AF180" s="2">
        <v>3.91</v>
      </c>
      <c r="AG180" s="2">
        <v>3.97</v>
      </c>
      <c r="AH180" s="2">
        <v>3.99</v>
      </c>
      <c r="AI180" s="2">
        <v>4.26</v>
      </c>
      <c r="AJ180" s="2">
        <v>4.43</v>
      </c>
      <c r="AK180" s="2">
        <v>4.47</v>
      </c>
      <c r="AL180" s="11">
        <v>3.8910960999999999</v>
      </c>
      <c r="AM180" s="11">
        <v>3.6109220999999998</v>
      </c>
      <c r="AN180" s="11">
        <v>3.4351204000000002</v>
      </c>
      <c r="AO180" s="11">
        <v>3.357154</v>
      </c>
      <c r="AP180" s="11">
        <v>3.3618036999999998</v>
      </c>
      <c r="AQ180" s="11">
        <v>3.422161</v>
      </c>
      <c r="AR180" s="11"/>
      <c r="AS180" s="2"/>
      <c r="AT180" s="7">
        <f t="shared" si="25"/>
        <v>3.7236000000000002</v>
      </c>
      <c r="AU180" s="7">
        <f t="shared" si="26"/>
        <v>3.1970000000000001</v>
      </c>
      <c r="AV180" s="7">
        <f t="shared" si="27"/>
        <v>2.2050000000000005</v>
      </c>
      <c r="AW180" s="2"/>
      <c r="AX180" s="8">
        <f t="shared" si="28"/>
        <v>16.000000000000014</v>
      </c>
      <c r="AY180" s="8">
        <f t="shared" si="29"/>
        <v>52.660000000000018</v>
      </c>
      <c r="AZ180" s="2"/>
      <c r="BA180" s="2">
        <f t="shared" si="30"/>
        <v>-0.10999999999999943</v>
      </c>
      <c r="BB180" s="2">
        <f t="shared" si="31"/>
        <v>-6.999999999999984E-2</v>
      </c>
      <c r="BC180" s="2"/>
      <c r="CB180" s="2"/>
    </row>
    <row r="181" spans="1:80" x14ac:dyDescent="0.25">
      <c r="A181" s="5">
        <f t="shared" si="32"/>
        <v>45532</v>
      </c>
      <c r="B181" t="s">
        <v>201</v>
      </c>
      <c r="C181" s="2">
        <v>4.01</v>
      </c>
      <c r="D181" s="2">
        <v>3.84</v>
      </c>
      <c r="E181" s="2">
        <v>2.27</v>
      </c>
      <c r="F181" s="2">
        <v>3.65</v>
      </c>
      <c r="G181" s="7">
        <v>0.89900000000000002</v>
      </c>
      <c r="H181" s="2">
        <v>4.2699999999999996</v>
      </c>
      <c r="I181" s="2">
        <v>2</v>
      </c>
      <c r="J181" s="2">
        <v>3.09</v>
      </c>
      <c r="K181" s="2">
        <v>3</v>
      </c>
      <c r="L181" s="2">
        <v>3.11</v>
      </c>
      <c r="M181" s="3">
        <v>3.9318</v>
      </c>
      <c r="N181" s="2"/>
      <c r="O181" s="2">
        <v>4.13</v>
      </c>
      <c r="P181" s="2">
        <v>3.87</v>
      </c>
      <c r="Q181" s="2"/>
      <c r="R181" s="3">
        <v>4.4817</v>
      </c>
      <c r="S181" s="3">
        <v>4.1113</v>
      </c>
      <c r="T181" s="4">
        <v>4.22</v>
      </c>
      <c r="U181" s="4">
        <v>3.68</v>
      </c>
      <c r="V181" s="3">
        <v>2.88</v>
      </c>
      <c r="W181" s="3">
        <v>2.536</v>
      </c>
      <c r="X181" s="2"/>
      <c r="Y181" s="2">
        <v>4.49</v>
      </c>
      <c r="Z181" s="2">
        <v>4.13</v>
      </c>
      <c r="AA181" s="2">
        <v>3.86</v>
      </c>
      <c r="AB181" s="2">
        <v>3.79</v>
      </c>
      <c r="AC181" s="2">
        <v>3.92</v>
      </c>
      <c r="AD181" s="2">
        <v>3.82</v>
      </c>
      <c r="AE181" s="2">
        <v>3.9</v>
      </c>
      <c r="AF181" s="2">
        <v>3.93</v>
      </c>
      <c r="AG181" s="2">
        <v>3.98</v>
      </c>
      <c r="AH181" s="2">
        <v>4.01</v>
      </c>
      <c r="AI181" s="2">
        <v>4.28</v>
      </c>
      <c r="AJ181" s="2">
        <v>4.45</v>
      </c>
      <c r="AK181" s="2">
        <v>4.4800000000000004</v>
      </c>
      <c r="AL181" s="11">
        <v>3.9020871000000001</v>
      </c>
      <c r="AM181" s="11">
        <v>3.5665906999999999</v>
      </c>
      <c r="AN181" s="11">
        <v>3.4377678</v>
      </c>
      <c r="AO181" s="11">
        <v>3.3928859</v>
      </c>
      <c r="AP181" s="11">
        <v>3.3977020000000002</v>
      </c>
      <c r="AQ181" s="11">
        <v>3.4479856999999998</v>
      </c>
      <c r="AR181" s="11"/>
      <c r="AS181" s="2"/>
      <c r="AT181" s="7">
        <f t="shared" si="25"/>
        <v>3.7408999999999999</v>
      </c>
      <c r="AU181" s="7">
        <f t="shared" si="26"/>
        <v>3.1400000000000006</v>
      </c>
      <c r="AV181" s="7">
        <f t="shared" si="27"/>
        <v>2.1920000000000002</v>
      </c>
      <c r="AW181" s="2"/>
      <c r="AX181" s="8">
        <f t="shared" si="28"/>
        <v>16.999999999999993</v>
      </c>
      <c r="AY181" s="8">
        <f t="shared" si="29"/>
        <v>60.089999999999932</v>
      </c>
      <c r="AZ181" s="2"/>
      <c r="BA181" s="2">
        <f t="shared" si="30"/>
        <v>-0.12000000000000011</v>
      </c>
      <c r="BB181" s="2">
        <f t="shared" si="31"/>
        <v>-3.0000000000000249E-2</v>
      </c>
      <c r="BC181" s="2"/>
      <c r="CB181" s="2"/>
    </row>
    <row r="182" spans="1:80" x14ac:dyDescent="0.25">
      <c r="A182" s="5">
        <f t="shared" si="32"/>
        <v>45533</v>
      </c>
      <c r="B182" t="s">
        <v>202</v>
      </c>
      <c r="C182" s="2">
        <v>4.0199999999999996</v>
      </c>
      <c r="D182" s="2">
        <v>3.87</v>
      </c>
      <c r="E182" s="2">
        <v>2.27</v>
      </c>
      <c r="F182" s="2">
        <v>3.66</v>
      </c>
      <c r="G182" s="7">
        <v>0.88200000000000001</v>
      </c>
      <c r="H182" s="2">
        <v>4.3099999999999996</v>
      </c>
      <c r="I182" s="2">
        <v>2.0299999999999998</v>
      </c>
      <c r="J182" s="2">
        <v>3.13</v>
      </c>
      <c r="K182" s="2">
        <v>2.99</v>
      </c>
      <c r="L182" s="2">
        <v>3.11</v>
      </c>
      <c r="M182" s="3">
        <v>3.9535999999999998</v>
      </c>
      <c r="N182" s="2"/>
      <c r="O182" s="2">
        <v>4.12</v>
      </c>
      <c r="P182" s="2">
        <v>3.89</v>
      </c>
      <c r="Q182" s="2"/>
      <c r="R182" s="3">
        <v>4.4752999999999998</v>
      </c>
      <c r="S182" s="3">
        <v>4.1052999999999997</v>
      </c>
      <c r="T182" s="4">
        <v>4.2030000000000003</v>
      </c>
      <c r="U182" s="4">
        <v>3.6720000000000002</v>
      </c>
      <c r="V182" s="3">
        <v>2.863</v>
      </c>
      <c r="W182" s="3">
        <v>2.516</v>
      </c>
      <c r="X182" s="2"/>
      <c r="Y182" s="2">
        <v>4.47</v>
      </c>
      <c r="Z182" s="2">
        <v>4.12</v>
      </c>
      <c r="AA182" s="2">
        <v>3.86</v>
      </c>
      <c r="AB182" s="2">
        <v>3.8</v>
      </c>
      <c r="AC182" s="2">
        <v>3.92</v>
      </c>
      <c r="AD182" s="2">
        <v>3.83</v>
      </c>
      <c r="AE182" s="2">
        <v>3.91</v>
      </c>
      <c r="AF182" s="2">
        <v>3.94</v>
      </c>
      <c r="AG182" s="2">
        <v>3.99</v>
      </c>
      <c r="AH182" s="2">
        <v>4.0199999999999996</v>
      </c>
      <c r="AI182" s="2">
        <v>4.29</v>
      </c>
      <c r="AJ182" s="2">
        <v>4.47</v>
      </c>
      <c r="AK182" s="2">
        <v>4.54</v>
      </c>
      <c r="AL182" s="11">
        <v>3.8634857</v>
      </c>
      <c r="AM182" s="11">
        <v>3.5772702999999999</v>
      </c>
      <c r="AN182" s="11">
        <v>3.4625303999999999</v>
      </c>
      <c r="AO182" s="11">
        <v>3.4069611000000002</v>
      </c>
      <c r="AP182" s="11">
        <v>3.4026814000000001</v>
      </c>
      <c r="AQ182" s="11">
        <v>3.4496973999999998</v>
      </c>
      <c r="AR182" s="11"/>
      <c r="AS182" s="2"/>
      <c r="AT182" s="7">
        <f t="shared" si="25"/>
        <v>3.7352999999999996</v>
      </c>
      <c r="AU182" s="7">
        <f t="shared" si="26"/>
        <v>3.141</v>
      </c>
      <c r="AV182" s="7">
        <f t="shared" si="27"/>
        <v>2.169</v>
      </c>
      <c r="AW182" s="2"/>
      <c r="AX182" s="8">
        <f t="shared" si="28"/>
        <v>14.999999999999947</v>
      </c>
      <c r="AY182" s="8">
        <f t="shared" si="29"/>
        <v>59.429999999999964</v>
      </c>
      <c r="AZ182" s="2"/>
      <c r="BA182" s="2">
        <f t="shared" si="30"/>
        <v>-0.10000000000000053</v>
      </c>
      <c r="BB182" s="2">
        <f t="shared" si="31"/>
        <v>-2.0000000000000018E-2</v>
      </c>
      <c r="BC182" s="2"/>
      <c r="CB182" s="2"/>
    </row>
    <row r="183" spans="1:80" x14ac:dyDescent="0.25">
      <c r="A183" s="5">
        <f t="shared" si="32"/>
        <v>45534</v>
      </c>
      <c r="B183" t="s">
        <v>203</v>
      </c>
      <c r="C183" s="2">
        <v>4.03</v>
      </c>
      <c r="D183" s="2">
        <v>3.91</v>
      </c>
      <c r="E183" s="2">
        <v>2.2999999999999998</v>
      </c>
      <c r="F183" s="2">
        <v>3.72</v>
      </c>
      <c r="G183" s="7">
        <v>0.88600000000000001</v>
      </c>
      <c r="H183" s="2">
        <v>4.3</v>
      </c>
      <c r="I183" s="2">
        <v>2.0299999999999998</v>
      </c>
      <c r="J183" s="2">
        <v>3.16</v>
      </c>
      <c r="K183" s="2">
        <v>3.02</v>
      </c>
      <c r="L183" s="2">
        <v>3.14</v>
      </c>
      <c r="M183" s="3">
        <v>3.9664000000000001</v>
      </c>
      <c r="N183" s="2"/>
      <c r="O183" s="2">
        <v>4.13</v>
      </c>
      <c r="P183" s="2">
        <v>3.93</v>
      </c>
      <c r="Q183" s="2"/>
      <c r="R183" s="3">
        <v>4.4752999999999998</v>
      </c>
      <c r="S183" s="3">
        <v>4.1082999999999998</v>
      </c>
      <c r="T183" s="4">
        <v>4.226</v>
      </c>
      <c r="U183" s="4">
        <v>3.706</v>
      </c>
      <c r="V183" s="3">
        <v>2.9</v>
      </c>
      <c r="W183" s="3">
        <v>2.5539999999999998</v>
      </c>
      <c r="X183" s="2"/>
      <c r="Y183" s="2">
        <v>4.4800000000000004</v>
      </c>
      <c r="Z183" s="2">
        <v>4.13</v>
      </c>
      <c r="AA183" s="2">
        <v>3.88</v>
      </c>
      <c r="AB183" s="2">
        <v>3.8</v>
      </c>
      <c r="AC183" s="2">
        <v>3.92</v>
      </c>
      <c r="AD183" s="2">
        <v>3.84</v>
      </c>
      <c r="AE183" s="2">
        <v>3.92</v>
      </c>
      <c r="AF183" s="2">
        <v>3.95</v>
      </c>
      <c r="AG183" s="2">
        <v>4</v>
      </c>
      <c r="AH183" s="2">
        <v>4.03</v>
      </c>
      <c r="AI183" s="2">
        <v>4.29</v>
      </c>
      <c r="AJ183" s="2">
        <v>4.47</v>
      </c>
      <c r="AK183" s="2">
        <v>4.4800000000000004</v>
      </c>
      <c r="AL183" s="11">
        <v>3.8850392999999999</v>
      </c>
      <c r="AM183" s="11">
        <v>3.5920264</v>
      </c>
      <c r="AN183" s="11">
        <v>3.4600501000000001</v>
      </c>
      <c r="AO183" s="11">
        <v>3.3945325</v>
      </c>
      <c r="AP183" s="11">
        <v>3.3939281000000001</v>
      </c>
      <c r="AQ183" s="11">
        <v>3.4499439000000001</v>
      </c>
      <c r="AR183" s="11"/>
      <c r="AS183" s="2"/>
      <c r="AT183" s="7">
        <f t="shared" si="25"/>
        <v>3.7412999999999998</v>
      </c>
      <c r="AU183" s="7">
        <f t="shared" si="26"/>
        <v>3.1859999999999999</v>
      </c>
      <c r="AV183" s="7">
        <f t="shared" si="27"/>
        <v>2.2079999999999997</v>
      </c>
      <c r="AW183" s="2"/>
      <c r="AX183" s="8">
        <f t="shared" si="28"/>
        <v>12.000000000000011</v>
      </c>
      <c r="AY183" s="8">
        <f t="shared" si="29"/>
        <v>55.529999999999987</v>
      </c>
      <c r="AZ183" s="2"/>
      <c r="BA183" s="2">
        <f t="shared" si="30"/>
        <v>-9.9999999999999645E-2</v>
      </c>
      <c r="BB183" s="2">
        <f t="shared" si="31"/>
        <v>-2.0000000000000018E-2</v>
      </c>
      <c r="BC183" s="2"/>
      <c r="CB183" s="2"/>
    </row>
    <row r="184" spans="1:80" x14ac:dyDescent="0.25">
      <c r="A184" s="5">
        <f t="shared" si="32"/>
        <v>45537</v>
      </c>
      <c r="B184" t="s">
        <v>204</v>
      </c>
      <c r="C184" s="2">
        <v>4.0599999999999996</v>
      </c>
      <c r="D184" s="2" t="e">
        <v>#N/A</v>
      </c>
      <c r="E184" s="2">
        <v>2.34</v>
      </c>
      <c r="F184" s="2">
        <v>3.71</v>
      </c>
      <c r="G184" s="7">
        <v>0.91400000000000003</v>
      </c>
      <c r="H184" s="2">
        <v>4.3499999999999996</v>
      </c>
      <c r="I184" s="2">
        <v>2.12</v>
      </c>
      <c r="J184" s="2" t="e">
        <v>#N/A</v>
      </c>
      <c r="K184" s="2">
        <v>3.04</v>
      </c>
      <c r="L184" s="2">
        <v>3.15</v>
      </c>
      <c r="M184" s="3">
        <v>4.0118999999999998</v>
      </c>
      <c r="N184" s="2"/>
      <c r="O184" s="2">
        <v>4.13</v>
      </c>
      <c r="P184" s="2" t="e">
        <v>#N/A</v>
      </c>
      <c r="Q184" s="2"/>
      <c r="R184" s="3">
        <v>4.4668000000000001</v>
      </c>
      <c r="S184" s="3">
        <v>4.1075999999999997</v>
      </c>
      <c r="T184" s="4">
        <v>4.2270000000000003</v>
      </c>
      <c r="U184" s="4">
        <v>3.7309999999999999</v>
      </c>
      <c r="V184" s="3">
        <v>2.91</v>
      </c>
      <c r="W184" s="3">
        <v>2.5619999999999998</v>
      </c>
      <c r="X184" s="2"/>
      <c r="Y184" s="2">
        <v>4.46</v>
      </c>
      <c r="Z184" s="2">
        <v>4.13</v>
      </c>
      <c r="AA184" s="2">
        <v>3.88</v>
      </c>
      <c r="AB184" s="2">
        <v>3.81</v>
      </c>
      <c r="AC184" s="2">
        <v>3.93</v>
      </c>
      <c r="AD184" s="2">
        <v>3.86</v>
      </c>
      <c r="AE184" s="2">
        <v>3.94</v>
      </c>
      <c r="AF184" s="2">
        <v>3.98</v>
      </c>
      <c r="AG184" s="2">
        <v>4.03</v>
      </c>
      <c r="AH184" s="2">
        <v>4.0599999999999996</v>
      </c>
      <c r="AI184" s="2">
        <v>4.32</v>
      </c>
      <c r="AJ184" s="2">
        <v>4.5</v>
      </c>
      <c r="AK184" s="2">
        <v>4.55</v>
      </c>
      <c r="AL184" s="11">
        <v>3.8812505000000002</v>
      </c>
      <c r="AM184" s="11">
        <v>3.6021296999999999</v>
      </c>
      <c r="AN184" s="11">
        <v>3.4740902</v>
      </c>
      <c r="AO184" s="11">
        <v>3.4126059</v>
      </c>
      <c r="AP184" s="11">
        <v>3.4158488999999999</v>
      </c>
      <c r="AQ184" s="11">
        <v>3.4754961999999998</v>
      </c>
      <c r="AR184" s="11"/>
      <c r="AS184" s="2"/>
      <c r="AT184" s="7">
        <f t="shared" si="25"/>
        <v>3.7483999999999993</v>
      </c>
      <c r="AU184" s="7">
        <f t="shared" si="26"/>
        <v>3.2349999999999994</v>
      </c>
      <c r="AV184" s="7">
        <f t="shared" si="27"/>
        <v>2.2139999999999995</v>
      </c>
      <c r="AW184" s="2"/>
      <c r="AX184" s="8" t="e">
        <f t="shared" si="28"/>
        <v>#N/A</v>
      </c>
      <c r="AY184" s="8">
        <f t="shared" si="29"/>
        <v>51.339999999999989</v>
      </c>
      <c r="AZ184" s="2"/>
      <c r="BA184" s="2">
        <f t="shared" si="30"/>
        <v>-7.0000000000000284E-2</v>
      </c>
      <c r="BB184" s="2" t="e">
        <f t="shared" si="31"/>
        <v>#N/A</v>
      </c>
      <c r="BC184" s="2"/>
      <c r="CB184" s="2"/>
    </row>
    <row r="185" spans="1:80" x14ac:dyDescent="0.25">
      <c r="A185" s="5">
        <f t="shared" si="32"/>
        <v>45538</v>
      </c>
      <c r="B185" t="s">
        <v>205</v>
      </c>
      <c r="C185" s="2">
        <v>3.99</v>
      </c>
      <c r="D185" s="2">
        <v>3.84</v>
      </c>
      <c r="E185" s="2">
        <v>2.27</v>
      </c>
      <c r="F185" s="2">
        <v>3.67</v>
      </c>
      <c r="G185" s="7">
        <v>0.92800000000000005</v>
      </c>
      <c r="H185" s="2">
        <v>4.33</v>
      </c>
      <c r="I185" s="2">
        <v>2.0499999999999998</v>
      </c>
      <c r="J185" s="2">
        <v>3.06</v>
      </c>
      <c r="K185" s="2">
        <v>2.99</v>
      </c>
      <c r="L185" s="2">
        <v>3.1</v>
      </c>
      <c r="M185" s="3">
        <v>4.0031999999999996</v>
      </c>
      <c r="N185" s="2"/>
      <c r="O185" s="2">
        <v>4.09</v>
      </c>
      <c r="P185" s="2">
        <v>3.89</v>
      </c>
      <c r="Q185" s="2"/>
      <c r="R185" s="3">
        <v>4.4459999999999997</v>
      </c>
      <c r="S185" s="3">
        <v>4.0708000000000002</v>
      </c>
      <c r="T185" s="4">
        <v>4.2350000000000003</v>
      </c>
      <c r="U185" s="4">
        <v>3.726</v>
      </c>
      <c r="V185" s="3">
        <v>2.891</v>
      </c>
      <c r="W185" s="3">
        <v>2.5249999999999999</v>
      </c>
      <c r="X185" s="2"/>
      <c r="Y185" s="2">
        <v>4.46</v>
      </c>
      <c r="Z185" s="2">
        <v>4.09</v>
      </c>
      <c r="AA185" s="2">
        <v>3.85</v>
      </c>
      <c r="AB185" s="2">
        <v>3.77</v>
      </c>
      <c r="AC185" s="2">
        <v>3.89</v>
      </c>
      <c r="AD185" s="2">
        <v>3.79</v>
      </c>
      <c r="AE185" s="2">
        <v>3.88</v>
      </c>
      <c r="AF185" s="2">
        <v>3.91</v>
      </c>
      <c r="AG185" s="2">
        <v>3.97</v>
      </c>
      <c r="AH185" s="2">
        <v>3.99</v>
      </c>
      <c r="AI185" s="2">
        <v>4.26</v>
      </c>
      <c r="AJ185" s="2">
        <v>4.45</v>
      </c>
      <c r="AK185" s="2">
        <v>4.51</v>
      </c>
      <c r="AL185" s="11">
        <v>3.8549785999999999</v>
      </c>
      <c r="AM185" s="11">
        <v>3.5529351999999998</v>
      </c>
      <c r="AN185" s="11">
        <v>3.4157647</v>
      </c>
      <c r="AO185" s="11">
        <v>3.3528500000000001</v>
      </c>
      <c r="AP185" s="11">
        <v>3.3564151</v>
      </c>
      <c r="AQ185" s="11">
        <v>3.4168547</v>
      </c>
      <c r="AR185" s="11"/>
      <c r="AS185" s="2"/>
      <c r="AT185" s="7">
        <f t="shared" si="25"/>
        <v>3.6956000000000007</v>
      </c>
      <c r="AU185" s="7">
        <f t="shared" si="26"/>
        <v>3.2169999999999996</v>
      </c>
      <c r="AV185" s="7">
        <f t="shared" si="27"/>
        <v>2.1589999999999998</v>
      </c>
      <c r="AW185" s="2"/>
      <c r="AX185" s="8">
        <f t="shared" si="28"/>
        <v>15.000000000000036</v>
      </c>
      <c r="AY185" s="8">
        <f t="shared" si="29"/>
        <v>47.860000000000099</v>
      </c>
      <c r="AZ185" s="2"/>
      <c r="BA185" s="2">
        <f t="shared" si="30"/>
        <v>-9.9999999999999645E-2</v>
      </c>
      <c r="BB185" s="2">
        <f t="shared" si="31"/>
        <v>-5.0000000000000266E-2</v>
      </c>
      <c r="BC185" s="2"/>
      <c r="CB185" s="2"/>
    </row>
    <row r="186" spans="1:80" x14ac:dyDescent="0.25">
      <c r="A186" s="5">
        <f t="shared" si="32"/>
        <v>45539</v>
      </c>
      <c r="B186" t="s">
        <v>206</v>
      </c>
      <c r="C186" s="2">
        <v>3.93</v>
      </c>
      <c r="D186" s="2">
        <v>3.77</v>
      </c>
      <c r="E186" s="2">
        <v>2.21</v>
      </c>
      <c r="F186" s="2">
        <v>3.62</v>
      </c>
      <c r="G186" s="7">
        <v>0.88600000000000001</v>
      </c>
      <c r="H186" s="2">
        <v>4.24</v>
      </c>
      <c r="I186" s="2">
        <v>1.97</v>
      </c>
      <c r="J186" s="2">
        <v>3</v>
      </c>
      <c r="K186" s="2">
        <v>2.93</v>
      </c>
      <c r="L186" s="2">
        <v>3.04</v>
      </c>
      <c r="M186" s="3">
        <v>3.9485000000000001</v>
      </c>
      <c r="N186" s="2"/>
      <c r="O186" s="2">
        <v>4.03</v>
      </c>
      <c r="P186" s="2">
        <v>3.77</v>
      </c>
      <c r="Q186" s="2"/>
      <c r="R186" s="3">
        <v>4.4027000000000003</v>
      </c>
      <c r="S186" s="3">
        <v>4.0163000000000002</v>
      </c>
      <c r="T186" s="4">
        <v>4.165</v>
      </c>
      <c r="U186" s="4">
        <v>3.6440000000000001</v>
      </c>
      <c r="V186" s="3">
        <v>2.86</v>
      </c>
      <c r="W186" s="3">
        <v>2.4820000000000002</v>
      </c>
      <c r="X186" s="2"/>
      <c r="Y186" s="2">
        <v>4.4000000000000004</v>
      </c>
      <c r="Z186" s="2">
        <v>4.03</v>
      </c>
      <c r="AA186" s="2">
        <v>3.78</v>
      </c>
      <c r="AB186" s="2">
        <v>3.71</v>
      </c>
      <c r="AC186" s="2">
        <v>3.82</v>
      </c>
      <c r="AD186" s="2">
        <v>3.73</v>
      </c>
      <c r="AE186" s="2">
        <v>3.81</v>
      </c>
      <c r="AF186" s="2">
        <v>3.85</v>
      </c>
      <c r="AG186" s="2">
        <v>3.91</v>
      </c>
      <c r="AH186" s="2">
        <v>3.93</v>
      </c>
      <c r="AI186" s="2">
        <v>4.21</v>
      </c>
      <c r="AJ186" s="2">
        <v>4.4000000000000004</v>
      </c>
      <c r="AK186" s="2">
        <v>4.45</v>
      </c>
      <c r="AL186" s="11">
        <v>3.7847822</v>
      </c>
      <c r="AM186" s="11">
        <v>3.4843853</v>
      </c>
      <c r="AN186" s="11">
        <v>3.3452036999999999</v>
      </c>
      <c r="AO186" s="11">
        <v>3.2866141999999998</v>
      </c>
      <c r="AP186" s="11">
        <v>3.2996294000000002</v>
      </c>
      <c r="AQ186" s="11">
        <v>3.3657764000000001</v>
      </c>
      <c r="AR186" s="11"/>
      <c r="AS186" s="2"/>
      <c r="AT186" s="7">
        <f t="shared" si="25"/>
        <v>3.6299000000000001</v>
      </c>
      <c r="AU186" s="7">
        <f t="shared" si="26"/>
        <v>3.1230000000000002</v>
      </c>
      <c r="AV186" s="7">
        <f t="shared" si="27"/>
        <v>2.1040000000000005</v>
      </c>
      <c r="AW186" s="2"/>
      <c r="AX186" s="8">
        <f t="shared" si="28"/>
        <v>16.000000000000014</v>
      </c>
      <c r="AY186" s="8">
        <f t="shared" si="29"/>
        <v>50.689999999999991</v>
      </c>
      <c r="AZ186" s="2"/>
      <c r="BA186" s="2">
        <f t="shared" si="30"/>
        <v>-0.10000000000000009</v>
      </c>
      <c r="BB186" s="2">
        <f t="shared" si="31"/>
        <v>0</v>
      </c>
      <c r="BC186" s="2"/>
      <c r="CB186" s="2"/>
    </row>
    <row r="187" spans="1:80" x14ac:dyDescent="0.25">
      <c r="A187" s="5">
        <f t="shared" si="32"/>
        <v>45540</v>
      </c>
      <c r="B187" t="s">
        <v>207</v>
      </c>
      <c r="C187" s="2">
        <v>3.91</v>
      </c>
      <c r="D187" s="2">
        <v>3.73</v>
      </c>
      <c r="E187" s="2">
        <v>2.2000000000000002</v>
      </c>
      <c r="F187" s="2">
        <v>3.57</v>
      </c>
      <c r="G187" s="7">
        <v>0.879</v>
      </c>
      <c r="H187" s="2">
        <v>4.2300000000000004</v>
      </c>
      <c r="I187" s="2">
        <v>1.93</v>
      </c>
      <c r="J187" s="2">
        <v>2.97</v>
      </c>
      <c r="K187" s="2">
        <v>2.9</v>
      </c>
      <c r="L187" s="2">
        <v>3.01</v>
      </c>
      <c r="M187" s="3">
        <v>3.9268000000000001</v>
      </c>
      <c r="N187" s="2"/>
      <c r="O187" s="2">
        <v>4</v>
      </c>
      <c r="P187" s="2">
        <v>3.75</v>
      </c>
      <c r="Q187" s="2"/>
      <c r="R187" s="3">
        <v>4.3837999999999999</v>
      </c>
      <c r="S187" s="3">
        <v>3.9885999999999999</v>
      </c>
      <c r="T187" s="4">
        <v>4.0789999999999997</v>
      </c>
      <c r="U187" s="4">
        <v>3.5619999999999998</v>
      </c>
      <c r="V187" s="3">
        <v>2.8380000000000001</v>
      </c>
      <c r="W187" s="3">
        <v>2.4569999999999999</v>
      </c>
      <c r="X187" s="2"/>
      <c r="Y187" s="2">
        <v>4.38</v>
      </c>
      <c r="Z187" s="2">
        <v>4</v>
      </c>
      <c r="AA187" s="2">
        <v>3.75</v>
      </c>
      <c r="AB187" s="2">
        <v>3.69</v>
      </c>
      <c r="AC187" s="2">
        <v>3.81</v>
      </c>
      <c r="AD187" s="2">
        <v>3.71</v>
      </c>
      <c r="AE187" s="2">
        <v>3.8</v>
      </c>
      <c r="AF187" s="2">
        <v>3.83</v>
      </c>
      <c r="AG187" s="2">
        <v>3.89</v>
      </c>
      <c r="AH187" s="2">
        <v>3.91</v>
      </c>
      <c r="AI187" s="2">
        <v>4.1900000000000004</v>
      </c>
      <c r="AJ187" s="2">
        <v>4.37</v>
      </c>
      <c r="AK187" s="2">
        <v>4.4400000000000004</v>
      </c>
      <c r="AL187" s="11">
        <v>3.7437768999999999</v>
      </c>
      <c r="AM187" s="11">
        <v>3.4404229000000002</v>
      </c>
      <c r="AN187" s="11">
        <v>3.3212012</v>
      </c>
      <c r="AO187" s="11">
        <v>3.2776317000000001</v>
      </c>
      <c r="AP187" s="11">
        <v>3.2903213999999998</v>
      </c>
      <c r="AQ187" s="11">
        <v>3.3513044999999999</v>
      </c>
      <c r="AR187" s="11"/>
      <c r="AS187" s="2"/>
      <c r="AT187" s="7">
        <f t="shared" si="25"/>
        <v>3.5933999999999999</v>
      </c>
      <c r="AU187" s="7">
        <f t="shared" si="26"/>
        <v>3.0449999999999999</v>
      </c>
      <c r="AV187" s="7">
        <f t="shared" si="27"/>
        <v>2.0759999999999996</v>
      </c>
      <c r="AW187" s="2"/>
      <c r="AX187" s="8">
        <f t="shared" si="28"/>
        <v>18.000000000000014</v>
      </c>
      <c r="AY187" s="8">
        <f t="shared" si="29"/>
        <v>54.84</v>
      </c>
      <c r="AZ187" s="2"/>
      <c r="BA187" s="2">
        <f t="shared" si="30"/>
        <v>-8.9999999999999858E-2</v>
      </c>
      <c r="BB187" s="2">
        <f t="shared" si="31"/>
        <v>-2.0000000000000018E-2</v>
      </c>
      <c r="BC187" s="2"/>
      <c r="CB187" s="2"/>
    </row>
    <row r="188" spans="1:80" x14ac:dyDescent="0.25">
      <c r="A188" s="5">
        <f t="shared" si="32"/>
        <v>45541</v>
      </c>
      <c r="B188" t="s">
        <v>208</v>
      </c>
      <c r="C188" s="2">
        <v>3.92</v>
      </c>
      <c r="D188" s="2">
        <v>3.72</v>
      </c>
      <c r="E188" s="2">
        <v>2.2000000000000002</v>
      </c>
      <c r="F188" s="2">
        <v>3.59</v>
      </c>
      <c r="G188" s="7">
        <v>0.84299999999999997</v>
      </c>
      <c r="H188" s="2">
        <v>4.2</v>
      </c>
      <c r="I188" s="2">
        <v>1.92</v>
      </c>
      <c r="J188" s="2">
        <v>2.97</v>
      </c>
      <c r="K188" s="2">
        <v>2.9</v>
      </c>
      <c r="L188" s="2">
        <v>3.04</v>
      </c>
      <c r="M188" s="3">
        <v>3.8803000000000001</v>
      </c>
      <c r="N188" s="2"/>
      <c r="O188" s="2">
        <v>3.99</v>
      </c>
      <c r="P188" s="2">
        <v>3.65</v>
      </c>
      <c r="Q188" s="2"/>
      <c r="R188" s="3">
        <v>4.3634000000000004</v>
      </c>
      <c r="S188" s="3">
        <v>3.9691000000000001</v>
      </c>
      <c r="T188" s="4">
        <v>4.0389999999999997</v>
      </c>
      <c r="U188" s="4">
        <v>3.5150000000000001</v>
      </c>
      <c r="V188" s="3">
        <v>2.8029999999999999</v>
      </c>
      <c r="W188" s="3">
        <v>2.415</v>
      </c>
      <c r="X188" s="2"/>
      <c r="Y188" s="2">
        <v>4.33</v>
      </c>
      <c r="Z188" s="2">
        <v>3.99</v>
      </c>
      <c r="AA188" s="2">
        <v>3.74</v>
      </c>
      <c r="AB188" s="2">
        <v>3.67</v>
      </c>
      <c r="AC188" s="2">
        <v>3.8</v>
      </c>
      <c r="AD188" s="2">
        <v>3.71</v>
      </c>
      <c r="AE188" s="2">
        <v>3.8</v>
      </c>
      <c r="AF188" s="2">
        <v>3.84</v>
      </c>
      <c r="AG188" s="2">
        <v>3.89</v>
      </c>
      <c r="AH188" s="2">
        <v>3.92</v>
      </c>
      <c r="AI188" s="2">
        <v>4.2</v>
      </c>
      <c r="AJ188" s="2">
        <v>4.3899999999999997</v>
      </c>
      <c r="AK188" s="2">
        <v>4.42</v>
      </c>
      <c r="AL188" s="11">
        <v>3.7129110000000001</v>
      </c>
      <c r="AM188" s="11">
        <v>3.4296193000000001</v>
      </c>
      <c r="AN188" s="11">
        <v>3.3294260000000002</v>
      </c>
      <c r="AO188" s="11">
        <v>3.2863668000000001</v>
      </c>
      <c r="AP188" s="11">
        <v>3.2990986000000002</v>
      </c>
      <c r="AQ188" s="11">
        <v>3.3588111</v>
      </c>
      <c r="AR188" s="11"/>
      <c r="AS188" s="2"/>
      <c r="AT188" s="7">
        <f t="shared" si="25"/>
        <v>3.5747999999999998</v>
      </c>
      <c r="AU188" s="7">
        <f t="shared" si="26"/>
        <v>2.9910000000000005</v>
      </c>
      <c r="AV188" s="7">
        <f t="shared" si="27"/>
        <v>2.0270000000000001</v>
      </c>
      <c r="AW188" s="2"/>
      <c r="AX188" s="8">
        <f t="shared" si="28"/>
        <v>19.999999999999972</v>
      </c>
      <c r="AY188" s="8">
        <f t="shared" si="29"/>
        <v>58.379999999999924</v>
      </c>
      <c r="AZ188" s="2"/>
      <c r="BA188" s="2">
        <f t="shared" si="30"/>
        <v>-7.0000000000000284E-2</v>
      </c>
      <c r="BB188" s="2">
        <f t="shared" si="31"/>
        <v>7.0000000000000284E-2</v>
      </c>
      <c r="BC188" s="2"/>
      <c r="CB188" s="2"/>
    </row>
    <row r="189" spans="1:80" x14ac:dyDescent="0.25">
      <c r="A189" s="5">
        <f t="shared" si="32"/>
        <v>45544</v>
      </c>
      <c r="B189" t="s">
        <v>209</v>
      </c>
      <c r="C189" s="2">
        <v>3.86</v>
      </c>
      <c r="D189" s="2">
        <v>3.7</v>
      </c>
      <c r="E189" s="2">
        <v>2.17</v>
      </c>
      <c r="F189" s="2">
        <v>3.55</v>
      </c>
      <c r="G189" s="7">
        <v>0.89900000000000002</v>
      </c>
      <c r="H189" s="2">
        <v>4.26</v>
      </c>
      <c r="I189" s="2">
        <v>1.96</v>
      </c>
      <c r="J189" s="2">
        <v>3.01</v>
      </c>
      <c r="K189" s="2">
        <v>2.89</v>
      </c>
      <c r="L189" s="2">
        <v>3</v>
      </c>
      <c r="M189" s="3">
        <v>3.9499</v>
      </c>
      <c r="N189" s="2"/>
      <c r="O189" s="2">
        <v>3.89</v>
      </c>
      <c r="P189" s="2">
        <v>3.67</v>
      </c>
      <c r="Q189" s="2"/>
      <c r="R189" s="3">
        <v>4.2998000000000003</v>
      </c>
      <c r="S189" s="3">
        <v>3.8744999999999998</v>
      </c>
      <c r="T189" s="4">
        <v>4.0049999999999999</v>
      </c>
      <c r="U189" s="4">
        <v>3.476</v>
      </c>
      <c r="V189" s="3">
        <v>2.7770000000000001</v>
      </c>
      <c r="W189" s="3">
        <v>2.379</v>
      </c>
      <c r="X189" s="2"/>
      <c r="Y189" s="2">
        <v>4.26</v>
      </c>
      <c r="Z189" s="2">
        <v>3.89</v>
      </c>
      <c r="AA189" s="2">
        <v>3.64</v>
      </c>
      <c r="AB189" s="2">
        <v>3.6</v>
      </c>
      <c r="AC189" s="2">
        <v>3.72</v>
      </c>
      <c r="AD189" s="2">
        <v>3.7</v>
      </c>
      <c r="AE189" s="2">
        <v>3.73</v>
      </c>
      <c r="AF189" s="2">
        <v>3.78</v>
      </c>
      <c r="AG189" s="2">
        <v>3.83</v>
      </c>
      <c r="AH189" s="2">
        <v>3.86</v>
      </c>
      <c r="AI189" s="2">
        <v>4.1500000000000004</v>
      </c>
      <c r="AJ189" s="2">
        <v>4.3499999999999996</v>
      </c>
      <c r="AK189" s="2">
        <v>4.43</v>
      </c>
      <c r="AL189" s="11">
        <v>3.5741923</v>
      </c>
      <c r="AM189" s="11">
        <v>3.3231989999999998</v>
      </c>
      <c r="AN189" s="11">
        <v>3.2605797999999999</v>
      </c>
      <c r="AO189" s="11">
        <v>3.2340624</v>
      </c>
      <c r="AP189" s="11">
        <v>3.2514645999999998</v>
      </c>
      <c r="AQ189" s="11">
        <v>3.3168725999999999</v>
      </c>
      <c r="AR189" s="11"/>
      <c r="AS189" s="2"/>
      <c r="AT189" s="7">
        <f t="shared" si="25"/>
        <v>3.4491999999999994</v>
      </c>
      <c r="AU189" s="7">
        <f t="shared" si="26"/>
        <v>2.9470000000000001</v>
      </c>
      <c r="AV189" s="7">
        <f t="shared" si="27"/>
        <v>1.9809999999999999</v>
      </c>
      <c r="AW189" s="2"/>
      <c r="AX189" s="8">
        <f t="shared" si="28"/>
        <v>15.99999999999997</v>
      </c>
      <c r="AY189" s="8">
        <f t="shared" si="29"/>
        <v>50.219999999999928</v>
      </c>
      <c r="AZ189" s="2"/>
      <c r="BA189" s="2">
        <f t="shared" si="30"/>
        <v>-3.0000000000000249E-2</v>
      </c>
      <c r="BB189" s="2">
        <f t="shared" si="31"/>
        <v>3.0000000000000249E-2</v>
      </c>
      <c r="BC189" s="2"/>
      <c r="CB189" s="2"/>
    </row>
    <row r="190" spans="1:80" x14ac:dyDescent="0.25">
      <c r="A190" s="5">
        <f t="shared" si="32"/>
        <v>45545</v>
      </c>
      <c r="B190" t="s">
        <v>210</v>
      </c>
      <c r="C190" s="2">
        <v>3.83</v>
      </c>
      <c r="D190" s="2">
        <v>3.65</v>
      </c>
      <c r="E190" s="2">
        <v>2.14</v>
      </c>
      <c r="F190" s="2">
        <v>3.52</v>
      </c>
      <c r="G190" s="7">
        <v>0.89400000000000002</v>
      </c>
      <c r="H190" s="2">
        <v>4.25</v>
      </c>
      <c r="I190" s="2">
        <v>1.86</v>
      </c>
      <c r="J190" s="2">
        <v>2.9</v>
      </c>
      <c r="K190" s="2">
        <v>2.86</v>
      </c>
      <c r="L190" s="2">
        <v>2.97</v>
      </c>
      <c r="M190" s="3">
        <v>3.9087999999999998</v>
      </c>
      <c r="N190" s="2"/>
      <c r="O190" s="2">
        <v>3.87</v>
      </c>
      <c r="P190" s="2">
        <v>3.61</v>
      </c>
      <c r="Q190" s="2"/>
      <c r="R190" s="3">
        <v>4.2918000000000003</v>
      </c>
      <c r="S190" s="3">
        <v>3.8496000000000001</v>
      </c>
      <c r="T190" s="4">
        <v>4.0039999999999996</v>
      </c>
      <c r="U190" s="4">
        <v>3.468</v>
      </c>
      <c r="V190" s="3">
        <v>2.7650000000000001</v>
      </c>
      <c r="W190" s="3">
        <v>2.3540000000000001</v>
      </c>
      <c r="X190" s="2"/>
      <c r="Y190" s="2">
        <v>4.26</v>
      </c>
      <c r="Z190" s="2">
        <v>3.87</v>
      </c>
      <c r="AA190" s="2">
        <v>3.62</v>
      </c>
      <c r="AB190" s="2">
        <v>3.57</v>
      </c>
      <c r="AC190" s="2">
        <v>3.69</v>
      </c>
      <c r="AD190" s="2">
        <v>3.61</v>
      </c>
      <c r="AE190" s="2">
        <v>3.7</v>
      </c>
      <c r="AF190" s="2">
        <v>3.75</v>
      </c>
      <c r="AG190" s="2">
        <v>3.81</v>
      </c>
      <c r="AH190" s="2">
        <v>3.83</v>
      </c>
      <c r="AI190" s="2">
        <v>4.13</v>
      </c>
      <c r="AJ190" s="2">
        <v>4.33</v>
      </c>
      <c r="AK190" s="2">
        <v>4.4000000000000004</v>
      </c>
      <c r="AL190" s="11">
        <v>3.5564258999999998</v>
      </c>
      <c r="AM190" s="11">
        <v>3.2930793999999999</v>
      </c>
      <c r="AN190" s="11">
        <v>3.2252500999999998</v>
      </c>
      <c r="AO190" s="11">
        <v>3.2004413999999999</v>
      </c>
      <c r="AP190" s="11">
        <v>3.2203563000000002</v>
      </c>
      <c r="AQ190" s="11">
        <v>3.2882552</v>
      </c>
      <c r="AR190" s="11"/>
      <c r="AS190" s="2"/>
      <c r="AT190" s="7">
        <f t="shared" si="25"/>
        <v>3.4074</v>
      </c>
      <c r="AU190" s="7">
        <f t="shared" si="26"/>
        <v>2.9320000000000004</v>
      </c>
      <c r="AV190" s="7">
        <f t="shared" si="27"/>
        <v>1.9430000000000001</v>
      </c>
      <c r="AW190" s="2"/>
      <c r="AX190" s="8">
        <f t="shared" si="28"/>
        <v>18.000000000000014</v>
      </c>
      <c r="AY190" s="8">
        <f t="shared" si="29"/>
        <v>47.539999999999964</v>
      </c>
      <c r="AZ190" s="2"/>
      <c r="BA190" s="2">
        <f t="shared" si="30"/>
        <v>-4.0000000000000036E-2</v>
      </c>
      <c r="BB190" s="2">
        <f t="shared" si="31"/>
        <v>4.0000000000000036E-2</v>
      </c>
      <c r="BC190" s="2"/>
      <c r="CB190" s="2"/>
    </row>
    <row r="191" spans="1:80" x14ac:dyDescent="0.25">
      <c r="A191" s="5">
        <f t="shared" si="32"/>
        <v>45546</v>
      </c>
      <c r="B191" t="s">
        <v>211</v>
      </c>
      <c r="C191" s="2">
        <v>3.77</v>
      </c>
      <c r="D191" s="2">
        <v>3.65</v>
      </c>
      <c r="E191" s="2">
        <v>2.11</v>
      </c>
      <c r="F191" s="2">
        <v>3.47</v>
      </c>
      <c r="G191" s="7">
        <v>0.85</v>
      </c>
      <c r="H191" s="2">
        <v>4.17</v>
      </c>
      <c r="I191" s="2">
        <v>1.88</v>
      </c>
      <c r="J191" s="2">
        <v>2.92</v>
      </c>
      <c r="K191" s="2">
        <v>2.83</v>
      </c>
      <c r="L191" s="2">
        <v>2.95</v>
      </c>
      <c r="M191" s="3">
        <v>3.8477999999999999</v>
      </c>
      <c r="N191" s="2"/>
      <c r="O191" s="2">
        <v>3.8</v>
      </c>
      <c r="P191" s="2">
        <v>3.65</v>
      </c>
      <c r="Q191" s="2"/>
      <c r="R191" s="3">
        <v>4.2384000000000004</v>
      </c>
      <c r="S191" s="3">
        <v>3.7844000000000002</v>
      </c>
      <c r="T191" s="4">
        <v>3.9249999999999998</v>
      </c>
      <c r="U191" s="4">
        <v>3.3759999999999999</v>
      </c>
      <c r="V191" s="3">
        <v>2.7709999999999999</v>
      </c>
      <c r="W191" s="3">
        <v>2.3460000000000001</v>
      </c>
      <c r="X191" s="2"/>
      <c r="Y191" s="2">
        <v>4.26</v>
      </c>
      <c r="Z191" s="2">
        <v>3.8</v>
      </c>
      <c r="AA191" s="2">
        <v>3.54</v>
      </c>
      <c r="AB191" s="2">
        <v>3.5</v>
      </c>
      <c r="AC191" s="2">
        <v>3.62</v>
      </c>
      <c r="AD191" s="2">
        <v>3.54</v>
      </c>
      <c r="AE191" s="2">
        <v>3.64</v>
      </c>
      <c r="AF191" s="2">
        <v>3.68</v>
      </c>
      <c r="AG191" s="2">
        <v>3.74</v>
      </c>
      <c r="AH191" s="2">
        <v>3.77</v>
      </c>
      <c r="AI191" s="2">
        <v>4.07</v>
      </c>
      <c r="AJ191" s="2">
        <v>4.29</v>
      </c>
      <c r="AK191" s="2">
        <v>4.34</v>
      </c>
      <c r="AL191" s="11">
        <v>3.4727622</v>
      </c>
      <c r="AM191" s="11">
        <v>3.2105214000000002</v>
      </c>
      <c r="AN191" s="11">
        <v>3.1367867999999999</v>
      </c>
      <c r="AO191" s="11">
        <v>3.1215617</v>
      </c>
      <c r="AP191" s="11">
        <v>3.1628845999999999</v>
      </c>
      <c r="AQ191" s="11">
        <v>3.2477642000000002</v>
      </c>
      <c r="AR191" s="11"/>
      <c r="AS191" s="2"/>
      <c r="AT191" s="7">
        <f t="shared" si="25"/>
        <v>3.3304</v>
      </c>
      <c r="AU191" s="7">
        <f t="shared" si="26"/>
        <v>2.827</v>
      </c>
      <c r="AV191" s="7">
        <f t="shared" si="27"/>
        <v>1.9210000000000003</v>
      </c>
      <c r="AW191" s="2"/>
      <c r="AX191" s="8">
        <f t="shared" si="28"/>
        <v>12.000000000000011</v>
      </c>
      <c r="AY191" s="8">
        <f t="shared" si="29"/>
        <v>50.34</v>
      </c>
      <c r="AZ191" s="2"/>
      <c r="BA191" s="2">
        <f t="shared" si="30"/>
        <v>-2.9999999999999805E-2</v>
      </c>
      <c r="BB191" s="2">
        <f t="shared" si="31"/>
        <v>0</v>
      </c>
      <c r="BC191" s="2"/>
      <c r="CB191" s="2"/>
    </row>
    <row r="192" spans="1:80" x14ac:dyDescent="0.25">
      <c r="A192" s="5">
        <f t="shared" si="32"/>
        <v>45547</v>
      </c>
      <c r="B192" t="s">
        <v>212</v>
      </c>
      <c r="C192" s="2">
        <v>3.79</v>
      </c>
      <c r="D192" s="2">
        <v>3.68</v>
      </c>
      <c r="E192" s="2">
        <v>2.16</v>
      </c>
      <c r="F192" s="2">
        <v>3.55</v>
      </c>
      <c r="G192" s="7">
        <v>0.86699999999999999</v>
      </c>
      <c r="H192" s="2">
        <v>4.18</v>
      </c>
      <c r="I192" s="2">
        <v>1.89</v>
      </c>
      <c r="J192" s="2">
        <v>2.92</v>
      </c>
      <c r="K192" s="2">
        <v>2.86</v>
      </c>
      <c r="L192" s="2">
        <v>2.97</v>
      </c>
      <c r="M192" s="3">
        <v>3.8532000000000002</v>
      </c>
      <c r="N192" s="2"/>
      <c r="O192" s="2">
        <v>3.83</v>
      </c>
      <c r="P192" s="2">
        <v>3.65</v>
      </c>
      <c r="Q192" s="2"/>
      <c r="R192" s="3">
        <v>4.2786</v>
      </c>
      <c r="S192" s="3">
        <v>3.8294999999999999</v>
      </c>
      <c r="T192" s="4">
        <v>4.0030000000000001</v>
      </c>
      <c r="U192" s="4">
        <v>3.4510000000000001</v>
      </c>
      <c r="V192" s="3">
        <v>2.8279999999999998</v>
      </c>
      <c r="W192" s="3">
        <v>2.4089999999999998</v>
      </c>
      <c r="X192" s="2"/>
      <c r="Y192" s="2">
        <v>4.2699999999999996</v>
      </c>
      <c r="Z192" s="2">
        <v>3.83</v>
      </c>
      <c r="AA192" s="2">
        <v>3.57</v>
      </c>
      <c r="AB192" s="2">
        <v>3.53</v>
      </c>
      <c r="AC192" s="2">
        <v>3.65</v>
      </c>
      <c r="AD192" s="2">
        <v>3.56</v>
      </c>
      <c r="AE192" s="2">
        <v>3.66</v>
      </c>
      <c r="AF192" s="2">
        <v>3.7</v>
      </c>
      <c r="AG192" s="2">
        <v>3.76</v>
      </c>
      <c r="AH192" s="2">
        <v>3.79</v>
      </c>
      <c r="AI192" s="2">
        <v>4.08</v>
      </c>
      <c r="AJ192" s="2">
        <v>4.3</v>
      </c>
      <c r="AK192" s="2">
        <v>4.34</v>
      </c>
      <c r="AL192" s="11">
        <v>3.5445867999999998</v>
      </c>
      <c r="AM192" s="11">
        <v>3.2412985999999999</v>
      </c>
      <c r="AN192" s="11">
        <v>3.1531794</v>
      </c>
      <c r="AO192" s="11">
        <v>3.1382115000000002</v>
      </c>
      <c r="AP192" s="11">
        <v>3.1740621</v>
      </c>
      <c r="AQ192" s="11">
        <v>3.2514286999999999</v>
      </c>
      <c r="AR192" s="11"/>
      <c r="AS192" s="2"/>
      <c r="AT192" s="7">
        <f t="shared" si="25"/>
        <v>3.3803999999999998</v>
      </c>
      <c r="AU192" s="7">
        <f t="shared" si="26"/>
        <v>2.899</v>
      </c>
      <c r="AV192" s="7">
        <f t="shared" si="27"/>
        <v>1.9899999999999998</v>
      </c>
      <c r="AW192" s="2"/>
      <c r="AX192" s="8">
        <f t="shared" si="28"/>
        <v>10.999999999999988</v>
      </c>
      <c r="AY192" s="8">
        <f t="shared" si="29"/>
        <v>48.139999999999986</v>
      </c>
      <c r="AZ192" s="2"/>
      <c r="BA192" s="2">
        <f t="shared" si="30"/>
        <v>-4.0000000000000036E-2</v>
      </c>
      <c r="BB192" s="2">
        <f t="shared" si="31"/>
        <v>3.0000000000000249E-2</v>
      </c>
      <c r="BC192" s="2"/>
      <c r="CB192" s="2"/>
    </row>
    <row r="193" spans="1:80" x14ac:dyDescent="0.25">
      <c r="A193" s="5">
        <f t="shared" si="32"/>
        <v>45548</v>
      </c>
      <c r="B193" t="s">
        <v>213</v>
      </c>
      <c r="C193" s="2">
        <v>3.76</v>
      </c>
      <c r="D193" s="2">
        <v>3.66</v>
      </c>
      <c r="E193" s="2">
        <v>2.14</v>
      </c>
      <c r="F193" s="2">
        <v>3.51</v>
      </c>
      <c r="G193" s="7">
        <v>0.83599999999999997</v>
      </c>
      <c r="H193" s="2">
        <v>4.13</v>
      </c>
      <c r="I193" s="2">
        <v>1.9</v>
      </c>
      <c r="J193" s="2">
        <v>2.91</v>
      </c>
      <c r="K193" s="2">
        <v>2.84</v>
      </c>
      <c r="L193" s="2">
        <v>2.94</v>
      </c>
      <c r="M193" s="3">
        <v>3.8157999999999999</v>
      </c>
      <c r="N193" s="2"/>
      <c r="O193" s="2">
        <v>3.8</v>
      </c>
      <c r="P193" s="2">
        <v>3.58</v>
      </c>
      <c r="Q193" s="2"/>
      <c r="R193" s="3">
        <v>4.2046000000000001</v>
      </c>
      <c r="S193" s="3">
        <v>3.7584</v>
      </c>
      <c r="T193" s="4">
        <v>3.9020000000000001</v>
      </c>
      <c r="U193" s="4">
        <v>3.3809999999999998</v>
      </c>
      <c r="V193" s="3">
        <v>2.7869999999999999</v>
      </c>
      <c r="W193" s="3">
        <v>2.3719999999999999</v>
      </c>
      <c r="X193" s="2"/>
      <c r="Y193" s="2">
        <v>4.24</v>
      </c>
      <c r="Z193" s="2">
        <v>3.8</v>
      </c>
      <c r="AA193" s="2">
        <v>3.54</v>
      </c>
      <c r="AB193" s="2">
        <v>3.51</v>
      </c>
      <c r="AC193" s="2">
        <v>3.62</v>
      </c>
      <c r="AD193" s="2">
        <v>3.54</v>
      </c>
      <c r="AE193" s="2">
        <v>3.63</v>
      </c>
      <c r="AF193" s="2">
        <v>3.68</v>
      </c>
      <c r="AG193" s="2">
        <v>3.74</v>
      </c>
      <c r="AH193" s="2">
        <v>3.76</v>
      </c>
      <c r="AI193" s="2">
        <v>4.05</v>
      </c>
      <c r="AJ193" s="2">
        <v>4.2699999999999996</v>
      </c>
      <c r="AK193" s="2">
        <v>4.3600000000000003</v>
      </c>
      <c r="AL193" s="11">
        <v>3.4375651999999999</v>
      </c>
      <c r="AM193" s="11">
        <v>3.192949</v>
      </c>
      <c r="AN193" s="11">
        <v>3.1380523</v>
      </c>
      <c r="AO193" s="11">
        <v>3.1261964</v>
      </c>
      <c r="AP193" s="11">
        <v>3.1605444</v>
      </c>
      <c r="AQ193" s="11">
        <v>3.2352957999999998</v>
      </c>
      <c r="AR193" s="11"/>
      <c r="AS193" s="2"/>
      <c r="AT193" s="7">
        <f t="shared" si="25"/>
        <v>3.3121999999999998</v>
      </c>
      <c r="AU193" s="7">
        <f t="shared" si="26"/>
        <v>2.8599999999999994</v>
      </c>
      <c r="AV193" s="7">
        <f t="shared" si="27"/>
        <v>1.9569999999999999</v>
      </c>
      <c r="AW193" s="2"/>
      <c r="AX193" s="8">
        <f t="shared" si="28"/>
        <v>9.9999999999999645</v>
      </c>
      <c r="AY193" s="8">
        <f t="shared" si="29"/>
        <v>45.220000000000041</v>
      </c>
      <c r="AZ193" s="2"/>
      <c r="BA193" s="2">
        <f t="shared" si="30"/>
        <v>-4.0000000000000036E-2</v>
      </c>
      <c r="BB193" s="2">
        <f t="shared" si="31"/>
        <v>8.0000000000000071E-2</v>
      </c>
      <c r="BC193" s="2"/>
      <c r="CB193" s="2"/>
    </row>
    <row r="194" spans="1:80" x14ac:dyDescent="0.25">
      <c r="A194" s="5">
        <f t="shared" si="32"/>
        <v>45551</v>
      </c>
      <c r="B194" t="s">
        <v>214</v>
      </c>
      <c r="C194" s="2">
        <v>3.76</v>
      </c>
      <c r="D194" s="2">
        <v>3.63</v>
      </c>
      <c r="E194" s="2">
        <v>2.12</v>
      </c>
      <c r="F194" s="2">
        <v>3.48</v>
      </c>
      <c r="G194" s="7">
        <v>0.84199999999999997</v>
      </c>
      <c r="H194" s="2">
        <v>4.0999999999999996</v>
      </c>
      <c r="I194" s="2">
        <v>1.85</v>
      </c>
      <c r="J194" s="2">
        <v>2.87</v>
      </c>
      <c r="K194" s="2">
        <v>2.83</v>
      </c>
      <c r="L194" s="2">
        <v>2.92</v>
      </c>
      <c r="M194" s="3">
        <v>3.8098999999999998</v>
      </c>
      <c r="N194" s="2"/>
      <c r="O194" s="2">
        <v>3.79</v>
      </c>
      <c r="P194" s="2">
        <v>3.56</v>
      </c>
      <c r="Q194" s="2"/>
      <c r="R194" s="3">
        <v>4.1749000000000001</v>
      </c>
      <c r="S194" s="3">
        <v>3.7294999999999998</v>
      </c>
      <c r="T194" s="4">
        <v>3.851</v>
      </c>
      <c r="U194" s="4">
        <v>3.3570000000000002</v>
      </c>
      <c r="V194" s="3">
        <v>2.3780000000000001</v>
      </c>
      <c r="W194" s="3">
        <v>2.1459999999999999</v>
      </c>
      <c r="X194" s="2"/>
      <c r="Y194" s="2">
        <v>4.22</v>
      </c>
      <c r="Z194" s="2">
        <v>3.79</v>
      </c>
      <c r="AA194" s="2">
        <v>3.53</v>
      </c>
      <c r="AB194" s="2">
        <v>3.49</v>
      </c>
      <c r="AC194" s="2">
        <v>3.61</v>
      </c>
      <c r="AD194" s="2">
        <v>3.52</v>
      </c>
      <c r="AE194" s="2">
        <v>3.62</v>
      </c>
      <c r="AF194" s="2">
        <v>3.67</v>
      </c>
      <c r="AG194" s="2">
        <v>3.73</v>
      </c>
      <c r="AH194" s="2">
        <v>3.76</v>
      </c>
      <c r="AI194" s="2">
        <v>4.05</v>
      </c>
      <c r="AJ194" s="2">
        <v>4.26</v>
      </c>
      <c r="AK194" s="2">
        <v>4.34</v>
      </c>
      <c r="AL194" s="11">
        <v>3.3967177</v>
      </c>
      <c r="AM194" s="11">
        <v>3.1893685999999999</v>
      </c>
      <c r="AN194" s="11">
        <v>3.1467507000000001</v>
      </c>
      <c r="AO194" s="11">
        <v>3.1293122000000002</v>
      </c>
      <c r="AP194" s="11">
        <v>3.1539537000000002</v>
      </c>
      <c r="AQ194" s="11">
        <v>3.2242017999999999</v>
      </c>
      <c r="AR194" s="11"/>
      <c r="AS194" s="2"/>
      <c r="AT194" s="7">
        <f t="shared" si="25"/>
        <v>3.2840999999999996</v>
      </c>
      <c r="AU194" s="7">
        <f t="shared" si="26"/>
        <v>2.8630000000000004</v>
      </c>
      <c r="AV194" s="7">
        <f t="shared" si="27"/>
        <v>1.9139999999999997</v>
      </c>
      <c r="AW194" s="2"/>
      <c r="AX194" s="8">
        <f t="shared" si="28"/>
        <v>12.999999999999989</v>
      </c>
      <c r="AY194" s="8">
        <f t="shared" si="29"/>
        <v>42.109999999999914</v>
      </c>
      <c r="AZ194" s="2"/>
      <c r="BA194" s="2">
        <f t="shared" si="30"/>
        <v>-3.0000000000000249E-2</v>
      </c>
      <c r="BB194" s="2">
        <f t="shared" si="31"/>
        <v>6.999999999999984E-2</v>
      </c>
      <c r="BC194" s="2"/>
      <c r="CB194" s="2"/>
    </row>
    <row r="195" spans="1:80" x14ac:dyDescent="0.25">
      <c r="A195" s="5">
        <f t="shared" si="32"/>
        <v>45552</v>
      </c>
      <c r="B195" t="s">
        <v>215</v>
      </c>
      <c r="C195" s="2">
        <v>3.77</v>
      </c>
      <c r="D195" s="2">
        <v>3.65</v>
      </c>
      <c r="E195" s="2">
        <v>2.15</v>
      </c>
      <c r="F195" s="2">
        <v>3.51</v>
      </c>
      <c r="G195" s="7">
        <v>0.82</v>
      </c>
      <c r="H195" s="2">
        <v>4.13</v>
      </c>
      <c r="I195" s="2">
        <v>1.91</v>
      </c>
      <c r="J195" s="2">
        <v>2.89</v>
      </c>
      <c r="K195" s="2">
        <v>2.86</v>
      </c>
      <c r="L195" s="2">
        <v>2.95</v>
      </c>
      <c r="M195" s="3">
        <v>3.8306</v>
      </c>
      <c r="N195" s="2"/>
      <c r="O195" s="2">
        <v>3.83</v>
      </c>
      <c r="P195" s="2">
        <v>3.59</v>
      </c>
      <c r="Q195" s="2"/>
      <c r="R195" s="3">
        <v>4.1977000000000002</v>
      </c>
      <c r="S195" s="3">
        <v>3.7709999999999999</v>
      </c>
      <c r="T195" s="4">
        <v>3.8490000000000002</v>
      </c>
      <c r="U195" s="4">
        <v>3.367</v>
      </c>
      <c r="V195" s="3">
        <v>2.423</v>
      </c>
      <c r="W195" s="3">
        <v>2.202</v>
      </c>
      <c r="X195" s="2"/>
      <c r="Y195" s="2">
        <v>4.25</v>
      </c>
      <c r="Z195" s="2">
        <v>3.83</v>
      </c>
      <c r="AA195" s="2">
        <v>3.57</v>
      </c>
      <c r="AB195" s="2">
        <v>3.53</v>
      </c>
      <c r="AC195" s="2">
        <v>3.64</v>
      </c>
      <c r="AD195" s="2">
        <v>3.54</v>
      </c>
      <c r="AE195" s="2">
        <v>3.65</v>
      </c>
      <c r="AF195" s="2">
        <v>3.69</v>
      </c>
      <c r="AG195" s="2">
        <v>3.74</v>
      </c>
      <c r="AH195" s="2">
        <v>3.77</v>
      </c>
      <c r="AI195" s="2">
        <v>4.0599999999999996</v>
      </c>
      <c r="AJ195" s="2">
        <v>4.2699999999999996</v>
      </c>
      <c r="AK195" s="2">
        <v>4.37</v>
      </c>
      <c r="AL195" s="11">
        <v>3.4590920000000001</v>
      </c>
      <c r="AM195" s="11">
        <v>3.2446399000000001</v>
      </c>
      <c r="AN195" s="11">
        <v>3.1741038000000001</v>
      </c>
      <c r="AO195" s="11">
        <v>3.1431634000000002</v>
      </c>
      <c r="AP195" s="11">
        <v>3.1613190000000002</v>
      </c>
      <c r="AQ195" s="11">
        <v>3.2281564999999999</v>
      </c>
      <c r="AR195" s="11"/>
      <c r="AS195" s="2"/>
      <c r="AT195" s="7">
        <f t="shared" si="25"/>
        <v>3.3442999999999996</v>
      </c>
      <c r="AU195" s="7">
        <f t="shared" si="26"/>
        <v>2.8849999999999998</v>
      </c>
      <c r="AV195" s="7">
        <f t="shared" si="27"/>
        <v>1.9809999999999999</v>
      </c>
      <c r="AW195" s="2"/>
      <c r="AX195" s="8">
        <f t="shared" si="28"/>
        <v>12.000000000000011</v>
      </c>
      <c r="AY195" s="8">
        <f t="shared" si="29"/>
        <v>45.929999999999978</v>
      </c>
      <c r="AZ195" s="2"/>
      <c r="BA195" s="2">
        <f t="shared" si="30"/>
        <v>-6.0000000000000053E-2</v>
      </c>
      <c r="BB195" s="2">
        <f t="shared" si="31"/>
        <v>6.0000000000000053E-2</v>
      </c>
      <c r="BC195" s="2"/>
      <c r="CB195" s="2"/>
    </row>
    <row r="196" spans="1:80" x14ac:dyDescent="0.25">
      <c r="A196" s="5">
        <f t="shared" si="32"/>
        <v>45553</v>
      </c>
      <c r="B196" t="s">
        <v>216</v>
      </c>
      <c r="C196" s="2">
        <v>3.84</v>
      </c>
      <c r="D196" s="2">
        <v>3.7</v>
      </c>
      <c r="E196" s="2">
        <v>2.2000000000000002</v>
      </c>
      <c r="F196" s="2">
        <v>3.57</v>
      </c>
      <c r="G196" s="7">
        <v>0.82699999999999996</v>
      </c>
      <c r="H196" s="2">
        <v>4.16</v>
      </c>
      <c r="I196" s="2">
        <v>1.97</v>
      </c>
      <c r="J196" s="2">
        <v>2.93</v>
      </c>
      <c r="K196" s="2">
        <v>2.93</v>
      </c>
      <c r="L196" s="2">
        <v>3.01</v>
      </c>
      <c r="M196" s="3">
        <v>3.8641999999999999</v>
      </c>
      <c r="N196" s="2"/>
      <c r="O196" s="2">
        <v>3.9</v>
      </c>
      <c r="P196" s="2">
        <v>3.6</v>
      </c>
      <c r="Q196" s="2"/>
      <c r="R196" s="3">
        <v>4.2601000000000004</v>
      </c>
      <c r="S196" s="3">
        <v>3.8479999999999999</v>
      </c>
      <c r="T196" s="4">
        <v>3.94</v>
      </c>
      <c r="U196" s="4">
        <v>3.4159999999999999</v>
      </c>
      <c r="V196" s="3">
        <v>2.4660000000000002</v>
      </c>
      <c r="W196" s="3">
        <v>2.246</v>
      </c>
      <c r="X196" s="2"/>
      <c r="Y196" s="2">
        <v>4.32</v>
      </c>
      <c r="Z196" s="2">
        <v>3.9</v>
      </c>
      <c r="AA196" s="2">
        <v>3.64</v>
      </c>
      <c r="AB196" s="2">
        <v>3.61</v>
      </c>
      <c r="AC196" s="2">
        <v>3.71</v>
      </c>
      <c r="AD196" s="2">
        <v>3.62</v>
      </c>
      <c r="AE196" s="2">
        <v>3.72</v>
      </c>
      <c r="AF196" s="2">
        <v>3.76</v>
      </c>
      <c r="AG196" s="2">
        <v>3.82</v>
      </c>
      <c r="AH196" s="2">
        <v>3.84</v>
      </c>
      <c r="AI196" s="2">
        <v>4.13</v>
      </c>
      <c r="AJ196" s="2">
        <v>4.33</v>
      </c>
      <c r="AK196" s="2">
        <v>4.4000000000000004</v>
      </c>
      <c r="AL196" s="11">
        <v>3.5578791999999999</v>
      </c>
      <c r="AM196" s="11">
        <v>3.3269434000000002</v>
      </c>
      <c r="AN196" s="11">
        <v>3.2383549999999999</v>
      </c>
      <c r="AO196" s="11">
        <v>3.2016300000000002</v>
      </c>
      <c r="AP196" s="11">
        <v>3.2208035000000002</v>
      </c>
      <c r="AQ196" s="11">
        <v>3.2864504999999999</v>
      </c>
      <c r="AR196" s="11"/>
      <c r="AS196" s="2"/>
      <c r="AT196" s="7">
        <f t="shared" si="25"/>
        <v>3.4358999999999993</v>
      </c>
      <c r="AU196" s="7">
        <f t="shared" si="26"/>
        <v>2.8919999999999999</v>
      </c>
      <c r="AV196" s="7">
        <f t="shared" si="27"/>
        <v>2.0259999999999998</v>
      </c>
      <c r="AW196" s="2"/>
      <c r="AX196" s="8">
        <f t="shared" si="28"/>
        <v>13.999999999999968</v>
      </c>
      <c r="AY196" s="8">
        <f t="shared" si="29"/>
        <v>54.389999999999937</v>
      </c>
      <c r="AZ196" s="2"/>
      <c r="BA196" s="2">
        <f t="shared" si="30"/>
        <v>-6.0000000000000053E-2</v>
      </c>
      <c r="BB196" s="2">
        <f t="shared" si="31"/>
        <v>0.10000000000000009</v>
      </c>
      <c r="BC196" s="2"/>
      <c r="CB196" s="2"/>
    </row>
    <row r="197" spans="1:80" x14ac:dyDescent="0.25">
      <c r="A197" s="5">
        <f t="shared" si="32"/>
        <v>45554</v>
      </c>
      <c r="B197" t="s">
        <v>217</v>
      </c>
      <c r="C197" s="2">
        <v>3.89</v>
      </c>
      <c r="D197" s="2">
        <v>3.73</v>
      </c>
      <c r="E197" s="2">
        <v>2.19</v>
      </c>
      <c r="F197" s="2">
        <v>3.56</v>
      </c>
      <c r="G197" s="7">
        <v>0.84699999999999998</v>
      </c>
      <c r="H197" s="2">
        <v>4.21</v>
      </c>
      <c r="I197" s="2">
        <v>1.96</v>
      </c>
      <c r="J197" s="2">
        <v>2.93</v>
      </c>
      <c r="K197" s="2">
        <v>2.92</v>
      </c>
      <c r="L197" s="2">
        <v>2.97</v>
      </c>
      <c r="M197" s="3">
        <v>3.9279000000000002</v>
      </c>
      <c r="N197" s="2"/>
      <c r="O197" s="2">
        <v>3.92</v>
      </c>
      <c r="P197" s="2">
        <v>3.6</v>
      </c>
      <c r="Q197" s="2"/>
      <c r="R197" s="3">
        <v>4.2930000000000001</v>
      </c>
      <c r="S197" s="3">
        <v>3.8673999999999999</v>
      </c>
      <c r="T197" s="4">
        <v>3.8220000000000001</v>
      </c>
      <c r="U197" s="4">
        <v>3.379</v>
      </c>
      <c r="V197" s="3">
        <v>2.4359999999999999</v>
      </c>
      <c r="W197" s="3">
        <v>2.218</v>
      </c>
      <c r="X197" s="2"/>
      <c r="Y197" s="2">
        <v>4.33</v>
      </c>
      <c r="Z197" s="2">
        <v>3.92</v>
      </c>
      <c r="AA197" s="2">
        <v>3.68</v>
      </c>
      <c r="AB197" s="2">
        <v>3.63</v>
      </c>
      <c r="AC197" s="2">
        <v>3.75</v>
      </c>
      <c r="AD197" s="2">
        <v>3.66</v>
      </c>
      <c r="AE197" s="2">
        <v>3.77</v>
      </c>
      <c r="AF197" s="2">
        <v>3.81</v>
      </c>
      <c r="AG197" s="2">
        <v>3.87</v>
      </c>
      <c r="AH197" s="2">
        <v>3.89</v>
      </c>
      <c r="AI197" s="2">
        <v>4.18</v>
      </c>
      <c r="AJ197" s="2">
        <v>4.3899999999999997</v>
      </c>
      <c r="AK197" s="2">
        <v>4.49</v>
      </c>
      <c r="AL197" s="11">
        <v>3.5668069999999998</v>
      </c>
      <c r="AM197" s="11">
        <v>3.3396849999999998</v>
      </c>
      <c r="AN197" s="11">
        <v>3.2811317999999998</v>
      </c>
      <c r="AO197" s="11">
        <v>3.2661742999999999</v>
      </c>
      <c r="AP197" s="11">
        <v>3.2946407999999998</v>
      </c>
      <c r="AQ197" s="11">
        <v>3.3641589999999999</v>
      </c>
      <c r="AR197" s="11"/>
      <c r="AS197" s="2"/>
      <c r="AT197" s="7">
        <f t="shared" si="25"/>
        <v>3.4417999999999997</v>
      </c>
      <c r="AU197" s="7">
        <f t="shared" si="26"/>
        <v>2.9359999999999999</v>
      </c>
      <c r="AV197" s="7">
        <f t="shared" si="27"/>
        <v>2</v>
      </c>
      <c r="AW197" s="2"/>
      <c r="AX197" s="8">
        <f t="shared" si="28"/>
        <v>16.000000000000014</v>
      </c>
      <c r="AY197" s="8">
        <f t="shared" si="29"/>
        <v>50.579999999999984</v>
      </c>
      <c r="AZ197" s="2"/>
      <c r="BA197" s="2">
        <f t="shared" si="30"/>
        <v>-2.9999999999999805E-2</v>
      </c>
      <c r="BB197" s="2">
        <f t="shared" si="31"/>
        <v>0.12999999999999989</v>
      </c>
      <c r="BC197" s="2"/>
      <c r="CB197" s="2"/>
    </row>
    <row r="198" spans="1:80" x14ac:dyDescent="0.25">
      <c r="A198" s="5">
        <f t="shared" si="32"/>
        <v>45555</v>
      </c>
      <c r="B198" t="s">
        <v>218</v>
      </c>
      <c r="C198" s="2">
        <v>3.9</v>
      </c>
      <c r="D198" s="2">
        <v>3.73</v>
      </c>
      <c r="E198" s="2">
        <v>2.19</v>
      </c>
      <c r="F198" s="2">
        <v>3.54</v>
      </c>
      <c r="G198" s="7">
        <v>0.84199999999999997</v>
      </c>
      <c r="H198" s="2">
        <v>4.2</v>
      </c>
      <c r="I198" s="2">
        <v>1.97</v>
      </c>
      <c r="J198" s="2">
        <v>2.95</v>
      </c>
      <c r="K198" s="2">
        <v>2.96</v>
      </c>
      <c r="L198" s="2">
        <v>3.02</v>
      </c>
      <c r="M198" s="3">
        <v>3.9201999999999999</v>
      </c>
      <c r="N198" s="2"/>
      <c r="O198" s="2">
        <v>3.92</v>
      </c>
      <c r="P198" s="2">
        <v>3.57</v>
      </c>
      <c r="Q198" s="2"/>
      <c r="R198" s="3">
        <v>4.2812999999999999</v>
      </c>
      <c r="S198" s="3">
        <v>3.8466999999999998</v>
      </c>
      <c r="T198" s="4">
        <v>3.8290000000000002</v>
      </c>
      <c r="U198" s="4">
        <v>3.3969999999999998</v>
      </c>
      <c r="V198" s="3">
        <v>2.42</v>
      </c>
      <c r="W198" s="3">
        <v>2.2050000000000001</v>
      </c>
      <c r="X198" s="2"/>
      <c r="Y198" s="2">
        <v>4.32</v>
      </c>
      <c r="Z198" s="2">
        <v>3.92</v>
      </c>
      <c r="AA198" s="2">
        <v>3.68</v>
      </c>
      <c r="AB198" s="2">
        <v>3.64</v>
      </c>
      <c r="AC198" s="2">
        <v>3.74</v>
      </c>
      <c r="AD198" s="2">
        <v>3.66</v>
      </c>
      <c r="AE198" s="2">
        <v>3.77</v>
      </c>
      <c r="AF198" s="2">
        <v>3.81</v>
      </c>
      <c r="AG198" s="2">
        <v>3.87</v>
      </c>
      <c r="AH198" s="2">
        <v>3.9</v>
      </c>
      <c r="AI198" s="2">
        <v>4.2</v>
      </c>
      <c r="AJ198" s="2">
        <v>4.3899999999999997</v>
      </c>
      <c r="AK198" s="2">
        <v>4.43</v>
      </c>
      <c r="AL198" s="11">
        <v>3.5283582</v>
      </c>
      <c r="AM198" s="11">
        <v>3.2935042999999999</v>
      </c>
      <c r="AN198" s="11">
        <v>3.2750713</v>
      </c>
      <c r="AO198" s="11">
        <v>3.2812801</v>
      </c>
      <c r="AP198" s="11">
        <v>3.3121969</v>
      </c>
      <c r="AQ198" s="11">
        <v>3.3741384999999999</v>
      </c>
      <c r="AR198" s="11"/>
      <c r="AS198" s="2"/>
      <c r="AT198" s="7">
        <f t="shared" si="25"/>
        <v>3.4120999999999997</v>
      </c>
      <c r="AU198" s="7">
        <f t="shared" si="26"/>
        <v>2.9649999999999994</v>
      </c>
      <c r="AV198" s="7">
        <f t="shared" si="27"/>
        <v>1.9900000000000002</v>
      </c>
      <c r="AW198" s="2"/>
      <c r="AX198" s="8">
        <f t="shared" si="28"/>
        <v>16.999999999999993</v>
      </c>
      <c r="AY198" s="8">
        <f t="shared" si="29"/>
        <v>44.710000000000029</v>
      </c>
      <c r="AZ198" s="2"/>
      <c r="BA198" s="2">
        <f t="shared" si="30"/>
        <v>-2.0000000000000018E-2</v>
      </c>
      <c r="BB198" s="2">
        <f t="shared" si="31"/>
        <v>0.16000000000000014</v>
      </c>
      <c r="BC198" s="2"/>
      <c r="CB198" s="2"/>
    </row>
    <row r="199" spans="1:80" x14ac:dyDescent="0.25">
      <c r="A199" s="5">
        <f t="shared" si="32"/>
        <v>45558</v>
      </c>
      <c r="B199" t="s">
        <v>219</v>
      </c>
      <c r="C199" s="2">
        <v>3.92</v>
      </c>
      <c r="D199" s="2">
        <v>3.75</v>
      </c>
      <c r="E199" s="2">
        <v>2.15</v>
      </c>
      <c r="F199" s="2">
        <v>3.51</v>
      </c>
      <c r="G199" s="7">
        <v>0.872</v>
      </c>
      <c r="H199" s="2">
        <v>4.25</v>
      </c>
      <c r="I199" s="2">
        <v>1.96</v>
      </c>
      <c r="J199" s="2">
        <v>2.95</v>
      </c>
      <c r="K199" s="2">
        <v>2.93</v>
      </c>
      <c r="L199" s="2">
        <v>2.94</v>
      </c>
      <c r="M199" s="3">
        <v>3.9664999999999999</v>
      </c>
      <c r="N199" s="2"/>
      <c r="O199" s="2">
        <v>3.91</v>
      </c>
      <c r="P199" s="2">
        <v>3.58</v>
      </c>
      <c r="Q199" s="2"/>
      <c r="R199" s="3">
        <v>4.2676999999999996</v>
      </c>
      <c r="S199" s="3">
        <v>3.8464999999999998</v>
      </c>
      <c r="T199" s="4">
        <v>3.7850000000000001</v>
      </c>
      <c r="U199" s="4">
        <v>3.367</v>
      </c>
      <c r="V199" s="3">
        <v>2.335</v>
      </c>
      <c r="W199" s="3">
        <v>2.1259999999999999</v>
      </c>
      <c r="X199" s="2"/>
      <c r="Y199" s="2">
        <v>4.33</v>
      </c>
      <c r="Z199" s="2">
        <v>3.91</v>
      </c>
      <c r="AA199" s="2">
        <v>3.68</v>
      </c>
      <c r="AB199" s="2">
        <v>3.66</v>
      </c>
      <c r="AC199" s="2">
        <v>3.75</v>
      </c>
      <c r="AD199" s="2">
        <v>3.67</v>
      </c>
      <c r="AE199" s="2">
        <v>3.79</v>
      </c>
      <c r="AF199" s="2">
        <v>3.84</v>
      </c>
      <c r="AG199" s="2">
        <v>3.89</v>
      </c>
      <c r="AH199" s="2">
        <v>3.92</v>
      </c>
      <c r="AI199" s="2">
        <v>4.22</v>
      </c>
      <c r="AJ199" s="2">
        <v>4.45</v>
      </c>
      <c r="AK199" s="2">
        <v>4.46</v>
      </c>
      <c r="AL199" s="11">
        <v>3.5133606999999998</v>
      </c>
      <c r="AM199" s="11">
        <v>3.3448041000000002</v>
      </c>
      <c r="AN199" s="11">
        <v>3.3174754000000002</v>
      </c>
      <c r="AO199" s="11">
        <v>3.2991964999999999</v>
      </c>
      <c r="AP199" s="11">
        <v>3.3195405</v>
      </c>
      <c r="AQ199" s="11">
        <v>3.3846232000000001</v>
      </c>
      <c r="AR199" s="11"/>
      <c r="AS199" s="2"/>
      <c r="AT199" s="7">
        <f t="shared" si="25"/>
        <v>3.4253</v>
      </c>
      <c r="AU199" s="7">
        <f t="shared" si="26"/>
        <v>2.9489999999999998</v>
      </c>
      <c r="AV199" s="7">
        <f t="shared" si="27"/>
        <v>1.9169999999999998</v>
      </c>
      <c r="AW199" s="2"/>
      <c r="AX199" s="8">
        <f t="shared" si="28"/>
        <v>16.999999999999993</v>
      </c>
      <c r="AY199" s="8">
        <f t="shared" si="29"/>
        <v>47.630000000000017</v>
      </c>
      <c r="AZ199" s="2"/>
      <c r="BA199" s="2">
        <f t="shared" si="30"/>
        <v>9.9999999999997868E-3</v>
      </c>
      <c r="BB199" s="2">
        <f t="shared" si="31"/>
        <v>0.16999999999999993</v>
      </c>
      <c r="BC199" s="2"/>
      <c r="CB199" s="2"/>
    </row>
    <row r="200" spans="1:80" x14ac:dyDescent="0.25">
      <c r="A200" s="5">
        <f t="shared" si="32"/>
        <v>45559</v>
      </c>
      <c r="B200" t="s">
        <v>220</v>
      </c>
      <c r="C200" s="2">
        <v>3.93</v>
      </c>
      <c r="D200" s="2">
        <v>3.74</v>
      </c>
      <c r="E200" s="2">
        <v>2.14</v>
      </c>
      <c r="F200" s="2">
        <v>3.48</v>
      </c>
      <c r="G200" s="7">
        <v>0.81599999999999995</v>
      </c>
      <c r="H200" s="2">
        <v>4.24</v>
      </c>
      <c r="I200" s="2">
        <v>1.94</v>
      </c>
      <c r="J200" s="2">
        <v>2.96</v>
      </c>
      <c r="K200" s="2">
        <v>2.91</v>
      </c>
      <c r="L200" s="2">
        <v>2.93</v>
      </c>
      <c r="M200" s="3">
        <v>3.8864000000000001</v>
      </c>
      <c r="N200" s="2"/>
      <c r="O200" s="2">
        <v>3.91</v>
      </c>
      <c r="P200" s="2">
        <v>3.55</v>
      </c>
      <c r="Q200" s="2"/>
      <c r="R200" s="3">
        <v>4.2504</v>
      </c>
      <c r="S200" s="3">
        <v>3.8302</v>
      </c>
      <c r="T200" s="4">
        <v>3.7919999999999998</v>
      </c>
      <c r="U200" s="4">
        <v>3.379</v>
      </c>
      <c r="V200" s="3">
        <v>2.2930000000000001</v>
      </c>
      <c r="W200" s="3">
        <v>2.081</v>
      </c>
      <c r="X200" s="2"/>
      <c r="Y200" s="2">
        <v>4.3</v>
      </c>
      <c r="Z200" s="2">
        <v>3.91</v>
      </c>
      <c r="AA200" s="2">
        <v>3.68</v>
      </c>
      <c r="AB200" s="2">
        <v>3.66</v>
      </c>
      <c r="AC200" s="2">
        <v>3.76</v>
      </c>
      <c r="AD200" s="2">
        <v>3.69</v>
      </c>
      <c r="AE200" s="2">
        <v>3.8</v>
      </c>
      <c r="AF200" s="2">
        <v>3.85</v>
      </c>
      <c r="AG200" s="2">
        <v>3.91</v>
      </c>
      <c r="AH200" s="2">
        <v>3.93</v>
      </c>
      <c r="AI200" s="2">
        <v>4.2300000000000004</v>
      </c>
      <c r="AJ200" s="2">
        <v>4.43</v>
      </c>
      <c r="AK200" s="2">
        <v>4.5</v>
      </c>
      <c r="AL200" s="11">
        <v>3.4985018999999999</v>
      </c>
      <c r="AM200" s="11">
        <v>3.3356260999999998</v>
      </c>
      <c r="AN200" s="11">
        <v>3.3238379999999998</v>
      </c>
      <c r="AO200" s="11">
        <v>3.3178789000000002</v>
      </c>
      <c r="AP200" s="11">
        <v>3.3426293</v>
      </c>
      <c r="AQ200" s="11">
        <v>3.4087046000000001</v>
      </c>
      <c r="AR200" s="11"/>
      <c r="AS200" s="2"/>
      <c r="AT200" s="7">
        <f t="shared" si="25"/>
        <v>3.41</v>
      </c>
      <c r="AU200" s="7">
        <f t="shared" si="26"/>
        <v>2.9660000000000002</v>
      </c>
      <c r="AV200" s="7">
        <f t="shared" si="27"/>
        <v>1.8689999999999998</v>
      </c>
      <c r="AW200" s="2"/>
      <c r="AX200" s="8">
        <f t="shared" si="28"/>
        <v>18.999999999999993</v>
      </c>
      <c r="AY200" s="8">
        <f t="shared" si="29"/>
        <v>44.399999999999991</v>
      </c>
      <c r="AZ200" s="2"/>
      <c r="BA200" s="2">
        <f t="shared" si="30"/>
        <v>2.0000000000000018E-2</v>
      </c>
      <c r="BB200" s="2">
        <f t="shared" si="31"/>
        <v>0.19000000000000039</v>
      </c>
      <c r="BC200" s="2"/>
      <c r="CB200" s="2"/>
    </row>
    <row r="201" spans="1:80" x14ac:dyDescent="0.25">
      <c r="A201" s="5">
        <f t="shared" si="32"/>
        <v>45560</v>
      </c>
      <c r="B201" t="s">
        <v>221</v>
      </c>
      <c r="C201" s="2">
        <v>3.99</v>
      </c>
      <c r="D201" s="2">
        <v>3.79</v>
      </c>
      <c r="E201" s="2">
        <v>2.1800000000000002</v>
      </c>
      <c r="F201" s="2">
        <v>3.53</v>
      </c>
      <c r="G201" s="7">
        <v>0.80800000000000005</v>
      </c>
      <c r="H201" s="2">
        <v>4.24</v>
      </c>
      <c r="I201" s="2">
        <v>1.99</v>
      </c>
      <c r="J201" s="2">
        <v>3.01</v>
      </c>
      <c r="K201" s="2">
        <v>2.98</v>
      </c>
      <c r="L201" s="2">
        <v>2.99</v>
      </c>
      <c r="M201" s="3">
        <v>3.9068000000000001</v>
      </c>
      <c r="N201" s="2"/>
      <c r="O201" s="2">
        <v>3.97</v>
      </c>
      <c r="P201" s="2">
        <v>3.55</v>
      </c>
      <c r="Q201" s="2"/>
      <c r="R201" s="3">
        <v>4.2746000000000004</v>
      </c>
      <c r="S201" s="3">
        <v>3.8744999999999998</v>
      </c>
      <c r="T201" s="4">
        <v>3.7530000000000001</v>
      </c>
      <c r="U201" s="4">
        <v>3.3479999999999999</v>
      </c>
      <c r="V201" s="3">
        <v>2.3199999999999998</v>
      </c>
      <c r="W201" s="3">
        <v>2.1120000000000001</v>
      </c>
      <c r="X201" s="2"/>
      <c r="Y201" s="2">
        <v>4.34</v>
      </c>
      <c r="Z201" s="2">
        <v>3.97</v>
      </c>
      <c r="AA201" s="2">
        <v>3.75</v>
      </c>
      <c r="AB201" s="2">
        <v>3.73</v>
      </c>
      <c r="AC201" s="2">
        <v>3.84</v>
      </c>
      <c r="AD201" s="2">
        <v>3.76</v>
      </c>
      <c r="AE201" s="2">
        <v>3.88</v>
      </c>
      <c r="AF201" s="2">
        <v>3.91</v>
      </c>
      <c r="AG201" s="2">
        <v>3.97</v>
      </c>
      <c r="AH201" s="2">
        <v>3.99</v>
      </c>
      <c r="AI201" s="2">
        <v>4.3</v>
      </c>
      <c r="AJ201" s="2">
        <v>4.51</v>
      </c>
      <c r="AK201" s="2">
        <v>4.57</v>
      </c>
      <c r="AL201" s="11">
        <v>3.5624449999999999</v>
      </c>
      <c r="AM201" s="11">
        <v>3.4208462000000002</v>
      </c>
      <c r="AN201" s="11">
        <v>3.3940043000000002</v>
      </c>
      <c r="AO201" s="11">
        <v>3.3760414999999999</v>
      </c>
      <c r="AP201" s="11">
        <v>3.3993346</v>
      </c>
      <c r="AQ201" s="11">
        <v>3.4644973000000001</v>
      </c>
      <c r="AR201" s="11"/>
      <c r="AS201" s="2"/>
      <c r="AT201" s="7">
        <f t="shared" si="25"/>
        <v>3.4743999999999993</v>
      </c>
      <c r="AU201" s="7">
        <f t="shared" si="26"/>
        <v>2.9429999999999996</v>
      </c>
      <c r="AV201" s="7">
        <f t="shared" si="27"/>
        <v>1.9040000000000004</v>
      </c>
      <c r="AW201" s="2"/>
      <c r="AX201" s="8">
        <f t="shared" si="28"/>
        <v>20.000000000000018</v>
      </c>
      <c r="AY201" s="8">
        <f t="shared" si="29"/>
        <v>53.139999999999965</v>
      </c>
      <c r="AZ201" s="2"/>
      <c r="BA201" s="2">
        <f t="shared" si="30"/>
        <v>2.0000000000000018E-2</v>
      </c>
      <c r="BB201" s="2">
        <f t="shared" si="31"/>
        <v>0.24000000000000021</v>
      </c>
      <c r="BC201" s="2"/>
      <c r="CB201" s="2"/>
    </row>
    <row r="202" spans="1:80" x14ac:dyDescent="0.25">
      <c r="A202" s="5">
        <f t="shared" si="32"/>
        <v>45561</v>
      </c>
      <c r="B202" t="s">
        <v>222</v>
      </c>
      <c r="C202" s="2">
        <v>4.0199999999999996</v>
      </c>
      <c r="D202" s="2">
        <v>3.79</v>
      </c>
      <c r="E202" s="2">
        <v>2.17</v>
      </c>
      <c r="F202" s="2">
        <v>3.49</v>
      </c>
      <c r="G202" s="7">
        <v>0.82199999999999995</v>
      </c>
      <c r="H202" s="2">
        <v>4.26</v>
      </c>
      <c r="I202" s="2">
        <v>1.96</v>
      </c>
      <c r="J202" s="2">
        <v>3.02</v>
      </c>
      <c r="K202" s="2">
        <v>2.97</v>
      </c>
      <c r="L202" s="2">
        <v>2.95</v>
      </c>
      <c r="M202" s="3">
        <v>3.9396</v>
      </c>
      <c r="N202" s="2"/>
      <c r="O202" s="2">
        <v>3.97</v>
      </c>
      <c r="P202" s="2">
        <v>3.62</v>
      </c>
      <c r="Q202" s="2"/>
      <c r="R202" s="3">
        <v>4.2927999999999997</v>
      </c>
      <c r="S202" s="3">
        <v>3.8955000000000002</v>
      </c>
      <c r="T202" s="4">
        <v>3.7410000000000001</v>
      </c>
      <c r="U202" s="4">
        <v>3.3359999999999999</v>
      </c>
      <c r="V202" s="3">
        <v>2.3039999999999998</v>
      </c>
      <c r="W202" s="3">
        <v>2.101</v>
      </c>
      <c r="X202" s="2"/>
      <c r="Y202" s="2">
        <v>4.3499999999999996</v>
      </c>
      <c r="Z202" s="2">
        <v>3.97</v>
      </c>
      <c r="AA202" s="2">
        <v>3.75</v>
      </c>
      <c r="AB202" s="2">
        <v>3.74</v>
      </c>
      <c r="AC202" s="2">
        <v>3.86</v>
      </c>
      <c r="AD202" s="2">
        <v>3.79</v>
      </c>
      <c r="AE202" s="2">
        <v>3.91</v>
      </c>
      <c r="AF202" s="2">
        <v>3.94</v>
      </c>
      <c r="AG202" s="2">
        <v>3.99</v>
      </c>
      <c r="AH202" s="2">
        <v>4.0199999999999996</v>
      </c>
      <c r="AI202" s="2">
        <v>4.32</v>
      </c>
      <c r="AJ202" s="2">
        <v>4.53</v>
      </c>
      <c r="AK202" s="2">
        <v>4.63</v>
      </c>
      <c r="AL202" s="11">
        <v>3.6020292999999999</v>
      </c>
      <c r="AM202" s="11">
        <v>3.4322259000000002</v>
      </c>
      <c r="AN202" s="11">
        <v>3.3897865999999999</v>
      </c>
      <c r="AO202" s="11">
        <v>3.3906136999999998</v>
      </c>
      <c r="AP202" s="11">
        <v>3.4306418000000001</v>
      </c>
      <c r="AQ202" s="11">
        <v>3.4990011000000001</v>
      </c>
      <c r="AR202" s="11"/>
      <c r="AS202" s="2"/>
      <c r="AT202" s="7">
        <f t="shared" ref="AT202:AT265" si="33">(2*S202)-R202</f>
        <v>3.4982000000000006</v>
      </c>
      <c r="AU202" s="7">
        <f t="shared" ref="AU202:AU265" si="34">(2*U202)-T202</f>
        <v>2.9309999999999996</v>
      </c>
      <c r="AV202" s="7">
        <f t="shared" ref="AV202:AV265" si="35">(2*W202)-V202</f>
        <v>1.8980000000000001</v>
      </c>
      <c r="AW202" s="2"/>
      <c r="AX202" s="8">
        <f t="shared" ref="AX202:AX265" si="36">(C202-D202)*100</f>
        <v>22.999999999999954</v>
      </c>
      <c r="AY202" s="8">
        <f t="shared" ref="AY202:AY265" si="37">(AT202-AU202)*100</f>
        <v>56.720000000000105</v>
      </c>
      <c r="AZ202" s="2"/>
      <c r="BA202" s="2">
        <f t="shared" ref="BA202:BA265" si="38">C202-O202</f>
        <v>4.9999999999999378E-2</v>
      </c>
      <c r="BB202" s="2">
        <f t="shared" ref="BB202:BB265" si="39">D202-P202</f>
        <v>0.16999999999999993</v>
      </c>
      <c r="BC202" s="2"/>
      <c r="CB202" s="2"/>
    </row>
    <row r="203" spans="1:80" x14ac:dyDescent="0.25">
      <c r="A203" s="5">
        <f t="shared" si="32"/>
        <v>45562</v>
      </c>
      <c r="B203" t="s">
        <v>223</v>
      </c>
      <c r="C203" s="2">
        <v>3.97</v>
      </c>
      <c r="D203" s="2">
        <v>3.75</v>
      </c>
      <c r="E203" s="2">
        <v>2.13</v>
      </c>
      <c r="F203" s="2">
        <v>3.45</v>
      </c>
      <c r="G203" s="7">
        <v>0.81</v>
      </c>
      <c r="H203" s="2">
        <v>4.25</v>
      </c>
      <c r="I203" s="2">
        <v>1.96</v>
      </c>
      <c r="J203" s="2">
        <v>2.96</v>
      </c>
      <c r="K203" s="2">
        <v>2.92</v>
      </c>
      <c r="L203" s="2">
        <v>2.94</v>
      </c>
      <c r="M203" s="3">
        <v>3.9607000000000001</v>
      </c>
      <c r="N203" s="2"/>
      <c r="O203" s="2">
        <v>3.95</v>
      </c>
      <c r="P203" s="2">
        <v>3.56</v>
      </c>
      <c r="Q203" s="2"/>
      <c r="R203" s="3">
        <v>4.2514000000000003</v>
      </c>
      <c r="S203" s="3">
        <v>3.8496000000000001</v>
      </c>
      <c r="T203" s="4">
        <v>3.8159999999999998</v>
      </c>
      <c r="U203" s="4">
        <v>3.4169999999999998</v>
      </c>
      <c r="V203" s="3">
        <v>2.2509999999999999</v>
      </c>
      <c r="W203" s="3">
        <v>2.0539999999999998</v>
      </c>
      <c r="X203" s="2"/>
      <c r="Y203" s="2">
        <v>4.3099999999999996</v>
      </c>
      <c r="Z203" s="2">
        <v>3.95</v>
      </c>
      <c r="AA203" s="2">
        <v>3.72</v>
      </c>
      <c r="AB203" s="2">
        <v>3.7</v>
      </c>
      <c r="AC203" s="2">
        <v>3.82</v>
      </c>
      <c r="AD203" s="2">
        <v>3.75</v>
      </c>
      <c r="AE203" s="2">
        <v>3.86</v>
      </c>
      <c r="AF203" s="2">
        <v>3.9</v>
      </c>
      <c r="AG203" s="2">
        <v>3.95</v>
      </c>
      <c r="AH203" s="2">
        <v>3.97</v>
      </c>
      <c r="AI203" s="2">
        <v>4.29</v>
      </c>
      <c r="AJ203" s="2">
        <v>4.49</v>
      </c>
      <c r="AK203" s="2">
        <v>4.59</v>
      </c>
      <c r="AL203" s="11">
        <v>3.5191707999999999</v>
      </c>
      <c r="AM203" s="11">
        <v>3.3594078000000001</v>
      </c>
      <c r="AN203" s="11">
        <v>3.3507756</v>
      </c>
      <c r="AO203" s="11">
        <v>3.3570842999999999</v>
      </c>
      <c r="AP203" s="11">
        <v>3.3937928999999998</v>
      </c>
      <c r="AQ203" s="11">
        <v>3.4610303999999998</v>
      </c>
      <c r="AR203" s="11"/>
      <c r="AS203" s="2"/>
      <c r="AT203" s="7">
        <f t="shared" si="33"/>
        <v>3.4478</v>
      </c>
      <c r="AU203" s="7">
        <f t="shared" si="34"/>
        <v>3.0179999999999998</v>
      </c>
      <c r="AV203" s="7">
        <f t="shared" si="35"/>
        <v>1.8569999999999998</v>
      </c>
      <c r="AW203" s="2"/>
      <c r="AX203" s="8">
        <f t="shared" si="36"/>
        <v>22.000000000000021</v>
      </c>
      <c r="AY203" s="8">
        <f t="shared" si="37"/>
        <v>42.980000000000018</v>
      </c>
      <c r="AZ203" s="2"/>
      <c r="BA203" s="2">
        <f t="shared" si="38"/>
        <v>2.0000000000000018E-2</v>
      </c>
      <c r="BB203" s="2">
        <f t="shared" si="39"/>
        <v>0.18999999999999995</v>
      </c>
      <c r="BC203" s="2"/>
      <c r="CB203" s="2"/>
    </row>
    <row r="204" spans="1:80" x14ac:dyDescent="0.25">
      <c r="A204" s="5">
        <f t="shared" si="32"/>
        <v>45565</v>
      </c>
      <c r="B204" t="s">
        <v>224</v>
      </c>
      <c r="C204" s="2">
        <v>4</v>
      </c>
      <c r="D204" s="2">
        <v>3.81</v>
      </c>
      <c r="E204" s="2">
        <v>2.14</v>
      </c>
      <c r="F204" s="2">
        <v>3.45</v>
      </c>
      <c r="G204" s="7">
        <v>0.85499999999999998</v>
      </c>
      <c r="H204" s="2">
        <v>4.2699999999999996</v>
      </c>
      <c r="I204" s="2">
        <v>1.96</v>
      </c>
      <c r="J204" s="2" t="e">
        <v>#N/A</v>
      </c>
      <c r="K204" s="2">
        <v>2.93</v>
      </c>
      <c r="L204" s="2">
        <v>2.94</v>
      </c>
      <c r="M204" s="3">
        <v>3.9737</v>
      </c>
      <c r="N204" s="2"/>
      <c r="O204" s="2">
        <v>3.97</v>
      </c>
      <c r="P204" s="2">
        <v>3.65</v>
      </c>
      <c r="Q204" s="2"/>
      <c r="R204" s="3">
        <v>4.2915999999999999</v>
      </c>
      <c r="S204" s="3">
        <v>3.8974000000000002</v>
      </c>
      <c r="T204" s="4">
        <v>3.81</v>
      </c>
      <c r="U204" s="4">
        <v>3.403</v>
      </c>
      <c r="V204" s="3">
        <v>2.238</v>
      </c>
      <c r="W204" s="3">
        <v>2.0419999999999998</v>
      </c>
      <c r="X204" s="2"/>
      <c r="Y204" s="2">
        <v>4.38</v>
      </c>
      <c r="Z204" s="2">
        <v>3.97</v>
      </c>
      <c r="AA204" s="2">
        <v>3.76</v>
      </c>
      <c r="AB204" s="2">
        <v>3.72</v>
      </c>
      <c r="AC204" s="2">
        <v>3.85</v>
      </c>
      <c r="AD204" s="2">
        <v>3.78</v>
      </c>
      <c r="AE204" s="2">
        <v>3.89</v>
      </c>
      <c r="AF204" s="2">
        <v>3.92</v>
      </c>
      <c r="AG204" s="2">
        <v>3.97</v>
      </c>
      <c r="AH204" s="2">
        <v>4</v>
      </c>
      <c r="AI204" s="2">
        <v>4.3</v>
      </c>
      <c r="AJ204" s="2">
        <v>4.5199999999999996</v>
      </c>
      <c r="AK204" s="2">
        <v>4.54</v>
      </c>
      <c r="AL204" s="11">
        <v>3.5916895000000002</v>
      </c>
      <c r="AM204" s="11">
        <v>3.4339455000000001</v>
      </c>
      <c r="AN204" s="11">
        <v>3.3861859000000001</v>
      </c>
      <c r="AO204" s="11">
        <v>3.3562965</v>
      </c>
      <c r="AP204" s="11">
        <v>3.3721885999999999</v>
      </c>
      <c r="AQ204" s="11">
        <v>3.438564</v>
      </c>
      <c r="AR204" s="11"/>
      <c r="AS204" s="2"/>
      <c r="AT204" s="7">
        <f t="shared" si="33"/>
        <v>3.5032000000000005</v>
      </c>
      <c r="AU204" s="7">
        <f t="shared" si="34"/>
        <v>2.996</v>
      </c>
      <c r="AV204" s="7">
        <f t="shared" si="35"/>
        <v>1.8459999999999996</v>
      </c>
      <c r="AW204" s="2"/>
      <c r="AX204" s="8">
        <f t="shared" si="36"/>
        <v>18.999999999999993</v>
      </c>
      <c r="AY204" s="8">
        <f t="shared" si="37"/>
        <v>50.720000000000056</v>
      </c>
      <c r="AZ204" s="2"/>
      <c r="BA204" s="2">
        <f t="shared" si="38"/>
        <v>2.9999999999999805E-2</v>
      </c>
      <c r="BB204" s="2">
        <f t="shared" si="39"/>
        <v>0.16000000000000014</v>
      </c>
      <c r="BC204" s="2"/>
      <c r="CB204" s="2"/>
    </row>
    <row r="205" spans="1:80" x14ac:dyDescent="0.25">
      <c r="A205" s="5">
        <f t="shared" si="32"/>
        <v>45566</v>
      </c>
      <c r="B205" t="s">
        <v>225</v>
      </c>
      <c r="C205" s="2">
        <v>3.94</v>
      </c>
      <c r="D205" s="2">
        <v>3.74</v>
      </c>
      <c r="E205" s="2">
        <v>2.0499999999999998</v>
      </c>
      <c r="F205" s="2">
        <v>3.37</v>
      </c>
      <c r="G205" s="7">
        <v>0.83499999999999996</v>
      </c>
      <c r="H205" s="2">
        <v>4.26</v>
      </c>
      <c r="I205" s="2">
        <v>1.87</v>
      </c>
      <c r="J205" s="2">
        <v>2.95</v>
      </c>
      <c r="K205" s="2">
        <v>2.83</v>
      </c>
      <c r="L205" s="2">
        <v>2.85</v>
      </c>
      <c r="M205" s="3">
        <v>3.9843000000000002</v>
      </c>
      <c r="N205" s="2"/>
      <c r="O205" s="2">
        <v>3.95</v>
      </c>
      <c r="P205" s="2">
        <v>3.62</v>
      </c>
      <c r="Q205" s="2"/>
      <c r="R205" s="3">
        <v>4.2773000000000003</v>
      </c>
      <c r="S205" s="3">
        <v>3.871</v>
      </c>
      <c r="T205" s="4">
        <v>3.8340000000000001</v>
      </c>
      <c r="U205" s="4">
        <v>3.4140000000000001</v>
      </c>
      <c r="V205" s="3">
        <v>2.2109999999999999</v>
      </c>
      <c r="W205" s="3">
        <v>2.0030000000000001</v>
      </c>
      <c r="X205" s="2"/>
      <c r="Y205" s="2">
        <v>4.4000000000000004</v>
      </c>
      <c r="Z205" s="2">
        <v>3.95</v>
      </c>
      <c r="AA205" s="2">
        <v>3.73</v>
      </c>
      <c r="AB205" s="2">
        <v>3.7</v>
      </c>
      <c r="AC205" s="2">
        <v>3.81</v>
      </c>
      <c r="AD205" s="2">
        <v>3.73</v>
      </c>
      <c r="AE205" s="2">
        <v>3.83</v>
      </c>
      <c r="AF205" s="2">
        <v>3.87</v>
      </c>
      <c r="AG205" s="2">
        <v>3.92</v>
      </c>
      <c r="AH205" s="2">
        <v>3.94</v>
      </c>
      <c r="AI205" s="2">
        <v>4.24</v>
      </c>
      <c r="AJ205" s="2">
        <v>4.4400000000000004</v>
      </c>
      <c r="AK205" s="2">
        <v>4.54</v>
      </c>
      <c r="AL205" s="11">
        <v>3.5812846999999999</v>
      </c>
      <c r="AM205" s="11">
        <v>3.3872803</v>
      </c>
      <c r="AN205" s="11">
        <v>3.3330563999999998</v>
      </c>
      <c r="AO205" s="11">
        <v>3.3066696000000002</v>
      </c>
      <c r="AP205" s="11">
        <v>3.3226512000000001</v>
      </c>
      <c r="AQ205" s="11">
        <v>3.3844794</v>
      </c>
      <c r="AR205" s="11"/>
      <c r="AS205" s="2"/>
      <c r="AT205" s="7">
        <f t="shared" si="33"/>
        <v>3.4646999999999997</v>
      </c>
      <c r="AU205" s="7">
        <f t="shared" si="34"/>
        <v>2.9940000000000002</v>
      </c>
      <c r="AV205" s="7">
        <f t="shared" si="35"/>
        <v>1.7950000000000004</v>
      </c>
      <c r="AW205" s="2"/>
      <c r="AX205" s="8">
        <f t="shared" si="36"/>
        <v>19.999999999999972</v>
      </c>
      <c r="AY205" s="8">
        <f t="shared" si="37"/>
        <v>47.069999999999943</v>
      </c>
      <c r="AZ205" s="2"/>
      <c r="BA205" s="2">
        <f t="shared" si="38"/>
        <v>-1.0000000000000231E-2</v>
      </c>
      <c r="BB205" s="2">
        <f t="shared" si="39"/>
        <v>0.12000000000000011</v>
      </c>
      <c r="BC205" s="2"/>
      <c r="CB205" s="2"/>
    </row>
    <row r="206" spans="1:80" x14ac:dyDescent="0.25">
      <c r="A206" s="5">
        <f t="shared" si="32"/>
        <v>45567</v>
      </c>
      <c r="B206" t="s">
        <v>226</v>
      </c>
      <c r="C206" s="2">
        <v>4.04</v>
      </c>
      <c r="D206" s="2">
        <v>3.79</v>
      </c>
      <c r="E206" s="2">
        <v>2.1</v>
      </c>
      <c r="F206" s="2">
        <v>3.43</v>
      </c>
      <c r="G206" s="7">
        <v>0.82</v>
      </c>
      <c r="H206" s="2">
        <v>4.2699999999999996</v>
      </c>
      <c r="I206" s="2">
        <v>1.92</v>
      </c>
      <c r="J206" s="2">
        <v>3.03</v>
      </c>
      <c r="K206" s="2">
        <v>2.88</v>
      </c>
      <c r="L206" s="2">
        <v>2.9</v>
      </c>
      <c r="M206" s="3">
        <v>3.9310999999999998</v>
      </c>
      <c r="N206" s="2"/>
      <c r="O206" s="2">
        <v>4.03</v>
      </c>
      <c r="P206" s="2">
        <v>3.64</v>
      </c>
      <c r="Q206" s="2"/>
      <c r="R206" s="3">
        <v>4.3093000000000004</v>
      </c>
      <c r="S206" s="3">
        <v>3.9215</v>
      </c>
      <c r="T206" s="4">
        <v>3.8290000000000002</v>
      </c>
      <c r="U206" s="4">
        <v>3.4140000000000001</v>
      </c>
      <c r="V206" s="3">
        <v>2.2280000000000002</v>
      </c>
      <c r="W206" s="3">
        <v>2.0339999999999998</v>
      </c>
      <c r="X206" s="2"/>
      <c r="Y206" s="2">
        <v>4.43</v>
      </c>
      <c r="Z206" s="2">
        <v>4.03</v>
      </c>
      <c r="AA206" s="2">
        <v>3.81</v>
      </c>
      <c r="AB206" s="2">
        <v>3.78</v>
      </c>
      <c r="AC206" s="2">
        <v>3.91</v>
      </c>
      <c r="AD206" s="2">
        <v>3.82</v>
      </c>
      <c r="AE206" s="2">
        <v>3.94</v>
      </c>
      <c r="AF206" s="2">
        <v>3.96</v>
      </c>
      <c r="AG206" s="2">
        <v>4.0199999999999996</v>
      </c>
      <c r="AH206" s="2">
        <v>4.04</v>
      </c>
      <c r="AI206" s="2">
        <v>4.33</v>
      </c>
      <c r="AJ206" s="2">
        <v>4.53</v>
      </c>
      <c r="AK206" s="2">
        <v>4.59</v>
      </c>
      <c r="AL206" s="11">
        <v>3.6383087000000001</v>
      </c>
      <c r="AM206" s="11">
        <v>3.4773684</v>
      </c>
      <c r="AN206" s="11">
        <v>3.4273185000000002</v>
      </c>
      <c r="AO206" s="11">
        <v>3.4036919999999999</v>
      </c>
      <c r="AP206" s="11">
        <v>3.4255548999999998</v>
      </c>
      <c r="AQ206" s="11">
        <v>3.4883093000000001</v>
      </c>
      <c r="AR206" s="11"/>
      <c r="AS206" s="2"/>
      <c r="AT206" s="7">
        <f t="shared" si="33"/>
        <v>3.5336999999999996</v>
      </c>
      <c r="AU206" s="7">
        <f t="shared" si="34"/>
        <v>2.9990000000000001</v>
      </c>
      <c r="AV206" s="7">
        <f t="shared" si="35"/>
        <v>1.8399999999999994</v>
      </c>
      <c r="AW206" s="2"/>
      <c r="AX206" s="8">
        <f t="shared" si="36"/>
        <v>25</v>
      </c>
      <c r="AY206" s="8">
        <f t="shared" si="37"/>
        <v>53.469999999999949</v>
      </c>
      <c r="AZ206" s="2"/>
      <c r="BA206" s="2">
        <f t="shared" si="38"/>
        <v>9.9999999999997868E-3</v>
      </c>
      <c r="BB206" s="2">
        <f t="shared" si="39"/>
        <v>0.14999999999999991</v>
      </c>
      <c r="BC206" s="2"/>
      <c r="CB206" s="2"/>
    </row>
    <row r="207" spans="1:80" x14ac:dyDescent="0.25">
      <c r="A207" s="5">
        <f t="shared" ref="A207:A270" si="40">+A202+7</f>
        <v>45568</v>
      </c>
      <c r="B207" t="s">
        <v>227</v>
      </c>
      <c r="C207" s="2">
        <v>4.0199999999999996</v>
      </c>
      <c r="D207" s="2">
        <v>3.85</v>
      </c>
      <c r="E207" s="2">
        <v>2.15</v>
      </c>
      <c r="F207" s="2">
        <v>3.48</v>
      </c>
      <c r="G207" s="7">
        <v>0.83799999999999997</v>
      </c>
      <c r="H207" s="2">
        <v>4.3</v>
      </c>
      <c r="I207" s="2">
        <v>2.02</v>
      </c>
      <c r="J207" s="2">
        <v>3.1</v>
      </c>
      <c r="K207" s="2">
        <v>2.95</v>
      </c>
      <c r="L207" s="2">
        <v>2.95</v>
      </c>
      <c r="M207" s="3">
        <v>3.9889000000000001</v>
      </c>
      <c r="N207" s="2"/>
      <c r="O207" s="2">
        <v>3.98</v>
      </c>
      <c r="P207" s="2">
        <v>3.71</v>
      </c>
      <c r="Q207" s="2"/>
      <c r="R207" s="3">
        <v>4.2473999999999998</v>
      </c>
      <c r="S207" s="3">
        <v>3.8757999999999999</v>
      </c>
      <c r="T207" s="4">
        <v>3.85</v>
      </c>
      <c r="U207" s="4">
        <v>3.45</v>
      </c>
      <c r="V207" s="3">
        <v>2.274</v>
      </c>
      <c r="W207" s="3">
        <v>2.09</v>
      </c>
      <c r="X207" s="2"/>
      <c r="Y207" s="2">
        <v>4.3600000000000003</v>
      </c>
      <c r="Z207" s="2">
        <v>3.98</v>
      </c>
      <c r="AA207" s="2">
        <v>3.76</v>
      </c>
      <c r="AB207" s="2">
        <v>3.74</v>
      </c>
      <c r="AC207" s="2">
        <v>3.87</v>
      </c>
      <c r="AD207" s="2">
        <v>3.79</v>
      </c>
      <c r="AE207" s="2">
        <v>3.91</v>
      </c>
      <c r="AF207" s="2">
        <v>3.94</v>
      </c>
      <c r="AG207" s="2">
        <v>4</v>
      </c>
      <c r="AH207" s="2">
        <v>4.0199999999999996</v>
      </c>
      <c r="AI207" s="2">
        <v>4.3099999999999996</v>
      </c>
      <c r="AJ207" s="2">
        <v>4.53</v>
      </c>
      <c r="AK207" s="2">
        <v>4.57</v>
      </c>
      <c r="AL207" s="11">
        <v>3.5828503</v>
      </c>
      <c r="AM207" s="11">
        <v>3.4193557000000001</v>
      </c>
      <c r="AN207" s="11">
        <v>3.3820548000000001</v>
      </c>
      <c r="AO207" s="11">
        <v>3.3983525999999999</v>
      </c>
      <c r="AP207" s="11">
        <v>3.4388605999999999</v>
      </c>
      <c r="AQ207" s="11">
        <v>3.5034926999999998</v>
      </c>
      <c r="AR207" s="11"/>
      <c r="AS207" s="2"/>
      <c r="AT207" s="7">
        <f t="shared" si="33"/>
        <v>3.5042</v>
      </c>
      <c r="AU207" s="7">
        <f t="shared" si="34"/>
        <v>3.0500000000000003</v>
      </c>
      <c r="AV207" s="7">
        <f t="shared" si="35"/>
        <v>1.9059999999999997</v>
      </c>
      <c r="AW207" s="2"/>
      <c r="AX207" s="8">
        <f t="shared" si="36"/>
        <v>16.99999999999995</v>
      </c>
      <c r="AY207" s="8">
        <f t="shared" si="37"/>
        <v>45.419999999999973</v>
      </c>
      <c r="AZ207" s="2"/>
      <c r="BA207" s="2">
        <f t="shared" si="38"/>
        <v>3.9999999999999591E-2</v>
      </c>
      <c r="BB207" s="2">
        <f t="shared" si="39"/>
        <v>0.14000000000000012</v>
      </c>
      <c r="BC207" s="2"/>
      <c r="CB207" s="2"/>
    </row>
    <row r="208" spans="1:80" x14ac:dyDescent="0.25">
      <c r="A208" s="5">
        <f t="shared" si="40"/>
        <v>45569</v>
      </c>
      <c r="B208" t="s">
        <v>228</v>
      </c>
      <c r="C208" s="2">
        <v>4.1399999999999997</v>
      </c>
      <c r="D208" s="2">
        <v>3.98</v>
      </c>
      <c r="E208" s="2">
        <v>2.2200000000000002</v>
      </c>
      <c r="F208" s="2">
        <v>3.51</v>
      </c>
      <c r="G208" s="7">
        <v>0.89100000000000001</v>
      </c>
      <c r="H208" s="2">
        <v>4.29</v>
      </c>
      <c r="I208" s="2">
        <v>2.09</v>
      </c>
      <c r="J208" s="2">
        <v>3.2</v>
      </c>
      <c r="K208" s="2">
        <v>3</v>
      </c>
      <c r="L208" s="2">
        <v>2.98</v>
      </c>
      <c r="M208" s="3">
        <v>4.0505000000000004</v>
      </c>
      <c r="N208" s="2"/>
      <c r="O208" s="2">
        <v>4.1399999999999997</v>
      </c>
      <c r="P208" s="2">
        <v>3.93</v>
      </c>
      <c r="Q208" s="2"/>
      <c r="R208" s="3">
        <v>4.3589000000000002</v>
      </c>
      <c r="S208" s="3">
        <v>4.0338000000000003</v>
      </c>
      <c r="T208" s="4">
        <v>3.9089999999999998</v>
      </c>
      <c r="U208" s="4">
        <v>3.5169999999999999</v>
      </c>
      <c r="V208" s="3">
        <v>2.3980000000000001</v>
      </c>
      <c r="W208" s="3">
        <v>2.2229999999999999</v>
      </c>
      <c r="X208" s="2"/>
      <c r="Y208" s="2">
        <v>4.4800000000000004</v>
      </c>
      <c r="Z208" s="2">
        <v>4.1399999999999997</v>
      </c>
      <c r="AA208" s="2">
        <v>3.93</v>
      </c>
      <c r="AB208" s="2">
        <v>3.9</v>
      </c>
      <c r="AC208" s="2">
        <v>4.03</v>
      </c>
      <c r="AD208" s="2">
        <v>3.97</v>
      </c>
      <c r="AE208" s="2">
        <v>4.04</v>
      </c>
      <c r="AF208" s="2">
        <v>4.07</v>
      </c>
      <c r="AG208" s="2">
        <v>4.12</v>
      </c>
      <c r="AH208" s="2">
        <v>4.1399999999999997</v>
      </c>
      <c r="AI208" s="2">
        <v>4.43</v>
      </c>
      <c r="AJ208" s="2">
        <v>4.62</v>
      </c>
      <c r="AK208" s="2">
        <v>4.6900000000000004</v>
      </c>
      <c r="AL208" s="11">
        <v>3.8325461000000001</v>
      </c>
      <c r="AM208" s="11">
        <v>3.6475409000000001</v>
      </c>
      <c r="AN208" s="11">
        <v>3.5655985000000001</v>
      </c>
      <c r="AO208" s="11">
        <v>3.5277478000000002</v>
      </c>
      <c r="AP208" s="11">
        <v>3.5303041999999998</v>
      </c>
      <c r="AQ208" s="11">
        <v>3.5738514000000001</v>
      </c>
      <c r="AR208" s="11"/>
      <c r="AS208" s="2"/>
      <c r="AT208" s="7">
        <f t="shared" si="33"/>
        <v>3.7087000000000003</v>
      </c>
      <c r="AU208" s="7">
        <f t="shared" si="34"/>
        <v>3.125</v>
      </c>
      <c r="AV208" s="7">
        <f t="shared" si="35"/>
        <v>2.0479999999999996</v>
      </c>
      <c r="AW208" s="2"/>
      <c r="AX208" s="8">
        <f t="shared" si="36"/>
        <v>15.99999999999997</v>
      </c>
      <c r="AY208" s="8">
        <f t="shared" si="37"/>
        <v>58.370000000000033</v>
      </c>
      <c r="AZ208" s="2"/>
      <c r="BA208" s="2">
        <f t="shared" si="38"/>
        <v>0</v>
      </c>
      <c r="BB208" s="2">
        <f t="shared" si="39"/>
        <v>4.9999999999999822E-2</v>
      </c>
      <c r="BC208" s="2"/>
      <c r="CB208" s="2"/>
    </row>
    <row r="209" spans="1:80" x14ac:dyDescent="0.25">
      <c r="A209" s="5">
        <f t="shared" si="40"/>
        <v>45572</v>
      </c>
      <c r="B209" t="s">
        <v>229</v>
      </c>
      <c r="C209" s="2">
        <v>4.2</v>
      </c>
      <c r="D209" s="2">
        <v>4.03</v>
      </c>
      <c r="E209" s="2">
        <v>2.25</v>
      </c>
      <c r="F209" s="2">
        <v>3.56</v>
      </c>
      <c r="G209" s="7">
        <v>0.92400000000000004</v>
      </c>
      <c r="H209" s="2">
        <v>4.3499999999999996</v>
      </c>
      <c r="I209" s="2">
        <v>2.14</v>
      </c>
      <c r="J209" s="2">
        <v>3.24</v>
      </c>
      <c r="K209" s="2">
        <v>3.02</v>
      </c>
      <c r="L209" s="2">
        <v>3.02</v>
      </c>
      <c r="M209" s="3">
        <v>4.0505000000000004</v>
      </c>
      <c r="N209" s="2"/>
      <c r="O209" s="2">
        <v>4.22</v>
      </c>
      <c r="P209" s="2">
        <v>4</v>
      </c>
      <c r="Q209" s="2"/>
      <c r="R209" s="3">
        <v>4.4119999999999999</v>
      </c>
      <c r="S209" s="3">
        <v>4.1299000000000001</v>
      </c>
      <c r="T209" s="4">
        <v>4.1829999999999998</v>
      </c>
      <c r="U209" s="4">
        <v>3.8239999999999998</v>
      </c>
      <c r="V209" s="3">
        <v>2.4420000000000002</v>
      </c>
      <c r="W209" s="3">
        <v>2.2730000000000001</v>
      </c>
      <c r="X209" s="2"/>
      <c r="Y209" s="2">
        <v>4.4800000000000004</v>
      </c>
      <c r="Z209" s="2">
        <v>4.22</v>
      </c>
      <c r="AA209" s="2">
        <v>4</v>
      </c>
      <c r="AB209" s="2">
        <v>3.96</v>
      </c>
      <c r="AC209" s="2">
        <v>4.0999999999999996</v>
      </c>
      <c r="AD209" s="2">
        <v>4</v>
      </c>
      <c r="AE209" s="2">
        <v>4.1100000000000003</v>
      </c>
      <c r="AF209" s="2">
        <v>4.13</v>
      </c>
      <c r="AG209" s="2">
        <v>4.18</v>
      </c>
      <c r="AH209" s="2">
        <v>4.2</v>
      </c>
      <c r="AI209" s="2">
        <v>4.46</v>
      </c>
      <c r="AJ209" s="2">
        <v>4.68</v>
      </c>
      <c r="AK209" s="2">
        <v>4.7</v>
      </c>
      <c r="AL209" s="11">
        <v>3.8937278000000002</v>
      </c>
      <c r="AM209" s="11">
        <v>3.7526790000000001</v>
      </c>
      <c r="AN209" s="11">
        <v>3.6568664000000002</v>
      </c>
      <c r="AO209" s="11">
        <v>3.5942023000000001</v>
      </c>
      <c r="AP209" s="11">
        <v>3.5847604999999998</v>
      </c>
      <c r="AQ209" s="11">
        <v>3.6288187999999999</v>
      </c>
      <c r="AR209" s="11"/>
      <c r="AS209" s="2"/>
      <c r="AT209" s="7">
        <f t="shared" si="33"/>
        <v>3.8478000000000003</v>
      </c>
      <c r="AU209" s="7">
        <f t="shared" si="34"/>
        <v>3.4649999999999999</v>
      </c>
      <c r="AV209" s="7">
        <f t="shared" si="35"/>
        <v>2.1040000000000001</v>
      </c>
      <c r="AW209" s="2"/>
      <c r="AX209" s="8">
        <f t="shared" si="36"/>
        <v>16.999999999999993</v>
      </c>
      <c r="AY209" s="8">
        <f t="shared" si="37"/>
        <v>38.280000000000044</v>
      </c>
      <c r="AZ209" s="2"/>
      <c r="BA209" s="2">
        <f t="shared" si="38"/>
        <v>-1.9999999999999574E-2</v>
      </c>
      <c r="BB209" s="2">
        <f t="shared" si="39"/>
        <v>3.0000000000000249E-2</v>
      </c>
      <c r="BC209" s="2"/>
      <c r="CB209" s="2"/>
    </row>
    <row r="210" spans="1:80" x14ac:dyDescent="0.25">
      <c r="A210" s="5">
        <f t="shared" si="40"/>
        <v>45573</v>
      </c>
      <c r="B210" t="s">
        <v>230</v>
      </c>
      <c r="C210" s="2">
        <v>4.18</v>
      </c>
      <c r="D210" s="2">
        <v>4.04</v>
      </c>
      <c r="E210" s="2">
        <v>2.2400000000000002</v>
      </c>
      <c r="F210" s="2">
        <v>3.54</v>
      </c>
      <c r="G210" s="7">
        <v>0.91900000000000004</v>
      </c>
      <c r="H210" s="2">
        <v>4.33</v>
      </c>
      <c r="I210" s="2">
        <v>2.1800000000000002</v>
      </c>
      <c r="J210" s="2">
        <v>3.24</v>
      </c>
      <c r="K210" s="2">
        <v>3.01</v>
      </c>
      <c r="L210" s="2">
        <v>2.99</v>
      </c>
      <c r="M210" s="3">
        <v>4.1448</v>
      </c>
      <c r="N210" s="2"/>
      <c r="O210" s="2">
        <v>4.1900000000000004</v>
      </c>
      <c r="P210" s="2">
        <v>3.98</v>
      </c>
      <c r="Q210" s="2"/>
      <c r="R210" s="3">
        <v>4.3780999999999999</v>
      </c>
      <c r="S210" s="3">
        <v>4.0815000000000001</v>
      </c>
      <c r="T210" s="4">
        <v>4.133</v>
      </c>
      <c r="U210" s="4">
        <v>3.7709999999999999</v>
      </c>
      <c r="V210" s="3">
        <v>2.4420000000000002</v>
      </c>
      <c r="W210" s="3">
        <v>2.2570000000000001</v>
      </c>
      <c r="X210" s="2"/>
      <c r="Y210" s="2">
        <v>4.46</v>
      </c>
      <c r="Z210" s="2">
        <v>4.1900000000000004</v>
      </c>
      <c r="AA210" s="2">
        <v>3.97</v>
      </c>
      <c r="AB210" s="2">
        <v>3.92</v>
      </c>
      <c r="AC210" s="2">
        <v>4.07</v>
      </c>
      <c r="AD210" s="2">
        <v>3.97</v>
      </c>
      <c r="AE210" s="2">
        <v>4.09</v>
      </c>
      <c r="AF210" s="2">
        <v>4.1100000000000003</v>
      </c>
      <c r="AG210" s="2">
        <v>4.16</v>
      </c>
      <c r="AH210" s="2">
        <v>4.18</v>
      </c>
      <c r="AI210" s="2">
        <v>4.46</v>
      </c>
      <c r="AJ210" s="2">
        <v>4.6500000000000004</v>
      </c>
      <c r="AK210" s="2">
        <v>4.72</v>
      </c>
      <c r="AL210" s="11">
        <v>3.8390038</v>
      </c>
      <c r="AM210" s="11">
        <v>3.7123157999999998</v>
      </c>
      <c r="AN210" s="11">
        <v>3.6300576000000002</v>
      </c>
      <c r="AO210" s="11">
        <v>3.5772694999999999</v>
      </c>
      <c r="AP210" s="11">
        <v>3.5762143000000002</v>
      </c>
      <c r="AQ210" s="11">
        <v>3.6253182000000002</v>
      </c>
      <c r="AR210" s="11"/>
      <c r="AS210" s="2"/>
      <c r="AT210" s="7">
        <f t="shared" si="33"/>
        <v>3.7849000000000004</v>
      </c>
      <c r="AU210" s="7">
        <f t="shared" si="34"/>
        <v>3.4089999999999998</v>
      </c>
      <c r="AV210" s="7">
        <f t="shared" si="35"/>
        <v>2.0720000000000001</v>
      </c>
      <c r="AW210" s="2"/>
      <c r="AX210" s="8">
        <f t="shared" si="36"/>
        <v>13.999999999999968</v>
      </c>
      <c r="AY210" s="8">
        <f t="shared" si="37"/>
        <v>37.59000000000006</v>
      </c>
      <c r="AZ210" s="2"/>
      <c r="BA210" s="2">
        <f t="shared" si="38"/>
        <v>-1.0000000000000675E-2</v>
      </c>
      <c r="BB210" s="2">
        <f t="shared" si="39"/>
        <v>6.0000000000000053E-2</v>
      </c>
      <c r="BC210" s="2"/>
      <c r="CB210" s="2"/>
    </row>
    <row r="211" spans="1:80" x14ac:dyDescent="0.25">
      <c r="A211" s="5">
        <f t="shared" si="40"/>
        <v>45574</v>
      </c>
      <c r="B211" t="s">
        <v>231</v>
      </c>
      <c r="C211" s="2" t="e">
        <v>#N/A</v>
      </c>
      <c r="D211" s="2">
        <v>4.0599999999999996</v>
      </c>
      <c r="E211" s="2" t="e">
        <v>#N/A</v>
      </c>
      <c r="F211" s="2" t="e">
        <v>#N/A</v>
      </c>
      <c r="G211" s="7">
        <v>0.92900000000000005</v>
      </c>
      <c r="H211" s="2">
        <v>4.34</v>
      </c>
      <c r="I211" s="2" t="e">
        <v>#N/A</v>
      </c>
      <c r="J211" s="2">
        <v>3.26</v>
      </c>
      <c r="K211" s="2" t="e">
        <v>#N/A</v>
      </c>
      <c r="L211" s="2" t="e">
        <v>#N/A</v>
      </c>
      <c r="M211" s="3">
        <v>4.1660000000000004</v>
      </c>
      <c r="N211" s="2"/>
      <c r="O211" s="2" t="e">
        <v>#N/A</v>
      </c>
      <c r="P211" s="2">
        <v>4.0199999999999996</v>
      </c>
      <c r="Q211" s="2"/>
      <c r="R211" s="3">
        <v>4.3916000000000004</v>
      </c>
      <c r="S211" s="3">
        <v>4.0994000000000002</v>
      </c>
      <c r="T211" s="4">
        <v>4.1180000000000003</v>
      </c>
      <c r="U211" s="4">
        <v>3.7650000000000001</v>
      </c>
      <c r="V211" s="3">
        <v>2.472</v>
      </c>
      <c r="W211" s="3">
        <v>2.2959999999999998</v>
      </c>
      <c r="X211" s="2"/>
      <c r="Y211" s="2" t="e">
        <v>#N/A</v>
      </c>
      <c r="Z211" s="2" t="e">
        <v>#N/A</v>
      </c>
      <c r="AA211" s="2" t="e">
        <v>#N/A</v>
      </c>
      <c r="AB211" s="2" t="e">
        <v>#N/A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11">
        <v>3.8759174000000001</v>
      </c>
      <c r="AM211" s="11">
        <v>3.7336005000000001</v>
      </c>
      <c r="AN211" s="11">
        <v>3.6279824000000001</v>
      </c>
      <c r="AO211" s="11">
        <v>3.5754090999999999</v>
      </c>
      <c r="AP211" s="11">
        <v>3.5844524999999998</v>
      </c>
      <c r="AQ211" s="11">
        <v>3.6370646999999998</v>
      </c>
      <c r="AR211" s="11"/>
      <c r="AS211" s="2"/>
      <c r="AT211" s="7">
        <f t="shared" si="33"/>
        <v>3.8071999999999999</v>
      </c>
      <c r="AU211" s="7">
        <f t="shared" si="34"/>
        <v>3.4119999999999999</v>
      </c>
      <c r="AV211" s="7">
        <f t="shared" si="35"/>
        <v>2.1199999999999997</v>
      </c>
      <c r="AW211" s="2"/>
      <c r="AX211" s="8" t="e">
        <f t="shared" si="36"/>
        <v>#N/A</v>
      </c>
      <c r="AY211" s="8">
        <f t="shared" si="37"/>
        <v>39.519999999999996</v>
      </c>
      <c r="AZ211" s="2"/>
      <c r="BA211" s="2" t="e">
        <f t="shared" si="38"/>
        <v>#N/A</v>
      </c>
      <c r="BB211" s="2">
        <f t="shared" si="39"/>
        <v>4.0000000000000036E-2</v>
      </c>
      <c r="BC211" s="2"/>
      <c r="CB211" s="2"/>
    </row>
    <row r="212" spans="1:80" x14ac:dyDescent="0.25">
      <c r="A212" s="5">
        <f t="shared" si="40"/>
        <v>45575</v>
      </c>
      <c r="B212" t="s">
        <v>232</v>
      </c>
      <c r="C212" s="2">
        <v>4.22</v>
      </c>
      <c r="D212" s="2">
        <v>4.09</v>
      </c>
      <c r="E212" s="2">
        <v>2.25</v>
      </c>
      <c r="F212" s="2">
        <v>3.55</v>
      </c>
      <c r="G212" s="7">
        <v>0.95899999999999996</v>
      </c>
      <c r="H212" s="2">
        <v>4.3899999999999997</v>
      </c>
      <c r="I212" s="2">
        <v>2.12</v>
      </c>
      <c r="J212" s="2">
        <v>3.23</v>
      </c>
      <c r="K212" s="2">
        <v>3.02</v>
      </c>
      <c r="L212" s="2">
        <v>2.99</v>
      </c>
      <c r="M212" s="3">
        <v>4.2007000000000003</v>
      </c>
      <c r="N212" s="2"/>
      <c r="O212" s="2">
        <v>4.2</v>
      </c>
      <c r="P212" s="2">
        <v>4</v>
      </c>
      <c r="Q212" s="2"/>
      <c r="R212" s="3">
        <v>4.3628</v>
      </c>
      <c r="S212" s="3">
        <v>4.0633999999999997</v>
      </c>
      <c r="T212" s="4">
        <v>4.1849999999999996</v>
      </c>
      <c r="U212" s="4">
        <v>3.839</v>
      </c>
      <c r="V212" s="3">
        <v>2.4529999999999998</v>
      </c>
      <c r="W212" s="3">
        <v>2.2650000000000001</v>
      </c>
      <c r="X212" s="2"/>
      <c r="Y212" s="2">
        <v>4.4800000000000004</v>
      </c>
      <c r="Z212" s="2">
        <v>4.2</v>
      </c>
      <c r="AA212" s="2">
        <v>3.98</v>
      </c>
      <c r="AB212" s="2">
        <v>3.94</v>
      </c>
      <c r="AC212" s="2">
        <v>4.09</v>
      </c>
      <c r="AD212" s="2">
        <v>4</v>
      </c>
      <c r="AE212" s="2">
        <v>4.13</v>
      </c>
      <c r="AF212" s="2">
        <v>4.1500000000000004</v>
      </c>
      <c r="AG212" s="2">
        <v>4.2</v>
      </c>
      <c r="AH212" s="2">
        <v>4.22</v>
      </c>
      <c r="AI212" s="2">
        <v>4.5</v>
      </c>
      <c r="AJ212" s="2">
        <v>4.7</v>
      </c>
      <c r="AK212" s="2">
        <v>4.79</v>
      </c>
      <c r="AL212" s="11">
        <v>3.8344143000000002</v>
      </c>
      <c r="AM212" s="11">
        <v>3.7075136</v>
      </c>
      <c r="AN212" s="11">
        <v>3.6303076999999999</v>
      </c>
      <c r="AO212" s="11">
        <v>3.6084418</v>
      </c>
      <c r="AP212" s="11">
        <v>3.6350251999999998</v>
      </c>
      <c r="AQ212" s="11">
        <v>3.6971607</v>
      </c>
      <c r="AR212" s="11"/>
      <c r="AS212" s="2"/>
      <c r="AT212" s="7">
        <f t="shared" si="33"/>
        <v>3.7639999999999993</v>
      </c>
      <c r="AU212" s="7">
        <f t="shared" si="34"/>
        <v>3.4930000000000003</v>
      </c>
      <c r="AV212" s="7">
        <f t="shared" si="35"/>
        <v>2.0770000000000004</v>
      </c>
      <c r="AW212" s="2"/>
      <c r="AX212" s="8">
        <f t="shared" si="36"/>
        <v>12.999999999999989</v>
      </c>
      <c r="AY212" s="8">
        <f t="shared" si="37"/>
        <v>27.099999999999902</v>
      </c>
      <c r="AZ212" s="2"/>
      <c r="BA212" s="2">
        <f t="shared" si="38"/>
        <v>1.9999999999999574E-2</v>
      </c>
      <c r="BB212" s="2">
        <f t="shared" si="39"/>
        <v>8.9999999999999858E-2</v>
      </c>
      <c r="BC212" s="2"/>
      <c r="CB212" s="2"/>
    </row>
    <row r="213" spans="1:80" x14ac:dyDescent="0.25">
      <c r="A213" s="5">
        <f t="shared" si="40"/>
        <v>45576</v>
      </c>
      <c r="B213" t="s">
        <v>233</v>
      </c>
      <c r="C213" s="2">
        <v>4.2</v>
      </c>
      <c r="D213" s="2">
        <v>4.08</v>
      </c>
      <c r="E213" s="2">
        <v>2.2599999999999998</v>
      </c>
      <c r="F213" s="2">
        <v>3.55</v>
      </c>
      <c r="G213" s="7">
        <v>0.94499999999999995</v>
      </c>
      <c r="H213" s="2">
        <v>4.43</v>
      </c>
      <c r="I213" s="2">
        <v>2.0699999999999998</v>
      </c>
      <c r="J213" s="2">
        <v>3.21</v>
      </c>
      <c r="K213" s="2">
        <v>3.04</v>
      </c>
      <c r="L213" s="2">
        <v>3.01</v>
      </c>
      <c r="M213" s="3">
        <v>4.2039999999999997</v>
      </c>
      <c r="N213" s="2"/>
      <c r="O213" s="2">
        <v>4.16</v>
      </c>
      <c r="P213" s="2">
        <v>3.94</v>
      </c>
      <c r="Q213" s="2"/>
      <c r="R213" s="3">
        <v>4.3365999999999998</v>
      </c>
      <c r="S213" s="3">
        <v>4.0403000000000002</v>
      </c>
      <c r="T213" s="4">
        <v>4.141</v>
      </c>
      <c r="U213" s="4">
        <v>3.794</v>
      </c>
      <c r="V213" s="3">
        <v>2.4289999999999998</v>
      </c>
      <c r="W213" s="3">
        <v>2.2370000000000001</v>
      </c>
      <c r="X213" s="2"/>
      <c r="Y213" s="2">
        <v>4.46</v>
      </c>
      <c r="Z213" s="2">
        <v>4.16</v>
      </c>
      <c r="AA213" s="2">
        <v>3.94</v>
      </c>
      <c r="AB213" s="2">
        <v>3.91</v>
      </c>
      <c r="AC213" s="2">
        <v>4.07</v>
      </c>
      <c r="AD213" s="2">
        <v>3.98</v>
      </c>
      <c r="AE213" s="2">
        <v>4.0999999999999996</v>
      </c>
      <c r="AF213" s="2">
        <v>4.12</v>
      </c>
      <c r="AG213" s="2">
        <v>4.17</v>
      </c>
      <c r="AH213" s="2">
        <v>4.2</v>
      </c>
      <c r="AI213" s="2">
        <v>4.49</v>
      </c>
      <c r="AJ213" s="2">
        <v>4.7</v>
      </c>
      <c r="AK213" s="2">
        <v>4.7</v>
      </c>
      <c r="AL213" s="11">
        <v>3.7861741000000002</v>
      </c>
      <c r="AM213" s="11">
        <v>3.6249636999999999</v>
      </c>
      <c r="AN213" s="11">
        <v>3.5937790000000001</v>
      </c>
      <c r="AO213" s="11">
        <v>3.6001446000000001</v>
      </c>
      <c r="AP213" s="11">
        <v>3.6253023</v>
      </c>
      <c r="AQ213" s="11">
        <v>3.6766154000000002</v>
      </c>
      <c r="AR213" s="11"/>
      <c r="AS213" s="2"/>
      <c r="AT213" s="7">
        <f t="shared" si="33"/>
        <v>3.7440000000000007</v>
      </c>
      <c r="AU213" s="7">
        <f t="shared" si="34"/>
        <v>3.4470000000000001</v>
      </c>
      <c r="AV213" s="7">
        <f t="shared" si="35"/>
        <v>2.0450000000000004</v>
      </c>
      <c r="AW213" s="2"/>
      <c r="AX213" s="8">
        <f t="shared" si="36"/>
        <v>12.000000000000011</v>
      </c>
      <c r="AY213" s="8">
        <f t="shared" si="37"/>
        <v>29.70000000000006</v>
      </c>
      <c r="AZ213" s="2"/>
      <c r="BA213" s="2">
        <f t="shared" si="38"/>
        <v>4.0000000000000036E-2</v>
      </c>
      <c r="BB213" s="2">
        <f t="shared" si="39"/>
        <v>0.14000000000000012</v>
      </c>
      <c r="BC213" s="2"/>
      <c r="CB213" s="2"/>
    </row>
    <row r="214" spans="1:80" x14ac:dyDescent="0.25">
      <c r="A214" s="5">
        <f t="shared" si="40"/>
        <v>45579</v>
      </c>
      <c r="B214" t="s">
        <v>234</v>
      </c>
      <c r="C214" s="2">
        <v>4.24</v>
      </c>
      <c r="D214" s="2" t="e">
        <v>#N/A</v>
      </c>
      <c r="E214" s="2">
        <v>2.27</v>
      </c>
      <c r="F214" s="2">
        <v>3.55</v>
      </c>
      <c r="G214" s="7">
        <v>0.94399999999999995</v>
      </c>
      <c r="H214" s="2">
        <v>4.4800000000000004</v>
      </c>
      <c r="I214" s="2">
        <v>2.14</v>
      </c>
      <c r="J214" s="2" t="e">
        <v>#N/A</v>
      </c>
      <c r="K214" s="2">
        <v>3.02</v>
      </c>
      <c r="L214" s="2">
        <v>3</v>
      </c>
      <c r="M214" s="3">
        <v>4.2485999999999997</v>
      </c>
      <c r="N214" s="2"/>
      <c r="O214" s="2">
        <v>4.18</v>
      </c>
      <c r="P214" s="2" t="e">
        <v>#N/A</v>
      </c>
      <c r="Q214" s="2"/>
      <c r="R214" s="3">
        <v>4.3474000000000004</v>
      </c>
      <c r="S214" s="3">
        <v>4.0613000000000001</v>
      </c>
      <c r="T214" s="4">
        <v>4.1139999999999999</v>
      </c>
      <c r="U214" s="4">
        <v>3.786</v>
      </c>
      <c r="V214" s="3">
        <v>2.4449999999999998</v>
      </c>
      <c r="W214" s="3">
        <v>2.2570000000000001</v>
      </c>
      <c r="X214" s="2"/>
      <c r="Y214" s="2">
        <v>4.46</v>
      </c>
      <c r="Z214" s="2">
        <v>4.18</v>
      </c>
      <c r="AA214" s="2">
        <v>3.97</v>
      </c>
      <c r="AB214" s="2">
        <v>3.92</v>
      </c>
      <c r="AC214" s="2">
        <v>4.1100000000000003</v>
      </c>
      <c r="AD214" s="2">
        <v>4.0199999999999996</v>
      </c>
      <c r="AE214" s="2">
        <v>4.1399999999999997</v>
      </c>
      <c r="AF214" s="2">
        <v>4.18</v>
      </c>
      <c r="AG214" s="2">
        <v>4.22</v>
      </c>
      <c r="AH214" s="2">
        <v>4.24</v>
      </c>
      <c r="AI214" s="2">
        <v>4.5199999999999996</v>
      </c>
      <c r="AJ214" s="2">
        <v>4.72</v>
      </c>
      <c r="AK214" s="2">
        <v>4.7699999999999996</v>
      </c>
      <c r="AL214" s="11">
        <v>3.8094863999999999</v>
      </c>
      <c r="AM214" s="11">
        <v>3.7276997999999999</v>
      </c>
      <c r="AN214" s="11">
        <v>3.6631391999999998</v>
      </c>
      <c r="AO214" s="11">
        <v>3.6176902000000002</v>
      </c>
      <c r="AP214" s="11">
        <v>3.6259472000000001</v>
      </c>
      <c r="AQ214" s="11">
        <v>3.6877203999999999</v>
      </c>
      <c r="AR214" s="11"/>
      <c r="AS214" s="2"/>
      <c r="AT214" s="7">
        <f t="shared" si="33"/>
        <v>3.7751999999999999</v>
      </c>
      <c r="AU214" s="7">
        <f t="shared" si="34"/>
        <v>3.4580000000000002</v>
      </c>
      <c r="AV214" s="7">
        <f t="shared" si="35"/>
        <v>2.0690000000000004</v>
      </c>
      <c r="AW214" s="2"/>
      <c r="AX214" s="8" t="e">
        <f t="shared" si="36"/>
        <v>#N/A</v>
      </c>
      <c r="AY214" s="8">
        <f t="shared" si="37"/>
        <v>31.71999999999997</v>
      </c>
      <c r="AZ214" s="2"/>
      <c r="BA214" s="2">
        <f t="shared" si="38"/>
        <v>6.0000000000000497E-2</v>
      </c>
      <c r="BB214" s="2" t="e">
        <f t="shared" si="39"/>
        <v>#N/A</v>
      </c>
      <c r="BC214" s="2"/>
      <c r="CB214" s="2"/>
    </row>
    <row r="215" spans="1:80" x14ac:dyDescent="0.25">
      <c r="A215" s="5">
        <f t="shared" si="40"/>
        <v>45580</v>
      </c>
      <c r="B215" t="s">
        <v>235</v>
      </c>
      <c r="C215" s="2">
        <v>4.17</v>
      </c>
      <c r="D215" s="2">
        <v>4.03</v>
      </c>
      <c r="E215" s="2">
        <v>2.2200000000000002</v>
      </c>
      <c r="F215" s="2">
        <v>3.46</v>
      </c>
      <c r="G215" s="7">
        <v>0.96799999999999997</v>
      </c>
      <c r="H215" s="2">
        <v>4.45</v>
      </c>
      <c r="I215" s="2">
        <v>2.0699999999999998</v>
      </c>
      <c r="J215" s="2">
        <v>3.15</v>
      </c>
      <c r="K215" s="2">
        <v>2.96</v>
      </c>
      <c r="L215" s="2">
        <v>2.95</v>
      </c>
      <c r="M215" s="3">
        <v>4.2294</v>
      </c>
      <c r="N215" s="2"/>
      <c r="O215" s="2">
        <v>4.13</v>
      </c>
      <c r="P215" s="2">
        <v>3.96</v>
      </c>
      <c r="Q215" s="2"/>
      <c r="R215" s="3">
        <v>4.3249000000000004</v>
      </c>
      <c r="S215" s="3">
        <v>4.0255000000000001</v>
      </c>
      <c r="T215" s="4">
        <v>4.1159999999999997</v>
      </c>
      <c r="U215" s="4">
        <v>3.7570000000000001</v>
      </c>
      <c r="V215" s="3">
        <v>2.4039999999999999</v>
      </c>
      <c r="W215" s="3">
        <v>2.2069999999999999</v>
      </c>
      <c r="X215" s="2"/>
      <c r="Y215" s="2">
        <v>4.43</v>
      </c>
      <c r="Z215" s="2">
        <v>4.13</v>
      </c>
      <c r="AA215" s="2">
        <v>3.9</v>
      </c>
      <c r="AB215" s="2">
        <v>3.87</v>
      </c>
      <c r="AC215" s="2">
        <v>4.04</v>
      </c>
      <c r="AD215" s="2">
        <v>3.96</v>
      </c>
      <c r="AE215" s="2">
        <v>4.08</v>
      </c>
      <c r="AF215" s="2">
        <v>4.0999999999999996</v>
      </c>
      <c r="AG215" s="2">
        <v>4.1500000000000004</v>
      </c>
      <c r="AH215" s="2">
        <v>4.17</v>
      </c>
      <c r="AI215" s="2">
        <v>4.43</v>
      </c>
      <c r="AJ215" s="2">
        <v>4.63</v>
      </c>
      <c r="AK215" s="2">
        <v>4.7</v>
      </c>
      <c r="AL215" s="11">
        <v>3.7657609000000001</v>
      </c>
      <c r="AM215" s="11">
        <v>3.6748503000000001</v>
      </c>
      <c r="AN215" s="11">
        <v>3.6022113</v>
      </c>
      <c r="AO215" s="11">
        <v>3.5494089999999998</v>
      </c>
      <c r="AP215" s="11">
        <v>3.5520428000000002</v>
      </c>
      <c r="AQ215" s="11">
        <v>3.6046520000000002</v>
      </c>
      <c r="AR215" s="11"/>
      <c r="AS215" s="2"/>
      <c r="AT215" s="7">
        <f t="shared" si="33"/>
        <v>3.7260999999999997</v>
      </c>
      <c r="AU215" s="7">
        <f t="shared" si="34"/>
        <v>3.3980000000000006</v>
      </c>
      <c r="AV215" s="7">
        <f t="shared" si="35"/>
        <v>2.0099999999999998</v>
      </c>
      <c r="AW215" s="2"/>
      <c r="AX215" s="8">
        <f t="shared" si="36"/>
        <v>13.999999999999968</v>
      </c>
      <c r="AY215" s="8">
        <f t="shared" si="37"/>
        <v>32.809999999999917</v>
      </c>
      <c r="AZ215" s="2"/>
      <c r="BA215" s="2">
        <f t="shared" si="38"/>
        <v>4.0000000000000036E-2</v>
      </c>
      <c r="BB215" s="2">
        <f t="shared" si="39"/>
        <v>7.0000000000000284E-2</v>
      </c>
      <c r="BC215" s="2"/>
      <c r="CB215" s="2"/>
    </row>
    <row r="216" spans="1:80" x14ac:dyDescent="0.25">
      <c r="A216" s="5">
        <f t="shared" si="40"/>
        <v>45581</v>
      </c>
      <c r="B216" t="s">
        <v>236</v>
      </c>
      <c r="C216" s="2">
        <v>4.07</v>
      </c>
      <c r="D216" s="2">
        <v>4.0199999999999996</v>
      </c>
      <c r="E216" s="2">
        <v>2.19</v>
      </c>
      <c r="F216" s="2">
        <v>3.41</v>
      </c>
      <c r="G216" s="7">
        <v>0.94899999999999995</v>
      </c>
      <c r="H216" s="2">
        <v>4.43</v>
      </c>
      <c r="I216" s="2">
        <v>2.0499999999999998</v>
      </c>
      <c r="J216" s="2">
        <v>3.1</v>
      </c>
      <c r="K216" s="2">
        <v>2.93</v>
      </c>
      <c r="L216" s="2">
        <v>2.91</v>
      </c>
      <c r="M216" s="3">
        <v>4.2061999999999999</v>
      </c>
      <c r="N216" s="2"/>
      <c r="O216" s="2">
        <v>4.03</v>
      </c>
      <c r="P216" s="2">
        <v>3.94</v>
      </c>
      <c r="Q216" s="2"/>
      <c r="R216" s="3">
        <v>4.2397</v>
      </c>
      <c r="S216" s="3">
        <v>3.9213</v>
      </c>
      <c r="T216" s="4">
        <v>4.09</v>
      </c>
      <c r="U216" s="4">
        <v>3.7290000000000001</v>
      </c>
      <c r="V216" s="3">
        <v>2.3660000000000001</v>
      </c>
      <c r="W216" s="3">
        <v>2.16</v>
      </c>
      <c r="X216" s="2"/>
      <c r="Y216" s="2">
        <v>4.3600000000000003</v>
      </c>
      <c r="Z216" s="2">
        <v>4.03</v>
      </c>
      <c r="AA216" s="2">
        <v>3.79</v>
      </c>
      <c r="AB216" s="2">
        <v>3.77</v>
      </c>
      <c r="AC216" s="2">
        <v>3.94</v>
      </c>
      <c r="AD216" s="2">
        <v>3.86</v>
      </c>
      <c r="AE216" s="2">
        <v>3.97</v>
      </c>
      <c r="AF216" s="2">
        <v>4.01</v>
      </c>
      <c r="AG216" s="2">
        <v>4.05</v>
      </c>
      <c r="AH216" s="2">
        <v>4.07</v>
      </c>
      <c r="AI216" s="2">
        <v>4.3499999999999996</v>
      </c>
      <c r="AJ216" s="2">
        <v>4.55</v>
      </c>
      <c r="AK216" s="2">
        <v>4.6399999999999997</v>
      </c>
      <c r="AL216" s="11">
        <v>3.6521425000000001</v>
      </c>
      <c r="AM216" s="11">
        <v>3.5596823</v>
      </c>
      <c r="AN216" s="11">
        <v>3.5029357999999999</v>
      </c>
      <c r="AO216" s="11">
        <v>3.4714759000000002</v>
      </c>
      <c r="AP216" s="11">
        <v>3.4863266999999998</v>
      </c>
      <c r="AQ216" s="11">
        <v>3.5397227999999998</v>
      </c>
      <c r="AR216" s="11"/>
      <c r="AS216" s="2"/>
      <c r="AT216" s="7">
        <f t="shared" si="33"/>
        <v>3.6029</v>
      </c>
      <c r="AU216" s="7">
        <f t="shared" si="34"/>
        <v>3.3680000000000003</v>
      </c>
      <c r="AV216" s="7">
        <f t="shared" si="35"/>
        <v>1.9540000000000002</v>
      </c>
      <c r="AW216" s="2"/>
      <c r="AX216" s="8">
        <f t="shared" si="36"/>
        <v>5.0000000000000711</v>
      </c>
      <c r="AY216" s="8">
        <f t="shared" si="37"/>
        <v>23.489999999999966</v>
      </c>
      <c r="AZ216" s="2"/>
      <c r="BA216" s="2">
        <f t="shared" si="38"/>
        <v>4.0000000000000036E-2</v>
      </c>
      <c r="BB216" s="2">
        <f t="shared" si="39"/>
        <v>7.9999999999999627E-2</v>
      </c>
      <c r="BC216" s="2"/>
      <c r="CB216" s="2"/>
    </row>
    <row r="217" spans="1:80" x14ac:dyDescent="0.25">
      <c r="A217" s="5">
        <f t="shared" si="40"/>
        <v>45582</v>
      </c>
      <c r="B217" t="s">
        <v>237</v>
      </c>
      <c r="C217" s="2">
        <v>4.09</v>
      </c>
      <c r="D217" s="2">
        <v>4.09</v>
      </c>
      <c r="E217" s="2">
        <v>2.2000000000000002</v>
      </c>
      <c r="F217" s="2">
        <v>3.41</v>
      </c>
      <c r="G217" s="7">
        <v>0.95899999999999996</v>
      </c>
      <c r="H217" s="2">
        <v>4.43</v>
      </c>
      <c r="I217" s="2">
        <v>1.98</v>
      </c>
      <c r="J217" s="2">
        <v>3.16</v>
      </c>
      <c r="K217" s="2">
        <v>2.93</v>
      </c>
      <c r="L217" s="2">
        <v>2.9</v>
      </c>
      <c r="M217" s="3">
        <v>4.2492000000000001</v>
      </c>
      <c r="N217" s="2"/>
      <c r="O217" s="2">
        <v>4.03</v>
      </c>
      <c r="P217" s="2">
        <v>3.99</v>
      </c>
      <c r="Q217" s="2"/>
      <c r="R217" s="3">
        <v>4.2355999999999998</v>
      </c>
      <c r="S217" s="3">
        <v>3.9152</v>
      </c>
      <c r="T217" s="4">
        <v>4.1020000000000003</v>
      </c>
      <c r="U217" s="4">
        <v>3.7440000000000002</v>
      </c>
      <c r="V217" s="3">
        <v>2.3039999999999998</v>
      </c>
      <c r="W217" s="3">
        <v>2.117</v>
      </c>
      <c r="X217" s="2"/>
      <c r="Y217" s="2">
        <v>4.37</v>
      </c>
      <c r="Z217" s="2">
        <v>4.03</v>
      </c>
      <c r="AA217" s="2">
        <v>3.8</v>
      </c>
      <c r="AB217" s="2">
        <v>3.78</v>
      </c>
      <c r="AC217" s="2">
        <v>3.95</v>
      </c>
      <c r="AD217" s="2">
        <v>3.87</v>
      </c>
      <c r="AE217" s="2">
        <v>3.99</v>
      </c>
      <c r="AF217" s="2">
        <v>4.03</v>
      </c>
      <c r="AG217" s="2">
        <v>4.07</v>
      </c>
      <c r="AH217" s="2">
        <v>4.09</v>
      </c>
      <c r="AI217" s="2">
        <v>4.38</v>
      </c>
      <c r="AJ217" s="2">
        <v>4.5599999999999996</v>
      </c>
      <c r="AK217" s="2">
        <v>4.6500000000000004</v>
      </c>
      <c r="AL217" s="11">
        <v>3.6529836000000002</v>
      </c>
      <c r="AM217" s="11">
        <v>3.5558459</v>
      </c>
      <c r="AN217" s="11">
        <v>3.5034398000000002</v>
      </c>
      <c r="AO217" s="11">
        <v>3.4871615</v>
      </c>
      <c r="AP217" s="11">
        <v>3.5147995999999999</v>
      </c>
      <c r="AQ217" s="11">
        <v>3.5749336999999999</v>
      </c>
      <c r="AR217" s="11"/>
      <c r="AS217" s="2"/>
      <c r="AT217" s="7">
        <f t="shared" si="33"/>
        <v>3.5948000000000002</v>
      </c>
      <c r="AU217" s="7">
        <f t="shared" si="34"/>
        <v>3.3860000000000001</v>
      </c>
      <c r="AV217" s="7">
        <f t="shared" si="35"/>
        <v>1.9300000000000002</v>
      </c>
      <c r="AW217" s="2"/>
      <c r="AX217" s="8">
        <f t="shared" si="36"/>
        <v>0</v>
      </c>
      <c r="AY217" s="8">
        <f t="shared" si="37"/>
        <v>20.88000000000001</v>
      </c>
      <c r="AZ217" s="2"/>
      <c r="BA217" s="2">
        <f t="shared" si="38"/>
        <v>5.9999999999999609E-2</v>
      </c>
      <c r="BB217" s="2">
        <f t="shared" si="39"/>
        <v>9.9999999999999645E-2</v>
      </c>
      <c r="BC217" s="2"/>
      <c r="CB217" s="2"/>
    </row>
    <row r="218" spans="1:80" x14ac:dyDescent="0.25">
      <c r="A218" s="5">
        <f t="shared" si="40"/>
        <v>45583</v>
      </c>
      <c r="B218" t="s">
        <v>238</v>
      </c>
      <c r="C218" s="2">
        <v>4.05</v>
      </c>
      <c r="D218" s="2">
        <v>4.08</v>
      </c>
      <c r="E218" s="2">
        <v>2.19</v>
      </c>
      <c r="F218" s="2">
        <v>3.35</v>
      </c>
      <c r="G218" s="7">
        <v>0.96199999999999997</v>
      </c>
      <c r="H218" s="2">
        <v>4.46</v>
      </c>
      <c r="I218" s="2">
        <v>2.0299999999999998</v>
      </c>
      <c r="J218" s="2">
        <v>3.13</v>
      </c>
      <c r="K218" s="2">
        <v>2.9</v>
      </c>
      <c r="L218" s="2">
        <v>2.88</v>
      </c>
      <c r="M218" s="3">
        <v>4.3072999999999997</v>
      </c>
      <c r="N218" s="2"/>
      <c r="O218" s="2">
        <v>3.99</v>
      </c>
      <c r="P218" s="2">
        <v>3.96</v>
      </c>
      <c r="Q218" s="2"/>
      <c r="R218" s="3">
        <v>4.2130999999999998</v>
      </c>
      <c r="S218" s="3">
        <v>3.8845999999999998</v>
      </c>
      <c r="T218" s="4">
        <v>4.125</v>
      </c>
      <c r="U218" s="4">
        <v>3.7719999999999998</v>
      </c>
      <c r="V218" s="3">
        <v>2.2650000000000001</v>
      </c>
      <c r="W218" s="3">
        <v>2.081</v>
      </c>
      <c r="X218" s="2"/>
      <c r="Y218" s="2">
        <v>4.3499999999999996</v>
      </c>
      <c r="Z218" s="2">
        <v>3.99</v>
      </c>
      <c r="AA218" s="2">
        <v>3.76</v>
      </c>
      <c r="AB218" s="2">
        <v>3.73</v>
      </c>
      <c r="AC218" s="2">
        <v>3.91</v>
      </c>
      <c r="AD218" s="2">
        <v>3.82</v>
      </c>
      <c r="AE218" s="2">
        <v>3.94</v>
      </c>
      <c r="AF218" s="2">
        <v>3.98</v>
      </c>
      <c r="AG218" s="2">
        <v>4.03</v>
      </c>
      <c r="AH218" s="2">
        <v>4.05</v>
      </c>
      <c r="AI218" s="2">
        <v>4.34</v>
      </c>
      <c r="AJ218" s="2">
        <v>4.5199999999999996</v>
      </c>
      <c r="AK218" s="2">
        <v>4.59</v>
      </c>
      <c r="AL218" s="11">
        <v>3.5655735000000002</v>
      </c>
      <c r="AM218" s="11">
        <v>3.4548204</v>
      </c>
      <c r="AN218" s="11">
        <v>3.4522263</v>
      </c>
      <c r="AO218" s="11">
        <v>3.4528241999999998</v>
      </c>
      <c r="AP218" s="11">
        <v>3.4802105999999999</v>
      </c>
      <c r="AQ218" s="11">
        <v>3.5378357</v>
      </c>
      <c r="AR218" s="11"/>
      <c r="AS218" s="2"/>
      <c r="AT218" s="7">
        <f t="shared" si="33"/>
        <v>3.5560999999999998</v>
      </c>
      <c r="AU218" s="7">
        <f t="shared" si="34"/>
        <v>3.4189999999999996</v>
      </c>
      <c r="AV218" s="7">
        <f t="shared" si="35"/>
        <v>1.8969999999999998</v>
      </c>
      <c r="AW218" s="2"/>
      <c r="AX218" s="8">
        <f t="shared" si="36"/>
        <v>-3.0000000000000249</v>
      </c>
      <c r="AY218" s="8">
        <f t="shared" si="37"/>
        <v>13.710000000000022</v>
      </c>
      <c r="AZ218" s="2"/>
      <c r="BA218" s="2">
        <f t="shared" si="38"/>
        <v>5.9999999999999609E-2</v>
      </c>
      <c r="BB218" s="2">
        <f t="shared" si="39"/>
        <v>0.12000000000000011</v>
      </c>
      <c r="BC218" s="2"/>
      <c r="CB218" s="2"/>
    </row>
    <row r="219" spans="1:80" x14ac:dyDescent="0.25">
      <c r="A219" s="5">
        <f t="shared" si="40"/>
        <v>45586</v>
      </c>
      <c r="B219" t="s">
        <v>239</v>
      </c>
      <c r="C219" s="2">
        <v>4.1399999999999997</v>
      </c>
      <c r="D219" s="2">
        <v>4.1900000000000004</v>
      </c>
      <c r="E219" s="2">
        <v>2.29</v>
      </c>
      <c r="F219" s="2">
        <v>3.52</v>
      </c>
      <c r="G219" s="7">
        <v>0.96199999999999997</v>
      </c>
      <c r="H219" s="2">
        <v>4.47</v>
      </c>
      <c r="I219" s="2">
        <v>2.13</v>
      </c>
      <c r="J219" s="2">
        <v>3.23</v>
      </c>
      <c r="K219" s="2">
        <v>3.03</v>
      </c>
      <c r="L219" s="2">
        <v>3.03</v>
      </c>
      <c r="M219" s="3">
        <v>4.2747000000000002</v>
      </c>
      <c r="N219" s="2"/>
      <c r="O219" s="2">
        <v>4.05</v>
      </c>
      <c r="P219" s="2">
        <v>4.03</v>
      </c>
      <c r="Q219" s="2"/>
      <c r="R219" s="3">
        <v>4.2229999999999999</v>
      </c>
      <c r="S219" s="3">
        <v>3.9144000000000001</v>
      </c>
      <c r="T219" s="4">
        <v>4.1399999999999997</v>
      </c>
      <c r="U219" s="4">
        <v>3.794</v>
      </c>
      <c r="V219" s="3">
        <v>2.323</v>
      </c>
      <c r="W219" s="3">
        <v>2.1549999999999998</v>
      </c>
      <c r="X219" s="2"/>
      <c r="Y219" s="2">
        <v>4.3899999999999997</v>
      </c>
      <c r="Z219" s="2">
        <v>4.05</v>
      </c>
      <c r="AA219" s="2">
        <v>3.82</v>
      </c>
      <c r="AB219" s="2">
        <v>3.8</v>
      </c>
      <c r="AC219" s="2">
        <v>3.97</v>
      </c>
      <c r="AD219" s="2">
        <v>3.89</v>
      </c>
      <c r="AE219" s="2">
        <v>4.0199999999999996</v>
      </c>
      <c r="AF219" s="2">
        <v>4.07</v>
      </c>
      <c r="AG219" s="2">
        <v>4.12</v>
      </c>
      <c r="AH219" s="2">
        <v>4.1399999999999997</v>
      </c>
      <c r="AI219" s="2">
        <v>4.4400000000000004</v>
      </c>
      <c r="AJ219" s="2">
        <v>4.6399999999999997</v>
      </c>
      <c r="AK219" s="2">
        <v>4.66</v>
      </c>
      <c r="AL219" s="11">
        <v>3.6363628000000001</v>
      </c>
      <c r="AM219" s="11">
        <v>3.5649823</v>
      </c>
      <c r="AN219" s="11">
        <v>3.5390716000000002</v>
      </c>
      <c r="AO219" s="11">
        <v>3.5231035999999998</v>
      </c>
      <c r="AP219" s="11">
        <v>3.5460308999999999</v>
      </c>
      <c r="AQ219" s="11">
        <v>3.6118033999999999</v>
      </c>
      <c r="AR219" s="11"/>
      <c r="AS219" s="2"/>
      <c r="AT219" s="7">
        <f t="shared" si="33"/>
        <v>3.6058000000000003</v>
      </c>
      <c r="AU219" s="7">
        <f t="shared" si="34"/>
        <v>3.4480000000000004</v>
      </c>
      <c r="AV219" s="7">
        <f t="shared" si="35"/>
        <v>1.9869999999999997</v>
      </c>
      <c r="AW219" s="2"/>
      <c r="AX219" s="8">
        <f t="shared" si="36"/>
        <v>-5.0000000000000711</v>
      </c>
      <c r="AY219" s="8">
        <f t="shared" si="37"/>
        <v>15.779999999999994</v>
      </c>
      <c r="AZ219" s="2"/>
      <c r="BA219" s="2">
        <f t="shared" si="38"/>
        <v>8.9999999999999858E-2</v>
      </c>
      <c r="BB219" s="2">
        <f t="shared" si="39"/>
        <v>0.16000000000000014</v>
      </c>
      <c r="BC219" s="2"/>
      <c r="CB219" s="2"/>
    </row>
    <row r="220" spans="1:80" x14ac:dyDescent="0.25">
      <c r="A220" s="5">
        <f t="shared" si="40"/>
        <v>45587</v>
      </c>
      <c r="B220" t="s">
        <v>240</v>
      </c>
      <c r="C220" s="2">
        <v>4.16</v>
      </c>
      <c r="D220" s="2">
        <v>4.2</v>
      </c>
      <c r="E220" s="2">
        <v>2.31</v>
      </c>
      <c r="F220" s="2">
        <v>3.56</v>
      </c>
      <c r="G220" s="7">
        <v>0.97699999999999998</v>
      </c>
      <c r="H220" s="2">
        <v>4.5</v>
      </c>
      <c r="I220" s="2">
        <v>2.11</v>
      </c>
      <c r="J220" s="2">
        <v>3.24</v>
      </c>
      <c r="K220" s="2">
        <v>3.04</v>
      </c>
      <c r="L220" s="2">
        <v>3.02</v>
      </c>
      <c r="M220" s="3">
        <v>4.4336000000000002</v>
      </c>
      <c r="N220" s="2"/>
      <c r="O220" s="2">
        <v>4.07</v>
      </c>
      <c r="P220" s="2">
        <v>4.04</v>
      </c>
      <c r="Q220" s="2"/>
      <c r="R220" s="3">
        <v>4.2355999999999998</v>
      </c>
      <c r="S220" s="3">
        <v>3.9422000000000001</v>
      </c>
      <c r="T220" s="4">
        <v>4.1790000000000003</v>
      </c>
      <c r="U220" s="4">
        <v>3.851</v>
      </c>
      <c r="V220" s="3">
        <v>2.2789999999999999</v>
      </c>
      <c r="W220" s="3">
        <v>2.133</v>
      </c>
      <c r="X220" s="2"/>
      <c r="Y220" s="2">
        <v>4.4000000000000004</v>
      </c>
      <c r="Z220" s="2">
        <v>4.07</v>
      </c>
      <c r="AA220" s="2">
        <v>3.84</v>
      </c>
      <c r="AB220" s="2">
        <v>3.81</v>
      </c>
      <c r="AC220" s="2">
        <v>3.99</v>
      </c>
      <c r="AD220" s="2">
        <v>3.9</v>
      </c>
      <c r="AE220" s="2">
        <v>4.04</v>
      </c>
      <c r="AF220" s="2">
        <v>4.09</v>
      </c>
      <c r="AG220" s="2">
        <v>4.1399999999999997</v>
      </c>
      <c r="AH220" s="2">
        <v>4.16</v>
      </c>
      <c r="AI220" s="2">
        <v>4.4400000000000004</v>
      </c>
      <c r="AJ220" s="2">
        <v>4.6399999999999997</v>
      </c>
      <c r="AK220" s="2">
        <v>4.6900000000000004</v>
      </c>
      <c r="AL220" s="11">
        <v>3.6687145000000001</v>
      </c>
      <c r="AM220" s="11">
        <v>3.6072068000000002</v>
      </c>
      <c r="AN220" s="11">
        <v>3.5709841</v>
      </c>
      <c r="AO220" s="11">
        <v>3.5491538</v>
      </c>
      <c r="AP220" s="11">
        <v>3.5711594</v>
      </c>
      <c r="AQ220" s="11">
        <v>3.6360266000000001</v>
      </c>
      <c r="AR220" s="11"/>
      <c r="AS220" s="2"/>
      <c r="AT220" s="7">
        <f t="shared" si="33"/>
        <v>3.6488000000000005</v>
      </c>
      <c r="AU220" s="7">
        <f t="shared" si="34"/>
        <v>3.5229999999999997</v>
      </c>
      <c r="AV220" s="7">
        <f t="shared" si="35"/>
        <v>1.9870000000000001</v>
      </c>
      <c r="AW220" s="2"/>
      <c r="AX220" s="8">
        <f t="shared" si="36"/>
        <v>-4.0000000000000036</v>
      </c>
      <c r="AY220" s="8">
        <f t="shared" si="37"/>
        <v>12.58000000000008</v>
      </c>
      <c r="AZ220" s="2"/>
      <c r="BA220" s="2">
        <f t="shared" si="38"/>
        <v>8.9999999999999858E-2</v>
      </c>
      <c r="BB220" s="2">
        <f t="shared" si="39"/>
        <v>0.16000000000000014</v>
      </c>
      <c r="BC220" s="2"/>
      <c r="CB220" s="2"/>
    </row>
    <row r="221" spans="1:80" x14ac:dyDescent="0.25">
      <c r="A221" s="5">
        <f t="shared" si="40"/>
        <v>45588</v>
      </c>
      <c r="B221" t="s">
        <v>241</v>
      </c>
      <c r="C221" s="2">
        <v>4.21</v>
      </c>
      <c r="D221" s="2">
        <v>4.24</v>
      </c>
      <c r="E221" s="2">
        <v>2.3199999999999998</v>
      </c>
      <c r="F221" s="2">
        <v>3.52</v>
      </c>
      <c r="G221" s="7">
        <v>0.98</v>
      </c>
      <c r="H221" s="2">
        <v>4.55</v>
      </c>
      <c r="I221" s="2">
        <v>2.17</v>
      </c>
      <c r="J221" s="2">
        <v>3.27</v>
      </c>
      <c r="K221" s="2">
        <v>3.04</v>
      </c>
      <c r="L221" s="2">
        <v>3.02</v>
      </c>
      <c r="M221" s="3">
        <v>4.4654999999999996</v>
      </c>
      <c r="N221" s="2"/>
      <c r="O221" s="2">
        <v>4.0999999999999996</v>
      </c>
      <c r="P221" s="2">
        <v>4.09</v>
      </c>
      <c r="Q221" s="2"/>
      <c r="R221" s="3">
        <v>4.2332999999999998</v>
      </c>
      <c r="S221" s="3">
        <v>3.9597000000000002</v>
      </c>
      <c r="T221" s="4">
        <v>4.173</v>
      </c>
      <c r="U221" s="4">
        <v>3.8620000000000001</v>
      </c>
      <c r="V221" s="3">
        <v>2.2629999999999999</v>
      </c>
      <c r="W221" s="3">
        <v>2.1190000000000002</v>
      </c>
      <c r="X221" s="2"/>
      <c r="Y221" s="2">
        <v>4.3899999999999997</v>
      </c>
      <c r="Z221" s="2">
        <v>4.0999999999999996</v>
      </c>
      <c r="AA221" s="2">
        <v>3.88</v>
      </c>
      <c r="AB221" s="2">
        <v>3.87</v>
      </c>
      <c r="AC221" s="2">
        <v>4.04</v>
      </c>
      <c r="AD221" s="2">
        <v>3.95</v>
      </c>
      <c r="AE221" s="2">
        <v>4.09</v>
      </c>
      <c r="AF221" s="2">
        <v>4.1399999999999997</v>
      </c>
      <c r="AG221" s="2">
        <v>4.1900000000000004</v>
      </c>
      <c r="AH221" s="2">
        <v>4.21</v>
      </c>
      <c r="AI221" s="2">
        <v>4.51</v>
      </c>
      <c r="AJ221" s="2">
        <v>4.68</v>
      </c>
      <c r="AK221" s="2">
        <v>4.74</v>
      </c>
      <c r="AL221" s="11">
        <v>3.6920215000000001</v>
      </c>
      <c r="AM221" s="11">
        <v>3.6645897000000001</v>
      </c>
      <c r="AN221" s="11">
        <v>3.6264960999999998</v>
      </c>
      <c r="AO221" s="11">
        <v>3.6087753999999999</v>
      </c>
      <c r="AP221" s="11">
        <v>3.6364944000000001</v>
      </c>
      <c r="AQ221" s="11">
        <v>3.6998953999999999</v>
      </c>
      <c r="AR221" s="11"/>
      <c r="AS221" s="2"/>
      <c r="AT221" s="7">
        <f t="shared" si="33"/>
        <v>3.6861000000000006</v>
      </c>
      <c r="AU221" s="7">
        <f t="shared" si="34"/>
        <v>3.5510000000000002</v>
      </c>
      <c r="AV221" s="7">
        <f t="shared" si="35"/>
        <v>1.9750000000000005</v>
      </c>
      <c r="AW221" s="2"/>
      <c r="AX221" s="8">
        <f t="shared" si="36"/>
        <v>-3.0000000000000249</v>
      </c>
      <c r="AY221" s="8">
        <f t="shared" si="37"/>
        <v>13.510000000000044</v>
      </c>
      <c r="AZ221" s="2"/>
      <c r="BA221" s="2">
        <f t="shared" si="38"/>
        <v>0.11000000000000032</v>
      </c>
      <c r="BB221" s="2">
        <f t="shared" si="39"/>
        <v>0.15000000000000036</v>
      </c>
      <c r="BC221" s="2"/>
      <c r="CB221" s="2"/>
    </row>
    <row r="222" spans="1:80" x14ac:dyDescent="0.25">
      <c r="A222" s="5">
        <f t="shared" si="40"/>
        <v>45589</v>
      </c>
      <c r="B222" t="s">
        <v>242</v>
      </c>
      <c r="C222" s="2">
        <v>4.2300000000000004</v>
      </c>
      <c r="D222" s="2">
        <v>4.21</v>
      </c>
      <c r="E222" s="2">
        <v>2.27</v>
      </c>
      <c r="F222" s="2">
        <v>3.47</v>
      </c>
      <c r="G222" s="7">
        <v>0.95199999999999996</v>
      </c>
      <c r="H222" s="2">
        <v>4.5199999999999996</v>
      </c>
      <c r="I222" s="2">
        <v>2.09</v>
      </c>
      <c r="J222" s="2">
        <v>3.24</v>
      </c>
      <c r="K222" s="2">
        <v>3</v>
      </c>
      <c r="L222" s="2">
        <v>2.96</v>
      </c>
      <c r="M222" s="3">
        <v>4.4511000000000003</v>
      </c>
      <c r="N222" s="2"/>
      <c r="O222" s="2">
        <v>4.13</v>
      </c>
      <c r="P222" s="2">
        <v>4.07</v>
      </c>
      <c r="Q222" s="2"/>
      <c r="R222" s="3">
        <v>4.2549000000000001</v>
      </c>
      <c r="S222" s="3">
        <v>3.9925999999999999</v>
      </c>
      <c r="T222" s="4">
        <v>4.1529999999999996</v>
      </c>
      <c r="U222" s="4">
        <v>3.8420000000000001</v>
      </c>
      <c r="V222" s="3">
        <v>2.2320000000000002</v>
      </c>
      <c r="W222" s="3">
        <v>2.085</v>
      </c>
      <c r="X222" s="2"/>
      <c r="Y222" s="2">
        <v>4.45</v>
      </c>
      <c r="Z222" s="2">
        <v>4.13</v>
      </c>
      <c r="AA222" s="2">
        <v>3.92</v>
      </c>
      <c r="AB222" s="2">
        <v>3.91</v>
      </c>
      <c r="AC222" s="2">
        <v>4.08</v>
      </c>
      <c r="AD222" s="2">
        <v>3.99</v>
      </c>
      <c r="AE222" s="2">
        <v>4.12</v>
      </c>
      <c r="AF222" s="2">
        <v>4.16</v>
      </c>
      <c r="AG222" s="2">
        <v>4.21</v>
      </c>
      <c r="AH222" s="2">
        <v>4.2300000000000004</v>
      </c>
      <c r="AI222" s="2">
        <v>4.51</v>
      </c>
      <c r="AJ222" s="2">
        <v>4.7</v>
      </c>
      <c r="AK222" s="2">
        <v>4.75</v>
      </c>
      <c r="AL222" s="11">
        <v>3.7367029</v>
      </c>
      <c r="AM222" s="11">
        <v>3.6965013</v>
      </c>
      <c r="AN222" s="11">
        <v>3.6392715999999998</v>
      </c>
      <c r="AO222" s="11">
        <v>3.6223193</v>
      </c>
      <c r="AP222" s="11">
        <v>3.6497470999999999</v>
      </c>
      <c r="AQ222" s="11">
        <v>3.7086923000000001</v>
      </c>
      <c r="AR222" s="11"/>
      <c r="AS222" s="2"/>
      <c r="AT222" s="7">
        <f t="shared" si="33"/>
        <v>3.7302999999999997</v>
      </c>
      <c r="AU222" s="7">
        <f t="shared" si="34"/>
        <v>3.5310000000000006</v>
      </c>
      <c r="AV222" s="7">
        <f t="shared" si="35"/>
        <v>1.9379999999999997</v>
      </c>
      <c r="AW222" s="2"/>
      <c r="AX222" s="8">
        <f t="shared" si="36"/>
        <v>2.0000000000000462</v>
      </c>
      <c r="AY222" s="8">
        <f t="shared" si="37"/>
        <v>19.929999999999914</v>
      </c>
      <c r="AZ222" s="2"/>
      <c r="BA222" s="2">
        <f t="shared" si="38"/>
        <v>0.10000000000000053</v>
      </c>
      <c r="BB222" s="2">
        <f t="shared" si="39"/>
        <v>0.13999999999999968</v>
      </c>
      <c r="BC222" s="2"/>
      <c r="CB222" s="2"/>
    </row>
    <row r="223" spans="1:80" x14ac:dyDescent="0.25">
      <c r="A223" s="5">
        <f t="shared" si="40"/>
        <v>45590</v>
      </c>
      <c r="B223" t="s">
        <v>243</v>
      </c>
      <c r="C223" s="2">
        <v>4.24</v>
      </c>
      <c r="D223" s="2">
        <v>4.25</v>
      </c>
      <c r="E223" s="2">
        <v>2.2999999999999998</v>
      </c>
      <c r="F223" s="2">
        <v>3.52</v>
      </c>
      <c r="G223" s="7">
        <v>0.95099999999999996</v>
      </c>
      <c r="H223" s="2">
        <v>4.4400000000000004</v>
      </c>
      <c r="I223" s="2">
        <v>2.06</v>
      </c>
      <c r="J223" s="2">
        <v>3.26</v>
      </c>
      <c r="K223" s="2">
        <v>3.06</v>
      </c>
      <c r="L223" s="2">
        <v>3.02</v>
      </c>
      <c r="M223" s="3">
        <v>4.4123999999999999</v>
      </c>
      <c r="N223" s="2"/>
      <c r="O223" s="2">
        <v>4.17</v>
      </c>
      <c r="P223" s="2">
        <v>4.0999999999999996</v>
      </c>
      <c r="Q223" s="2"/>
      <c r="R223" s="3">
        <v>4.2606999999999999</v>
      </c>
      <c r="S223" s="3">
        <v>4.0157999999999996</v>
      </c>
      <c r="T223" s="4">
        <v>4.1539999999999999</v>
      </c>
      <c r="U223" s="4">
        <v>3.851</v>
      </c>
      <c r="V223" s="3">
        <v>2.2519999999999998</v>
      </c>
      <c r="W223" s="3">
        <v>2.1160000000000001</v>
      </c>
      <c r="X223" s="2"/>
      <c r="Y223" s="2">
        <v>4.4400000000000004</v>
      </c>
      <c r="Z223" s="2">
        <v>4.17</v>
      </c>
      <c r="AA223" s="2">
        <v>3.96</v>
      </c>
      <c r="AB223" s="2">
        <v>3.94</v>
      </c>
      <c r="AC223" s="2">
        <v>4.1100000000000003</v>
      </c>
      <c r="AD223" s="2">
        <v>4.01</v>
      </c>
      <c r="AE223" s="2">
        <v>4.13</v>
      </c>
      <c r="AF223" s="2">
        <v>4.17</v>
      </c>
      <c r="AG223" s="2">
        <v>4.22</v>
      </c>
      <c r="AH223" s="2">
        <v>4.24</v>
      </c>
      <c r="AI223" s="2">
        <v>4.51</v>
      </c>
      <c r="AJ223" s="2">
        <v>4.6900000000000004</v>
      </c>
      <c r="AK223" s="2">
        <v>4.76</v>
      </c>
      <c r="AL223" s="11">
        <v>3.7700504000000001</v>
      </c>
      <c r="AM223" s="11">
        <v>3.7177068000000002</v>
      </c>
      <c r="AN223" s="11">
        <v>3.6805110000000001</v>
      </c>
      <c r="AO223" s="11">
        <v>3.6610729000000002</v>
      </c>
      <c r="AP223" s="11">
        <v>3.6689729</v>
      </c>
      <c r="AQ223" s="11">
        <v>3.7099934000000001</v>
      </c>
      <c r="AR223" s="11"/>
      <c r="AS223" s="2"/>
      <c r="AT223" s="7">
        <f t="shared" si="33"/>
        <v>3.7708999999999993</v>
      </c>
      <c r="AU223" s="7">
        <f t="shared" si="34"/>
        <v>3.548</v>
      </c>
      <c r="AV223" s="7">
        <f t="shared" si="35"/>
        <v>1.9800000000000004</v>
      </c>
      <c r="AW223" s="2"/>
      <c r="AX223" s="8">
        <f t="shared" si="36"/>
        <v>-0.99999999999997868</v>
      </c>
      <c r="AY223" s="8">
        <f t="shared" si="37"/>
        <v>22.289999999999921</v>
      </c>
      <c r="AZ223" s="2"/>
      <c r="BA223" s="2">
        <f t="shared" si="38"/>
        <v>7.0000000000000284E-2</v>
      </c>
      <c r="BB223" s="2">
        <f t="shared" si="39"/>
        <v>0.15000000000000036</v>
      </c>
      <c r="BC223" s="2"/>
      <c r="CB223" s="2"/>
    </row>
    <row r="224" spans="1:80" x14ac:dyDescent="0.25">
      <c r="A224" s="5">
        <f t="shared" si="40"/>
        <v>45593</v>
      </c>
      <c r="B224" t="s">
        <v>244</v>
      </c>
      <c r="C224" s="2">
        <v>4.25</v>
      </c>
      <c r="D224" s="2">
        <v>4.28</v>
      </c>
      <c r="E224" s="2">
        <v>2.2799999999999998</v>
      </c>
      <c r="F224" s="2">
        <v>3.5</v>
      </c>
      <c r="G224" s="7">
        <v>0.98499999999999999</v>
      </c>
      <c r="H224" s="2">
        <v>4.45</v>
      </c>
      <c r="I224" s="2">
        <v>2.08</v>
      </c>
      <c r="J224" s="2">
        <v>3.27</v>
      </c>
      <c r="K224" s="2">
        <v>3</v>
      </c>
      <c r="L224" s="2">
        <v>2.98</v>
      </c>
      <c r="M224" s="3">
        <v>4.4809000000000001</v>
      </c>
      <c r="N224" s="2"/>
      <c r="O224" s="2">
        <v>4.21</v>
      </c>
      <c r="P224" s="2">
        <v>4.1399999999999997</v>
      </c>
      <c r="Q224" s="2"/>
      <c r="R224" s="3">
        <v>4.2586000000000004</v>
      </c>
      <c r="S224" s="3">
        <v>4.0263999999999998</v>
      </c>
      <c r="T224" s="4">
        <v>4.17</v>
      </c>
      <c r="U224" s="4">
        <v>3.8889999999999998</v>
      </c>
      <c r="V224" s="3">
        <v>2.23</v>
      </c>
      <c r="W224" s="3">
        <v>2.0859999999999999</v>
      </c>
      <c r="X224" s="2"/>
      <c r="Y224" s="2">
        <v>4.46</v>
      </c>
      <c r="Z224" s="2">
        <v>4.21</v>
      </c>
      <c r="AA224" s="2">
        <v>4</v>
      </c>
      <c r="AB224" s="2">
        <v>3.96</v>
      </c>
      <c r="AC224" s="2">
        <v>4.13</v>
      </c>
      <c r="AD224" s="2">
        <v>4.04</v>
      </c>
      <c r="AE224" s="2">
        <v>4.1500000000000004</v>
      </c>
      <c r="AF224" s="2">
        <v>4.18</v>
      </c>
      <c r="AG224" s="2">
        <v>4.2300000000000004</v>
      </c>
      <c r="AH224" s="2">
        <v>4.25</v>
      </c>
      <c r="AI224" s="2">
        <v>4.5199999999999996</v>
      </c>
      <c r="AJ224" s="2">
        <v>4.7300000000000004</v>
      </c>
      <c r="AK224" s="2">
        <v>4.75</v>
      </c>
      <c r="AL224" s="11">
        <v>3.7755941000000002</v>
      </c>
      <c r="AM224" s="11">
        <v>3.7729507</v>
      </c>
      <c r="AN224" s="11">
        <v>3.7217647999999999</v>
      </c>
      <c r="AO224" s="11">
        <v>3.6749204</v>
      </c>
      <c r="AP224" s="11">
        <v>3.6692756000000002</v>
      </c>
      <c r="AQ224" s="11">
        <v>3.7103763000000001</v>
      </c>
      <c r="AR224" s="11"/>
      <c r="AS224" s="2"/>
      <c r="AT224" s="7">
        <f t="shared" si="33"/>
        <v>3.7941999999999991</v>
      </c>
      <c r="AU224" s="7">
        <f t="shared" si="34"/>
        <v>3.6079999999999997</v>
      </c>
      <c r="AV224" s="7">
        <f t="shared" si="35"/>
        <v>1.9419999999999997</v>
      </c>
      <c r="AW224" s="2"/>
      <c r="AX224" s="8">
        <f t="shared" si="36"/>
        <v>-3.0000000000000249</v>
      </c>
      <c r="AY224" s="8">
        <f t="shared" si="37"/>
        <v>18.619999999999948</v>
      </c>
      <c r="AZ224" s="2"/>
      <c r="BA224" s="2">
        <f t="shared" si="38"/>
        <v>4.0000000000000036E-2</v>
      </c>
      <c r="BB224" s="2">
        <f t="shared" si="39"/>
        <v>0.14000000000000057</v>
      </c>
      <c r="BC224" s="2"/>
      <c r="CB224" s="2"/>
    </row>
    <row r="225" spans="1:80" x14ac:dyDescent="0.25">
      <c r="A225" s="5">
        <f t="shared" si="40"/>
        <v>45594</v>
      </c>
      <c r="B225" t="s">
        <v>245</v>
      </c>
      <c r="C225" s="2">
        <v>4.29</v>
      </c>
      <c r="D225" s="2">
        <v>4.28</v>
      </c>
      <c r="E225" s="2">
        <v>2.33</v>
      </c>
      <c r="F225" s="2">
        <v>3.55</v>
      </c>
      <c r="G225" s="7">
        <v>0.995</v>
      </c>
      <c r="H225" s="2">
        <v>4.47</v>
      </c>
      <c r="I225" s="2">
        <v>2.09</v>
      </c>
      <c r="J225" s="2">
        <v>3.25</v>
      </c>
      <c r="K225" s="2">
        <v>3.07</v>
      </c>
      <c r="L225" s="2">
        <v>3.03</v>
      </c>
      <c r="M225" s="3">
        <v>4.4493999999999998</v>
      </c>
      <c r="N225" s="2"/>
      <c r="O225" s="2">
        <v>4.24</v>
      </c>
      <c r="P225" s="2">
        <v>4.12</v>
      </c>
      <c r="Q225" s="2"/>
      <c r="R225" s="3">
        <v>4.2816000000000001</v>
      </c>
      <c r="S225" s="3">
        <v>4.0670000000000002</v>
      </c>
      <c r="T225" s="4">
        <v>4.1740000000000004</v>
      </c>
      <c r="U225" s="4">
        <v>3.9140000000000001</v>
      </c>
      <c r="V225" s="3">
        <v>2.242</v>
      </c>
      <c r="W225" s="3">
        <v>2.1110000000000002</v>
      </c>
      <c r="X225" s="2"/>
      <c r="Y225" s="2">
        <v>4.47</v>
      </c>
      <c r="Z225" s="2">
        <v>4.24</v>
      </c>
      <c r="AA225" s="2">
        <v>4.04</v>
      </c>
      <c r="AB225" s="2">
        <v>4.01</v>
      </c>
      <c r="AC225" s="2">
        <v>4.17</v>
      </c>
      <c r="AD225" s="2">
        <v>4.0999999999999996</v>
      </c>
      <c r="AE225" s="2">
        <v>4.2</v>
      </c>
      <c r="AF225" s="2">
        <v>4.2300000000000004</v>
      </c>
      <c r="AG225" s="2">
        <v>4.28</v>
      </c>
      <c r="AH225" s="2">
        <v>4.29</v>
      </c>
      <c r="AI225" s="2">
        <v>4.55</v>
      </c>
      <c r="AJ225" s="2">
        <v>4.7300000000000004</v>
      </c>
      <c r="AK225" s="2">
        <v>4.78</v>
      </c>
      <c r="AL225" s="11">
        <v>3.8263493999999998</v>
      </c>
      <c r="AM225" s="11">
        <v>3.8284191999999999</v>
      </c>
      <c r="AN225" s="11">
        <v>3.7658382000000001</v>
      </c>
      <c r="AO225" s="11">
        <v>3.7143725999999999</v>
      </c>
      <c r="AP225" s="11">
        <v>3.7108545999999998</v>
      </c>
      <c r="AQ225" s="11">
        <v>3.7549838000000002</v>
      </c>
      <c r="AR225" s="11"/>
      <c r="AS225" s="2"/>
      <c r="AT225" s="7">
        <f t="shared" si="33"/>
        <v>3.8524000000000003</v>
      </c>
      <c r="AU225" s="7">
        <f t="shared" si="34"/>
        <v>3.6539999999999999</v>
      </c>
      <c r="AV225" s="7">
        <f t="shared" si="35"/>
        <v>1.9800000000000004</v>
      </c>
      <c r="AW225" s="2"/>
      <c r="AX225" s="8">
        <f t="shared" si="36"/>
        <v>0.99999999999997868</v>
      </c>
      <c r="AY225" s="8">
        <f t="shared" si="37"/>
        <v>19.840000000000035</v>
      </c>
      <c r="AZ225" s="2"/>
      <c r="BA225" s="2">
        <f t="shared" si="38"/>
        <v>4.9999999999999822E-2</v>
      </c>
      <c r="BB225" s="2">
        <f t="shared" si="39"/>
        <v>0.16000000000000014</v>
      </c>
      <c r="BC225" s="2"/>
      <c r="CB225" s="2"/>
    </row>
    <row r="226" spans="1:80" x14ac:dyDescent="0.25">
      <c r="A226" s="5">
        <f t="shared" si="40"/>
        <v>45595</v>
      </c>
      <c r="B226" t="s">
        <v>246</v>
      </c>
      <c r="C226" s="2">
        <v>4.37</v>
      </c>
      <c r="D226" s="2">
        <v>4.29</v>
      </c>
      <c r="E226" s="2">
        <v>2.4</v>
      </c>
      <c r="F226" s="2">
        <v>3.65</v>
      </c>
      <c r="G226" s="7">
        <v>0.95899999999999996</v>
      </c>
      <c r="H226" s="2">
        <v>4.4800000000000004</v>
      </c>
      <c r="I226" s="2">
        <v>2.08</v>
      </c>
      <c r="J226" s="2">
        <v>3.26</v>
      </c>
      <c r="K226" s="2">
        <v>3.13</v>
      </c>
      <c r="L226" s="2">
        <v>3.11</v>
      </c>
      <c r="M226" s="3">
        <v>4.4660000000000002</v>
      </c>
      <c r="N226" s="2"/>
      <c r="O226" s="2">
        <v>4.34</v>
      </c>
      <c r="P226" s="2">
        <v>4.1500000000000004</v>
      </c>
      <c r="Q226" s="2"/>
      <c r="R226" s="3">
        <v>4.4092000000000002</v>
      </c>
      <c r="S226" s="3">
        <v>4.2011000000000003</v>
      </c>
      <c r="T226" s="4">
        <v>4.133</v>
      </c>
      <c r="U226" s="4">
        <v>3.855</v>
      </c>
      <c r="V226" s="3">
        <v>2.3519999999999999</v>
      </c>
      <c r="W226" s="3">
        <v>2.238</v>
      </c>
      <c r="X226" s="2"/>
      <c r="Y226" s="2">
        <v>4.58</v>
      </c>
      <c r="Z226" s="2">
        <v>4.34</v>
      </c>
      <c r="AA226" s="2">
        <v>4.1399999999999997</v>
      </c>
      <c r="AB226" s="2">
        <v>4.08</v>
      </c>
      <c r="AC226" s="2">
        <v>4.25</v>
      </c>
      <c r="AD226" s="2">
        <v>4.17</v>
      </c>
      <c r="AE226" s="2">
        <v>4.28</v>
      </c>
      <c r="AF226" s="2">
        <v>4.3</v>
      </c>
      <c r="AG226" s="2">
        <v>4.3499999999999996</v>
      </c>
      <c r="AH226" s="2">
        <v>4.37</v>
      </c>
      <c r="AI226" s="2">
        <v>4.63</v>
      </c>
      <c r="AJ226" s="2">
        <v>4.8099999999999996</v>
      </c>
      <c r="AK226" s="2">
        <v>4.8600000000000003</v>
      </c>
      <c r="AL226" s="11">
        <v>4.0026552000000004</v>
      </c>
      <c r="AM226" s="11">
        <v>3.9318947999999998</v>
      </c>
      <c r="AN226" s="11">
        <v>3.8199869</v>
      </c>
      <c r="AO226" s="11">
        <v>3.755531</v>
      </c>
      <c r="AP226" s="11">
        <v>3.7566632000000002</v>
      </c>
      <c r="AQ226" s="11">
        <v>3.8053311000000001</v>
      </c>
      <c r="AR226" s="11"/>
      <c r="AS226" s="2"/>
      <c r="AT226" s="7">
        <f t="shared" si="33"/>
        <v>3.9930000000000003</v>
      </c>
      <c r="AU226" s="7">
        <f t="shared" si="34"/>
        <v>3.577</v>
      </c>
      <c r="AV226" s="7">
        <f t="shared" si="35"/>
        <v>2.1240000000000001</v>
      </c>
      <c r="AW226" s="2"/>
      <c r="AX226" s="8">
        <f t="shared" si="36"/>
        <v>8.0000000000000071</v>
      </c>
      <c r="AY226" s="8">
        <f t="shared" si="37"/>
        <v>41.600000000000037</v>
      </c>
      <c r="AZ226" s="2"/>
      <c r="BA226" s="2">
        <f t="shared" si="38"/>
        <v>3.0000000000000249E-2</v>
      </c>
      <c r="BB226" s="2">
        <f t="shared" si="39"/>
        <v>0.13999999999999968</v>
      </c>
      <c r="BC226" s="2"/>
      <c r="CB226" s="2"/>
    </row>
    <row r="227" spans="1:80" x14ac:dyDescent="0.25">
      <c r="A227" s="5">
        <f t="shared" si="40"/>
        <v>45596</v>
      </c>
      <c r="B227" t="s">
        <v>247</v>
      </c>
      <c r="C227" s="2">
        <v>4.43</v>
      </c>
      <c r="D227" s="2">
        <v>4.28</v>
      </c>
      <c r="E227" s="2">
        <v>2.39</v>
      </c>
      <c r="F227" s="2">
        <v>3.65</v>
      </c>
      <c r="G227" s="7">
        <v>0.94</v>
      </c>
      <c r="H227" s="2">
        <v>4.5199999999999996</v>
      </c>
      <c r="I227" s="2">
        <v>2.09</v>
      </c>
      <c r="J227" s="2">
        <v>3.22</v>
      </c>
      <c r="K227" s="2">
        <v>3.13</v>
      </c>
      <c r="L227" s="2">
        <v>3.1</v>
      </c>
      <c r="M227" s="3">
        <v>4.5060000000000002</v>
      </c>
      <c r="N227" s="2"/>
      <c r="O227" s="2">
        <v>4.42</v>
      </c>
      <c r="P227" s="2">
        <v>4.17</v>
      </c>
      <c r="Q227" s="2"/>
      <c r="R227" s="3">
        <v>4.4382000000000001</v>
      </c>
      <c r="S227" s="3">
        <v>4.2582000000000004</v>
      </c>
      <c r="T227" s="4">
        <v>4.1829999999999998</v>
      </c>
      <c r="U227" s="4">
        <v>3.9430000000000001</v>
      </c>
      <c r="V227" s="3">
        <v>2.355</v>
      </c>
      <c r="W227" s="3">
        <v>2.2370000000000001</v>
      </c>
      <c r="X227" s="2"/>
      <c r="Y227" s="2">
        <v>4.6500000000000004</v>
      </c>
      <c r="Z227" s="2">
        <v>4.42</v>
      </c>
      <c r="AA227" s="2">
        <v>4.22</v>
      </c>
      <c r="AB227" s="2">
        <v>4.17</v>
      </c>
      <c r="AC227" s="2">
        <v>4.3099999999999996</v>
      </c>
      <c r="AD227" s="2">
        <v>4.24</v>
      </c>
      <c r="AE227" s="2">
        <v>4.34</v>
      </c>
      <c r="AF227" s="2">
        <v>4.37</v>
      </c>
      <c r="AG227" s="2">
        <v>4.45</v>
      </c>
      <c r="AH227" s="2">
        <v>4.43</v>
      </c>
      <c r="AI227" s="2">
        <v>4.67</v>
      </c>
      <c r="AJ227" s="2">
        <v>4.84</v>
      </c>
      <c r="AK227" s="2">
        <v>4.87</v>
      </c>
      <c r="AL227" s="11">
        <v>4.0866387</v>
      </c>
      <c r="AM227" s="11">
        <v>3.9970298999999998</v>
      </c>
      <c r="AN227" s="11">
        <v>3.8583083</v>
      </c>
      <c r="AO227" s="11">
        <v>3.7897577</v>
      </c>
      <c r="AP227" s="11">
        <v>3.7825123</v>
      </c>
      <c r="AQ227" s="11">
        <v>3.8198702</v>
      </c>
      <c r="AR227" s="11"/>
      <c r="AS227" s="2"/>
      <c r="AT227" s="7">
        <f t="shared" si="33"/>
        <v>4.0782000000000007</v>
      </c>
      <c r="AU227" s="7">
        <f t="shared" si="34"/>
        <v>3.7030000000000003</v>
      </c>
      <c r="AV227" s="7">
        <f t="shared" si="35"/>
        <v>2.1190000000000002</v>
      </c>
      <c r="AW227" s="2"/>
      <c r="AX227" s="8">
        <f t="shared" si="36"/>
        <v>14.999999999999947</v>
      </c>
      <c r="AY227" s="8">
        <f t="shared" si="37"/>
        <v>37.520000000000039</v>
      </c>
      <c r="AZ227" s="2"/>
      <c r="BA227" s="2">
        <f t="shared" si="38"/>
        <v>9.9999999999997868E-3</v>
      </c>
      <c r="BB227" s="2">
        <f t="shared" si="39"/>
        <v>0.11000000000000032</v>
      </c>
      <c r="BC227" s="2"/>
      <c r="CB227" s="2"/>
    </row>
    <row r="228" spans="1:80" x14ac:dyDescent="0.25">
      <c r="A228" s="5">
        <f t="shared" si="40"/>
        <v>45597</v>
      </c>
      <c r="B228" t="s">
        <v>248</v>
      </c>
      <c r="C228" s="2">
        <v>4.46</v>
      </c>
      <c r="D228" s="2">
        <v>4.37</v>
      </c>
      <c r="E228" s="2">
        <v>2.41</v>
      </c>
      <c r="F228" s="2">
        <v>3.69</v>
      </c>
      <c r="G228" s="7">
        <v>0.93300000000000005</v>
      </c>
      <c r="H228" s="2">
        <v>4.49</v>
      </c>
      <c r="I228" s="2">
        <v>2.09</v>
      </c>
      <c r="J228" s="2">
        <v>3.29</v>
      </c>
      <c r="K228" s="2">
        <v>3.18</v>
      </c>
      <c r="L228" s="2">
        <v>3.14</v>
      </c>
      <c r="M228" s="3">
        <v>4.5377000000000001</v>
      </c>
      <c r="N228" s="2"/>
      <c r="O228" s="2">
        <v>4.4400000000000004</v>
      </c>
      <c r="P228" s="2">
        <v>4.2</v>
      </c>
      <c r="Q228" s="2"/>
      <c r="R228" s="3">
        <v>4.4268000000000001</v>
      </c>
      <c r="S228" s="3">
        <v>4.2412999999999998</v>
      </c>
      <c r="T228" s="4">
        <v>4.1970000000000001</v>
      </c>
      <c r="U228" s="4">
        <v>3.9569999999999999</v>
      </c>
      <c r="V228" s="3">
        <v>2.355</v>
      </c>
      <c r="W228" s="3">
        <v>2.2309999999999999</v>
      </c>
      <c r="X228" s="2"/>
      <c r="Y228" s="2">
        <v>4.68</v>
      </c>
      <c r="Z228" s="2">
        <v>4.4400000000000004</v>
      </c>
      <c r="AA228" s="2">
        <v>4.24</v>
      </c>
      <c r="AB228" s="2">
        <v>4.18</v>
      </c>
      <c r="AC228" s="2">
        <v>4.33</v>
      </c>
      <c r="AD228" s="2">
        <v>4.26</v>
      </c>
      <c r="AE228" s="2">
        <v>4.3600000000000003</v>
      </c>
      <c r="AF228" s="2">
        <v>4.3899999999999997</v>
      </c>
      <c r="AG228" s="2">
        <v>4.4400000000000004</v>
      </c>
      <c r="AH228" s="2">
        <v>4.46</v>
      </c>
      <c r="AI228" s="2">
        <v>4.7</v>
      </c>
      <c r="AJ228" s="2">
        <v>4.88</v>
      </c>
      <c r="AK228" s="2">
        <v>4.95</v>
      </c>
      <c r="AL228" s="11">
        <v>4.0722376999999996</v>
      </c>
      <c r="AM228" s="11">
        <v>3.9624256999999998</v>
      </c>
      <c r="AN228" s="11">
        <v>3.8507585999999998</v>
      </c>
      <c r="AO228" s="11">
        <v>3.7963868000000001</v>
      </c>
      <c r="AP228" s="11">
        <v>3.7953130000000002</v>
      </c>
      <c r="AQ228" s="11">
        <v>3.8334917000000002</v>
      </c>
      <c r="AR228" s="11"/>
      <c r="AS228" s="2"/>
      <c r="AT228" s="7">
        <f t="shared" si="33"/>
        <v>4.0557999999999996</v>
      </c>
      <c r="AU228" s="7">
        <f t="shared" si="34"/>
        <v>3.7169999999999996</v>
      </c>
      <c r="AV228" s="7">
        <f t="shared" si="35"/>
        <v>2.1069999999999998</v>
      </c>
      <c r="AW228" s="2"/>
      <c r="AX228" s="8">
        <f t="shared" si="36"/>
        <v>8.9999999999999858</v>
      </c>
      <c r="AY228" s="8">
        <f t="shared" si="37"/>
        <v>33.879999999999995</v>
      </c>
      <c r="AZ228" s="2"/>
      <c r="BA228" s="2">
        <f t="shared" si="38"/>
        <v>1.9999999999999574E-2</v>
      </c>
      <c r="BB228" s="2">
        <f t="shared" si="39"/>
        <v>0.16999999999999993</v>
      </c>
      <c r="BC228" s="2"/>
      <c r="CB228" s="2"/>
    </row>
    <row r="229" spans="1:80" x14ac:dyDescent="0.25">
      <c r="A229" s="5">
        <f t="shared" si="40"/>
        <v>45600</v>
      </c>
      <c r="B229" t="s">
        <v>249</v>
      </c>
      <c r="C229" s="2">
        <v>4.46</v>
      </c>
      <c r="D229" s="2">
        <v>4.3099999999999996</v>
      </c>
      <c r="E229" s="2">
        <v>2.4</v>
      </c>
      <c r="F229" s="2">
        <v>3.67</v>
      </c>
      <c r="G229" s="7">
        <v>0.93300000000000005</v>
      </c>
      <c r="H229" s="2">
        <v>4.5999999999999996</v>
      </c>
      <c r="I229" s="2">
        <v>2.14</v>
      </c>
      <c r="J229" s="2">
        <v>3.24</v>
      </c>
      <c r="K229" s="2">
        <v>3.15</v>
      </c>
      <c r="L229" s="2">
        <v>3.11</v>
      </c>
      <c r="M229" s="3">
        <v>4.5609000000000002</v>
      </c>
      <c r="N229" s="2"/>
      <c r="O229" s="2">
        <v>4.43</v>
      </c>
      <c r="P229" s="2">
        <v>4.18</v>
      </c>
      <c r="Q229" s="2"/>
      <c r="R229" s="3">
        <v>4.4469000000000003</v>
      </c>
      <c r="S229" s="3">
        <v>4.2704000000000004</v>
      </c>
      <c r="T229" s="4">
        <v>4.1580000000000004</v>
      </c>
      <c r="U229" s="4">
        <v>3.9129999999999998</v>
      </c>
      <c r="V229" s="3">
        <v>2.3769999999999998</v>
      </c>
      <c r="W229" s="3">
        <v>2.2650000000000001</v>
      </c>
      <c r="X229" s="2"/>
      <c r="Y229" s="2">
        <v>4.7</v>
      </c>
      <c r="Z229" s="2">
        <v>4.43</v>
      </c>
      <c r="AA229" s="2">
        <v>4.26</v>
      </c>
      <c r="AB229" s="2">
        <v>4.1900000000000004</v>
      </c>
      <c r="AC229" s="2">
        <v>4.33</v>
      </c>
      <c r="AD229" s="2">
        <v>4.25</v>
      </c>
      <c r="AE229" s="2">
        <v>4.3499999999999996</v>
      </c>
      <c r="AF229" s="2">
        <v>4.3899999999999997</v>
      </c>
      <c r="AG229" s="2">
        <v>4.4400000000000004</v>
      </c>
      <c r="AH229" s="2">
        <v>4.46</v>
      </c>
      <c r="AI229" s="2">
        <v>4.71</v>
      </c>
      <c r="AJ229" s="2">
        <v>4.8899999999999997</v>
      </c>
      <c r="AK229" s="2">
        <v>4.9400000000000004</v>
      </c>
      <c r="AL229" s="11">
        <v>4.0835872999999996</v>
      </c>
      <c r="AM229" s="11">
        <v>3.9966553999999999</v>
      </c>
      <c r="AN229" s="11">
        <v>3.8703725000000002</v>
      </c>
      <c r="AO229" s="11">
        <v>3.7957665999999999</v>
      </c>
      <c r="AP229" s="11">
        <v>3.7822871</v>
      </c>
      <c r="AQ229" s="11">
        <v>3.8189419</v>
      </c>
      <c r="AR229" s="11"/>
      <c r="AS229" s="2"/>
      <c r="AT229" s="7">
        <f t="shared" si="33"/>
        <v>4.0939000000000005</v>
      </c>
      <c r="AU229" s="7">
        <f t="shared" si="34"/>
        <v>3.6679999999999993</v>
      </c>
      <c r="AV229" s="7">
        <f t="shared" si="35"/>
        <v>2.1530000000000005</v>
      </c>
      <c r="AW229" s="2"/>
      <c r="AX229" s="8">
        <f t="shared" si="36"/>
        <v>15.000000000000036</v>
      </c>
      <c r="AY229" s="8">
        <f t="shared" si="37"/>
        <v>42.590000000000131</v>
      </c>
      <c r="AZ229" s="2"/>
      <c r="BA229" s="2">
        <f t="shared" si="38"/>
        <v>3.0000000000000249E-2</v>
      </c>
      <c r="BB229" s="2">
        <f t="shared" si="39"/>
        <v>0.12999999999999989</v>
      </c>
      <c r="BC229" s="2"/>
      <c r="CB229" s="2"/>
    </row>
    <row r="230" spans="1:80" x14ac:dyDescent="0.25">
      <c r="A230" s="5">
        <f t="shared" si="40"/>
        <v>45601</v>
      </c>
      <c r="B230" t="s">
        <v>250</v>
      </c>
      <c r="C230" s="2">
        <v>4.5199999999999996</v>
      </c>
      <c r="D230" s="2">
        <v>4.26</v>
      </c>
      <c r="E230" s="2">
        <v>2.42</v>
      </c>
      <c r="F230" s="2">
        <v>3.66</v>
      </c>
      <c r="G230" s="7">
        <v>0.92200000000000004</v>
      </c>
      <c r="H230" s="2">
        <v>4.57</v>
      </c>
      <c r="I230" s="2">
        <v>2.16</v>
      </c>
      <c r="J230" s="2">
        <v>3.25</v>
      </c>
      <c r="K230" s="2">
        <v>3.15</v>
      </c>
      <c r="L230" s="2">
        <v>3.09</v>
      </c>
      <c r="M230" s="3">
        <v>4.5659999999999998</v>
      </c>
      <c r="N230" s="2"/>
      <c r="O230" s="2">
        <v>4.51</v>
      </c>
      <c r="P230" s="2">
        <v>4.2</v>
      </c>
      <c r="Q230" s="2"/>
      <c r="R230" s="3">
        <v>4.4607999999999999</v>
      </c>
      <c r="S230" s="3">
        <v>4.3335999999999997</v>
      </c>
      <c r="T230" s="4">
        <v>4.173</v>
      </c>
      <c r="U230" s="4">
        <v>3.9470000000000001</v>
      </c>
      <c r="V230" s="3">
        <v>2.4009999999999998</v>
      </c>
      <c r="W230" s="3">
        <v>2.2919999999999998</v>
      </c>
      <c r="X230" s="2"/>
      <c r="Y230" s="2">
        <v>4.6900000000000004</v>
      </c>
      <c r="Z230" s="2">
        <v>4.51</v>
      </c>
      <c r="AA230" s="2">
        <v>4.33</v>
      </c>
      <c r="AB230" s="2">
        <v>4.28</v>
      </c>
      <c r="AC230" s="2">
        <v>4.43</v>
      </c>
      <c r="AD230" s="2">
        <v>4.33</v>
      </c>
      <c r="AE230" s="2">
        <v>4.4400000000000004</v>
      </c>
      <c r="AF230" s="2">
        <v>4.46</v>
      </c>
      <c r="AG230" s="2">
        <v>4.51</v>
      </c>
      <c r="AH230" s="2">
        <v>4.5199999999999996</v>
      </c>
      <c r="AI230" s="2">
        <v>4.7699999999999996</v>
      </c>
      <c r="AJ230" s="2">
        <v>4.9400000000000004</v>
      </c>
      <c r="AK230" s="2">
        <v>4.9800000000000004</v>
      </c>
      <c r="AL230" s="11">
        <v>4.1539543999999999</v>
      </c>
      <c r="AM230" s="11">
        <v>4.1233179</v>
      </c>
      <c r="AN230" s="11">
        <v>3.9770797</v>
      </c>
      <c r="AO230" s="11">
        <v>3.8647787999999998</v>
      </c>
      <c r="AP230" s="11">
        <v>3.8191239000000001</v>
      </c>
      <c r="AQ230" s="11">
        <v>3.8355769</v>
      </c>
      <c r="AR230" s="11"/>
      <c r="AS230" s="2"/>
      <c r="AT230" s="7">
        <f t="shared" si="33"/>
        <v>4.2063999999999995</v>
      </c>
      <c r="AU230" s="7">
        <f t="shared" si="34"/>
        <v>3.7210000000000001</v>
      </c>
      <c r="AV230" s="7">
        <f t="shared" si="35"/>
        <v>2.1829999999999998</v>
      </c>
      <c r="AW230" s="2"/>
      <c r="AX230" s="8">
        <f t="shared" si="36"/>
        <v>25.999999999999979</v>
      </c>
      <c r="AY230" s="8">
        <f t="shared" si="37"/>
        <v>48.539999999999935</v>
      </c>
      <c r="AZ230" s="2"/>
      <c r="BA230" s="2">
        <f t="shared" si="38"/>
        <v>9.9999999999997868E-3</v>
      </c>
      <c r="BB230" s="2">
        <f t="shared" si="39"/>
        <v>5.9999999999999609E-2</v>
      </c>
      <c r="BC230" s="2"/>
      <c r="CB230" s="2"/>
    </row>
    <row r="231" spans="1:80" x14ac:dyDescent="0.25">
      <c r="A231" s="5">
        <f t="shared" si="40"/>
        <v>45602</v>
      </c>
      <c r="B231" t="s">
        <v>251</v>
      </c>
      <c r="C231" s="2">
        <v>4.54</v>
      </c>
      <c r="D231" s="2">
        <v>4.42</v>
      </c>
      <c r="E231" s="2">
        <v>2.41</v>
      </c>
      <c r="F231" s="2">
        <v>3.73</v>
      </c>
      <c r="G231" s="7">
        <v>0.98599999999999999</v>
      </c>
      <c r="H231" s="2">
        <v>4.6900000000000004</v>
      </c>
      <c r="I231" s="2">
        <v>2.2400000000000002</v>
      </c>
      <c r="J231" s="2">
        <v>3.31</v>
      </c>
      <c r="K231" s="2">
        <v>3.18</v>
      </c>
      <c r="L231" s="2">
        <v>3.18</v>
      </c>
      <c r="M231" s="3">
        <v>4.6269</v>
      </c>
      <c r="N231" s="2"/>
      <c r="O231" s="2">
        <v>4.49</v>
      </c>
      <c r="P231" s="2">
        <v>4.2699999999999996</v>
      </c>
      <c r="Q231" s="2"/>
      <c r="R231" s="3">
        <v>4.4269999999999996</v>
      </c>
      <c r="S231" s="3">
        <v>4.2922000000000002</v>
      </c>
      <c r="T231" s="4">
        <v>4.2409999999999997</v>
      </c>
      <c r="U231" s="4">
        <v>4.0570000000000004</v>
      </c>
      <c r="V231" s="3">
        <v>2.2789999999999999</v>
      </c>
      <c r="W231" s="3">
        <v>2.1579999999999999</v>
      </c>
      <c r="X231" s="2"/>
      <c r="Y231" s="2">
        <v>4.6500000000000004</v>
      </c>
      <c r="Z231" s="2">
        <v>4.49</v>
      </c>
      <c r="AA231" s="2">
        <v>4.32</v>
      </c>
      <c r="AB231" s="2">
        <v>4.29</v>
      </c>
      <c r="AC231" s="2">
        <v>4.42</v>
      </c>
      <c r="AD231" s="2">
        <v>4.34</v>
      </c>
      <c r="AE231" s="2">
        <v>4.45</v>
      </c>
      <c r="AF231" s="2">
        <v>4.4800000000000004</v>
      </c>
      <c r="AG231" s="2">
        <v>4.53</v>
      </c>
      <c r="AH231" s="2">
        <v>4.54</v>
      </c>
      <c r="AI231" s="2">
        <v>4.79</v>
      </c>
      <c r="AJ231" s="2">
        <v>4.96</v>
      </c>
      <c r="AK231" s="2">
        <v>4.96</v>
      </c>
      <c r="AL231" s="11">
        <v>4.1298779000000003</v>
      </c>
      <c r="AM231" s="11">
        <v>4.1083363999999998</v>
      </c>
      <c r="AN231" s="11">
        <v>3.9747889999999999</v>
      </c>
      <c r="AO231" s="11">
        <v>3.8832279000000001</v>
      </c>
      <c r="AP231" s="11">
        <v>3.8563094000000002</v>
      </c>
      <c r="AQ231" s="11">
        <v>3.8828737000000002</v>
      </c>
      <c r="AR231" s="11"/>
      <c r="AS231" s="2"/>
      <c r="AT231" s="7">
        <f t="shared" si="33"/>
        <v>4.1574000000000009</v>
      </c>
      <c r="AU231" s="7">
        <f t="shared" si="34"/>
        <v>3.8730000000000011</v>
      </c>
      <c r="AV231" s="7">
        <f t="shared" si="35"/>
        <v>2.0369999999999999</v>
      </c>
      <c r="AW231" s="2"/>
      <c r="AX231" s="8">
        <f t="shared" si="36"/>
        <v>12.000000000000011</v>
      </c>
      <c r="AY231" s="8">
        <f t="shared" si="37"/>
        <v>28.439999999999976</v>
      </c>
      <c r="AZ231" s="2"/>
      <c r="BA231" s="2">
        <f t="shared" si="38"/>
        <v>4.9999999999999822E-2</v>
      </c>
      <c r="BB231" s="2">
        <f t="shared" si="39"/>
        <v>0.15000000000000036</v>
      </c>
      <c r="BC231" s="2"/>
      <c r="CB231" s="2"/>
    </row>
    <row r="232" spans="1:80" x14ac:dyDescent="0.25">
      <c r="A232" s="5">
        <f t="shared" si="40"/>
        <v>45603</v>
      </c>
      <c r="B232" t="s">
        <v>252</v>
      </c>
      <c r="C232" s="2">
        <v>4.4800000000000004</v>
      </c>
      <c r="D232" s="2">
        <v>4.3099999999999996</v>
      </c>
      <c r="E232" s="2">
        <v>2.44</v>
      </c>
      <c r="F232" s="2">
        <v>3.72</v>
      </c>
      <c r="G232" s="7">
        <v>1.014</v>
      </c>
      <c r="H232" s="2">
        <v>4.74</v>
      </c>
      <c r="I232" s="2">
        <v>2.2000000000000002</v>
      </c>
      <c r="J232" s="2">
        <v>3.22</v>
      </c>
      <c r="K232" s="2">
        <v>3.19</v>
      </c>
      <c r="L232" s="2">
        <v>3.17</v>
      </c>
      <c r="M232" s="3">
        <v>4.6383000000000001</v>
      </c>
      <c r="N232" s="2"/>
      <c r="O232" s="2">
        <v>4.43</v>
      </c>
      <c r="P232" s="2">
        <v>4.22</v>
      </c>
      <c r="Q232" s="2"/>
      <c r="R232" s="3">
        <v>4.4151999999999996</v>
      </c>
      <c r="S232" s="3">
        <v>4.2405999999999997</v>
      </c>
      <c r="T232" s="4">
        <v>4.2480000000000002</v>
      </c>
      <c r="U232" s="4">
        <v>4.0519999999999996</v>
      </c>
      <c r="V232" s="3">
        <v>2.302</v>
      </c>
      <c r="W232" s="3">
        <v>2.1779999999999999</v>
      </c>
      <c r="X232" s="2"/>
      <c r="Y232" s="2">
        <v>4.6399999999999997</v>
      </c>
      <c r="Z232" s="2">
        <v>4.43</v>
      </c>
      <c r="AA232" s="2">
        <v>4.25</v>
      </c>
      <c r="AB232" s="2">
        <v>4.2</v>
      </c>
      <c r="AC232" s="2">
        <v>4.3499999999999996</v>
      </c>
      <c r="AD232" s="2">
        <v>4.26</v>
      </c>
      <c r="AE232" s="2">
        <v>4.38</v>
      </c>
      <c r="AF232" s="2">
        <v>4.42</v>
      </c>
      <c r="AG232" s="2">
        <v>4.47</v>
      </c>
      <c r="AH232" s="2">
        <v>4.4800000000000004</v>
      </c>
      <c r="AI232" s="2">
        <v>4.76</v>
      </c>
      <c r="AJ232" s="2">
        <v>4.92</v>
      </c>
      <c r="AK232" s="2">
        <v>4.91</v>
      </c>
      <c r="AL232" s="11">
        <v>4.0529659000000002</v>
      </c>
      <c r="AM232" s="11">
        <v>3.9564571000000002</v>
      </c>
      <c r="AN232" s="11">
        <v>3.8398113999999999</v>
      </c>
      <c r="AO232" s="11">
        <v>3.7926495999999998</v>
      </c>
      <c r="AP232" s="11">
        <v>3.7953106000000001</v>
      </c>
      <c r="AQ232" s="11">
        <v>3.8375617000000002</v>
      </c>
      <c r="AR232" s="11"/>
      <c r="AS232" s="2"/>
      <c r="AT232" s="7">
        <f t="shared" si="33"/>
        <v>4.0659999999999998</v>
      </c>
      <c r="AU232" s="7">
        <f t="shared" si="34"/>
        <v>3.855999999999999</v>
      </c>
      <c r="AV232" s="7">
        <f t="shared" si="35"/>
        <v>2.0539999999999998</v>
      </c>
      <c r="AW232" s="2"/>
      <c r="AX232" s="8">
        <f t="shared" si="36"/>
        <v>17.000000000000082</v>
      </c>
      <c r="AY232" s="8">
        <f t="shared" si="37"/>
        <v>21.000000000000085</v>
      </c>
      <c r="AZ232" s="2"/>
      <c r="BA232" s="2">
        <f t="shared" si="38"/>
        <v>5.0000000000000711E-2</v>
      </c>
      <c r="BB232" s="2">
        <f t="shared" si="39"/>
        <v>8.9999999999999858E-2</v>
      </c>
      <c r="BC232" s="2"/>
      <c r="CB232" s="2"/>
    </row>
    <row r="233" spans="1:80" x14ac:dyDescent="0.25">
      <c r="A233" s="5">
        <f t="shared" si="40"/>
        <v>45604</v>
      </c>
      <c r="B233" t="s">
        <v>253</v>
      </c>
      <c r="C233" s="2">
        <v>4.43</v>
      </c>
      <c r="D233" s="2">
        <v>4.3</v>
      </c>
      <c r="E233" s="2">
        <v>2.35</v>
      </c>
      <c r="F233" s="2">
        <v>3.65</v>
      </c>
      <c r="G233" s="7">
        <v>1.012</v>
      </c>
      <c r="H233" s="2">
        <v>4.6900000000000004</v>
      </c>
      <c r="I233" s="2">
        <v>2.2000000000000002</v>
      </c>
      <c r="J233" s="2">
        <v>3.18</v>
      </c>
      <c r="K233" s="2">
        <v>3.1</v>
      </c>
      <c r="L233" s="2">
        <v>3.1</v>
      </c>
      <c r="M233" s="3">
        <v>4.5732999999999997</v>
      </c>
      <c r="N233" s="2"/>
      <c r="O233" s="2">
        <v>4.42</v>
      </c>
      <c r="P233" s="2">
        <v>4.25</v>
      </c>
      <c r="Q233" s="2"/>
      <c r="R233" s="3">
        <v>4.4295</v>
      </c>
      <c r="S233" s="3">
        <v>4.2525000000000004</v>
      </c>
      <c r="T233" s="4">
        <v>4.2009999999999996</v>
      </c>
      <c r="U233" s="4">
        <v>3.9820000000000002</v>
      </c>
      <c r="V233" s="3">
        <v>2.2509999999999999</v>
      </c>
      <c r="W233" s="3">
        <v>2.121</v>
      </c>
      <c r="X233" s="2"/>
      <c r="Y233" s="2">
        <v>4.6500000000000004</v>
      </c>
      <c r="Z233" s="2">
        <v>4.42</v>
      </c>
      <c r="AA233" s="2">
        <v>4.2300000000000004</v>
      </c>
      <c r="AB233" s="2">
        <v>4.17</v>
      </c>
      <c r="AC233" s="2">
        <v>4.32</v>
      </c>
      <c r="AD233" s="2">
        <v>4.22</v>
      </c>
      <c r="AE233" s="2">
        <v>4.33</v>
      </c>
      <c r="AF233" s="2">
        <v>4.37</v>
      </c>
      <c r="AG233" s="2">
        <v>4.42</v>
      </c>
      <c r="AH233" s="2">
        <v>4.43</v>
      </c>
      <c r="AI233" s="2">
        <v>4.68</v>
      </c>
      <c r="AJ233" s="2">
        <v>4.87</v>
      </c>
      <c r="AK233" s="2">
        <v>4.95</v>
      </c>
      <c r="AL233" s="11">
        <v>4.0765433</v>
      </c>
      <c r="AM233" s="11">
        <v>3.9629148999999999</v>
      </c>
      <c r="AN233" s="11">
        <v>3.8323154000000001</v>
      </c>
      <c r="AO233" s="11">
        <v>3.7612155</v>
      </c>
      <c r="AP233" s="11">
        <v>3.7535161000000001</v>
      </c>
      <c r="AQ233" s="11">
        <v>3.7918221000000001</v>
      </c>
      <c r="AR233" s="11"/>
      <c r="AS233" s="2"/>
      <c r="AT233" s="7">
        <f t="shared" si="33"/>
        <v>4.0755000000000008</v>
      </c>
      <c r="AU233" s="7">
        <f t="shared" si="34"/>
        <v>3.7630000000000008</v>
      </c>
      <c r="AV233" s="7">
        <f t="shared" si="35"/>
        <v>1.9910000000000001</v>
      </c>
      <c r="AW233" s="2"/>
      <c r="AX233" s="8">
        <f t="shared" si="36"/>
        <v>12.999999999999989</v>
      </c>
      <c r="AY233" s="8">
        <f t="shared" si="37"/>
        <v>31.25</v>
      </c>
      <c r="AZ233" s="2"/>
      <c r="BA233" s="2">
        <f t="shared" si="38"/>
        <v>9.9999999999997868E-3</v>
      </c>
      <c r="BB233" s="2">
        <f t="shared" si="39"/>
        <v>4.9999999999999822E-2</v>
      </c>
      <c r="BC233" s="2"/>
      <c r="CB233" s="2"/>
    </row>
    <row r="234" spans="1:80" x14ac:dyDescent="0.25">
      <c r="A234" s="5">
        <f t="shared" si="40"/>
        <v>45607</v>
      </c>
      <c r="B234" t="s">
        <v>254</v>
      </c>
      <c r="C234" s="2">
        <v>4.43</v>
      </c>
      <c r="D234" s="2" t="e">
        <v>#N/A</v>
      </c>
      <c r="E234" s="2">
        <v>2.33</v>
      </c>
      <c r="F234" s="2">
        <v>3.6</v>
      </c>
      <c r="G234" s="7">
        <v>0.996</v>
      </c>
      <c r="H234" s="2">
        <v>4.71</v>
      </c>
      <c r="I234" s="2">
        <v>2.1</v>
      </c>
      <c r="J234" s="2" t="e">
        <v>#N/A</v>
      </c>
      <c r="K234" s="2">
        <v>3.09</v>
      </c>
      <c r="L234" s="2">
        <v>3.07</v>
      </c>
      <c r="M234" s="3">
        <v>4.5792999999999999</v>
      </c>
      <c r="N234" s="2"/>
      <c r="O234" s="2">
        <v>4.42</v>
      </c>
      <c r="P234" s="2" t="e">
        <v>#N/A</v>
      </c>
      <c r="Q234" s="2"/>
      <c r="R234" s="3">
        <v>4.4344000000000001</v>
      </c>
      <c r="S234" s="3">
        <v>4.2583000000000002</v>
      </c>
      <c r="T234" s="4">
        <v>4.2649999999999997</v>
      </c>
      <c r="U234" s="4">
        <v>4.0540000000000003</v>
      </c>
      <c r="V234" s="3">
        <v>2.2519999999999998</v>
      </c>
      <c r="W234" s="3">
        <v>2.1</v>
      </c>
      <c r="X234" s="2"/>
      <c r="Y234" s="2">
        <v>4.6500000000000004</v>
      </c>
      <c r="Z234" s="2">
        <v>4.42</v>
      </c>
      <c r="AA234" s="2">
        <v>4.22</v>
      </c>
      <c r="AB234" s="2">
        <v>4.18</v>
      </c>
      <c r="AC234" s="2">
        <v>4.32</v>
      </c>
      <c r="AD234" s="2">
        <v>4.22</v>
      </c>
      <c r="AE234" s="2">
        <v>4.33</v>
      </c>
      <c r="AF234" s="2">
        <v>4.3600000000000003</v>
      </c>
      <c r="AG234" s="2">
        <v>4.41</v>
      </c>
      <c r="AH234" s="2">
        <v>4.43</v>
      </c>
      <c r="AI234" s="2">
        <v>4.67</v>
      </c>
      <c r="AJ234" s="2">
        <v>4.8499999999999996</v>
      </c>
      <c r="AK234" s="2">
        <v>4.87</v>
      </c>
      <c r="AL234" s="11">
        <v>4.0814785999999996</v>
      </c>
      <c r="AM234" s="11">
        <v>3.9888428999999999</v>
      </c>
      <c r="AN234" s="11">
        <v>3.8491854999999999</v>
      </c>
      <c r="AO234" s="11">
        <v>3.7588210000000002</v>
      </c>
      <c r="AP234" s="11">
        <v>3.7355809</v>
      </c>
      <c r="AQ234" s="11">
        <v>3.768786</v>
      </c>
      <c r="AR234" s="11"/>
      <c r="AS234" s="2"/>
      <c r="AT234" s="7">
        <f t="shared" si="33"/>
        <v>4.0822000000000003</v>
      </c>
      <c r="AU234" s="7">
        <f t="shared" si="34"/>
        <v>3.8430000000000009</v>
      </c>
      <c r="AV234" s="7">
        <f t="shared" si="35"/>
        <v>1.9480000000000004</v>
      </c>
      <c r="AW234" s="2"/>
      <c r="AX234" s="8" t="e">
        <f t="shared" si="36"/>
        <v>#N/A</v>
      </c>
      <c r="AY234" s="8">
        <f t="shared" si="37"/>
        <v>23.919999999999941</v>
      </c>
      <c r="AZ234" s="2"/>
      <c r="BA234" s="2">
        <f t="shared" si="38"/>
        <v>9.9999999999997868E-3</v>
      </c>
      <c r="BB234" s="2" t="e">
        <f t="shared" si="39"/>
        <v>#N/A</v>
      </c>
      <c r="BC234" s="2"/>
      <c r="CB234" s="2"/>
    </row>
    <row r="235" spans="1:80" x14ac:dyDescent="0.25">
      <c r="A235" s="5">
        <f t="shared" si="40"/>
        <v>45608</v>
      </c>
      <c r="B235" t="s">
        <v>255</v>
      </c>
      <c r="C235" s="2">
        <v>4.53</v>
      </c>
      <c r="D235" s="2">
        <v>4.43</v>
      </c>
      <c r="E235" s="2">
        <v>2.4</v>
      </c>
      <c r="F235" s="2">
        <v>3.68</v>
      </c>
      <c r="G235" s="7">
        <v>1.018</v>
      </c>
      <c r="H235" s="2">
        <v>4.7</v>
      </c>
      <c r="I235" s="2">
        <v>2.15</v>
      </c>
      <c r="J235" s="2">
        <v>3.27</v>
      </c>
      <c r="K235" s="2">
        <v>3.17</v>
      </c>
      <c r="L235" s="2">
        <v>3.15</v>
      </c>
      <c r="M235" s="3">
        <v>4.5627000000000004</v>
      </c>
      <c r="N235" s="2"/>
      <c r="O235" s="2">
        <v>4.53</v>
      </c>
      <c r="P235" s="2">
        <v>4.34</v>
      </c>
      <c r="Q235" s="2"/>
      <c r="R235" s="3">
        <v>4.4843000000000002</v>
      </c>
      <c r="S235" s="3">
        <v>4.3304</v>
      </c>
      <c r="T235" s="4">
        <v>4.3040000000000003</v>
      </c>
      <c r="U235" s="4">
        <v>4.1180000000000003</v>
      </c>
      <c r="V235" s="3">
        <v>2.2570000000000001</v>
      </c>
      <c r="W235" s="3">
        <v>2.121</v>
      </c>
      <c r="X235" s="2"/>
      <c r="Y235" s="2">
        <v>4.72</v>
      </c>
      <c r="Z235" s="2">
        <v>4.53</v>
      </c>
      <c r="AA235" s="2">
        <v>4.33</v>
      </c>
      <c r="AB235" s="2">
        <v>4.2699999999999996</v>
      </c>
      <c r="AC235" s="2">
        <v>4.43</v>
      </c>
      <c r="AD235" s="2">
        <v>4.33</v>
      </c>
      <c r="AE235" s="2">
        <v>4.45</v>
      </c>
      <c r="AF235" s="2">
        <v>4.47</v>
      </c>
      <c r="AG235" s="2">
        <v>4.51</v>
      </c>
      <c r="AH235" s="2">
        <v>4.53</v>
      </c>
      <c r="AI235" s="2">
        <v>4.78</v>
      </c>
      <c r="AJ235" s="2">
        <v>4.91</v>
      </c>
      <c r="AK235" s="2">
        <v>4.95</v>
      </c>
      <c r="AL235" s="11">
        <v>4.1816307000000004</v>
      </c>
      <c r="AM235" s="11">
        <v>4.1016639000000001</v>
      </c>
      <c r="AN235" s="11">
        <v>3.9621472999999998</v>
      </c>
      <c r="AO235" s="11">
        <v>3.8686611000000002</v>
      </c>
      <c r="AP235" s="11">
        <v>3.8403955999999999</v>
      </c>
      <c r="AQ235" s="11">
        <v>3.8690574999999998</v>
      </c>
      <c r="AR235" s="11"/>
      <c r="AS235" s="2"/>
      <c r="AT235" s="7">
        <f t="shared" si="33"/>
        <v>4.1764999999999999</v>
      </c>
      <c r="AU235" s="7">
        <f t="shared" si="34"/>
        <v>3.9320000000000004</v>
      </c>
      <c r="AV235" s="7">
        <f t="shared" si="35"/>
        <v>1.9849999999999999</v>
      </c>
      <c r="AW235" s="2"/>
      <c r="AX235" s="8">
        <f t="shared" si="36"/>
        <v>10.000000000000053</v>
      </c>
      <c r="AY235" s="8">
        <f t="shared" si="37"/>
        <v>24.44999999999995</v>
      </c>
      <c r="AZ235" s="2"/>
      <c r="BA235" s="2">
        <f t="shared" si="38"/>
        <v>0</v>
      </c>
      <c r="BB235" s="2">
        <f t="shared" si="39"/>
        <v>8.9999999999999858E-2</v>
      </c>
      <c r="BC235" s="2"/>
      <c r="CB235" s="2"/>
    </row>
    <row r="236" spans="1:80" x14ac:dyDescent="0.25">
      <c r="A236" s="5">
        <f t="shared" si="40"/>
        <v>45609</v>
      </c>
      <c r="B236" t="s">
        <v>256</v>
      </c>
      <c r="C236" s="2">
        <v>4.54</v>
      </c>
      <c r="D236" s="2">
        <v>4.4400000000000004</v>
      </c>
      <c r="E236" s="2">
        <v>2.41</v>
      </c>
      <c r="F236" s="2">
        <v>3.66</v>
      </c>
      <c r="G236" s="7">
        <v>1.0429999999999999</v>
      </c>
      <c r="H236" s="2">
        <v>4.7699999999999996</v>
      </c>
      <c r="I236" s="2">
        <v>2.15</v>
      </c>
      <c r="J236" s="2">
        <v>3.32</v>
      </c>
      <c r="K236" s="2">
        <v>3.17</v>
      </c>
      <c r="L236" s="2">
        <v>3.13</v>
      </c>
      <c r="M236" s="3">
        <v>4.6676000000000002</v>
      </c>
      <c r="N236" s="2"/>
      <c r="O236" s="2">
        <v>4.5199999999999996</v>
      </c>
      <c r="P236" s="2">
        <v>4.28</v>
      </c>
      <c r="Q236" s="2"/>
      <c r="R236" s="3">
        <v>4.4866000000000001</v>
      </c>
      <c r="S236" s="3">
        <v>4.3346</v>
      </c>
      <c r="T236" s="4">
        <v>4.32</v>
      </c>
      <c r="U236" s="4">
        <v>4.1369999999999996</v>
      </c>
      <c r="V236" s="3">
        <v>2.27</v>
      </c>
      <c r="W236" s="3">
        <v>2.1360000000000001</v>
      </c>
      <c r="X236" s="2"/>
      <c r="Y236" s="2">
        <v>4.7</v>
      </c>
      <c r="Z236" s="2">
        <v>4.5199999999999996</v>
      </c>
      <c r="AA236" s="2">
        <v>4.33</v>
      </c>
      <c r="AB236" s="2">
        <v>4.28</v>
      </c>
      <c r="AC236" s="2">
        <v>4.4400000000000004</v>
      </c>
      <c r="AD236" s="2">
        <v>4.34</v>
      </c>
      <c r="AE236" s="2">
        <v>4.46</v>
      </c>
      <c r="AF236" s="2">
        <v>4.49</v>
      </c>
      <c r="AG236" s="2">
        <v>4.54</v>
      </c>
      <c r="AH236" s="2">
        <v>4.54</v>
      </c>
      <c r="AI236" s="2">
        <v>4.7699999999999996</v>
      </c>
      <c r="AJ236" s="2">
        <v>4.92</v>
      </c>
      <c r="AK236" s="2">
        <v>4.96</v>
      </c>
      <c r="AL236" s="11">
        <v>4.1859161</v>
      </c>
      <c r="AM236" s="11">
        <v>4.1132926999999997</v>
      </c>
      <c r="AN236" s="11">
        <v>3.9746361000000001</v>
      </c>
      <c r="AO236" s="11">
        <v>3.8790835000000001</v>
      </c>
      <c r="AP236" s="11">
        <v>3.8478078</v>
      </c>
      <c r="AQ236" s="11">
        <v>3.8690587000000001</v>
      </c>
      <c r="AR236" s="11"/>
      <c r="AS236" s="2"/>
      <c r="AT236" s="7">
        <f t="shared" si="33"/>
        <v>4.1825999999999999</v>
      </c>
      <c r="AU236" s="7">
        <f t="shared" si="34"/>
        <v>3.9539999999999988</v>
      </c>
      <c r="AV236" s="7">
        <f t="shared" si="35"/>
        <v>2.0020000000000002</v>
      </c>
      <c r="AW236" s="2"/>
      <c r="AX236" s="8">
        <f t="shared" si="36"/>
        <v>9.9999999999999645</v>
      </c>
      <c r="AY236" s="8">
        <f t="shared" si="37"/>
        <v>22.860000000000102</v>
      </c>
      <c r="AZ236" s="2"/>
      <c r="BA236" s="2">
        <f t="shared" si="38"/>
        <v>2.0000000000000462E-2</v>
      </c>
      <c r="BB236" s="2">
        <f t="shared" si="39"/>
        <v>0.16000000000000014</v>
      </c>
      <c r="BC236" s="2"/>
      <c r="CB236" s="2"/>
    </row>
    <row r="237" spans="1:80" x14ac:dyDescent="0.25">
      <c r="A237" s="5">
        <f t="shared" si="40"/>
        <v>45610</v>
      </c>
      <c r="B237" t="s">
        <v>257</v>
      </c>
      <c r="C237" s="2">
        <v>4.4800000000000004</v>
      </c>
      <c r="D237" s="2">
        <v>4.43</v>
      </c>
      <c r="E237" s="2">
        <v>2.35</v>
      </c>
      <c r="F237" s="2">
        <v>3.54</v>
      </c>
      <c r="G237" s="7">
        <v>1.0589999999999999</v>
      </c>
      <c r="H237" s="2">
        <v>4.82</v>
      </c>
      <c r="I237" s="2">
        <v>2.13</v>
      </c>
      <c r="J237" s="2">
        <v>3.28</v>
      </c>
      <c r="K237" s="2">
        <v>3.09</v>
      </c>
      <c r="L237" s="2">
        <v>3.07</v>
      </c>
      <c r="M237" s="3">
        <v>4.6969000000000003</v>
      </c>
      <c r="N237" s="2"/>
      <c r="O237" s="2">
        <v>4.42</v>
      </c>
      <c r="P237" s="2">
        <v>4.29</v>
      </c>
      <c r="Q237" s="2"/>
      <c r="R237" s="3">
        <v>4.46</v>
      </c>
      <c r="S237" s="3">
        <v>4.2728000000000002</v>
      </c>
      <c r="T237" s="4">
        <v>4.2249999999999996</v>
      </c>
      <c r="U237" s="4">
        <v>4.0599999999999996</v>
      </c>
      <c r="V237" s="3">
        <v>2.1970000000000001</v>
      </c>
      <c r="W237" s="3">
        <v>2.0529999999999999</v>
      </c>
      <c r="X237" s="2"/>
      <c r="Y237" s="2">
        <v>4.6399999999999997</v>
      </c>
      <c r="Z237" s="2">
        <v>4.42</v>
      </c>
      <c r="AA237" s="2">
        <v>4.2300000000000004</v>
      </c>
      <c r="AB237" s="2">
        <v>4.21</v>
      </c>
      <c r="AC237" s="2">
        <v>4.34</v>
      </c>
      <c r="AD237" s="2">
        <v>4.26</v>
      </c>
      <c r="AE237" s="2">
        <v>4.3899999999999997</v>
      </c>
      <c r="AF237" s="2">
        <v>4.43</v>
      </c>
      <c r="AG237" s="2">
        <v>4.4800000000000004</v>
      </c>
      <c r="AH237" s="2">
        <v>4.4800000000000004</v>
      </c>
      <c r="AI237" s="2">
        <v>4.7300000000000004</v>
      </c>
      <c r="AJ237" s="2">
        <v>4.9000000000000004</v>
      </c>
      <c r="AK237" s="2">
        <v>4.9000000000000004</v>
      </c>
      <c r="AL237" s="11">
        <v>4.1230193000000002</v>
      </c>
      <c r="AM237" s="11">
        <v>3.9946576999999999</v>
      </c>
      <c r="AN237" s="11">
        <v>3.8757145</v>
      </c>
      <c r="AO237" s="11">
        <v>3.8159152000000001</v>
      </c>
      <c r="AP237" s="11">
        <v>3.8031404000000002</v>
      </c>
      <c r="AQ237" s="11">
        <v>3.8310718000000001</v>
      </c>
      <c r="AR237" s="11"/>
      <c r="AS237" s="2"/>
      <c r="AT237" s="7">
        <f t="shared" si="33"/>
        <v>4.0856000000000003</v>
      </c>
      <c r="AU237" s="7">
        <f t="shared" si="34"/>
        <v>3.8949999999999996</v>
      </c>
      <c r="AV237" s="7">
        <f t="shared" si="35"/>
        <v>1.9089999999999998</v>
      </c>
      <c r="AW237" s="2"/>
      <c r="AX237" s="8">
        <f t="shared" si="36"/>
        <v>5.0000000000000711</v>
      </c>
      <c r="AY237" s="8">
        <f t="shared" si="37"/>
        <v>19.060000000000077</v>
      </c>
      <c r="AZ237" s="2"/>
      <c r="BA237" s="2">
        <f t="shared" si="38"/>
        <v>6.0000000000000497E-2</v>
      </c>
      <c r="BB237" s="2">
        <f t="shared" si="39"/>
        <v>0.13999999999999968</v>
      </c>
      <c r="BC237" s="2"/>
      <c r="CB237" s="2"/>
    </row>
    <row r="238" spans="1:80" x14ac:dyDescent="0.25">
      <c r="A238" s="5">
        <f t="shared" si="40"/>
        <v>45611</v>
      </c>
      <c r="B238" t="s">
        <v>258</v>
      </c>
      <c r="C238" s="2">
        <v>4.46</v>
      </c>
      <c r="D238" s="2">
        <v>4.43</v>
      </c>
      <c r="E238" s="2">
        <v>2.34</v>
      </c>
      <c r="F238" s="2">
        <v>3.55</v>
      </c>
      <c r="G238" s="7">
        <v>1.0660000000000001</v>
      </c>
      <c r="H238" s="2">
        <v>4.8099999999999996</v>
      </c>
      <c r="I238" s="2">
        <v>2.1</v>
      </c>
      <c r="J238" s="2">
        <v>3.28</v>
      </c>
      <c r="K238" s="2">
        <v>3.07</v>
      </c>
      <c r="L238" s="2">
        <v>3.05</v>
      </c>
      <c r="M238" s="3">
        <v>4.6436999999999999</v>
      </c>
      <c r="N238" s="2"/>
      <c r="O238" s="2">
        <v>4.3899999999999997</v>
      </c>
      <c r="P238" s="2">
        <v>4.3</v>
      </c>
      <c r="Q238" s="2"/>
      <c r="R238" s="3">
        <v>4.4469000000000003</v>
      </c>
      <c r="S238" s="3">
        <v>4.2587999999999999</v>
      </c>
      <c r="T238" s="4">
        <v>4.2880000000000003</v>
      </c>
      <c r="U238" s="4">
        <v>4.1079999999999997</v>
      </c>
      <c r="V238" s="3">
        <v>2.2069999999999999</v>
      </c>
      <c r="W238" s="3">
        <v>2.0630000000000002</v>
      </c>
      <c r="X238" s="2"/>
      <c r="Y238" s="2">
        <v>4.62</v>
      </c>
      <c r="Z238" s="2">
        <v>4.3899999999999997</v>
      </c>
      <c r="AA238" s="2">
        <v>4.2</v>
      </c>
      <c r="AB238" s="2">
        <v>4.1900000000000004</v>
      </c>
      <c r="AC238" s="2">
        <v>4.32</v>
      </c>
      <c r="AD238" s="2">
        <v>4.24</v>
      </c>
      <c r="AE238" s="2">
        <v>4.3600000000000003</v>
      </c>
      <c r="AF238" s="2">
        <v>4.41</v>
      </c>
      <c r="AG238" s="2">
        <v>4.46</v>
      </c>
      <c r="AH238" s="2">
        <v>4.46</v>
      </c>
      <c r="AI238" s="2">
        <v>4.75</v>
      </c>
      <c r="AJ238" s="2">
        <v>4.8899999999999997</v>
      </c>
      <c r="AK238" s="2">
        <v>4.9400000000000004</v>
      </c>
      <c r="AL238" s="11">
        <v>4.0994095000000002</v>
      </c>
      <c r="AM238" s="11">
        <v>3.9521030000000001</v>
      </c>
      <c r="AN238" s="11">
        <v>3.8436170000000001</v>
      </c>
      <c r="AO238" s="11">
        <v>3.785561</v>
      </c>
      <c r="AP238" s="11">
        <v>3.7744491999999998</v>
      </c>
      <c r="AQ238" s="11">
        <v>3.8069785999999999</v>
      </c>
      <c r="AR238" s="11"/>
      <c r="AS238" s="2"/>
      <c r="AT238" s="7">
        <f t="shared" si="33"/>
        <v>4.0706999999999995</v>
      </c>
      <c r="AU238" s="7">
        <f t="shared" si="34"/>
        <v>3.927999999999999</v>
      </c>
      <c r="AV238" s="7">
        <f t="shared" si="35"/>
        <v>1.9190000000000005</v>
      </c>
      <c r="AW238" s="2"/>
      <c r="AX238" s="8">
        <f t="shared" si="36"/>
        <v>3.0000000000000249</v>
      </c>
      <c r="AY238" s="8">
        <f t="shared" si="37"/>
        <v>14.270000000000049</v>
      </c>
      <c r="AZ238" s="2"/>
      <c r="BA238" s="2">
        <f t="shared" si="38"/>
        <v>7.0000000000000284E-2</v>
      </c>
      <c r="BB238" s="2">
        <f t="shared" si="39"/>
        <v>0.12999999999999989</v>
      </c>
      <c r="BC238" s="2"/>
      <c r="CB238" s="2"/>
    </row>
    <row r="239" spans="1:80" x14ac:dyDescent="0.25">
      <c r="A239" s="5">
        <f t="shared" si="40"/>
        <v>45614</v>
      </c>
      <c r="B239" t="s">
        <v>259</v>
      </c>
      <c r="C239" s="2">
        <v>4.46</v>
      </c>
      <c r="D239" s="2">
        <v>4.42</v>
      </c>
      <c r="E239" s="2">
        <v>2.37</v>
      </c>
      <c r="F239" s="2">
        <v>3.56</v>
      </c>
      <c r="G239" s="7">
        <v>1.079</v>
      </c>
      <c r="H239" s="2">
        <v>4.76</v>
      </c>
      <c r="I239" s="2">
        <v>2.19</v>
      </c>
      <c r="J239" s="2">
        <v>3.28</v>
      </c>
      <c r="K239" s="2">
        <v>3.09</v>
      </c>
      <c r="L239" s="2">
        <v>3.06</v>
      </c>
      <c r="M239" s="3">
        <v>4.6025999999999998</v>
      </c>
      <c r="N239" s="2"/>
      <c r="O239" s="2">
        <v>4.41</v>
      </c>
      <c r="P239" s="2">
        <v>4.28</v>
      </c>
      <c r="Q239" s="2"/>
      <c r="R239" s="3">
        <v>4.4546000000000001</v>
      </c>
      <c r="S239" s="3">
        <v>4.2686000000000002</v>
      </c>
      <c r="T239" s="4">
        <v>4.2789999999999999</v>
      </c>
      <c r="U239" s="4">
        <v>4.1029999999999998</v>
      </c>
      <c r="V239" s="3">
        <v>2.2829999999999999</v>
      </c>
      <c r="W239" s="3">
        <v>2.133</v>
      </c>
      <c r="X239" s="2"/>
      <c r="Y239" s="2">
        <v>4.62</v>
      </c>
      <c r="Z239" s="2">
        <v>4.41</v>
      </c>
      <c r="AA239" s="2">
        <v>4.21</v>
      </c>
      <c r="AB239" s="2">
        <v>4.1900000000000004</v>
      </c>
      <c r="AC239" s="2">
        <v>4.33</v>
      </c>
      <c r="AD239" s="2">
        <v>4.25</v>
      </c>
      <c r="AE239" s="2">
        <v>4.3600000000000003</v>
      </c>
      <c r="AF239" s="2">
        <v>4.41</v>
      </c>
      <c r="AG239" s="2">
        <v>4.46</v>
      </c>
      <c r="AH239" s="2">
        <v>4.46</v>
      </c>
      <c r="AI239" s="2">
        <v>4.7300000000000004</v>
      </c>
      <c r="AJ239" s="2">
        <v>4.8899999999999997</v>
      </c>
      <c r="AK239" s="2">
        <v>4.88</v>
      </c>
      <c r="AL239" s="11">
        <v>4.1060131000000002</v>
      </c>
      <c r="AM239" s="11">
        <v>3.9830209000000001</v>
      </c>
      <c r="AN239" s="11">
        <v>3.8518078999999998</v>
      </c>
      <c r="AO239" s="11">
        <v>3.7722886</v>
      </c>
      <c r="AP239" s="11">
        <v>3.7533596999999999</v>
      </c>
      <c r="AQ239" s="11">
        <v>3.7862819000000001</v>
      </c>
      <c r="AR239" s="11"/>
      <c r="AS239" s="2"/>
      <c r="AT239" s="7">
        <f t="shared" si="33"/>
        <v>4.0826000000000002</v>
      </c>
      <c r="AU239" s="7">
        <f t="shared" si="34"/>
        <v>3.9269999999999996</v>
      </c>
      <c r="AV239" s="7">
        <f t="shared" si="35"/>
        <v>1.9830000000000001</v>
      </c>
      <c r="AW239" s="2"/>
      <c r="AX239" s="8">
        <f t="shared" si="36"/>
        <v>4.0000000000000036</v>
      </c>
      <c r="AY239" s="8">
        <f t="shared" si="37"/>
        <v>15.560000000000063</v>
      </c>
      <c r="AZ239" s="2"/>
      <c r="BA239" s="2">
        <f t="shared" si="38"/>
        <v>4.9999999999999822E-2</v>
      </c>
      <c r="BB239" s="2">
        <f t="shared" si="39"/>
        <v>0.13999999999999968</v>
      </c>
      <c r="BC239" s="2"/>
      <c r="CB239" s="2"/>
    </row>
    <row r="240" spans="1:80" x14ac:dyDescent="0.25">
      <c r="A240" s="5">
        <f t="shared" si="40"/>
        <v>45615</v>
      </c>
      <c r="B240" t="s">
        <v>260</v>
      </c>
      <c r="C240" s="2">
        <v>4.4400000000000004</v>
      </c>
      <c r="D240" s="2">
        <v>4.3899999999999997</v>
      </c>
      <c r="E240" s="2">
        <v>2.35</v>
      </c>
      <c r="F240" s="2">
        <v>3.55</v>
      </c>
      <c r="G240" s="7">
        <v>1.06</v>
      </c>
      <c r="H240" s="2">
        <v>4.72</v>
      </c>
      <c r="I240" s="2">
        <v>2.13</v>
      </c>
      <c r="J240" s="2">
        <v>3.34</v>
      </c>
      <c r="K240" s="2">
        <v>3.09</v>
      </c>
      <c r="L240" s="2">
        <v>3.05</v>
      </c>
      <c r="M240" s="3">
        <v>4.5647000000000002</v>
      </c>
      <c r="N240" s="2"/>
      <c r="O240" s="2">
        <v>4.41</v>
      </c>
      <c r="P240" s="2">
        <v>4.2699999999999996</v>
      </c>
      <c r="Q240" s="2"/>
      <c r="R240" s="3">
        <v>4.4545000000000003</v>
      </c>
      <c r="S240" s="3">
        <v>4.2686000000000002</v>
      </c>
      <c r="T240" s="4">
        <v>4.25</v>
      </c>
      <c r="U240" s="4">
        <v>4.0460000000000003</v>
      </c>
      <c r="V240" s="3">
        <v>2.29</v>
      </c>
      <c r="W240" s="3">
        <v>2.14</v>
      </c>
      <c r="X240" s="2"/>
      <c r="Y240" s="2">
        <v>4.63</v>
      </c>
      <c r="Z240" s="2">
        <v>4.41</v>
      </c>
      <c r="AA240" s="2">
        <v>4.2</v>
      </c>
      <c r="AB240" s="2">
        <v>4.1900000000000004</v>
      </c>
      <c r="AC240" s="2">
        <v>4.32</v>
      </c>
      <c r="AD240" s="2">
        <v>4.2300000000000004</v>
      </c>
      <c r="AE240" s="2">
        <v>4.34</v>
      </c>
      <c r="AF240" s="2">
        <v>4.3899999999999997</v>
      </c>
      <c r="AG240" s="2">
        <v>4.4400000000000004</v>
      </c>
      <c r="AH240" s="2">
        <v>4.4400000000000004</v>
      </c>
      <c r="AI240" s="2">
        <v>4.6900000000000004</v>
      </c>
      <c r="AJ240" s="2">
        <v>4.8600000000000003</v>
      </c>
      <c r="AK240" s="2">
        <v>4.8499999999999996</v>
      </c>
      <c r="AL240" s="11">
        <v>4.1041032</v>
      </c>
      <c r="AM240" s="11">
        <v>3.9756757</v>
      </c>
      <c r="AN240" s="11">
        <v>3.8334595</v>
      </c>
      <c r="AO240" s="11">
        <v>3.7499845000000001</v>
      </c>
      <c r="AP240" s="11">
        <v>3.7272748</v>
      </c>
      <c r="AQ240" s="11">
        <v>3.7575352</v>
      </c>
      <c r="AR240" s="11"/>
      <c r="AS240" s="2"/>
      <c r="AT240" s="7">
        <f t="shared" si="33"/>
        <v>4.0827</v>
      </c>
      <c r="AU240" s="7">
        <f t="shared" si="34"/>
        <v>3.8420000000000005</v>
      </c>
      <c r="AV240" s="7">
        <f t="shared" si="35"/>
        <v>1.9900000000000002</v>
      </c>
      <c r="AW240" s="2"/>
      <c r="AX240" s="8">
        <f t="shared" si="36"/>
        <v>5.0000000000000711</v>
      </c>
      <c r="AY240" s="8">
        <f t="shared" si="37"/>
        <v>24.069999999999947</v>
      </c>
      <c r="AZ240" s="2"/>
      <c r="BA240" s="2">
        <f t="shared" si="38"/>
        <v>3.0000000000000249E-2</v>
      </c>
      <c r="BB240" s="2">
        <f t="shared" si="39"/>
        <v>0.12000000000000011</v>
      </c>
      <c r="BC240" s="2"/>
      <c r="CB240" s="2"/>
    </row>
    <row r="241" spans="1:80" x14ac:dyDescent="0.25">
      <c r="A241" s="5">
        <f t="shared" si="40"/>
        <v>45616</v>
      </c>
      <c r="B241" t="s">
        <v>261</v>
      </c>
      <c r="C241" s="2">
        <v>4.46</v>
      </c>
      <c r="D241" s="2">
        <v>4.41</v>
      </c>
      <c r="E241" s="2">
        <v>2.35</v>
      </c>
      <c r="F241" s="2">
        <v>3.58</v>
      </c>
      <c r="G241" s="7">
        <v>1.07</v>
      </c>
      <c r="H241" s="2">
        <v>4.71</v>
      </c>
      <c r="I241" s="2">
        <v>2.16</v>
      </c>
      <c r="J241" s="2">
        <v>3.39</v>
      </c>
      <c r="K241" s="2">
        <v>3.11</v>
      </c>
      <c r="L241" s="2">
        <v>3.08</v>
      </c>
      <c r="M241" s="3">
        <v>4.5601000000000003</v>
      </c>
      <c r="N241" s="2"/>
      <c r="O241" s="2">
        <v>4.4000000000000004</v>
      </c>
      <c r="P241" s="2">
        <v>4.3099999999999996</v>
      </c>
      <c r="Q241" s="2"/>
      <c r="R241" s="3">
        <v>4.4462999999999999</v>
      </c>
      <c r="S241" s="3">
        <v>4.2491000000000003</v>
      </c>
      <c r="T241" s="4">
        <v>4.2930000000000001</v>
      </c>
      <c r="U241" s="4">
        <v>4.101</v>
      </c>
      <c r="V241" s="3">
        <v>2.2989999999999999</v>
      </c>
      <c r="W241" s="3">
        <v>2.1539999999999999</v>
      </c>
      <c r="X241" s="2"/>
      <c r="Y241" s="2">
        <v>4.62</v>
      </c>
      <c r="Z241" s="2">
        <v>4.4000000000000004</v>
      </c>
      <c r="AA241" s="2">
        <v>4.2</v>
      </c>
      <c r="AB241" s="2">
        <v>4.1900000000000004</v>
      </c>
      <c r="AC241" s="2">
        <v>4.32</v>
      </c>
      <c r="AD241" s="2">
        <v>4.24</v>
      </c>
      <c r="AE241" s="2">
        <v>4.3600000000000003</v>
      </c>
      <c r="AF241" s="2">
        <v>4.4000000000000004</v>
      </c>
      <c r="AG241" s="2">
        <v>4.46</v>
      </c>
      <c r="AH241" s="2">
        <v>4.46</v>
      </c>
      <c r="AI241" s="2">
        <v>4.72</v>
      </c>
      <c r="AJ241" s="2">
        <v>4.9000000000000004</v>
      </c>
      <c r="AK241" s="2">
        <v>4.96</v>
      </c>
      <c r="AL241" s="11">
        <v>4.0908096</v>
      </c>
      <c r="AM241" s="11">
        <v>3.9599126</v>
      </c>
      <c r="AN241" s="11">
        <v>3.8254522</v>
      </c>
      <c r="AO241" s="11">
        <v>3.7566494000000001</v>
      </c>
      <c r="AP241" s="11">
        <v>3.7524677999999998</v>
      </c>
      <c r="AQ241" s="11">
        <v>3.7952533000000002</v>
      </c>
      <c r="AR241" s="11"/>
      <c r="AS241" s="2"/>
      <c r="AT241" s="7">
        <f t="shared" si="33"/>
        <v>4.0519000000000007</v>
      </c>
      <c r="AU241" s="7">
        <f t="shared" si="34"/>
        <v>3.9089999999999998</v>
      </c>
      <c r="AV241" s="7">
        <f t="shared" si="35"/>
        <v>2.0089999999999999</v>
      </c>
      <c r="AW241" s="2"/>
      <c r="AX241" s="8">
        <f t="shared" si="36"/>
        <v>4.9999999999999822</v>
      </c>
      <c r="AY241" s="8">
        <f t="shared" si="37"/>
        <v>14.290000000000092</v>
      </c>
      <c r="AZ241" s="2"/>
      <c r="BA241" s="2">
        <f t="shared" si="38"/>
        <v>5.9999999999999609E-2</v>
      </c>
      <c r="BB241" s="2">
        <f t="shared" si="39"/>
        <v>0.10000000000000053</v>
      </c>
      <c r="BC241" s="2"/>
      <c r="CB241" s="2"/>
    </row>
    <row r="242" spans="1:80" x14ac:dyDescent="0.25">
      <c r="A242" s="5">
        <f t="shared" si="40"/>
        <v>45617</v>
      </c>
      <c r="B242" t="s">
        <v>262</v>
      </c>
      <c r="C242" s="2">
        <v>4.43</v>
      </c>
      <c r="D242" s="2">
        <v>4.43</v>
      </c>
      <c r="E242" s="2">
        <v>2.33</v>
      </c>
      <c r="F242" s="2">
        <v>3.56</v>
      </c>
      <c r="G242" s="7">
        <v>1.091</v>
      </c>
      <c r="H242" s="2">
        <v>4.7300000000000004</v>
      </c>
      <c r="I242" s="2">
        <v>2.16</v>
      </c>
      <c r="J242" s="2">
        <v>3.46</v>
      </c>
      <c r="K242" s="2">
        <v>3.11</v>
      </c>
      <c r="L242" s="2">
        <v>3.05</v>
      </c>
      <c r="M242" s="3">
        <v>4.5787000000000004</v>
      </c>
      <c r="N242" s="2"/>
      <c r="O242" s="2">
        <v>4.37</v>
      </c>
      <c r="P242" s="2">
        <v>4.3499999999999996</v>
      </c>
      <c r="Q242" s="2"/>
      <c r="R242" s="3">
        <v>4.4302000000000001</v>
      </c>
      <c r="S242" s="3">
        <v>4.2232000000000003</v>
      </c>
      <c r="T242" s="4">
        <v>4.2880000000000003</v>
      </c>
      <c r="U242" s="4">
        <v>4.093</v>
      </c>
      <c r="V242" s="3">
        <v>2.2839999999999998</v>
      </c>
      <c r="W242" s="3">
        <v>2.1320000000000001</v>
      </c>
      <c r="X242" s="2"/>
      <c r="Y242" s="2">
        <v>4.5999999999999996</v>
      </c>
      <c r="Z242" s="2">
        <v>4.37</v>
      </c>
      <c r="AA242" s="2">
        <v>4.17</v>
      </c>
      <c r="AB242" s="2">
        <v>4.1500000000000004</v>
      </c>
      <c r="AC242" s="2">
        <v>4.29</v>
      </c>
      <c r="AD242" s="2">
        <v>4.21</v>
      </c>
      <c r="AE242" s="2">
        <v>4.32</v>
      </c>
      <c r="AF242" s="2">
        <v>4.37</v>
      </c>
      <c r="AG242" s="2">
        <v>4.43</v>
      </c>
      <c r="AH242" s="2">
        <v>4.43</v>
      </c>
      <c r="AI242" s="2">
        <v>4.6900000000000004</v>
      </c>
      <c r="AJ242" s="2">
        <v>4.88</v>
      </c>
      <c r="AK242" s="2">
        <v>4.93</v>
      </c>
      <c r="AL242" s="11">
        <v>4.0565853000000001</v>
      </c>
      <c r="AM242" s="11">
        <v>3.9056415000000002</v>
      </c>
      <c r="AN242" s="11">
        <v>3.7843779</v>
      </c>
      <c r="AO242" s="11">
        <v>3.7390332000000002</v>
      </c>
      <c r="AP242" s="11">
        <v>3.7453226000000002</v>
      </c>
      <c r="AQ242" s="11">
        <v>3.7895444</v>
      </c>
      <c r="AR242" s="11"/>
      <c r="AS242" s="2"/>
      <c r="AT242" s="7">
        <f t="shared" si="33"/>
        <v>4.0162000000000004</v>
      </c>
      <c r="AU242" s="7">
        <f t="shared" si="34"/>
        <v>3.8979999999999997</v>
      </c>
      <c r="AV242" s="7">
        <f t="shared" si="35"/>
        <v>1.9800000000000004</v>
      </c>
      <c r="AW242" s="2"/>
      <c r="AX242" s="8">
        <f t="shared" si="36"/>
        <v>0</v>
      </c>
      <c r="AY242" s="8">
        <f t="shared" si="37"/>
        <v>11.820000000000075</v>
      </c>
      <c r="AZ242" s="2"/>
      <c r="BA242" s="2">
        <f t="shared" si="38"/>
        <v>5.9999999999999609E-2</v>
      </c>
      <c r="BB242" s="2">
        <f t="shared" si="39"/>
        <v>8.0000000000000071E-2</v>
      </c>
      <c r="BC242" s="2"/>
      <c r="CB242" s="2"/>
    </row>
    <row r="243" spans="1:80" x14ac:dyDescent="0.25">
      <c r="A243" s="5">
        <f t="shared" si="40"/>
        <v>45618</v>
      </c>
      <c r="B243" t="s">
        <v>263</v>
      </c>
      <c r="C243" s="2">
        <v>4.3899999999999997</v>
      </c>
      <c r="D243" s="2">
        <v>4.41</v>
      </c>
      <c r="E243" s="2">
        <v>2.2599999999999998</v>
      </c>
      <c r="F243" s="2">
        <v>3.51</v>
      </c>
      <c r="G243" s="7">
        <v>1.073</v>
      </c>
      <c r="H243" s="2">
        <v>4.6900000000000004</v>
      </c>
      <c r="I243" s="2">
        <v>2.12</v>
      </c>
      <c r="J243" s="2">
        <v>3.43</v>
      </c>
      <c r="K243" s="2">
        <v>3.06</v>
      </c>
      <c r="L243" s="2">
        <v>3</v>
      </c>
      <c r="M243" s="3">
        <v>4.5453000000000001</v>
      </c>
      <c r="N243" s="2"/>
      <c r="O243" s="2">
        <v>4.33</v>
      </c>
      <c r="P243" s="2">
        <v>4.37</v>
      </c>
      <c r="Q243" s="2"/>
      <c r="R243" s="3">
        <v>4.3851000000000004</v>
      </c>
      <c r="S243" s="3">
        <v>4.1769999999999996</v>
      </c>
      <c r="T243" s="4">
        <v>4.2969999999999997</v>
      </c>
      <c r="U243" s="4">
        <v>4.1040000000000001</v>
      </c>
      <c r="V243" s="3">
        <v>2.169</v>
      </c>
      <c r="W243" s="3">
        <v>2.0289999999999999</v>
      </c>
      <c r="X243" s="2"/>
      <c r="Y243" s="2">
        <v>4.5599999999999996</v>
      </c>
      <c r="Z243" s="2">
        <v>4.33</v>
      </c>
      <c r="AA243" s="2">
        <v>4.13</v>
      </c>
      <c r="AB243" s="2">
        <v>4.12</v>
      </c>
      <c r="AC243" s="2">
        <v>4.25</v>
      </c>
      <c r="AD243" s="2">
        <v>4.16</v>
      </c>
      <c r="AE243" s="2">
        <v>4.2699999999999996</v>
      </c>
      <c r="AF243" s="2">
        <v>4.33</v>
      </c>
      <c r="AG243" s="2">
        <v>4.38</v>
      </c>
      <c r="AH243" s="2">
        <v>4.3899999999999997</v>
      </c>
      <c r="AI243" s="2">
        <v>4.6500000000000004</v>
      </c>
      <c r="AJ243" s="2">
        <v>4.83</v>
      </c>
      <c r="AK243" s="2">
        <v>4.8499999999999996</v>
      </c>
      <c r="AL243" s="11">
        <v>4.0025959999999996</v>
      </c>
      <c r="AM243" s="11">
        <v>3.8518363999999998</v>
      </c>
      <c r="AN243" s="11">
        <v>3.7507990000000002</v>
      </c>
      <c r="AO243" s="11">
        <v>3.7041694999999999</v>
      </c>
      <c r="AP243" s="11">
        <v>3.7020797999999999</v>
      </c>
      <c r="AQ243" s="11">
        <v>3.7367007000000001</v>
      </c>
      <c r="AR243" s="11"/>
      <c r="AS243" s="2"/>
      <c r="AT243" s="7">
        <f t="shared" si="33"/>
        <v>3.9688999999999988</v>
      </c>
      <c r="AU243" s="7">
        <f t="shared" si="34"/>
        <v>3.9110000000000005</v>
      </c>
      <c r="AV243" s="7">
        <f t="shared" si="35"/>
        <v>1.8889999999999998</v>
      </c>
      <c r="AW243" s="2"/>
      <c r="AX243" s="8">
        <f t="shared" si="36"/>
        <v>-2.0000000000000462</v>
      </c>
      <c r="AY243" s="8">
        <f t="shared" si="37"/>
        <v>5.7899999999998286</v>
      </c>
      <c r="AZ243" s="2"/>
      <c r="BA243" s="2">
        <f t="shared" si="38"/>
        <v>5.9999999999999609E-2</v>
      </c>
      <c r="BB243" s="2">
        <f t="shared" si="39"/>
        <v>4.0000000000000036E-2</v>
      </c>
      <c r="BC243" s="2"/>
      <c r="CB243" s="2"/>
    </row>
    <row r="244" spans="1:80" x14ac:dyDescent="0.25">
      <c r="A244" s="5">
        <f t="shared" si="40"/>
        <v>45621</v>
      </c>
      <c r="B244" t="s">
        <v>264</v>
      </c>
      <c r="C244" s="2">
        <v>4.3499999999999996</v>
      </c>
      <c r="D244" s="2">
        <v>4.2699999999999996</v>
      </c>
      <c r="E244" s="2">
        <v>2.2000000000000002</v>
      </c>
      <c r="F244" s="2">
        <v>3.48</v>
      </c>
      <c r="G244" s="7">
        <v>1.0720000000000001</v>
      </c>
      <c r="H244" s="2">
        <v>4.5999999999999996</v>
      </c>
      <c r="I244" s="2">
        <v>2.0099999999999998</v>
      </c>
      <c r="J244" s="2">
        <v>3.31</v>
      </c>
      <c r="K244" s="2">
        <v>3.02</v>
      </c>
      <c r="L244" s="2">
        <v>2.93</v>
      </c>
      <c r="M244" s="3">
        <v>4.4854000000000003</v>
      </c>
      <c r="N244" s="2"/>
      <c r="O244" s="2">
        <v>4.33</v>
      </c>
      <c r="P244" s="2">
        <v>4.2699999999999996</v>
      </c>
      <c r="Q244" s="2"/>
      <c r="R244" s="3">
        <v>4.3943000000000003</v>
      </c>
      <c r="S244" s="3">
        <v>4.1867999999999999</v>
      </c>
      <c r="T244" s="4">
        <v>4.3280000000000003</v>
      </c>
      <c r="U244" s="4">
        <v>4.1390000000000002</v>
      </c>
      <c r="V244" s="3">
        <v>2.2040000000000002</v>
      </c>
      <c r="W244" s="3">
        <v>2.0489999999999999</v>
      </c>
      <c r="X244" s="2"/>
      <c r="Y244" s="2">
        <v>4.58</v>
      </c>
      <c r="Z244" s="2">
        <v>4.33</v>
      </c>
      <c r="AA244" s="2">
        <v>4.13</v>
      </c>
      <c r="AB244" s="2">
        <v>4.09</v>
      </c>
      <c r="AC244" s="2">
        <v>4.2300000000000004</v>
      </c>
      <c r="AD244" s="2">
        <v>4.13</v>
      </c>
      <c r="AE244" s="2">
        <v>4.26</v>
      </c>
      <c r="AF244" s="2">
        <v>4.29</v>
      </c>
      <c r="AG244" s="2">
        <v>4.3499999999999996</v>
      </c>
      <c r="AH244" s="2">
        <v>4.3499999999999996</v>
      </c>
      <c r="AI244" s="2">
        <v>4.5999999999999996</v>
      </c>
      <c r="AJ244" s="2">
        <v>4.78</v>
      </c>
      <c r="AK244" s="2">
        <v>4.8499999999999996</v>
      </c>
      <c r="AL244" s="11">
        <v>3.9999007</v>
      </c>
      <c r="AM244" s="11">
        <v>3.8517233000000002</v>
      </c>
      <c r="AN244" s="11">
        <v>3.7299726</v>
      </c>
      <c r="AO244" s="11">
        <v>3.6602127000000002</v>
      </c>
      <c r="AP244" s="11">
        <v>3.6400516999999999</v>
      </c>
      <c r="AQ244" s="11">
        <v>3.6679116</v>
      </c>
      <c r="AR244" s="11"/>
      <c r="AS244" s="2"/>
      <c r="AT244" s="7">
        <f t="shared" si="33"/>
        <v>3.9792999999999994</v>
      </c>
      <c r="AU244" s="7">
        <f t="shared" si="34"/>
        <v>3.95</v>
      </c>
      <c r="AV244" s="7">
        <f t="shared" si="35"/>
        <v>1.8939999999999997</v>
      </c>
      <c r="AW244" s="2"/>
      <c r="AX244" s="8">
        <f t="shared" si="36"/>
        <v>8.0000000000000071</v>
      </c>
      <c r="AY244" s="8">
        <f t="shared" si="37"/>
        <v>2.9299999999999216</v>
      </c>
      <c r="AZ244" s="2"/>
      <c r="BA244" s="2">
        <f t="shared" si="38"/>
        <v>1.9999999999999574E-2</v>
      </c>
      <c r="BB244" s="2">
        <f t="shared" si="39"/>
        <v>0</v>
      </c>
      <c r="BC244" s="2"/>
      <c r="CB244" s="2"/>
    </row>
    <row r="245" spans="1:80" x14ac:dyDescent="0.25">
      <c r="A245" s="5">
        <f t="shared" si="40"/>
        <v>45622</v>
      </c>
      <c r="B245" t="s">
        <v>265</v>
      </c>
      <c r="C245" s="2">
        <v>4.34</v>
      </c>
      <c r="D245" s="2">
        <v>4.3</v>
      </c>
      <c r="E245" s="2">
        <v>2.1800000000000002</v>
      </c>
      <c r="F245" s="2">
        <v>3.45</v>
      </c>
      <c r="G245" s="7">
        <v>1.07</v>
      </c>
      <c r="H245" s="2">
        <v>4.53</v>
      </c>
      <c r="I245" s="2">
        <v>2</v>
      </c>
      <c r="J245" s="2">
        <v>3.29</v>
      </c>
      <c r="K245" s="2">
        <v>3.04</v>
      </c>
      <c r="L245" s="2">
        <v>2.94</v>
      </c>
      <c r="M245" s="3">
        <v>4.4447999999999999</v>
      </c>
      <c r="N245" s="2"/>
      <c r="O245" s="2">
        <v>4.32</v>
      </c>
      <c r="P245" s="2">
        <v>4.25</v>
      </c>
      <c r="Q245" s="2"/>
      <c r="R245" s="3">
        <v>4.3879999999999999</v>
      </c>
      <c r="S245" s="3">
        <v>4.1778000000000004</v>
      </c>
      <c r="T245" s="4">
        <v>4.2919999999999998</v>
      </c>
      <c r="U245" s="4">
        <v>4.0750000000000002</v>
      </c>
      <c r="V245" s="3">
        <v>2.2170000000000001</v>
      </c>
      <c r="W245" s="3">
        <v>2.0550000000000002</v>
      </c>
      <c r="X245" s="2"/>
      <c r="Y245" s="2">
        <v>4.55</v>
      </c>
      <c r="Z245" s="2">
        <v>4.32</v>
      </c>
      <c r="AA245" s="2">
        <v>4.1100000000000003</v>
      </c>
      <c r="AB245" s="2">
        <v>4.07</v>
      </c>
      <c r="AC245" s="2">
        <v>4.21</v>
      </c>
      <c r="AD245" s="2">
        <v>4.12</v>
      </c>
      <c r="AE245" s="2">
        <v>4.24</v>
      </c>
      <c r="AF245" s="2">
        <v>4.28</v>
      </c>
      <c r="AG245" s="2">
        <v>4.33</v>
      </c>
      <c r="AH245" s="2">
        <v>4.34</v>
      </c>
      <c r="AI245" s="2">
        <v>4.59</v>
      </c>
      <c r="AJ245" s="2">
        <v>4.79</v>
      </c>
      <c r="AK245" s="2">
        <v>4.78</v>
      </c>
      <c r="AL245" s="11">
        <v>4.0068612999999997</v>
      </c>
      <c r="AM245" s="11">
        <v>3.8622722999999999</v>
      </c>
      <c r="AN245" s="11">
        <v>3.7190373000000001</v>
      </c>
      <c r="AO245" s="11">
        <v>3.6364512000000002</v>
      </c>
      <c r="AP245" s="11">
        <v>3.6178511000000002</v>
      </c>
      <c r="AQ245" s="11">
        <v>3.6533389999999999</v>
      </c>
      <c r="AR245" s="11"/>
      <c r="AS245" s="2"/>
      <c r="AT245" s="7">
        <f t="shared" si="33"/>
        <v>3.9676000000000009</v>
      </c>
      <c r="AU245" s="7">
        <f t="shared" si="34"/>
        <v>3.8580000000000005</v>
      </c>
      <c r="AV245" s="7">
        <f t="shared" si="35"/>
        <v>1.8930000000000002</v>
      </c>
      <c r="AW245" s="2"/>
      <c r="AX245" s="8">
        <f t="shared" si="36"/>
        <v>4.0000000000000036</v>
      </c>
      <c r="AY245" s="8">
        <f t="shared" si="37"/>
        <v>10.960000000000036</v>
      </c>
      <c r="AZ245" s="2"/>
      <c r="BA245" s="2">
        <f t="shared" si="38"/>
        <v>1.9999999999999574E-2</v>
      </c>
      <c r="BB245" s="2">
        <f t="shared" si="39"/>
        <v>4.9999999999999822E-2</v>
      </c>
      <c r="BC245" s="2"/>
      <c r="CB245" s="2"/>
    </row>
    <row r="246" spans="1:80" x14ac:dyDescent="0.25">
      <c r="A246" s="5">
        <f t="shared" si="40"/>
        <v>45623</v>
      </c>
      <c r="B246" t="s">
        <v>266</v>
      </c>
      <c r="C246" s="2">
        <v>4.29</v>
      </c>
      <c r="D246" s="2">
        <v>4.25</v>
      </c>
      <c r="E246" s="2">
        <v>2.17</v>
      </c>
      <c r="F246" s="2">
        <v>3.4</v>
      </c>
      <c r="G246" s="7">
        <v>1.069</v>
      </c>
      <c r="H246" s="2">
        <v>4.57</v>
      </c>
      <c r="I246" s="2">
        <v>1.93</v>
      </c>
      <c r="J246" s="2">
        <v>3.25</v>
      </c>
      <c r="K246" s="2">
        <v>3.02</v>
      </c>
      <c r="L246" s="2">
        <v>2.9</v>
      </c>
      <c r="M246" s="3">
        <v>4.4177999999999997</v>
      </c>
      <c r="N246" s="2"/>
      <c r="O246" s="2">
        <v>4.29</v>
      </c>
      <c r="P246" s="2">
        <v>4.21</v>
      </c>
      <c r="Q246" s="2"/>
      <c r="R246" s="3">
        <v>4.3920000000000003</v>
      </c>
      <c r="S246" s="3">
        <v>4.1771000000000003</v>
      </c>
      <c r="T246" s="4">
        <v>4.2489999999999997</v>
      </c>
      <c r="U246" s="4">
        <v>4.0519999999999996</v>
      </c>
      <c r="V246" s="3">
        <v>2.2559999999999998</v>
      </c>
      <c r="W246" s="3">
        <v>2.0790000000000002</v>
      </c>
      <c r="X246" s="2"/>
      <c r="Y246" s="2">
        <v>4.55</v>
      </c>
      <c r="Z246" s="2">
        <v>4.29</v>
      </c>
      <c r="AA246" s="2">
        <v>4.08</v>
      </c>
      <c r="AB246" s="2">
        <v>4.04</v>
      </c>
      <c r="AC246" s="2">
        <v>4.17</v>
      </c>
      <c r="AD246" s="2">
        <v>4.08</v>
      </c>
      <c r="AE246" s="2">
        <v>4.1900000000000004</v>
      </c>
      <c r="AF246" s="2">
        <v>4.2300000000000004</v>
      </c>
      <c r="AG246" s="2">
        <v>4.28</v>
      </c>
      <c r="AH246" s="2">
        <v>4.29</v>
      </c>
      <c r="AI246" s="2">
        <v>4.57</v>
      </c>
      <c r="AJ246" s="2">
        <v>4.74</v>
      </c>
      <c r="AK246" s="2">
        <v>4.74</v>
      </c>
      <c r="AL246" s="11">
        <v>4.0142500999999999</v>
      </c>
      <c r="AM246" s="11">
        <v>3.8436807000000002</v>
      </c>
      <c r="AN246" s="11">
        <v>3.6721989000000002</v>
      </c>
      <c r="AO246" s="11">
        <v>3.5778203</v>
      </c>
      <c r="AP246" s="11">
        <v>3.5598507000000001</v>
      </c>
      <c r="AQ246" s="11">
        <v>3.5984452</v>
      </c>
      <c r="AR246" s="11"/>
      <c r="AS246" s="2"/>
      <c r="AT246" s="7">
        <f t="shared" si="33"/>
        <v>3.9622000000000002</v>
      </c>
      <c r="AU246" s="7">
        <f t="shared" si="34"/>
        <v>3.8549999999999995</v>
      </c>
      <c r="AV246" s="7">
        <f t="shared" si="35"/>
        <v>1.9020000000000006</v>
      </c>
      <c r="AW246" s="2"/>
      <c r="AX246" s="8">
        <f t="shared" si="36"/>
        <v>4.0000000000000036</v>
      </c>
      <c r="AY246" s="8">
        <f t="shared" si="37"/>
        <v>10.720000000000063</v>
      </c>
      <c r="AZ246" s="2"/>
      <c r="BA246" s="2">
        <f t="shared" si="38"/>
        <v>0</v>
      </c>
      <c r="BB246" s="2">
        <f t="shared" si="39"/>
        <v>4.0000000000000036E-2</v>
      </c>
      <c r="BC246" s="2"/>
      <c r="CB246" s="2"/>
    </row>
    <row r="247" spans="1:80" x14ac:dyDescent="0.25">
      <c r="A247" s="5">
        <f t="shared" si="40"/>
        <v>45624</v>
      </c>
      <c r="B247" t="s">
        <v>267</v>
      </c>
      <c r="C247" s="2">
        <v>4.28</v>
      </c>
      <c r="D247" s="2" t="e">
        <v>#N/A</v>
      </c>
      <c r="E247" s="2">
        <v>2.13</v>
      </c>
      <c r="F247" s="2">
        <v>3.35</v>
      </c>
      <c r="G247" s="7">
        <v>1.0509999999999999</v>
      </c>
      <c r="H247" s="2">
        <v>4.51</v>
      </c>
      <c r="I247" s="2">
        <v>1.97</v>
      </c>
      <c r="J247" s="2">
        <v>3.23</v>
      </c>
      <c r="K247" s="2">
        <v>2.94</v>
      </c>
      <c r="L247" s="2">
        <v>2.84</v>
      </c>
      <c r="M247" s="3">
        <v>4.3635000000000002</v>
      </c>
      <c r="N247" s="2"/>
      <c r="O247" s="2">
        <v>4.28</v>
      </c>
      <c r="P247" s="2" t="e">
        <v>#N/A</v>
      </c>
      <c r="Q247" s="2"/>
      <c r="R247" s="3">
        <v>4.3907999999999996</v>
      </c>
      <c r="S247" s="3">
        <v>4.1641000000000004</v>
      </c>
      <c r="T247" s="4">
        <v>4.2649999999999997</v>
      </c>
      <c r="U247" s="4">
        <v>4.048</v>
      </c>
      <c r="V247" s="3">
        <v>2.222</v>
      </c>
      <c r="W247" s="3">
        <v>2.0390000000000001</v>
      </c>
      <c r="X247" s="2"/>
      <c r="Y247" s="2">
        <v>4.53</v>
      </c>
      <c r="Z247" s="2">
        <v>4.28</v>
      </c>
      <c r="AA247" s="2">
        <v>4.07</v>
      </c>
      <c r="AB247" s="2">
        <v>4.0199999999999996</v>
      </c>
      <c r="AC247" s="2">
        <v>4.1500000000000004</v>
      </c>
      <c r="AD247" s="2">
        <v>4.0599999999999996</v>
      </c>
      <c r="AE247" s="2">
        <v>4.18</v>
      </c>
      <c r="AF247" s="2">
        <v>4.22</v>
      </c>
      <c r="AG247" s="2">
        <v>4.2699999999999996</v>
      </c>
      <c r="AH247" s="2">
        <v>4.28</v>
      </c>
      <c r="AI247" s="2">
        <v>4.54</v>
      </c>
      <c r="AJ247" s="2">
        <v>4.7300000000000004</v>
      </c>
      <c r="AK247" s="2">
        <v>4.76</v>
      </c>
      <c r="AL247" s="11">
        <v>4.0014924000000001</v>
      </c>
      <c r="AM247" s="11">
        <v>3.7958248999999999</v>
      </c>
      <c r="AN247" s="11">
        <v>3.6377733999999999</v>
      </c>
      <c r="AO247" s="11">
        <v>3.5706313999999999</v>
      </c>
      <c r="AP247" s="11">
        <v>3.5641672999999998</v>
      </c>
      <c r="AQ247" s="11">
        <v>3.6035487000000002</v>
      </c>
      <c r="AR247" s="11"/>
      <c r="AS247" s="2"/>
      <c r="AT247" s="7">
        <f t="shared" si="33"/>
        <v>3.9374000000000011</v>
      </c>
      <c r="AU247" s="7">
        <f t="shared" si="34"/>
        <v>3.8310000000000004</v>
      </c>
      <c r="AV247" s="7">
        <f t="shared" si="35"/>
        <v>1.8560000000000003</v>
      </c>
      <c r="AW247" s="2"/>
      <c r="AX247" s="8" t="e">
        <f t="shared" si="36"/>
        <v>#N/A</v>
      </c>
      <c r="AY247" s="8">
        <f t="shared" si="37"/>
        <v>10.640000000000072</v>
      </c>
      <c r="AZ247" s="2"/>
      <c r="BA247" s="2">
        <f t="shared" si="38"/>
        <v>0</v>
      </c>
      <c r="BB247" s="2" t="e">
        <f t="shared" si="39"/>
        <v>#N/A</v>
      </c>
      <c r="BC247" s="2"/>
      <c r="CB247" s="2"/>
    </row>
    <row r="248" spans="1:80" x14ac:dyDescent="0.25">
      <c r="A248" s="5">
        <f t="shared" si="40"/>
        <v>45625</v>
      </c>
      <c r="B248" t="s">
        <v>268</v>
      </c>
      <c r="C248" s="2">
        <v>4.24</v>
      </c>
      <c r="D248" s="2">
        <v>4.18</v>
      </c>
      <c r="E248" s="2">
        <v>2.08</v>
      </c>
      <c r="F248" s="2">
        <v>3.27</v>
      </c>
      <c r="G248" s="7">
        <v>1.0449999999999999</v>
      </c>
      <c r="H248" s="2">
        <v>4.49</v>
      </c>
      <c r="I248" s="2">
        <v>1.86</v>
      </c>
      <c r="J248" s="2">
        <v>3.09</v>
      </c>
      <c r="K248" s="2">
        <v>2.89</v>
      </c>
      <c r="L248" s="2">
        <v>2.79</v>
      </c>
      <c r="M248" s="3">
        <v>4.3428000000000004</v>
      </c>
      <c r="N248" s="2"/>
      <c r="O248" s="2">
        <v>4.2300000000000004</v>
      </c>
      <c r="P248" s="2">
        <v>4.17</v>
      </c>
      <c r="Q248" s="2"/>
      <c r="R248" s="3">
        <v>4.3775000000000004</v>
      </c>
      <c r="S248" s="3">
        <v>4.1306000000000003</v>
      </c>
      <c r="T248" s="4">
        <v>4.2380000000000004</v>
      </c>
      <c r="U248" s="4">
        <v>4.01</v>
      </c>
      <c r="V248" s="3">
        <v>2.1720000000000002</v>
      </c>
      <c r="W248" s="3">
        <v>1.9790000000000001</v>
      </c>
      <c r="X248" s="2"/>
      <c r="Y248" s="2">
        <v>4.5</v>
      </c>
      <c r="Z248" s="2">
        <v>4.2300000000000004</v>
      </c>
      <c r="AA248" s="2">
        <v>4.0199999999999996</v>
      </c>
      <c r="AB248" s="2">
        <v>3.97</v>
      </c>
      <c r="AC248" s="2">
        <v>4.09</v>
      </c>
      <c r="AD248" s="2">
        <v>4.0199999999999996</v>
      </c>
      <c r="AE248" s="2">
        <v>4.1399999999999997</v>
      </c>
      <c r="AF248" s="2">
        <v>4.18</v>
      </c>
      <c r="AG248" s="2">
        <v>4.2300000000000004</v>
      </c>
      <c r="AH248" s="2">
        <v>4.24</v>
      </c>
      <c r="AI248" s="2">
        <v>4.51</v>
      </c>
      <c r="AJ248" s="2">
        <v>4.7</v>
      </c>
      <c r="AK248" s="2">
        <v>4.7</v>
      </c>
      <c r="AL248" s="11">
        <v>3.9641658</v>
      </c>
      <c r="AM248" s="11">
        <v>3.7288036</v>
      </c>
      <c r="AN248" s="11">
        <v>3.5866381999999999</v>
      </c>
      <c r="AO248" s="11">
        <v>3.5290859999999999</v>
      </c>
      <c r="AP248" s="11">
        <v>3.5348324999999998</v>
      </c>
      <c r="AQ248" s="11">
        <v>3.5822845000000001</v>
      </c>
      <c r="AR248" s="11"/>
      <c r="AS248" s="2"/>
      <c r="AT248" s="7">
        <f t="shared" si="33"/>
        <v>3.8837000000000002</v>
      </c>
      <c r="AU248" s="7">
        <f t="shared" si="34"/>
        <v>3.7819999999999991</v>
      </c>
      <c r="AV248" s="7">
        <f t="shared" si="35"/>
        <v>1.786</v>
      </c>
      <c r="AW248" s="2"/>
      <c r="AX248" s="8">
        <f t="shared" si="36"/>
        <v>6.0000000000000497</v>
      </c>
      <c r="AY248" s="8">
        <f t="shared" si="37"/>
        <v>10.170000000000101</v>
      </c>
      <c r="AZ248" s="2"/>
      <c r="BA248" s="2">
        <f t="shared" si="38"/>
        <v>9.9999999999997868E-3</v>
      </c>
      <c r="BB248" s="2">
        <f t="shared" si="39"/>
        <v>9.9999999999997868E-3</v>
      </c>
      <c r="BC248" s="2"/>
      <c r="CB248" s="2"/>
    </row>
    <row r="249" spans="1:80" x14ac:dyDescent="0.25">
      <c r="A249" s="5">
        <f t="shared" si="40"/>
        <v>45628</v>
      </c>
      <c r="B249" t="s">
        <v>269</v>
      </c>
      <c r="C249" s="2">
        <v>4.22</v>
      </c>
      <c r="D249" s="2">
        <v>4.1900000000000004</v>
      </c>
      <c r="E249" s="2">
        <v>2.04</v>
      </c>
      <c r="F249" s="2">
        <v>3.26</v>
      </c>
      <c r="G249" s="7">
        <v>1.0760000000000001</v>
      </c>
      <c r="H249" s="2">
        <v>4.45</v>
      </c>
      <c r="I249" s="2">
        <v>1.85</v>
      </c>
      <c r="J249" s="2">
        <v>3.08</v>
      </c>
      <c r="K249" s="2">
        <v>2.91</v>
      </c>
      <c r="L249" s="2">
        <v>2.77</v>
      </c>
      <c r="M249" s="3">
        <v>4.3345000000000002</v>
      </c>
      <c r="N249" s="2"/>
      <c r="O249" s="2">
        <v>4.21</v>
      </c>
      <c r="P249" s="2">
        <v>4.2</v>
      </c>
      <c r="Q249" s="2"/>
      <c r="R249" s="3">
        <v>4.3517999999999999</v>
      </c>
      <c r="S249" s="3">
        <v>4.1013000000000002</v>
      </c>
      <c r="T249" s="4">
        <v>4.2439999999999998</v>
      </c>
      <c r="U249" s="4">
        <v>4.0179999999999998</v>
      </c>
      <c r="V249" s="3">
        <v>2.14</v>
      </c>
      <c r="W249" s="3">
        <v>1.9350000000000001</v>
      </c>
      <c r="X249" s="2"/>
      <c r="Y249" s="2">
        <v>4.51</v>
      </c>
      <c r="Z249" s="2">
        <v>4.21</v>
      </c>
      <c r="AA249" s="2">
        <v>4</v>
      </c>
      <c r="AB249" s="2">
        <v>3.95</v>
      </c>
      <c r="AC249" s="2">
        <v>4.08</v>
      </c>
      <c r="AD249" s="2">
        <v>3.99</v>
      </c>
      <c r="AE249" s="2">
        <v>4.1100000000000003</v>
      </c>
      <c r="AF249" s="2">
        <v>4.16</v>
      </c>
      <c r="AG249" s="2">
        <v>4.21</v>
      </c>
      <c r="AH249" s="2">
        <v>4.22</v>
      </c>
      <c r="AI249" s="2">
        <v>4.5</v>
      </c>
      <c r="AJ249" s="2">
        <v>4.7</v>
      </c>
      <c r="AK249" s="2">
        <v>4.74</v>
      </c>
      <c r="AL249" s="11">
        <v>3.9390434999999999</v>
      </c>
      <c r="AM249" s="11">
        <v>3.7345557999999999</v>
      </c>
      <c r="AN249" s="11">
        <v>3.5846836999999998</v>
      </c>
      <c r="AO249" s="11">
        <v>3.5188855999999999</v>
      </c>
      <c r="AP249" s="11">
        <v>3.5191545</v>
      </c>
      <c r="AQ249" s="11">
        <v>3.5726824000000001</v>
      </c>
      <c r="AR249" s="11"/>
      <c r="AS249" s="2"/>
      <c r="AT249" s="7">
        <f t="shared" si="33"/>
        <v>3.8508000000000004</v>
      </c>
      <c r="AU249" s="7">
        <f t="shared" si="34"/>
        <v>3.7919999999999998</v>
      </c>
      <c r="AV249" s="7">
        <f t="shared" si="35"/>
        <v>1.73</v>
      </c>
      <c r="AW249" s="2"/>
      <c r="AX249" s="8">
        <f t="shared" si="36"/>
        <v>2.9999999999999361</v>
      </c>
      <c r="AY249" s="8">
        <f t="shared" si="37"/>
        <v>5.880000000000063</v>
      </c>
      <c r="AZ249" s="2"/>
      <c r="BA249" s="2">
        <f t="shared" si="38"/>
        <v>9.9999999999997868E-3</v>
      </c>
      <c r="BB249" s="2">
        <f t="shared" si="39"/>
        <v>-9.9999999999997868E-3</v>
      </c>
      <c r="BC249" s="2"/>
      <c r="CB249" s="2"/>
    </row>
    <row r="250" spans="1:80" x14ac:dyDescent="0.25">
      <c r="A250" s="5">
        <f t="shared" si="40"/>
        <v>45629</v>
      </c>
      <c r="B250" t="s">
        <v>270</v>
      </c>
      <c r="C250" s="2">
        <v>4.24</v>
      </c>
      <c r="D250" s="2">
        <v>4.2300000000000004</v>
      </c>
      <c r="E250" s="2">
        <v>2.06</v>
      </c>
      <c r="F250" s="2">
        <v>3.24</v>
      </c>
      <c r="G250" s="7">
        <v>1.077</v>
      </c>
      <c r="H250" s="2">
        <v>4.42</v>
      </c>
      <c r="I250" s="2">
        <v>1.93</v>
      </c>
      <c r="J250" s="2">
        <v>3.12</v>
      </c>
      <c r="K250" s="2">
        <v>2.91</v>
      </c>
      <c r="L250" s="2">
        <v>2.78</v>
      </c>
      <c r="M250" s="3">
        <v>4.3083</v>
      </c>
      <c r="N250" s="2"/>
      <c r="O250" s="2">
        <v>4.2300000000000004</v>
      </c>
      <c r="P250" s="2">
        <v>4.17</v>
      </c>
      <c r="Q250" s="2"/>
      <c r="R250" s="3">
        <v>4.3491999999999997</v>
      </c>
      <c r="S250" s="3">
        <v>4.1035000000000004</v>
      </c>
      <c r="T250" s="4">
        <v>4.2190000000000003</v>
      </c>
      <c r="U250" s="4">
        <v>3.9950000000000001</v>
      </c>
      <c r="V250" s="3">
        <v>2.1659999999999999</v>
      </c>
      <c r="W250" s="3">
        <v>1.958</v>
      </c>
      <c r="X250" s="2"/>
      <c r="Y250" s="2">
        <v>4.5599999999999996</v>
      </c>
      <c r="Z250" s="2">
        <v>4.2300000000000004</v>
      </c>
      <c r="AA250" s="2">
        <v>4.0199999999999996</v>
      </c>
      <c r="AB250" s="2">
        <v>3.95</v>
      </c>
      <c r="AC250" s="2">
        <v>4.09</v>
      </c>
      <c r="AD250" s="2">
        <v>4</v>
      </c>
      <c r="AE250" s="2">
        <v>4.13</v>
      </c>
      <c r="AF250" s="2">
        <v>4.17</v>
      </c>
      <c r="AG250" s="2">
        <v>4.2300000000000004</v>
      </c>
      <c r="AH250" s="2">
        <v>4.24</v>
      </c>
      <c r="AI250" s="2">
        <v>4.5</v>
      </c>
      <c r="AJ250" s="2">
        <v>4.71</v>
      </c>
      <c r="AK250" s="2">
        <v>4.7699999999999996</v>
      </c>
      <c r="AL250" s="11">
        <v>3.9318344000000001</v>
      </c>
      <c r="AM250" s="11">
        <v>3.7414933000000001</v>
      </c>
      <c r="AN250" s="11">
        <v>3.6003447999999998</v>
      </c>
      <c r="AO250" s="11">
        <v>3.5439774000000002</v>
      </c>
      <c r="AP250" s="11">
        <v>3.5517897</v>
      </c>
      <c r="AQ250" s="11">
        <v>3.6058408000000002</v>
      </c>
      <c r="AR250" s="11"/>
      <c r="AS250" s="2"/>
      <c r="AT250" s="7">
        <f t="shared" si="33"/>
        <v>3.857800000000001</v>
      </c>
      <c r="AU250" s="7">
        <f t="shared" si="34"/>
        <v>3.7709999999999999</v>
      </c>
      <c r="AV250" s="7">
        <f t="shared" si="35"/>
        <v>1.75</v>
      </c>
      <c r="AW250" s="2"/>
      <c r="AX250" s="8">
        <f t="shared" si="36"/>
        <v>0.99999999999997868</v>
      </c>
      <c r="AY250" s="8">
        <f t="shared" si="37"/>
        <v>8.6800000000001098</v>
      </c>
      <c r="AZ250" s="2"/>
      <c r="BA250" s="2">
        <f t="shared" si="38"/>
        <v>9.9999999999997868E-3</v>
      </c>
      <c r="BB250" s="2">
        <f t="shared" si="39"/>
        <v>6.0000000000000497E-2</v>
      </c>
      <c r="BC250" s="2"/>
      <c r="CB250" s="2"/>
    </row>
    <row r="251" spans="1:80" x14ac:dyDescent="0.25">
      <c r="A251" s="5">
        <f t="shared" si="40"/>
        <v>45630</v>
      </c>
      <c r="B251" t="s">
        <v>271</v>
      </c>
      <c r="C251" s="2">
        <v>4.24</v>
      </c>
      <c r="D251" s="2">
        <v>4.1900000000000004</v>
      </c>
      <c r="E251" s="2">
        <v>2.0499999999999998</v>
      </c>
      <c r="F251" s="2">
        <v>3.22</v>
      </c>
      <c r="G251" s="7">
        <v>1.0589999999999999</v>
      </c>
      <c r="H251" s="2">
        <v>4.42</v>
      </c>
      <c r="I251" s="2">
        <v>1.99</v>
      </c>
      <c r="J251" s="2">
        <v>3.08</v>
      </c>
      <c r="K251" s="2">
        <v>2.89</v>
      </c>
      <c r="L251" s="2">
        <v>2.76</v>
      </c>
      <c r="M251" s="3">
        <v>4.2686999999999999</v>
      </c>
      <c r="N251" s="2"/>
      <c r="O251" s="2">
        <v>4.2300000000000004</v>
      </c>
      <c r="P251" s="2">
        <v>4.12</v>
      </c>
      <c r="Q251" s="2"/>
      <c r="R251" s="3">
        <v>4.3574000000000002</v>
      </c>
      <c r="S251" s="3">
        <v>4.1131000000000002</v>
      </c>
      <c r="T251" s="4">
        <v>4.2069999999999999</v>
      </c>
      <c r="U251" s="4">
        <v>4.0039999999999996</v>
      </c>
      <c r="V251" s="3">
        <v>2.1840000000000002</v>
      </c>
      <c r="W251" s="3">
        <v>1.9750000000000001</v>
      </c>
      <c r="X251" s="2"/>
      <c r="Y251" s="2">
        <v>4.51</v>
      </c>
      <c r="Z251" s="2">
        <v>4.2300000000000004</v>
      </c>
      <c r="AA251" s="2">
        <v>4</v>
      </c>
      <c r="AB251" s="2">
        <v>3.97</v>
      </c>
      <c r="AC251" s="2">
        <v>4.0999999999999996</v>
      </c>
      <c r="AD251" s="2">
        <v>4.01</v>
      </c>
      <c r="AE251" s="2">
        <v>4.13</v>
      </c>
      <c r="AF251" s="2">
        <v>4.18</v>
      </c>
      <c r="AG251" s="2">
        <v>4.2300000000000004</v>
      </c>
      <c r="AH251" s="2">
        <v>4.24</v>
      </c>
      <c r="AI251" s="2">
        <v>4.5</v>
      </c>
      <c r="AJ251" s="2">
        <v>4.71</v>
      </c>
      <c r="AK251" s="2">
        <v>4.7699999999999996</v>
      </c>
      <c r="AL251" s="11">
        <v>3.9306161999999998</v>
      </c>
      <c r="AM251" s="11">
        <v>3.7391142999999998</v>
      </c>
      <c r="AN251" s="11">
        <v>3.5915914</v>
      </c>
      <c r="AO251" s="11">
        <v>3.5382132999999998</v>
      </c>
      <c r="AP251" s="11">
        <v>3.5508144000000001</v>
      </c>
      <c r="AQ251" s="11">
        <v>3.6050080000000002</v>
      </c>
      <c r="AR251" s="11"/>
      <c r="AS251" s="2"/>
      <c r="AT251" s="7">
        <f t="shared" si="33"/>
        <v>3.8688000000000002</v>
      </c>
      <c r="AU251" s="7">
        <f t="shared" si="34"/>
        <v>3.8009999999999993</v>
      </c>
      <c r="AV251" s="7">
        <f t="shared" si="35"/>
        <v>1.766</v>
      </c>
      <c r="AW251" s="2"/>
      <c r="AX251" s="8">
        <f t="shared" si="36"/>
        <v>4.9999999999999822</v>
      </c>
      <c r="AY251" s="8">
        <f t="shared" si="37"/>
        <v>6.7800000000000971</v>
      </c>
      <c r="AZ251" s="2"/>
      <c r="BA251" s="2">
        <f t="shared" si="38"/>
        <v>9.9999999999997868E-3</v>
      </c>
      <c r="BB251" s="2">
        <f t="shared" si="39"/>
        <v>7.0000000000000284E-2</v>
      </c>
      <c r="BC251" s="2"/>
      <c r="CB251" s="2"/>
    </row>
    <row r="252" spans="1:80" x14ac:dyDescent="0.25">
      <c r="A252" s="5">
        <f t="shared" si="40"/>
        <v>45631</v>
      </c>
      <c r="B252" t="s">
        <v>272</v>
      </c>
      <c r="C252" s="2">
        <v>4.2699999999999996</v>
      </c>
      <c r="D252" s="2">
        <v>4.17</v>
      </c>
      <c r="E252" s="2">
        <v>2.1</v>
      </c>
      <c r="F252" s="2">
        <v>3.2</v>
      </c>
      <c r="G252" s="7">
        <v>1.0609999999999999</v>
      </c>
      <c r="H252" s="2">
        <v>4.4800000000000004</v>
      </c>
      <c r="I252" s="2">
        <v>2.0699999999999998</v>
      </c>
      <c r="J252" s="2">
        <v>3.08</v>
      </c>
      <c r="K252" s="2">
        <v>2.89</v>
      </c>
      <c r="L252" s="2">
        <v>2.76</v>
      </c>
      <c r="M252" s="3">
        <v>4.2361000000000004</v>
      </c>
      <c r="N252" s="2"/>
      <c r="O252" s="2">
        <v>4.25</v>
      </c>
      <c r="P252" s="2">
        <v>4.1500000000000004</v>
      </c>
      <c r="Q252" s="2"/>
      <c r="R252" s="3">
        <v>4.3691000000000004</v>
      </c>
      <c r="S252" s="3">
        <v>4.1352000000000002</v>
      </c>
      <c r="T252" s="4">
        <v>4.17</v>
      </c>
      <c r="U252" s="4">
        <v>3.956</v>
      </c>
      <c r="V252" s="3">
        <v>2.2349999999999999</v>
      </c>
      <c r="W252" s="3">
        <v>2.0470000000000002</v>
      </c>
      <c r="X252" s="2"/>
      <c r="Y252" s="2">
        <v>4.55</v>
      </c>
      <c r="Z252" s="2">
        <v>4.25</v>
      </c>
      <c r="AA252" s="2">
        <v>4.03</v>
      </c>
      <c r="AB252" s="2">
        <v>4</v>
      </c>
      <c r="AC252" s="2">
        <v>4.13</v>
      </c>
      <c r="AD252" s="2">
        <v>4.05</v>
      </c>
      <c r="AE252" s="2">
        <v>4.16</v>
      </c>
      <c r="AF252" s="2">
        <v>4.2</v>
      </c>
      <c r="AG252" s="2">
        <v>4.26</v>
      </c>
      <c r="AH252" s="2">
        <v>4.2699999999999996</v>
      </c>
      <c r="AI252" s="2">
        <v>4.53</v>
      </c>
      <c r="AJ252" s="2">
        <v>4.75</v>
      </c>
      <c r="AK252" s="2">
        <v>4.82</v>
      </c>
      <c r="AL252" s="11">
        <v>3.9742378</v>
      </c>
      <c r="AM252" s="11">
        <v>3.7793147999999999</v>
      </c>
      <c r="AN252" s="11">
        <v>3.6072969000000001</v>
      </c>
      <c r="AO252" s="11">
        <v>3.5444618000000001</v>
      </c>
      <c r="AP252" s="11">
        <v>3.5519908999999998</v>
      </c>
      <c r="AQ252" s="11">
        <v>3.6012298999999999</v>
      </c>
      <c r="AR252" s="11"/>
      <c r="AS252" s="2"/>
      <c r="AT252" s="7">
        <f t="shared" si="33"/>
        <v>3.9013</v>
      </c>
      <c r="AU252" s="7">
        <f t="shared" si="34"/>
        <v>3.742</v>
      </c>
      <c r="AV252" s="7">
        <f t="shared" si="35"/>
        <v>1.8590000000000004</v>
      </c>
      <c r="AW252" s="2"/>
      <c r="AX252" s="8">
        <f t="shared" si="36"/>
        <v>9.9999999999999645</v>
      </c>
      <c r="AY252" s="8">
        <f t="shared" si="37"/>
        <v>15.93</v>
      </c>
      <c r="AZ252" s="2"/>
      <c r="BA252" s="2">
        <f t="shared" si="38"/>
        <v>1.9999999999999574E-2</v>
      </c>
      <c r="BB252" s="2">
        <f t="shared" si="39"/>
        <v>1.9999999999999574E-2</v>
      </c>
      <c r="BC252" s="2"/>
      <c r="CB252" s="2"/>
    </row>
    <row r="253" spans="1:80" x14ac:dyDescent="0.25">
      <c r="A253" s="5">
        <f t="shared" si="40"/>
        <v>45632</v>
      </c>
      <c r="B253" t="s">
        <v>273</v>
      </c>
      <c r="C253" s="2">
        <v>4.28</v>
      </c>
      <c r="D253" s="2">
        <v>4.1500000000000004</v>
      </c>
      <c r="E253" s="2">
        <v>2.1</v>
      </c>
      <c r="F253" s="2">
        <v>3.2</v>
      </c>
      <c r="G253" s="7">
        <v>1.046</v>
      </c>
      <c r="H253" s="2">
        <v>4.4800000000000004</v>
      </c>
      <c r="I253" s="2">
        <v>2.0299999999999998</v>
      </c>
      <c r="J253" s="2">
        <v>2.98</v>
      </c>
      <c r="K253" s="2">
        <v>2.88</v>
      </c>
      <c r="L253" s="2">
        <v>2.76</v>
      </c>
      <c r="M253" s="3">
        <v>4.2244000000000002</v>
      </c>
      <c r="N253" s="2"/>
      <c r="O253" s="2">
        <v>4.26</v>
      </c>
      <c r="P253" s="2">
        <v>4.0999999999999996</v>
      </c>
      <c r="Q253" s="2"/>
      <c r="R253" s="3">
        <v>4.3654999999999999</v>
      </c>
      <c r="S253" s="3">
        <v>4.1284999999999998</v>
      </c>
      <c r="T253" s="4">
        <v>4.1859999999999999</v>
      </c>
      <c r="U253" s="4">
        <v>3.9750000000000001</v>
      </c>
      <c r="V253" s="3">
        <v>2.2320000000000002</v>
      </c>
      <c r="W253" s="3">
        <v>2.0299999999999998</v>
      </c>
      <c r="X253" s="2"/>
      <c r="Y253" s="2">
        <v>4.55</v>
      </c>
      <c r="Z253" s="2">
        <v>4.26</v>
      </c>
      <c r="AA253" s="2">
        <v>4.03</v>
      </c>
      <c r="AB253" s="2">
        <v>4</v>
      </c>
      <c r="AC253" s="2">
        <v>4.13</v>
      </c>
      <c r="AD253" s="2">
        <v>4.05</v>
      </c>
      <c r="AE253" s="2">
        <v>4.17</v>
      </c>
      <c r="AF253" s="2">
        <v>4.21</v>
      </c>
      <c r="AG253" s="2">
        <v>4.2699999999999996</v>
      </c>
      <c r="AH253" s="2">
        <v>4.28</v>
      </c>
      <c r="AI253" s="2">
        <v>4.53</v>
      </c>
      <c r="AJ253" s="2">
        <v>4.75</v>
      </c>
      <c r="AK253" s="2">
        <v>4.76</v>
      </c>
      <c r="AL253" s="11">
        <v>3.9618215999999999</v>
      </c>
      <c r="AM253" s="11">
        <v>3.7257354</v>
      </c>
      <c r="AN253" s="11">
        <v>3.5961579000000001</v>
      </c>
      <c r="AO253" s="11">
        <v>3.5620942000000002</v>
      </c>
      <c r="AP253" s="11">
        <v>3.5704161999999999</v>
      </c>
      <c r="AQ253" s="11">
        <v>3.6124301999999999</v>
      </c>
      <c r="AR253" s="11"/>
      <c r="AS253" s="2"/>
      <c r="AT253" s="7">
        <f t="shared" si="33"/>
        <v>3.8914999999999997</v>
      </c>
      <c r="AU253" s="7">
        <f t="shared" si="34"/>
        <v>3.7640000000000002</v>
      </c>
      <c r="AV253" s="7">
        <f t="shared" si="35"/>
        <v>1.8279999999999994</v>
      </c>
      <c r="AW253" s="2"/>
      <c r="AX253" s="8">
        <f t="shared" si="36"/>
        <v>12.999999999999989</v>
      </c>
      <c r="AY253" s="8">
        <f t="shared" si="37"/>
        <v>12.74999999999995</v>
      </c>
      <c r="AZ253" s="2"/>
      <c r="BA253" s="2">
        <f t="shared" si="38"/>
        <v>2.0000000000000462E-2</v>
      </c>
      <c r="BB253" s="2">
        <f t="shared" si="39"/>
        <v>5.0000000000000711E-2</v>
      </c>
      <c r="BC253" s="2"/>
      <c r="CB253" s="2"/>
    </row>
    <row r="254" spans="1:80" x14ac:dyDescent="0.25">
      <c r="A254" s="5">
        <f t="shared" si="40"/>
        <v>45635</v>
      </c>
      <c r="B254" t="s">
        <v>274</v>
      </c>
      <c r="C254" s="2">
        <v>4.28</v>
      </c>
      <c r="D254" s="2">
        <v>4.2</v>
      </c>
      <c r="E254" s="2">
        <v>2.12</v>
      </c>
      <c r="F254" s="2">
        <v>3.2</v>
      </c>
      <c r="G254" s="7">
        <v>1.0489999999999999</v>
      </c>
      <c r="H254" s="2">
        <v>4.45</v>
      </c>
      <c r="I254" s="2">
        <v>2.0099999999999998</v>
      </c>
      <c r="J254" s="2">
        <v>3.04</v>
      </c>
      <c r="K254" s="2">
        <v>2.88</v>
      </c>
      <c r="L254" s="2">
        <v>2.76</v>
      </c>
      <c r="M254" s="3">
        <v>4.1989999999999998</v>
      </c>
      <c r="N254" s="2"/>
      <c r="O254" s="2">
        <v>4.26</v>
      </c>
      <c r="P254" s="2">
        <v>4.13</v>
      </c>
      <c r="Q254" s="2"/>
      <c r="R254" s="3">
        <v>4.3448000000000002</v>
      </c>
      <c r="S254" s="3">
        <v>4.1006</v>
      </c>
      <c r="T254" s="4">
        <v>4.1219999999999999</v>
      </c>
      <c r="U254" s="4">
        <v>3.9169999999999998</v>
      </c>
      <c r="V254" s="3">
        <v>2.2200000000000002</v>
      </c>
      <c r="W254" s="3">
        <v>2.0209999999999999</v>
      </c>
      <c r="X254" s="2"/>
      <c r="Y254" s="2">
        <v>4.55</v>
      </c>
      <c r="Z254" s="2">
        <v>4.26</v>
      </c>
      <c r="AA254" s="2">
        <v>4.0199999999999996</v>
      </c>
      <c r="AB254" s="2">
        <v>3.99</v>
      </c>
      <c r="AC254" s="2">
        <v>4.13</v>
      </c>
      <c r="AD254" s="2">
        <v>4.05</v>
      </c>
      <c r="AE254" s="2">
        <v>4.17</v>
      </c>
      <c r="AF254" s="2">
        <v>4.22</v>
      </c>
      <c r="AG254" s="2">
        <v>4.2699999999999996</v>
      </c>
      <c r="AH254" s="2">
        <v>4.28</v>
      </c>
      <c r="AI254" s="2">
        <v>4.55</v>
      </c>
      <c r="AJ254" s="2">
        <v>4.7699999999999996</v>
      </c>
      <c r="AK254" s="2">
        <v>4.8099999999999996</v>
      </c>
      <c r="AL254" s="11">
        <v>3.9327000000000001</v>
      </c>
      <c r="AM254" s="11">
        <v>3.7375066000000001</v>
      </c>
      <c r="AN254" s="11">
        <v>3.5904061</v>
      </c>
      <c r="AO254" s="11">
        <v>3.5313561999999998</v>
      </c>
      <c r="AP254" s="11">
        <v>3.5375207</v>
      </c>
      <c r="AQ254" s="11">
        <v>3.5959454000000002</v>
      </c>
      <c r="AR254" s="11"/>
      <c r="AS254" s="2"/>
      <c r="AT254" s="7">
        <f t="shared" si="33"/>
        <v>3.8563999999999998</v>
      </c>
      <c r="AU254" s="7">
        <f t="shared" si="34"/>
        <v>3.7119999999999997</v>
      </c>
      <c r="AV254" s="7">
        <f t="shared" si="35"/>
        <v>1.8219999999999996</v>
      </c>
      <c r="AW254" s="2"/>
      <c r="AX254" s="8">
        <f t="shared" si="36"/>
        <v>8.0000000000000071</v>
      </c>
      <c r="AY254" s="8">
        <f t="shared" si="37"/>
        <v>14.440000000000008</v>
      </c>
      <c r="AZ254" s="2"/>
      <c r="BA254" s="2">
        <f t="shared" si="38"/>
        <v>2.0000000000000462E-2</v>
      </c>
      <c r="BB254" s="2">
        <f t="shared" si="39"/>
        <v>7.0000000000000284E-2</v>
      </c>
      <c r="BC254" s="2"/>
      <c r="CB254" s="2"/>
    </row>
    <row r="255" spans="1:80" x14ac:dyDescent="0.25">
      <c r="A255" s="5">
        <f t="shared" si="40"/>
        <v>45636</v>
      </c>
      <c r="B255" t="s">
        <v>275</v>
      </c>
      <c r="C255" s="2">
        <v>4.33</v>
      </c>
      <c r="D255" s="2">
        <v>4.22</v>
      </c>
      <c r="E255" s="2">
        <v>2.12</v>
      </c>
      <c r="F255" s="2">
        <v>3.21</v>
      </c>
      <c r="G255" s="7">
        <v>1.0680000000000001</v>
      </c>
      <c r="H255" s="2">
        <v>4.4400000000000004</v>
      </c>
      <c r="I255" s="2">
        <v>2.0499999999999998</v>
      </c>
      <c r="J255" s="2">
        <v>3.02</v>
      </c>
      <c r="K255" s="2">
        <v>2.89</v>
      </c>
      <c r="L255" s="2">
        <v>2.77</v>
      </c>
      <c r="M255" s="3">
        <v>4.1383999999999999</v>
      </c>
      <c r="N255" s="2"/>
      <c r="O255" s="2">
        <v>4.28</v>
      </c>
      <c r="P255" s="2">
        <v>4.1500000000000004</v>
      </c>
      <c r="Q255" s="2"/>
      <c r="R255" s="3">
        <v>4.3539000000000003</v>
      </c>
      <c r="S255" s="3">
        <v>4.1196999999999999</v>
      </c>
      <c r="T255" s="4">
        <v>4.141</v>
      </c>
      <c r="U255" s="4">
        <v>3.948</v>
      </c>
      <c r="V255" s="3">
        <v>2.2080000000000002</v>
      </c>
      <c r="W255" s="3">
        <v>2.0009999999999999</v>
      </c>
      <c r="X255" s="2"/>
      <c r="Y255" s="2">
        <v>4.5599999999999996</v>
      </c>
      <c r="Z255" s="2">
        <v>4.28</v>
      </c>
      <c r="AA255" s="2">
        <v>4.05</v>
      </c>
      <c r="AB255" s="2">
        <v>4.03</v>
      </c>
      <c r="AC255" s="2">
        <v>4.17</v>
      </c>
      <c r="AD255" s="2">
        <v>4.09</v>
      </c>
      <c r="AE255" s="2">
        <v>4.21</v>
      </c>
      <c r="AF255" s="2">
        <v>4.26</v>
      </c>
      <c r="AG255" s="2">
        <v>4.32</v>
      </c>
      <c r="AH255" s="2">
        <v>4.33</v>
      </c>
      <c r="AI255" s="2">
        <v>4.59</v>
      </c>
      <c r="AJ255" s="2">
        <v>4.82</v>
      </c>
      <c r="AK255" s="2">
        <v>4.82</v>
      </c>
      <c r="AL255" s="11">
        <v>3.9582079999999999</v>
      </c>
      <c r="AM255" s="11">
        <v>3.7786349000000001</v>
      </c>
      <c r="AN255" s="11">
        <v>3.64351</v>
      </c>
      <c r="AO255" s="11">
        <v>3.5910853</v>
      </c>
      <c r="AP255" s="11">
        <v>3.6021054000000001</v>
      </c>
      <c r="AQ255" s="11">
        <v>3.6618636000000002</v>
      </c>
      <c r="AR255" s="11"/>
      <c r="AS255" s="2"/>
      <c r="AT255" s="7">
        <f t="shared" si="33"/>
        <v>3.8854999999999995</v>
      </c>
      <c r="AU255" s="7">
        <f t="shared" si="34"/>
        <v>3.7549999999999999</v>
      </c>
      <c r="AV255" s="7">
        <f t="shared" si="35"/>
        <v>1.7939999999999996</v>
      </c>
      <c r="AW255" s="2"/>
      <c r="AX255" s="8">
        <f t="shared" si="36"/>
        <v>11.000000000000032</v>
      </c>
      <c r="AY255" s="8">
        <f t="shared" si="37"/>
        <v>13.049999999999962</v>
      </c>
      <c r="AZ255" s="2"/>
      <c r="BA255" s="2">
        <f t="shared" si="38"/>
        <v>4.9999999999999822E-2</v>
      </c>
      <c r="BB255" s="2">
        <f t="shared" si="39"/>
        <v>6.9999999999999396E-2</v>
      </c>
      <c r="BC255" s="2"/>
      <c r="CB255" s="2"/>
    </row>
    <row r="256" spans="1:80" x14ac:dyDescent="0.25">
      <c r="A256" s="5">
        <f t="shared" si="40"/>
        <v>45637</v>
      </c>
      <c r="B256" t="s">
        <v>276</v>
      </c>
      <c r="C256" s="2">
        <v>4.33</v>
      </c>
      <c r="D256" s="2">
        <v>4.26</v>
      </c>
      <c r="E256" s="2">
        <v>2.14</v>
      </c>
      <c r="F256" s="2">
        <v>3.2</v>
      </c>
      <c r="G256" s="7">
        <v>1.0669999999999999</v>
      </c>
      <c r="H256" s="2">
        <v>4.45</v>
      </c>
      <c r="I256" s="2">
        <v>2.04</v>
      </c>
      <c r="J256" s="2">
        <v>3.09</v>
      </c>
      <c r="K256" s="2">
        <v>2.9</v>
      </c>
      <c r="L256" s="2">
        <v>2.77</v>
      </c>
      <c r="M256" s="3">
        <v>4.1848000000000001</v>
      </c>
      <c r="N256" s="2"/>
      <c r="O256" s="2">
        <v>4.26</v>
      </c>
      <c r="P256" s="2">
        <v>4.16</v>
      </c>
      <c r="Q256" s="2"/>
      <c r="R256" s="3">
        <v>4.3531000000000004</v>
      </c>
      <c r="S256" s="3">
        <v>4.1109999999999998</v>
      </c>
      <c r="T256" s="4">
        <v>4.1559999999999997</v>
      </c>
      <c r="U256" s="4">
        <v>3.97</v>
      </c>
      <c r="V256" s="3">
        <v>2.2080000000000002</v>
      </c>
      <c r="W256" s="3">
        <v>1.998</v>
      </c>
      <c r="X256" s="2"/>
      <c r="Y256" s="2">
        <v>4.53</v>
      </c>
      <c r="Z256" s="2">
        <v>4.26</v>
      </c>
      <c r="AA256" s="2">
        <v>4.03</v>
      </c>
      <c r="AB256" s="2">
        <v>4.01</v>
      </c>
      <c r="AC256" s="2">
        <v>4.1399999999999997</v>
      </c>
      <c r="AD256" s="2">
        <v>4.07</v>
      </c>
      <c r="AE256" s="2">
        <v>4.2</v>
      </c>
      <c r="AF256" s="2">
        <v>4.26</v>
      </c>
      <c r="AG256" s="2">
        <v>4.32</v>
      </c>
      <c r="AH256" s="2">
        <v>4.33</v>
      </c>
      <c r="AI256" s="2">
        <v>4.59</v>
      </c>
      <c r="AJ256" s="2">
        <v>4.82</v>
      </c>
      <c r="AK256" s="2">
        <v>4.8600000000000003</v>
      </c>
      <c r="AL256" s="11">
        <v>3.9445294999999998</v>
      </c>
      <c r="AM256" s="11">
        <v>3.7413061000000001</v>
      </c>
      <c r="AN256" s="11">
        <v>3.6120062000000002</v>
      </c>
      <c r="AO256" s="11">
        <v>3.5807939000000002</v>
      </c>
      <c r="AP256" s="11">
        <v>3.6069806999999998</v>
      </c>
      <c r="AQ256" s="11">
        <v>3.6708945000000002</v>
      </c>
      <c r="AR256" s="11"/>
      <c r="AS256" s="2"/>
      <c r="AT256" s="7">
        <f t="shared" si="33"/>
        <v>3.8688999999999991</v>
      </c>
      <c r="AU256" s="7">
        <f t="shared" si="34"/>
        <v>3.7840000000000007</v>
      </c>
      <c r="AV256" s="7">
        <f t="shared" si="35"/>
        <v>1.7879999999999998</v>
      </c>
      <c r="AW256" s="2"/>
      <c r="AX256" s="8">
        <f t="shared" si="36"/>
        <v>7.0000000000000284</v>
      </c>
      <c r="AY256" s="8">
        <f t="shared" si="37"/>
        <v>8.4899999999998421</v>
      </c>
      <c r="AZ256" s="2"/>
      <c r="BA256" s="2">
        <f t="shared" si="38"/>
        <v>7.0000000000000284E-2</v>
      </c>
      <c r="BB256" s="2">
        <f t="shared" si="39"/>
        <v>9.9999999999999645E-2</v>
      </c>
      <c r="BC256" s="2"/>
      <c r="CB256" s="2"/>
    </row>
    <row r="257" spans="1:80" x14ac:dyDescent="0.25">
      <c r="A257" s="5">
        <f t="shared" si="40"/>
        <v>45638</v>
      </c>
      <c r="B257" t="s">
        <v>277</v>
      </c>
      <c r="C257" s="2">
        <v>4.37</v>
      </c>
      <c r="D257" s="2">
        <v>4.32</v>
      </c>
      <c r="E257" s="2">
        <v>2.21</v>
      </c>
      <c r="F257" s="2">
        <v>3.34</v>
      </c>
      <c r="G257" s="7">
        <v>1.05</v>
      </c>
      <c r="H257" s="2">
        <v>4.51</v>
      </c>
      <c r="I257" s="2">
        <v>2.12</v>
      </c>
      <c r="J257" s="2">
        <v>3.14</v>
      </c>
      <c r="K257" s="2">
        <v>2.99</v>
      </c>
      <c r="L257" s="2">
        <v>2.89</v>
      </c>
      <c r="M257" s="3">
        <v>4.2637999999999998</v>
      </c>
      <c r="N257" s="2"/>
      <c r="O257" s="2">
        <v>4.28</v>
      </c>
      <c r="P257" s="2">
        <v>4.1900000000000004</v>
      </c>
      <c r="Q257" s="2"/>
      <c r="R257" s="3">
        <v>4.3597999999999999</v>
      </c>
      <c r="S257" s="3">
        <v>4.1308999999999996</v>
      </c>
      <c r="T257" s="4">
        <v>4.1479999999999997</v>
      </c>
      <c r="U257" s="4">
        <v>3.9860000000000002</v>
      </c>
      <c r="V257" s="3">
        <v>2.266</v>
      </c>
      <c r="W257" s="3">
        <v>2.077</v>
      </c>
      <c r="X257" s="2"/>
      <c r="Y257" s="2">
        <v>4.54</v>
      </c>
      <c r="Z257" s="2">
        <v>4.28</v>
      </c>
      <c r="AA257" s="2">
        <v>4.05</v>
      </c>
      <c r="AB257" s="2">
        <v>4.04</v>
      </c>
      <c r="AC257" s="2">
        <v>4.18</v>
      </c>
      <c r="AD257" s="2">
        <v>4.1100000000000003</v>
      </c>
      <c r="AE257" s="2">
        <v>4.24</v>
      </c>
      <c r="AF257" s="2">
        <v>4.3</v>
      </c>
      <c r="AG257" s="2">
        <v>4.3600000000000003</v>
      </c>
      <c r="AH257" s="2">
        <v>4.37</v>
      </c>
      <c r="AI257" s="2">
        <v>4.6399999999999997</v>
      </c>
      <c r="AJ257" s="2">
        <v>4.88</v>
      </c>
      <c r="AK257" s="2">
        <v>4.95</v>
      </c>
      <c r="AL257" s="11">
        <v>3.9801544999999998</v>
      </c>
      <c r="AM257" s="11">
        <v>3.7796207000000002</v>
      </c>
      <c r="AN257" s="11">
        <v>3.6338574000000001</v>
      </c>
      <c r="AO257" s="11">
        <v>3.6063261</v>
      </c>
      <c r="AP257" s="11">
        <v>3.6410887000000001</v>
      </c>
      <c r="AQ257" s="11">
        <v>3.7110268</v>
      </c>
      <c r="AR257" s="11"/>
      <c r="AS257" s="2"/>
      <c r="AT257" s="7">
        <f t="shared" si="33"/>
        <v>3.9019999999999992</v>
      </c>
      <c r="AU257" s="7">
        <f t="shared" si="34"/>
        <v>3.8240000000000007</v>
      </c>
      <c r="AV257" s="7">
        <f t="shared" si="35"/>
        <v>1.8879999999999999</v>
      </c>
      <c r="AW257" s="2"/>
      <c r="AX257" s="8">
        <f t="shared" si="36"/>
        <v>4.9999999999999822</v>
      </c>
      <c r="AY257" s="8">
        <f t="shared" si="37"/>
        <v>7.7999999999998515</v>
      </c>
      <c r="AZ257" s="2"/>
      <c r="BA257" s="2">
        <f t="shared" si="38"/>
        <v>8.9999999999999858E-2</v>
      </c>
      <c r="BB257" s="2">
        <f t="shared" si="39"/>
        <v>0.12999999999999989</v>
      </c>
      <c r="BC257" s="2"/>
      <c r="CB257" s="2"/>
    </row>
    <row r="258" spans="1:80" x14ac:dyDescent="0.25">
      <c r="A258" s="5">
        <f t="shared" si="40"/>
        <v>45639</v>
      </c>
      <c r="B258" t="s">
        <v>278</v>
      </c>
      <c r="C258" s="2">
        <v>4.42</v>
      </c>
      <c r="D258" s="2">
        <v>4.4000000000000004</v>
      </c>
      <c r="E258" s="2">
        <v>2.2599999999999998</v>
      </c>
      <c r="F258" s="2">
        <v>3.4</v>
      </c>
      <c r="G258" s="7">
        <v>1.0409999999999999</v>
      </c>
      <c r="H258" s="2">
        <v>4.54</v>
      </c>
      <c r="I258" s="2">
        <v>2.14</v>
      </c>
      <c r="J258" s="2">
        <v>3.18</v>
      </c>
      <c r="K258" s="2">
        <v>3.05</v>
      </c>
      <c r="L258" s="2">
        <v>2.93</v>
      </c>
      <c r="M258" s="3">
        <v>4.2865000000000002</v>
      </c>
      <c r="N258" s="2"/>
      <c r="O258" s="2">
        <v>4.32</v>
      </c>
      <c r="P258" s="2">
        <v>4.24</v>
      </c>
      <c r="Q258" s="2"/>
      <c r="R258" s="3">
        <v>4.3719999999999999</v>
      </c>
      <c r="S258" s="3">
        <v>4.1635</v>
      </c>
      <c r="T258" s="4">
        <v>4.1680000000000001</v>
      </c>
      <c r="U258" s="4">
        <v>4.0179999999999998</v>
      </c>
      <c r="V258" s="3">
        <v>2.2839999999999998</v>
      </c>
      <c r="W258" s="3">
        <v>2.1160000000000001</v>
      </c>
      <c r="X258" s="2"/>
      <c r="Y258" s="2">
        <v>4.57</v>
      </c>
      <c r="Z258" s="2">
        <v>4.32</v>
      </c>
      <c r="AA258" s="2">
        <v>4.09</v>
      </c>
      <c r="AB258" s="2">
        <v>4.0999999999999996</v>
      </c>
      <c r="AC258" s="2">
        <v>4.25</v>
      </c>
      <c r="AD258" s="2">
        <v>4.16</v>
      </c>
      <c r="AE258" s="2">
        <v>4.29</v>
      </c>
      <c r="AF258" s="2">
        <v>4.3600000000000003</v>
      </c>
      <c r="AG258" s="2">
        <v>4.41</v>
      </c>
      <c r="AH258" s="2">
        <v>4.42</v>
      </c>
      <c r="AI258" s="2">
        <v>4.7</v>
      </c>
      <c r="AJ258" s="2">
        <v>4.92</v>
      </c>
      <c r="AK258" s="2">
        <v>4.96</v>
      </c>
      <c r="AL258" s="11">
        <v>3.9990198000000001</v>
      </c>
      <c r="AM258" s="11">
        <v>3.8259406999999999</v>
      </c>
      <c r="AN258" s="11">
        <v>3.7182078000000001</v>
      </c>
      <c r="AO258" s="11">
        <v>3.6868560000000001</v>
      </c>
      <c r="AP258" s="11">
        <v>3.7013356000000002</v>
      </c>
      <c r="AQ258" s="11">
        <v>3.7563770999999999</v>
      </c>
      <c r="AR258" s="11"/>
      <c r="AS258" s="2"/>
      <c r="AT258" s="7">
        <f t="shared" si="33"/>
        <v>3.9550000000000001</v>
      </c>
      <c r="AU258" s="7">
        <f t="shared" si="34"/>
        <v>3.8679999999999994</v>
      </c>
      <c r="AV258" s="7">
        <f t="shared" si="35"/>
        <v>1.9480000000000004</v>
      </c>
      <c r="AW258" s="2"/>
      <c r="AX258" s="8">
        <f t="shared" si="36"/>
        <v>1.9999999999999574</v>
      </c>
      <c r="AY258" s="8">
        <f t="shared" si="37"/>
        <v>8.7000000000000632</v>
      </c>
      <c r="AZ258" s="2"/>
      <c r="BA258" s="2">
        <f t="shared" si="38"/>
        <v>9.9999999999999645E-2</v>
      </c>
      <c r="BB258" s="2">
        <f t="shared" si="39"/>
        <v>0.16000000000000014</v>
      </c>
      <c r="BC258" s="2"/>
      <c r="CB258" s="2"/>
    </row>
    <row r="259" spans="1:80" x14ac:dyDescent="0.25">
      <c r="A259" s="5">
        <f t="shared" si="40"/>
        <v>45642</v>
      </c>
      <c r="B259" t="s">
        <v>279</v>
      </c>
      <c r="C259" s="2">
        <v>4.4400000000000004</v>
      </c>
      <c r="D259" s="2">
        <v>4.3899999999999997</v>
      </c>
      <c r="E259" s="2">
        <v>2.2400000000000002</v>
      </c>
      <c r="F259" s="2">
        <v>3.4</v>
      </c>
      <c r="G259" s="7">
        <v>1.069</v>
      </c>
      <c r="H259" s="2">
        <v>4.57</v>
      </c>
      <c r="I259" s="2">
        <v>2.15</v>
      </c>
      <c r="J259" s="2">
        <v>3.19</v>
      </c>
      <c r="K259" s="2">
        <v>3.04</v>
      </c>
      <c r="L259" s="2">
        <v>2.94</v>
      </c>
      <c r="M259" s="3">
        <v>4.3181000000000003</v>
      </c>
      <c r="N259" s="2"/>
      <c r="O259" s="2">
        <v>4.3499999999999996</v>
      </c>
      <c r="P259" s="2">
        <v>4.25</v>
      </c>
      <c r="Q259" s="2"/>
      <c r="R259" s="3">
        <v>4.3811</v>
      </c>
      <c r="S259" s="3">
        <v>4.1943000000000001</v>
      </c>
      <c r="T259" s="4">
        <v>4.1680000000000001</v>
      </c>
      <c r="U259" s="4">
        <v>4.0250000000000004</v>
      </c>
      <c r="V259" s="3">
        <v>2.0310000000000001</v>
      </c>
      <c r="W259" s="3">
        <v>1.9770000000000001</v>
      </c>
      <c r="X259" s="2"/>
      <c r="Y259" s="2">
        <v>4.6100000000000003</v>
      </c>
      <c r="Z259" s="2">
        <v>4.3499999999999996</v>
      </c>
      <c r="AA259" s="2">
        <v>4.13</v>
      </c>
      <c r="AB259" s="2">
        <v>4.1399999999999997</v>
      </c>
      <c r="AC259" s="2">
        <v>4.2699999999999996</v>
      </c>
      <c r="AD259" s="2">
        <v>4.2</v>
      </c>
      <c r="AE259" s="2">
        <v>4.32</v>
      </c>
      <c r="AF259" s="2">
        <v>4.38</v>
      </c>
      <c r="AG259" s="2">
        <v>4.43</v>
      </c>
      <c r="AH259" s="2">
        <v>4.4400000000000004</v>
      </c>
      <c r="AI259" s="2">
        <v>4.7300000000000004</v>
      </c>
      <c r="AJ259" s="2">
        <v>4.9400000000000004</v>
      </c>
      <c r="AK259" s="2">
        <v>4.95</v>
      </c>
      <c r="AL259" s="11">
        <v>4.0293815000000004</v>
      </c>
      <c r="AM259" s="11">
        <v>3.9196205000000002</v>
      </c>
      <c r="AN259" s="11">
        <v>3.7769142000000002</v>
      </c>
      <c r="AO259" s="11">
        <v>3.6972787999999999</v>
      </c>
      <c r="AP259" s="11">
        <v>3.6888687</v>
      </c>
      <c r="AQ259" s="11">
        <v>3.7404625</v>
      </c>
      <c r="AR259" s="11"/>
      <c r="AS259" s="2"/>
      <c r="AT259" s="7">
        <f t="shared" si="33"/>
        <v>4.0075000000000003</v>
      </c>
      <c r="AU259" s="7">
        <f t="shared" si="34"/>
        <v>3.8820000000000006</v>
      </c>
      <c r="AV259" s="7">
        <f t="shared" si="35"/>
        <v>1.923</v>
      </c>
      <c r="AW259" s="2"/>
      <c r="AX259" s="8">
        <f t="shared" si="36"/>
        <v>5.0000000000000711</v>
      </c>
      <c r="AY259" s="8">
        <f t="shared" si="37"/>
        <v>12.549999999999972</v>
      </c>
      <c r="AZ259" s="2"/>
      <c r="BA259" s="2">
        <f t="shared" si="38"/>
        <v>9.0000000000000746E-2</v>
      </c>
      <c r="BB259" s="2">
        <f t="shared" si="39"/>
        <v>0.13999999999999968</v>
      </c>
      <c r="BC259" s="2"/>
      <c r="CB259" s="2"/>
    </row>
    <row r="260" spans="1:80" x14ac:dyDescent="0.25">
      <c r="A260" s="5">
        <f t="shared" si="40"/>
        <v>45643</v>
      </c>
      <c r="B260" t="s">
        <v>280</v>
      </c>
      <c r="C260" s="2">
        <v>4.5199999999999996</v>
      </c>
      <c r="D260" s="2">
        <v>4.4000000000000004</v>
      </c>
      <c r="E260" s="2">
        <v>2.2400000000000002</v>
      </c>
      <c r="F260" s="2">
        <v>3.39</v>
      </c>
      <c r="G260" s="7">
        <v>1.079</v>
      </c>
      <c r="H260" s="2">
        <v>4.59</v>
      </c>
      <c r="I260" s="2">
        <v>2.13</v>
      </c>
      <c r="J260" s="2">
        <v>3.14</v>
      </c>
      <c r="K260" s="2">
        <v>3.04</v>
      </c>
      <c r="L260" s="2">
        <v>2.94</v>
      </c>
      <c r="M260" s="3">
        <v>4.2977999999999996</v>
      </c>
      <c r="N260" s="2"/>
      <c r="O260" s="2">
        <v>4.45</v>
      </c>
      <c r="P260" s="2">
        <v>4.24</v>
      </c>
      <c r="Q260" s="2"/>
      <c r="R260" s="3">
        <v>4.5004</v>
      </c>
      <c r="S260" s="3">
        <v>4.3202999999999996</v>
      </c>
      <c r="T260" s="4">
        <v>4.2119999999999997</v>
      </c>
      <c r="U260" s="4">
        <v>4.0890000000000004</v>
      </c>
      <c r="V260" s="3">
        <v>2.0390000000000001</v>
      </c>
      <c r="W260" s="3">
        <v>1.998</v>
      </c>
      <c r="X260" s="2"/>
      <c r="Y260" s="2">
        <v>4.67</v>
      </c>
      <c r="Z260" s="2">
        <v>4.45</v>
      </c>
      <c r="AA260" s="2">
        <v>4.22</v>
      </c>
      <c r="AB260" s="2">
        <v>4.2300000000000004</v>
      </c>
      <c r="AC260" s="2">
        <v>4.37</v>
      </c>
      <c r="AD260" s="2">
        <v>4.29</v>
      </c>
      <c r="AE260" s="2">
        <v>4.4000000000000004</v>
      </c>
      <c r="AF260" s="2">
        <v>4.46</v>
      </c>
      <c r="AG260" s="2">
        <v>4.51</v>
      </c>
      <c r="AH260" s="2">
        <v>4.5199999999999996</v>
      </c>
      <c r="AI260" s="2">
        <v>4.83</v>
      </c>
      <c r="AJ260" s="2">
        <v>5.0199999999999996</v>
      </c>
      <c r="AK260" s="2">
        <v>5.04</v>
      </c>
      <c r="AL260" s="11">
        <v>4.1987427000000004</v>
      </c>
      <c r="AM260" s="11">
        <v>4.0431226000000002</v>
      </c>
      <c r="AN260" s="11">
        <v>3.8683448</v>
      </c>
      <c r="AO260" s="11">
        <v>3.7719995000000002</v>
      </c>
      <c r="AP260" s="11">
        <v>3.7586947999999998</v>
      </c>
      <c r="AQ260" s="11">
        <v>3.8077166999999998</v>
      </c>
      <c r="AR260" s="11"/>
      <c r="AS260" s="2"/>
      <c r="AT260" s="7">
        <f t="shared" si="33"/>
        <v>4.1401999999999992</v>
      </c>
      <c r="AU260" s="7">
        <f t="shared" si="34"/>
        <v>3.9660000000000011</v>
      </c>
      <c r="AV260" s="7">
        <f t="shared" si="35"/>
        <v>1.9569999999999999</v>
      </c>
      <c r="AW260" s="2"/>
      <c r="AX260" s="8">
        <f t="shared" si="36"/>
        <v>11.999999999999922</v>
      </c>
      <c r="AY260" s="8">
        <f t="shared" si="37"/>
        <v>17.419999999999813</v>
      </c>
      <c r="AZ260" s="2"/>
      <c r="BA260" s="2">
        <f t="shared" si="38"/>
        <v>6.9999999999999396E-2</v>
      </c>
      <c r="BB260" s="2">
        <f t="shared" si="39"/>
        <v>0.16000000000000014</v>
      </c>
      <c r="BC260" s="2"/>
      <c r="CB260" s="2"/>
    </row>
    <row r="261" spans="1:80" x14ac:dyDescent="0.25">
      <c r="A261" s="5">
        <f t="shared" si="40"/>
        <v>45644</v>
      </c>
      <c r="B261" t="s">
        <v>281</v>
      </c>
      <c r="C261" s="2">
        <v>4.55</v>
      </c>
      <c r="D261" s="2">
        <v>4.5</v>
      </c>
      <c r="E261" s="2">
        <v>2.2599999999999998</v>
      </c>
      <c r="F261" s="2">
        <v>3.39</v>
      </c>
      <c r="G261" s="7">
        <v>1.0640000000000001</v>
      </c>
      <c r="H261" s="2">
        <v>4.57</v>
      </c>
      <c r="I261" s="2">
        <v>2.14</v>
      </c>
      <c r="J261" s="2">
        <v>3.23</v>
      </c>
      <c r="K261" s="2">
        <v>3.07</v>
      </c>
      <c r="L261" s="2">
        <v>2.97</v>
      </c>
      <c r="M261" s="3">
        <v>4.2793999999999999</v>
      </c>
      <c r="N261" s="2"/>
      <c r="O261" s="2">
        <v>4.46</v>
      </c>
      <c r="P261" s="2">
        <v>4.3600000000000003</v>
      </c>
      <c r="Q261" s="2"/>
      <c r="R261" s="3">
        <v>4.5117000000000003</v>
      </c>
      <c r="S261" s="3">
        <v>4.3442999999999996</v>
      </c>
      <c r="T261" s="4">
        <v>4.1959999999999997</v>
      </c>
      <c r="U261" s="4">
        <v>4.0659999999999998</v>
      </c>
      <c r="V261" s="3">
        <v>2.0259999999999998</v>
      </c>
      <c r="W261" s="3">
        <v>1.9790000000000001</v>
      </c>
      <c r="X261" s="2"/>
      <c r="Y261" s="2">
        <v>4.7</v>
      </c>
      <c r="Z261" s="2">
        <v>4.46</v>
      </c>
      <c r="AA261" s="2">
        <v>4.25</v>
      </c>
      <c r="AB261" s="2">
        <v>4.2699999999999996</v>
      </c>
      <c r="AC261" s="2">
        <v>4.3899999999999997</v>
      </c>
      <c r="AD261" s="2">
        <v>4.3099999999999996</v>
      </c>
      <c r="AE261" s="2">
        <v>4.43</v>
      </c>
      <c r="AF261" s="2">
        <v>4.49</v>
      </c>
      <c r="AG261" s="2">
        <v>4.55</v>
      </c>
      <c r="AH261" s="2">
        <v>4.55</v>
      </c>
      <c r="AI261" s="2">
        <v>4.82</v>
      </c>
      <c r="AJ261" s="2">
        <v>5.01</v>
      </c>
      <c r="AK261" s="2">
        <v>5.0199999999999996</v>
      </c>
      <c r="AL261" s="11">
        <v>4.2317780999999997</v>
      </c>
      <c r="AM261" s="11">
        <v>4.0534214000000004</v>
      </c>
      <c r="AN261" s="11">
        <v>3.8833845999999999</v>
      </c>
      <c r="AO261" s="11">
        <v>3.807909</v>
      </c>
      <c r="AP261" s="11">
        <v>3.8045548999999999</v>
      </c>
      <c r="AQ261" s="11">
        <v>3.8507400000000001</v>
      </c>
      <c r="AR261" s="11"/>
      <c r="AS261" s="2"/>
      <c r="AT261" s="7">
        <f t="shared" si="33"/>
        <v>4.1768999999999989</v>
      </c>
      <c r="AU261" s="7">
        <f t="shared" si="34"/>
        <v>3.9359999999999999</v>
      </c>
      <c r="AV261" s="7">
        <f t="shared" si="35"/>
        <v>1.9320000000000004</v>
      </c>
      <c r="AW261" s="2"/>
      <c r="AX261" s="8">
        <f t="shared" si="36"/>
        <v>4.9999999999999822</v>
      </c>
      <c r="AY261" s="8">
        <f t="shared" si="37"/>
        <v>24.0899999999999</v>
      </c>
      <c r="AZ261" s="2"/>
      <c r="BA261" s="2">
        <f t="shared" si="38"/>
        <v>8.9999999999999858E-2</v>
      </c>
      <c r="BB261" s="2">
        <f t="shared" si="39"/>
        <v>0.13999999999999968</v>
      </c>
      <c r="BC261" s="2"/>
      <c r="CB261" s="2"/>
    </row>
    <row r="262" spans="1:80" x14ac:dyDescent="0.25">
      <c r="A262" s="5">
        <f t="shared" si="40"/>
        <v>45645</v>
      </c>
      <c r="B262" t="s">
        <v>282</v>
      </c>
      <c r="C262" s="2">
        <v>4.6100000000000003</v>
      </c>
      <c r="D262" s="2">
        <v>4.57</v>
      </c>
      <c r="E262" s="2">
        <v>2.31</v>
      </c>
      <c r="F262" s="2">
        <v>3.49</v>
      </c>
      <c r="G262" s="7">
        <v>1.0720000000000001</v>
      </c>
      <c r="H262" s="2">
        <v>4.5999999999999996</v>
      </c>
      <c r="I262" s="2">
        <v>2.23</v>
      </c>
      <c r="J262" s="2">
        <v>3.35</v>
      </c>
      <c r="K262" s="2">
        <v>3.12</v>
      </c>
      <c r="L262" s="2">
        <v>3.01</v>
      </c>
      <c r="M262" s="3">
        <v>4.4120999999999997</v>
      </c>
      <c r="N262" s="2"/>
      <c r="O262" s="2">
        <v>4.46</v>
      </c>
      <c r="P262" s="2">
        <v>4.32</v>
      </c>
      <c r="Q262" s="2"/>
      <c r="R262" s="3">
        <v>4.4710999999999999</v>
      </c>
      <c r="S262" s="3">
        <v>4.2907999999999999</v>
      </c>
      <c r="T262" s="4">
        <v>4.24</v>
      </c>
      <c r="U262" s="4">
        <v>4.1550000000000002</v>
      </c>
      <c r="V262" s="3">
        <v>2.0640000000000001</v>
      </c>
      <c r="W262" s="3">
        <v>2.0339999999999998</v>
      </c>
      <c r="X262" s="2"/>
      <c r="Y262" s="2">
        <v>4.66</v>
      </c>
      <c r="Z262" s="2">
        <v>4.46</v>
      </c>
      <c r="AA262" s="2">
        <v>4.25</v>
      </c>
      <c r="AB262" s="2">
        <v>4.25</v>
      </c>
      <c r="AC262" s="2">
        <v>4.3899999999999997</v>
      </c>
      <c r="AD262" s="2">
        <v>4.3499999999999996</v>
      </c>
      <c r="AE262" s="2">
        <v>4.47</v>
      </c>
      <c r="AF262" s="2">
        <v>4.54</v>
      </c>
      <c r="AG262" s="2">
        <v>4.5999999999999996</v>
      </c>
      <c r="AH262" s="2">
        <v>4.6100000000000003</v>
      </c>
      <c r="AI262" s="2">
        <v>4.8899999999999997</v>
      </c>
      <c r="AJ262" s="2">
        <v>5.09</v>
      </c>
      <c r="AK262" s="2">
        <v>5.13</v>
      </c>
      <c r="AL262" s="11">
        <v>4.1882171000000001</v>
      </c>
      <c r="AM262" s="11">
        <v>4.0275299000000002</v>
      </c>
      <c r="AN262" s="11">
        <v>3.8905262999999999</v>
      </c>
      <c r="AO262" s="11">
        <v>3.8537536000000001</v>
      </c>
      <c r="AP262" s="11">
        <v>3.8783775</v>
      </c>
      <c r="AQ262" s="11">
        <v>3.9398626999999999</v>
      </c>
      <c r="AR262" s="11"/>
      <c r="AS262" s="2"/>
      <c r="AT262" s="7">
        <f t="shared" si="33"/>
        <v>4.1105</v>
      </c>
      <c r="AU262" s="7">
        <f t="shared" si="34"/>
        <v>4.07</v>
      </c>
      <c r="AV262" s="7">
        <f t="shared" si="35"/>
        <v>2.0039999999999996</v>
      </c>
      <c r="AW262" s="2"/>
      <c r="AX262" s="8">
        <f t="shared" si="36"/>
        <v>4.0000000000000036</v>
      </c>
      <c r="AY262" s="8">
        <f t="shared" si="37"/>
        <v>4.0499999999999758</v>
      </c>
      <c r="AZ262" s="2"/>
      <c r="BA262" s="2">
        <f t="shared" si="38"/>
        <v>0.15000000000000036</v>
      </c>
      <c r="BB262" s="2">
        <f t="shared" si="39"/>
        <v>0.25</v>
      </c>
      <c r="BC262" s="2"/>
      <c r="CB262" s="2"/>
    </row>
    <row r="263" spans="1:80" x14ac:dyDescent="0.25">
      <c r="A263" s="5">
        <f t="shared" si="40"/>
        <v>45646</v>
      </c>
      <c r="B263" t="s">
        <v>283</v>
      </c>
      <c r="C263" s="2">
        <v>4.5199999999999996</v>
      </c>
      <c r="D263" s="2">
        <v>4.5199999999999996</v>
      </c>
      <c r="E263" s="2">
        <v>2.29</v>
      </c>
      <c r="F263" s="2">
        <v>3.46</v>
      </c>
      <c r="G263" s="7">
        <v>1.0580000000000001</v>
      </c>
      <c r="H263" s="2">
        <v>4.67</v>
      </c>
      <c r="I263" s="2">
        <v>2.2599999999999998</v>
      </c>
      <c r="J263" s="2">
        <v>3.28</v>
      </c>
      <c r="K263" s="2">
        <v>3.1</v>
      </c>
      <c r="L263" s="2">
        <v>2.99</v>
      </c>
      <c r="M263" s="3">
        <v>4.4935999999999998</v>
      </c>
      <c r="N263" s="2"/>
      <c r="O263" s="2">
        <v>4.37</v>
      </c>
      <c r="P263" s="2">
        <v>4.3099999999999996</v>
      </c>
      <c r="Q263" s="2"/>
      <c r="R263" s="3">
        <v>4.4569000000000001</v>
      </c>
      <c r="S263" s="3">
        <v>4.2568999999999999</v>
      </c>
      <c r="T263" s="4">
        <v>4.2110000000000003</v>
      </c>
      <c r="U263" s="4">
        <v>4.1120000000000001</v>
      </c>
      <c r="V263" s="3">
        <v>2.0390000000000001</v>
      </c>
      <c r="W263" s="3">
        <v>2.004</v>
      </c>
      <c r="X263" s="2"/>
      <c r="Y263" s="2">
        <v>4.58</v>
      </c>
      <c r="Z263" s="2">
        <v>4.37</v>
      </c>
      <c r="AA263" s="2">
        <v>4.16</v>
      </c>
      <c r="AB263" s="2">
        <v>4.17</v>
      </c>
      <c r="AC263" s="2">
        <v>4.3099999999999996</v>
      </c>
      <c r="AD263" s="2">
        <v>4.25</v>
      </c>
      <c r="AE263" s="2">
        <v>4.3899999999999997</v>
      </c>
      <c r="AF263" s="2">
        <v>4.46</v>
      </c>
      <c r="AG263" s="2">
        <v>4.5199999999999996</v>
      </c>
      <c r="AH263" s="2">
        <v>4.5199999999999996</v>
      </c>
      <c r="AI263" s="2">
        <v>4.82</v>
      </c>
      <c r="AJ263" s="2">
        <v>5.01</v>
      </c>
      <c r="AK263" s="2">
        <v>5.05</v>
      </c>
      <c r="AL263" s="11">
        <v>4.1333468</v>
      </c>
      <c r="AM263" s="11">
        <v>3.8972205999999998</v>
      </c>
      <c r="AN263" s="11">
        <v>3.7786685000000002</v>
      </c>
      <c r="AO263" s="11">
        <v>3.7458442999999999</v>
      </c>
      <c r="AP263" s="11">
        <v>3.7684478000000001</v>
      </c>
      <c r="AQ263" s="11">
        <v>3.8303859</v>
      </c>
      <c r="AR263" s="11"/>
      <c r="AS263" s="2"/>
      <c r="AT263" s="7">
        <f t="shared" si="33"/>
        <v>4.0568999999999997</v>
      </c>
      <c r="AU263" s="7">
        <f t="shared" si="34"/>
        <v>4.0129999999999999</v>
      </c>
      <c r="AV263" s="7">
        <f t="shared" si="35"/>
        <v>1.9689999999999999</v>
      </c>
      <c r="AW263" s="2"/>
      <c r="AX263" s="8">
        <f t="shared" si="36"/>
        <v>0</v>
      </c>
      <c r="AY263" s="8">
        <f t="shared" si="37"/>
        <v>4.3899999999999828</v>
      </c>
      <c r="AZ263" s="2"/>
      <c r="BA263" s="2">
        <f t="shared" si="38"/>
        <v>0.14999999999999947</v>
      </c>
      <c r="BB263" s="2">
        <f t="shared" si="39"/>
        <v>0.20999999999999996</v>
      </c>
      <c r="BC263" s="2"/>
      <c r="CB263" s="2"/>
    </row>
    <row r="264" spans="1:80" x14ac:dyDescent="0.25">
      <c r="A264" s="5">
        <f t="shared" si="40"/>
        <v>45649</v>
      </c>
      <c r="B264" t="s">
        <v>284</v>
      </c>
      <c r="C264" s="2">
        <v>4.5599999999999996</v>
      </c>
      <c r="D264" s="2">
        <v>4.59</v>
      </c>
      <c r="E264" s="2">
        <v>2.33</v>
      </c>
      <c r="F264" s="2">
        <v>3.5</v>
      </c>
      <c r="G264" s="7">
        <v>1.0569999999999999</v>
      </c>
      <c r="H264" s="2">
        <v>4.5999999999999996</v>
      </c>
      <c r="I264" s="2">
        <v>2.3199999999999998</v>
      </c>
      <c r="J264" s="2">
        <v>3.29</v>
      </c>
      <c r="K264" s="2">
        <v>3.15</v>
      </c>
      <c r="L264" s="2">
        <v>3.03</v>
      </c>
      <c r="M264" s="3">
        <v>4.4063999999999997</v>
      </c>
      <c r="N264" s="2"/>
      <c r="O264" s="2">
        <v>4.4000000000000004</v>
      </c>
      <c r="P264" s="2">
        <v>4.3499999999999996</v>
      </c>
      <c r="Q264" s="2"/>
      <c r="R264" s="3">
        <v>4.4703999999999997</v>
      </c>
      <c r="S264" s="3">
        <v>4.2687999999999997</v>
      </c>
      <c r="T264" s="4">
        <v>4.226</v>
      </c>
      <c r="U264" s="4">
        <v>4.1349999999999998</v>
      </c>
      <c r="V264" s="3">
        <v>2.0459999999999998</v>
      </c>
      <c r="W264" s="3">
        <v>2.0209999999999999</v>
      </c>
      <c r="X264" s="2"/>
      <c r="Y264" s="2">
        <v>4.62</v>
      </c>
      <c r="Z264" s="2">
        <v>4.4000000000000004</v>
      </c>
      <c r="AA264" s="2">
        <v>4.1900000000000004</v>
      </c>
      <c r="AB264" s="2">
        <v>4.2</v>
      </c>
      <c r="AC264" s="2">
        <v>4.34</v>
      </c>
      <c r="AD264" s="2">
        <v>4.28</v>
      </c>
      <c r="AE264" s="2">
        <v>4.42</v>
      </c>
      <c r="AF264" s="2">
        <v>4.49</v>
      </c>
      <c r="AG264" s="2">
        <v>4.55</v>
      </c>
      <c r="AH264" s="2">
        <v>4.5599999999999996</v>
      </c>
      <c r="AI264" s="2">
        <v>4.87</v>
      </c>
      <c r="AJ264" s="2">
        <v>5.0599999999999996</v>
      </c>
      <c r="AK264" s="2">
        <v>5.09</v>
      </c>
      <c r="AL264" s="11">
        <v>4.1397120999999997</v>
      </c>
      <c r="AM264" s="11">
        <v>3.9486959000000001</v>
      </c>
      <c r="AN264" s="11">
        <v>3.8198495000000001</v>
      </c>
      <c r="AO264" s="11">
        <v>3.7749697000000002</v>
      </c>
      <c r="AP264" s="11">
        <v>3.7957526000000001</v>
      </c>
      <c r="AQ264" s="11">
        <v>3.8664930000000002</v>
      </c>
      <c r="AR264" s="11"/>
      <c r="AS264" s="2"/>
      <c r="AT264" s="7">
        <f t="shared" si="33"/>
        <v>4.0671999999999997</v>
      </c>
      <c r="AU264" s="7">
        <f t="shared" si="34"/>
        <v>4.0439999999999996</v>
      </c>
      <c r="AV264" s="7">
        <f t="shared" si="35"/>
        <v>1.996</v>
      </c>
      <c r="AW264" s="2"/>
      <c r="AX264" s="8">
        <f t="shared" si="36"/>
        <v>-3.0000000000000249</v>
      </c>
      <c r="AY264" s="8">
        <f t="shared" si="37"/>
        <v>2.3200000000000109</v>
      </c>
      <c r="AZ264" s="2"/>
      <c r="BA264" s="2">
        <f t="shared" si="38"/>
        <v>0.15999999999999925</v>
      </c>
      <c r="BB264" s="2">
        <f t="shared" si="39"/>
        <v>0.24000000000000021</v>
      </c>
      <c r="BC264" s="2"/>
      <c r="CB264" s="2"/>
    </row>
    <row r="265" spans="1:80" x14ac:dyDescent="0.25">
      <c r="A265" s="5">
        <f t="shared" si="40"/>
        <v>45650</v>
      </c>
      <c r="B265" t="s">
        <v>285</v>
      </c>
      <c r="C265" s="2">
        <v>4.5999999999999996</v>
      </c>
      <c r="D265" s="2">
        <v>4.59</v>
      </c>
      <c r="E265" s="2">
        <v>2.33</v>
      </c>
      <c r="F265" s="2">
        <v>3.5</v>
      </c>
      <c r="G265" s="7">
        <v>1.0620000000000001</v>
      </c>
      <c r="H265" s="2" t="e">
        <v>#N/A</v>
      </c>
      <c r="I265" s="2">
        <v>2.2799999999999998</v>
      </c>
      <c r="J265" s="2">
        <v>3.3</v>
      </c>
      <c r="K265" s="2">
        <v>3.14</v>
      </c>
      <c r="L265" s="2">
        <v>3.03</v>
      </c>
      <c r="M265" s="3">
        <v>4.4428999999999998</v>
      </c>
      <c r="N265" s="2"/>
      <c r="O265" s="2">
        <v>4.3899999999999997</v>
      </c>
      <c r="P265" s="2">
        <v>4.33</v>
      </c>
      <c r="Q265" s="2"/>
      <c r="R265" s="3">
        <v>4.4824999999999999</v>
      </c>
      <c r="S265" s="3">
        <v>4.3072999999999997</v>
      </c>
      <c r="T265" s="4">
        <v>4.2370000000000001</v>
      </c>
      <c r="U265" s="4">
        <v>4.1630000000000003</v>
      </c>
      <c r="V265" s="3">
        <v>2.0419999999999998</v>
      </c>
      <c r="W265" s="3">
        <v>2.0259999999999998</v>
      </c>
      <c r="X265" s="2"/>
      <c r="Y265" s="2">
        <v>4.6500000000000004</v>
      </c>
      <c r="Z265" s="2">
        <v>4.3899999999999997</v>
      </c>
      <c r="AA265" s="2">
        <v>4.22</v>
      </c>
      <c r="AB265" s="2">
        <v>4.2300000000000004</v>
      </c>
      <c r="AC265" s="2">
        <v>4.3499999999999996</v>
      </c>
      <c r="AD265" s="2">
        <v>4.3</v>
      </c>
      <c r="AE265" s="2">
        <v>4.45</v>
      </c>
      <c r="AF265" s="2">
        <v>4.5</v>
      </c>
      <c r="AG265" s="2">
        <v>4.58</v>
      </c>
      <c r="AH265" s="2">
        <v>4.5999999999999996</v>
      </c>
      <c r="AI265" s="2">
        <v>4.91</v>
      </c>
      <c r="AJ265" s="2">
        <v>5.1100000000000003</v>
      </c>
      <c r="AK265" s="2">
        <v>5.12</v>
      </c>
      <c r="AL265" s="11">
        <v>4.1921929000000002</v>
      </c>
      <c r="AM265" s="11">
        <v>4.0334000000000003</v>
      </c>
      <c r="AN265" s="11">
        <v>3.8896942000000001</v>
      </c>
      <c r="AO265" s="11">
        <v>3.8287860999999999</v>
      </c>
      <c r="AP265" s="11">
        <v>3.8422307999999998</v>
      </c>
      <c r="AQ265" s="11">
        <v>3.9014872</v>
      </c>
      <c r="AR265" s="11"/>
      <c r="AS265" s="2"/>
      <c r="AT265" s="7">
        <f t="shared" si="33"/>
        <v>4.1320999999999994</v>
      </c>
      <c r="AU265" s="7">
        <f t="shared" si="34"/>
        <v>4.0890000000000004</v>
      </c>
      <c r="AV265" s="7">
        <f t="shared" si="35"/>
        <v>2.0099999999999998</v>
      </c>
      <c r="AW265" s="2"/>
      <c r="AX265" s="8">
        <f t="shared" si="36"/>
        <v>0.99999999999997868</v>
      </c>
      <c r="AY265" s="8">
        <f t="shared" si="37"/>
        <v>4.3099999999999028</v>
      </c>
      <c r="AZ265" s="2"/>
      <c r="BA265" s="2">
        <f t="shared" si="38"/>
        <v>0.20999999999999996</v>
      </c>
      <c r="BB265" s="2">
        <f t="shared" si="39"/>
        <v>0.25999999999999979</v>
      </c>
      <c r="BC265" s="2"/>
      <c r="CB265" s="2"/>
    </row>
    <row r="266" spans="1:80" x14ac:dyDescent="0.25">
      <c r="A266" s="5">
        <f t="shared" si="40"/>
        <v>45651</v>
      </c>
      <c r="B266" t="s">
        <v>286</v>
      </c>
      <c r="C266" s="2" t="e">
        <v>#N/A</v>
      </c>
      <c r="D266" s="2" t="e">
        <v>#N/A</v>
      </c>
      <c r="E266" s="2">
        <v>2.33</v>
      </c>
      <c r="F266" s="2">
        <v>3.49</v>
      </c>
      <c r="G266" s="7">
        <v>1.073</v>
      </c>
      <c r="H266" s="2" t="e">
        <v>#N/A</v>
      </c>
      <c r="I266" s="2">
        <v>2.2599999999999998</v>
      </c>
      <c r="J266" s="2" t="e">
        <v>#N/A</v>
      </c>
      <c r="K266" s="2">
        <v>3.14</v>
      </c>
      <c r="L266" s="2">
        <v>3.03</v>
      </c>
      <c r="M266" s="3">
        <v>4.4428999999999998</v>
      </c>
      <c r="N266" s="2"/>
      <c r="O266" s="2" t="e">
        <v>#N/A</v>
      </c>
      <c r="P266" s="2" t="e">
        <v>#N/A</v>
      </c>
      <c r="Q266" s="2"/>
      <c r="R266" s="3">
        <v>4.4824999999999999</v>
      </c>
      <c r="S266" s="3">
        <v>4.3072999999999997</v>
      </c>
      <c r="T266" s="4">
        <v>4.2309999999999999</v>
      </c>
      <c r="U266" s="4">
        <v>4.1539999999999999</v>
      </c>
      <c r="V266" s="3">
        <v>2.0419999999999998</v>
      </c>
      <c r="W266" s="3">
        <v>2.0259999999999998</v>
      </c>
      <c r="X266" s="2"/>
      <c r="Y266" s="2">
        <v>4.6500000000000004</v>
      </c>
      <c r="Z266" s="2" t="e">
        <v>#N/A</v>
      </c>
      <c r="AA266" s="2" t="e">
        <v>#N/A</v>
      </c>
      <c r="AB266" s="2" t="e">
        <v>#N/A</v>
      </c>
      <c r="AC266" s="2" t="e">
        <v>#N/A</v>
      </c>
      <c r="AD266" s="2">
        <v>4.33</v>
      </c>
      <c r="AE266" s="2" t="e">
        <v>#N/A</v>
      </c>
      <c r="AF266" s="2" t="e">
        <v>#N/A</v>
      </c>
      <c r="AG266" s="2" t="e">
        <v>#N/A</v>
      </c>
      <c r="AH266" s="2" t="e">
        <v>#N/A</v>
      </c>
      <c r="AI266" s="2" t="e">
        <v>#N/A</v>
      </c>
      <c r="AJ266" s="2">
        <v>5.0999999999999996</v>
      </c>
      <c r="AK266" s="2">
        <v>5.12</v>
      </c>
      <c r="AL266" s="11" t="e">
        <v>#N/A</v>
      </c>
      <c r="AM266" s="11" t="e">
        <v>#N/A</v>
      </c>
      <c r="AN266" s="11" t="e">
        <v>#N/A</v>
      </c>
      <c r="AO266" s="11" t="e">
        <v>#N/A</v>
      </c>
      <c r="AP266" s="11" t="e">
        <v>#N/A</v>
      </c>
      <c r="AQ266" s="11" t="e">
        <v>#N/A</v>
      </c>
      <c r="AR266" s="11"/>
      <c r="AS266" s="2"/>
      <c r="AT266" s="7">
        <f t="shared" ref="AT266:AT329" si="41">(2*S266)-R266</f>
        <v>4.1320999999999994</v>
      </c>
      <c r="AU266" s="7">
        <f t="shared" ref="AU266:AU329" si="42">(2*U266)-T266</f>
        <v>4.077</v>
      </c>
      <c r="AV266" s="7">
        <f t="shared" ref="AV266:AV329" si="43">(2*W266)-V266</f>
        <v>2.0099999999999998</v>
      </c>
      <c r="AW266" s="2"/>
      <c r="AX266" s="8" t="e">
        <f t="shared" ref="AX266:AX329" si="44">(C266-D266)*100</f>
        <v>#N/A</v>
      </c>
      <c r="AY266" s="8">
        <f t="shared" ref="AY266:AY329" si="45">(AT266-AU266)*100</f>
        <v>5.5099999999999483</v>
      </c>
      <c r="AZ266" s="2"/>
      <c r="BA266" s="2" t="e">
        <f t="shared" ref="BA266:BA329" si="46">C266-O266</f>
        <v>#N/A</v>
      </c>
      <c r="BB266" s="2" t="e">
        <f t="shared" ref="BB266:BB329" si="47">D266-P266</f>
        <v>#N/A</v>
      </c>
      <c r="BC266" s="2"/>
      <c r="CB266" s="2"/>
    </row>
    <row r="267" spans="1:80" x14ac:dyDescent="0.25">
      <c r="A267" s="5">
        <f t="shared" si="40"/>
        <v>45652</v>
      </c>
      <c r="B267" t="s">
        <v>287</v>
      </c>
      <c r="C267" s="2" t="e">
        <v>#N/A</v>
      </c>
      <c r="D267" s="2">
        <v>4.58</v>
      </c>
      <c r="E267" s="2">
        <v>2.33</v>
      </c>
      <c r="F267" s="2">
        <v>3.49</v>
      </c>
      <c r="G267" s="7">
        <v>1.083</v>
      </c>
      <c r="H267" s="2">
        <v>4.5999999999999996</v>
      </c>
      <c r="I267" s="2">
        <v>2.2799999999999998</v>
      </c>
      <c r="J267" s="2" t="e">
        <v>#N/A</v>
      </c>
      <c r="K267" s="2">
        <v>3.14</v>
      </c>
      <c r="L267" s="2">
        <v>3.03</v>
      </c>
      <c r="M267" s="3">
        <v>4.4428999999999998</v>
      </c>
      <c r="N267" s="2"/>
      <c r="O267" s="2" t="e">
        <v>#N/A</v>
      </c>
      <c r="P267" s="2">
        <v>4.33</v>
      </c>
      <c r="Q267" s="2"/>
      <c r="R267" s="3">
        <v>4.4824999999999999</v>
      </c>
      <c r="S267" s="3">
        <v>4.3072999999999997</v>
      </c>
      <c r="T267" s="4">
        <v>4.2430000000000003</v>
      </c>
      <c r="U267" s="4">
        <v>4.1710000000000003</v>
      </c>
      <c r="V267" s="3">
        <v>2.0419999999999998</v>
      </c>
      <c r="W267" s="3">
        <v>2.0259999999999998</v>
      </c>
      <c r="X267" s="2"/>
      <c r="Y267" s="2" t="e">
        <v>#N/A</v>
      </c>
      <c r="Z267" s="2" t="e">
        <v>#N/A</v>
      </c>
      <c r="AA267" s="2" t="e">
        <v>#N/A</v>
      </c>
      <c r="AB267" s="2" t="e">
        <v>#N/A</v>
      </c>
      <c r="AC267" s="2" t="e">
        <v>#N/A</v>
      </c>
      <c r="AD267" s="2" t="e">
        <v>#N/A</v>
      </c>
      <c r="AE267" s="2" t="e">
        <v>#N/A</v>
      </c>
      <c r="AF267" s="2" t="e">
        <v>#N/A</v>
      </c>
      <c r="AG267" s="2" t="e">
        <v>#N/A</v>
      </c>
      <c r="AH267" s="2" t="e">
        <v>#N/A</v>
      </c>
      <c r="AI267" s="2">
        <v>4.92</v>
      </c>
      <c r="AJ267" s="2" t="e">
        <v>#N/A</v>
      </c>
      <c r="AK267" s="2">
        <v>5.12</v>
      </c>
      <c r="AL267" s="11" t="e">
        <v>#N/A</v>
      </c>
      <c r="AM267" s="11" t="e">
        <v>#N/A</v>
      </c>
      <c r="AN267" s="11" t="e">
        <v>#N/A</v>
      </c>
      <c r="AO267" s="11" t="e">
        <v>#N/A</v>
      </c>
      <c r="AP267" s="11" t="e">
        <v>#N/A</v>
      </c>
      <c r="AQ267" s="11" t="e">
        <v>#N/A</v>
      </c>
      <c r="AR267" s="11"/>
      <c r="AS267" s="2"/>
      <c r="AT267" s="7">
        <f t="shared" si="41"/>
        <v>4.1320999999999994</v>
      </c>
      <c r="AU267" s="7">
        <f t="shared" si="42"/>
        <v>4.0990000000000002</v>
      </c>
      <c r="AV267" s="7">
        <f t="shared" si="43"/>
        <v>2.0099999999999998</v>
      </c>
      <c r="AW267" s="2"/>
      <c r="AX267" s="8" t="e">
        <f t="shared" si="44"/>
        <v>#N/A</v>
      </c>
      <c r="AY267" s="8">
        <f t="shared" si="45"/>
        <v>3.3099999999999241</v>
      </c>
      <c r="AZ267" s="2"/>
      <c r="BA267" s="2" t="e">
        <f t="shared" si="46"/>
        <v>#N/A</v>
      </c>
      <c r="BB267" s="2">
        <f t="shared" si="47"/>
        <v>0.25</v>
      </c>
      <c r="BC267" s="2"/>
      <c r="CB267" s="2"/>
    </row>
    <row r="268" spans="1:80" x14ac:dyDescent="0.25">
      <c r="A268" s="5">
        <f t="shared" si="40"/>
        <v>45653</v>
      </c>
      <c r="B268" t="s">
        <v>288</v>
      </c>
      <c r="C268" s="2">
        <v>4.6399999999999997</v>
      </c>
      <c r="D268" s="2">
        <v>4.62</v>
      </c>
      <c r="E268" s="2">
        <v>2.4</v>
      </c>
      <c r="F268" s="2">
        <v>3.55</v>
      </c>
      <c r="G268" s="7">
        <v>1.1140000000000001</v>
      </c>
      <c r="H268" s="2">
        <v>4.55</v>
      </c>
      <c r="I268" s="2">
        <v>2.38</v>
      </c>
      <c r="J268" s="2">
        <v>3.32</v>
      </c>
      <c r="K268" s="2">
        <v>3.22</v>
      </c>
      <c r="L268" s="2">
        <v>3.1</v>
      </c>
      <c r="M268" s="3">
        <v>4.3789999999999996</v>
      </c>
      <c r="N268" s="2"/>
      <c r="O268" s="2">
        <v>4.47</v>
      </c>
      <c r="P268" s="2">
        <v>4.33</v>
      </c>
      <c r="Q268" s="2"/>
      <c r="R268" s="3">
        <v>4.4886999999999997</v>
      </c>
      <c r="S268" s="3">
        <v>4.3201999999999998</v>
      </c>
      <c r="T268" s="4">
        <v>4.2249999999999996</v>
      </c>
      <c r="U268" s="4">
        <v>4.1509999999999998</v>
      </c>
      <c r="V268" s="3">
        <v>2.0539999999999998</v>
      </c>
      <c r="W268" s="3">
        <v>2.0529999999999999</v>
      </c>
      <c r="X268" s="2"/>
      <c r="Y268" s="2">
        <v>4.67</v>
      </c>
      <c r="Z268" s="2">
        <v>4.47</v>
      </c>
      <c r="AA268" s="2">
        <v>4.26</v>
      </c>
      <c r="AB268" s="2">
        <v>4.2699999999999996</v>
      </c>
      <c r="AC268" s="2">
        <v>4.42</v>
      </c>
      <c r="AD268" s="2">
        <v>4.3600000000000003</v>
      </c>
      <c r="AE268" s="2">
        <v>4.5</v>
      </c>
      <c r="AF268" s="2">
        <v>4.57</v>
      </c>
      <c r="AG268" s="2">
        <v>4.62</v>
      </c>
      <c r="AH268" s="2">
        <v>4.6399999999999997</v>
      </c>
      <c r="AI268" s="2">
        <v>4.95</v>
      </c>
      <c r="AJ268" s="2">
        <v>5.14</v>
      </c>
      <c r="AK268" s="2">
        <v>5.14</v>
      </c>
      <c r="AL268" s="11">
        <v>4.2015175999999999</v>
      </c>
      <c r="AM268" s="11">
        <v>4.0063177000000003</v>
      </c>
      <c r="AN268" s="11">
        <v>3.8914724999999999</v>
      </c>
      <c r="AO268" s="11">
        <v>3.8762957</v>
      </c>
      <c r="AP268" s="11">
        <v>3.9105835999999998</v>
      </c>
      <c r="AQ268" s="11">
        <v>3.9751194000000001</v>
      </c>
      <c r="AR268" s="11"/>
      <c r="AS268" s="2"/>
      <c r="AT268" s="7">
        <f t="shared" si="41"/>
        <v>4.1516999999999999</v>
      </c>
      <c r="AU268" s="7">
        <f t="shared" si="42"/>
        <v>4.077</v>
      </c>
      <c r="AV268" s="7">
        <f t="shared" si="43"/>
        <v>2.052</v>
      </c>
      <c r="AW268" s="2"/>
      <c r="AX268" s="8">
        <f t="shared" si="44"/>
        <v>1.9999999999999574</v>
      </c>
      <c r="AY268" s="8">
        <f t="shared" si="45"/>
        <v>7.4699999999999989</v>
      </c>
      <c r="AZ268" s="2"/>
      <c r="BA268" s="2">
        <f t="shared" si="46"/>
        <v>0.16999999999999993</v>
      </c>
      <c r="BB268" s="2">
        <f t="shared" si="47"/>
        <v>0.29000000000000004</v>
      </c>
      <c r="BC268" s="2"/>
      <c r="CB268" s="2"/>
    </row>
    <row r="269" spans="1:80" x14ac:dyDescent="0.25">
      <c r="A269" s="5">
        <f t="shared" si="40"/>
        <v>45656</v>
      </c>
      <c r="B269" t="s">
        <v>289</v>
      </c>
      <c r="C269" s="2">
        <v>4.62</v>
      </c>
      <c r="D269" s="2">
        <v>4.55</v>
      </c>
      <c r="E269" s="2">
        <v>2.36</v>
      </c>
      <c r="F269" s="2">
        <v>3.55</v>
      </c>
      <c r="G269" s="7">
        <v>1.081</v>
      </c>
      <c r="H269" s="2">
        <v>4.55</v>
      </c>
      <c r="I269" s="2">
        <v>2.41</v>
      </c>
      <c r="J269" s="2">
        <v>3.24</v>
      </c>
      <c r="K269" s="2">
        <v>3.19</v>
      </c>
      <c r="L269" s="2">
        <v>3.06</v>
      </c>
      <c r="M269" s="3">
        <v>4.4610000000000003</v>
      </c>
      <c r="N269" s="2"/>
      <c r="O269" s="2">
        <v>4.4400000000000004</v>
      </c>
      <c r="P269" s="2">
        <v>4.25</v>
      </c>
      <c r="Q269" s="2"/>
      <c r="R269" s="3">
        <v>4.4808000000000003</v>
      </c>
      <c r="S269" s="3">
        <v>4.3052999999999999</v>
      </c>
      <c r="T269" s="4">
        <v>4.1870000000000003</v>
      </c>
      <c r="U269" s="4">
        <v>4.1109999999999998</v>
      </c>
      <c r="V269" s="3">
        <v>2.0409999999999999</v>
      </c>
      <c r="W269" s="3">
        <v>2.0230000000000001</v>
      </c>
      <c r="X269" s="2"/>
      <c r="Y269" s="2">
        <v>4.6500000000000004</v>
      </c>
      <c r="Z269" s="2">
        <v>4.4400000000000004</v>
      </c>
      <c r="AA269" s="2">
        <v>4.2300000000000004</v>
      </c>
      <c r="AB269" s="2">
        <v>4.26</v>
      </c>
      <c r="AC269" s="2">
        <v>4.3899999999999997</v>
      </c>
      <c r="AD269" s="2">
        <v>4.34</v>
      </c>
      <c r="AE269" s="2">
        <v>4.47</v>
      </c>
      <c r="AF269" s="2">
        <v>4.54</v>
      </c>
      <c r="AG269" s="2">
        <v>4.5999999999999996</v>
      </c>
      <c r="AH269" s="2">
        <v>4.62</v>
      </c>
      <c r="AI269" s="2">
        <v>4.93</v>
      </c>
      <c r="AJ269" s="2">
        <v>5.12</v>
      </c>
      <c r="AK269" s="2">
        <v>5.22</v>
      </c>
      <c r="AL269" s="11">
        <v>4.1812391</v>
      </c>
      <c r="AM269" s="11">
        <v>4.0197617000000001</v>
      </c>
      <c r="AN269" s="11">
        <v>3.9001758999999998</v>
      </c>
      <c r="AO269" s="11">
        <v>3.852217</v>
      </c>
      <c r="AP269" s="11">
        <v>3.8669856</v>
      </c>
      <c r="AQ269" s="11">
        <v>3.9312516</v>
      </c>
      <c r="AR269" s="11"/>
      <c r="AS269" s="2"/>
      <c r="AT269" s="7">
        <f t="shared" si="41"/>
        <v>4.1297999999999995</v>
      </c>
      <c r="AU269" s="7">
        <f t="shared" si="42"/>
        <v>4.0349999999999993</v>
      </c>
      <c r="AV269" s="7">
        <f t="shared" si="43"/>
        <v>2.0050000000000003</v>
      </c>
      <c r="AW269" s="2"/>
      <c r="AX269" s="8">
        <f t="shared" si="44"/>
        <v>7.0000000000000284</v>
      </c>
      <c r="AY269" s="8">
        <f t="shared" si="45"/>
        <v>9.4800000000000217</v>
      </c>
      <c r="AZ269" s="2"/>
      <c r="BA269" s="2">
        <f t="shared" si="46"/>
        <v>0.17999999999999972</v>
      </c>
      <c r="BB269" s="2">
        <f t="shared" si="47"/>
        <v>0.29999999999999982</v>
      </c>
      <c r="BC269" s="2"/>
      <c r="CB269" s="2"/>
    </row>
    <row r="270" spans="1:80" x14ac:dyDescent="0.25">
      <c r="A270" s="5">
        <f t="shared" si="40"/>
        <v>45657</v>
      </c>
      <c r="B270" t="s">
        <v>290</v>
      </c>
      <c r="C270" s="2">
        <v>4.57</v>
      </c>
      <c r="D270" s="2">
        <v>4.58</v>
      </c>
      <c r="E270" s="2">
        <v>2.36</v>
      </c>
      <c r="F270" s="2">
        <v>3.52</v>
      </c>
      <c r="G270" s="7">
        <v>1.095</v>
      </c>
      <c r="H270" s="2" t="e">
        <v>#N/A</v>
      </c>
      <c r="I270" s="2">
        <v>2.4</v>
      </c>
      <c r="J270" s="2">
        <v>3.24</v>
      </c>
      <c r="K270" s="2">
        <v>3.2</v>
      </c>
      <c r="L270" s="2">
        <v>3.07</v>
      </c>
      <c r="M270" s="3">
        <v>4.3680000000000003</v>
      </c>
      <c r="N270" s="2"/>
      <c r="O270" s="2">
        <v>4.38</v>
      </c>
      <c r="P270" s="2">
        <v>4.25</v>
      </c>
      <c r="Q270" s="2"/>
      <c r="R270" s="3">
        <v>4.4565999999999999</v>
      </c>
      <c r="S270" s="3">
        <v>4.2666000000000004</v>
      </c>
      <c r="T270" s="4">
        <v>4.1630000000000003</v>
      </c>
      <c r="U270" s="4">
        <v>4.07</v>
      </c>
      <c r="V270" s="3">
        <v>2.0470000000000002</v>
      </c>
      <c r="W270" s="3">
        <v>2.0249999999999999</v>
      </c>
      <c r="X270" s="2"/>
      <c r="Y270" s="2">
        <v>4.6399999999999997</v>
      </c>
      <c r="Z270" s="2">
        <v>4.38</v>
      </c>
      <c r="AA270" s="2">
        <v>4.18</v>
      </c>
      <c r="AB270" s="2">
        <v>4.21</v>
      </c>
      <c r="AC270" s="2">
        <v>4.3499999999999996</v>
      </c>
      <c r="AD270" s="2">
        <v>4.3</v>
      </c>
      <c r="AE270" s="2">
        <v>4.4400000000000004</v>
      </c>
      <c r="AF270" s="2">
        <v>4.5</v>
      </c>
      <c r="AG270" s="2">
        <v>4.57</v>
      </c>
      <c r="AH270" s="2">
        <v>4.57</v>
      </c>
      <c r="AI270" s="2">
        <v>4.92</v>
      </c>
      <c r="AJ270" s="2">
        <v>5.08</v>
      </c>
      <c r="AK270" s="2">
        <v>5.1100000000000003</v>
      </c>
      <c r="AL270" s="11">
        <v>4.1403572999999998</v>
      </c>
      <c r="AM270" s="11">
        <v>3.9612669999999999</v>
      </c>
      <c r="AN270" s="11">
        <v>3.8507820000000001</v>
      </c>
      <c r="AO270" s="11">
        <v>3.8090088</v>
      </c>
      <c r="AP270" s="11">
        <v>3.8322417</v>
      </c>
      <c r="AQ270" s="11">
        <v>3.9034224000000002</v>
      </c>
      <c r="AR270" s="11"/>
      <c r="AS270" s="2"/>
      <c r="AT270" s="7">
        <f t="shared" si="41"/>
        <v>4.0766000000000009</v>
      </c>
      <c r="AU270" s="7">
        <f t="shared" si="42"/>
        <v>3.9770000000000003</v>
      </c>
      <c r="AV270" s="7">
        <f t="shared" si="43"/>
        <v>2.0029999999999997</v>
      </c>
      <c r="AW270" s="2"/>
      <c r="AX270" s="8">
        <f t="shared" si="44"/>
        <v>-0.99999999999997868</v>
      </c>
      <c r="AY270" s="8">
        <f t="shared" si="45"/>
        <v>9.9600000000000577</v>
      </c>
      <c r="AZ270" s="2"/>
      <c r="BA270" s="2">
        <f t="shared" si="46"/>
        <v>0.19000000000000039</v>
      </c>
      <c r="BB270" s="2">
        <f t="shared" si="47"/>
        <v>0.33000000000000007</v>
      </c>
      <c r="BC270" s="2"/>
      <c r="CB270" s="2"/>
    </row>
    <row r="271" spans="1:80" x14ac:dyDescent="0.25">
      <c r="A271" s="5">
        <f t="shared" ref="A271:A334" si="48">+A266+7</f>
        <v>45658</v>
      </c>
      <c r="B271" t="s">
        <v>291</v>
      </c>
      <c r="C271" s="2" t="e">
        <v>#N/A</v>
      </c>
      <c r="D271" s="2" t="e">
        <v>#N/A</v>
      </c>
      <c r="E271" s="2">
        <v>2.37</v>
      </c>
      <c r="F271" s="2">
        <v>3.52</v>
      </c>
      <c r="G271" s="7">
        <v>1.081</v>
      </c>
      <c r="H271" s="2" t="e">
        <v>#N/A</v>
      </c>
      <c r="I271" s="2">
        <v>2.39</v>
      </c>
      <c r="J271" s="2" t="e">
        <v>#N/A</v>
      </c>
      <c r="K271" s="2">
        <v>3.2</v>
      </c>
      <c r="L271" s="2">
        <v>3.07</v>
      </c>
      <c r="M271" s="3">
        <v>4.3680000000000003</v>
      </c>
      <c r="N271" s="2"/>
      <c r="O271" s="2" t="e">
        <v>#N/A</v>
      </c>
      <c r="P271" s="2" t="e">
        <v>#N/A</v>
      </c>
      <c r="Q271" s="2"/>
      <c r="R271" s="3">
        <v>4.4565999999999999</v>
      </c>
      <c r="S271" s="3">
        <v>4.2666000000000004</v>
      </c>
      <c r="T271" s="4">
        <v>4.1749999999999998</v>
      </c>
      <c r="U271" s="4">
        <v>4.0839999999999996</v>
      </c>
      <c r="V271" s="3">
        <v>2.0470000000000002</v>
      </c>
      <c r="W271" s="3">
        <v>2.0249999999999999</v>
      </c>
      <c r="X271" s="2"/>
      <c r="Y271" s="2" t="e">
        <v>#N/A</v>
      </c>
      <c r="Z271" s="2" t="e">
        <v>#N/A</v>
      </c>
      <c r="AA271" s="2" t="e">
        <v>#N/A</v>
      </c>
      <c r="AB271" s="2">
        <v>4.22</v>
      </c>
      <c r="AC271" s="2" t="e">
        <v>#N/A</v>
      </c>
      <c r="AD271" s="2" t="e">
        <v>#N/A</v>
      </c>
      <c r="AE271" s="2" t="e">
        <v>#N/A</v>
      </c>
      <c r="AF271" s="2" t="e">
        <v>#N/A</v>
      </c>
      <c r="AG271" s="2" t="e">
        <v>#N/A</v>
      </c>
      <c r="AH271" s="2" t="e">
        <v>#N/A</v>
      </c>
      <c r="AI271" s="2" t="e">
        <v>#N/A</v>
      </c>
      <c r="AJ271" s="2" t="e">
        <v>#N/A</v>
      </c>
      <c r="AK271" s="2">
        <v>5.1100000000000003</v>
      </c>
      <c r="AL271" s="11" t="e">
        <v>#N/A</v>
      </c>
      <c r="AM271" s="11" t="e">
        <v>#N/A</v>
      </c>
      <c r="AN271" s="11" t="e">
        <v>#N/A</v>
      </c>
      <c r="AO271" s="11" t="e">
        <v>#N/A</v>
      </c>
      <c r="AP271" s="11" t="e">
        <v>#N/A</v>
      </c>
      <c r="AQ271" s="11" t="e">
        <v>#N/A</v>
      </c>
      <c r="AR271" s="11"/>
      <c r="AS271" s="2"/>
      <c r="AT271" s="7">
        <f t="shared" si="41"/>
        <v>4.0766000000000009</v>
      </c>
      <c r="AU271" s="7">
        <f t="shared" si="42"/>
        <v>3.9929999999999994</v>
      </c>
      <c r="AV271" s="7">
        <f t="shared" si="43"/>
        <v>2.0029999999999997</v>
      </c>
      <c r="AW271" s="2"/>
      <c r="AX271" s="8" t="e">
        <f t="shared" si="44"/>
        <v>#N/A</v>
      </c>
      <c r="AY271" s="8">
        <f t="shared" si="45"/>
        <v>8.3600000000001451</v>
      </c>
      <c r="AZ271" s="2"/>
      <c r="BA271" s="2" t="e">
        <f t="shared" si="46"/>
        <v>#N/A</v>
      </c>
      <c r="BB271" s="2" t="e">
        <f t="shared" si="47"/>
        <v>#N/A</v>
      </c>
      <c r="BC271" s="2"/>
      <c r="CB271" s="2"/>
    </row>
    <row r="272" spans="1:80" x14ac:dyDescent="0.25">
      <c r="A272" s="5">
        <f t="shared" si="48"/>
        <v>45659</v>
      </c>
      <c r="B272" t="s">
        <v>292</v>
      </c>
      <c r="C272" s="2">
        <v>4.59</v>
      </c>
      <c r="D272" s="2">
        <v>4.57</v>
      </c>
      <c r="E272" s="2">
        <v>2.36</v>
      </c>
      <c r="F272" s="2">
        <v>3.56</v>
      </c>
      <c r="G272" s="7">
        <v>1.081</v>
      </c>
      <c r="H272" s="2">
        <v>4.55</v>
      </c>
      <c r="I272" s="2">
        <v>2.31</v>
      </c>
      <c r="J272" s="2">
        <v>3.22</v>
      </c>
      <c r="K272" s="2">
        <v>3.22</v>
      </c>
      <c r="L272" s="2">
        <v>3.06</v>
      </c>
      <c r="M272" s="3">
        <v>4.4336000000000002</v>
      </c>
      <c r="N272" s="2"/>
      <c r="O272" s="2">
        <v>4.4000000000000004</v>
      </c>
      <c r="P272" s="2">
        <v>4.25</v>
      </c>
      <c r="Q272" s="2"/>
      <c r="R272" s="3">
        <v>4.4470000000000001</v>
      </c>
      <c r="S272" s="3">
        <v>4.2706999999999997</v>
      </c>
      <c r="T272" s="4">
        <v>4.157</v>
      </c>
      <c r="U272" s="4">
        <v>4.0570000000000004</v>
      </c>
      <c r="V272" s="3">
        <v>2.0840000000000001</v>
      </c>
      <c r="W272" s="3">
        <v>2.056</v>
      </c>
      <c r="X272" s="2"/>
      <c r="Y272" s="2">
        <v>4.66</v>
      </c>
      <c r="Z272" s="2">
        <v>4.4000000000000004</v>
      </c>
      <c r="AA272" s="2">
        <v>4.1900000000000004</v>
      </c>
      <c r="AB272" s="2">
        <v>4.2300000000000004</v>
      </c>
      <c r="AC272" s="2">
        <v>4.37</v>
      </c>
      <c r="AD272" s="2">
        <v>4.32</v>
      </c>
      <c r="AE272" s="2">
        <v>4.4400000000000004</v>
      </c>
      <c r="AF272" s="2">
        <v>4.5199999999999996</v>
      </c>
      <c r="AG272" s="2">
        <v>4.58</v>
      </c>
      <c r="AH272" s="2">
        <v>4.59</v>
      </c>
      <c r="AI272" s="2">
        <v>4.9000000000000004</v>
      </c>
      <c r="AJ272" s="2">
        <v>5.0999999999999996</v>
      </c>
      <c r="AK272" s="2">
        <v>5.17</v>
      </c>
      <c r="AL272" s="11">
        <v>4.1375595000000001</v>
      </c>
      <c r="AM272" s="11">
        <v>3.9668275999999998</v>
      </c>
      <c r="AN272" s="11">
        <v>3.8548963999999999</v>
      </c>
      <c r="AO272" s="11">
        <v>3.8372003000000001</v>
      </c>
      <c r="AP272" s="11">
        <v>3.8732529000000002</v>
      </c>
      <c r="AQ272" s="11">
        <v>3.9421064000000001</v>
      </c>
      <c r="AR272" s="11"/>
      <c r="AS272" s="2"/>
      <c r="AT272" s="7">
        <f t="shared" si="41"/>
        <v>4.0943999999999994</v>
      </c>
      <c r="AU272" s="7">
        <f t="shared" si="42"/>
        <v>3.9570000000000007</v>
      </c>
      <c r="AV272" s="7">
        <f t="shared" si="43"/>
        <v>2.028</v>
      </c>
      <c r="AW272" s="2"/>
      <c r="AX272" s="8">
        <f t="shared" si="44"/>
        <v>1.9999999999999574</v>
      </c>
      <c r="AY272" s="8">
        <f t="shared" si="45"/>
        <v>13.739999999999863</v>
      </c>
      <c r="AZ272" s="2"/>
      <c r="BA272" s="2">
        <f t="shared" si="46"/>
        <v>0.1899999999999995</v>
      </c>
      <c r="BB272" s="2">
        <f t="shared" si="47"/>
        <v>0.32000000000000028</v>
      </c>
      <c r="BC272" s="2"/>
      <c r="CB272" s="2"/>
    </row>
    <row r="273" spans="1:80" x14ac:dyDescent="0.25">
      <c r="A273" s="5">
        <f t="shared" si="48"/>
        <v>45660</v>
      </c>
      <c r="B273" t="s">
        <v>293</v>
      </c>
      <c r="C273" s="2">
        <v>4.5999999999999996</v>
      </c>
      <c r="D273" s="2">
        <v>4.5999999999999996</v>
      </c>
      <c r="E273" s="2">
        <v>2.4300000000000002</v>
      </c>
      <c r="F273" s="2">
        <v>3.6</v>
      </c>
      <c r="G273" s="7">
        <v>1.081</v>
      </c>
      <c r="H273" s="2">
        <v>4.55</v>
      </c>
      <c r="I273" s="2">
        <v>2.37</v>
      </c>
      <c r="J273" s="2">
        <v>3.23</v>
      </c>
      <c r="K273" s="2">
        <v>3.29</v>
      </c>
      <c r="L273" s="2">
        <v>3.12</v>
      </c>
      <c r="M273" s="3">
        <v>4.3856999999999999</v>
      </c>
      <c r="N273" s="2"/>
      <c r="O273" s="2">
        <v>4.43</v>
      </c>
      <c r="P273" s="2">
        <v>4.28</v>
      </c>
      <c r="Q273" s="2"/>
      <c r="R273" s="3">
        <v>4.4462999999999999</v>
      </c>
      <c r="S273" s="3">
        <v>4.2736000000000001</v>
      </c>
      <c r="T273" s="4">
        <v>4.1710000000000003</v>
      </c>
      <c r="U273" s="4">
        <v>4.0750000000000002</v>
      </c>
      <c r="V273" s="3">
        <v>2.15</v>
      </c>
      <c r="W273" s="3">
        <v>2.1269999999999998</v>
      </c>
      <c r="X273" s="2"/>
      <c r="Y273" s="2">
        <v>4.6900000000000004</v>
      </c>
      <c r="Z273" s="2">
        <v>4.43</v>
      </c>
      <c r="AA273" s="2">
        <v>4.22</v>
      </c>
      <c r="AB273" s="2">
        <v>4.25</v>
      </c>
      <c r="AC273" s="2">
        <v>4.3899999999999997</v>
      </c>
      <c r="AD273" s="2">
        <v>4.34</v>
      </c>
      <c r="AE273" s="2">
        <v>4.45</v>
      </c>
      <c r="AF273" s="2">
        <v>4.53</v>
      </c>
      <c r="AG273" s="2">
        <v>4.59</v>
      </c>
      <c r="AH273" s="2">
        <v>4.5999999999999996</v>
      </c>
      <c r="AI273" s="2">
        <v>4.9000000000000004</v>
      </c>
      <c r="AJ273" s="2">
        <v>5.1100000000000003</v>
      </c>
      <c r="AK273" s="2">
        <v>5.14</v>
      </c>
      <c r="AL273" s="11">
        <v>4.1574600999999998</v>
      </c>
      <c r="AM273" s="11">
        <v>3.9908157000000002</v>
      </c>
      <c r="AN273" s="11">
        <v>3.8876797999999999</v>
      </c>
      <c r="AO273" s="11">
        <v>3.8566893000000002</v>
      </c>
      <c r="AP273" s="11">
        <v>3.8787386000000001</v>
      </c>
      <c r="AQ273" s="11">
        <v>3.9383465000000002</v>
      </c>
      <c r="AR273" s="11"/>
      <c r="AS273" s="2"/>
      <c r="AT273" s="7">
        <f t="shared" si="41"/>
        <v>4.1009000000000002</v>
      </c>
      <c r="AU273" s="7">
        <f t="shared" si="42"/>
        <v>3.9790000000000001</v>
      </c>
      <c r="AV273" s="7">
        <f t="shared" si="43"/>
        <v>2.1039999999999996</v>
      </c>
      <c r="AW273" s="2"/>
      <c r="AX273" s="8">
        <f t="shared" si="44"/>
        <v>0</v>
      </c>
      <c r="AY273" s="8">
        <f t="shared" si="45"/>
        <v>12.190000000000012</v>
      </c>
      <c r="AZ273" s="2"/>
      <c r="BA273" s="2">
        <f t="shared" si="46"/>
        <v>0.16999999999999993</v>
      </c>
      <c r="BB273" s="2">
        <f t="shared" si="47"/>
        <v>0.3199999999999994</v>
      </c>
      <c r="BC273" s="2"/>
      <c r="CB273" s="2"/>
    </row>
    <row r="274" spans="1:80" x14ac:dyDescent="0.25">
      <c r="A274" s="5">
        <f t="shared" si="48"/>
        <v>45663</v>
      </c>
      <c r="B274" t="s">
        <v>294</v>
      </c>
      <c r="C274" s="2">
        <v>4.6100000000000003</v>
      </c>
      <c r="D274" s="2">
        <v>4.62</v>
      </c>
      <c r="E274" s="2">
        <v>2.4500000000000002</v>
      </c>
      <c r="F274" s="2">
        <v>3.6</v>
      </c>
      <c r="G274" s="7">
        <v>1.1379999999999999</v>
      </c>
      <c r="H274" s="2">
        <v>4.59</v>
      </c>
      <c r="I274" s="2">
        <v>2.37</v>
      </c>
      <c r="J274" s="2">
        <v>3.24</v>
      </c>
      <c r="K274" s="2">
        <v>3.27</v>
      </c>
      <c r="L274" s="2">
        <v>3.11</v>
      </c>
      <c r="M274" s="3">
        <v>4.4702999999999999</v>
      </c>
      <c r="N274" s="2"/>
      <c r="O274" s="2">
        <v>4.43</v>
      </c>
      <c r="P274" s="2">
        <v>4.2699999999999996</v>
      </c>
      <c r="Q274" s="2"/>
      <c r="R274" s="3">
        <v>4.4448999999999996</v>
      </c>
      <c r="S274" s="3">
        <v>4.2853000000000003</v>
      </c>
      <c r="T274" s="4">
        <v>4.1740000000000004</v>
      </c>
      <c r="U274" s="4">
        <v>4.0890000000000004</v>
      </c>
      <c r="V274" s="3">
        <v>2.1960000000000002</v>
      </c>
      <c r="W274" s="3">
        <v>2.17</v>
      </c>
      <c r="X274" s="2"/>
      <c r="Y274" s="2">
        <v>4.66</v>
      </c>
      <c r="Z274" s="2">
        <v>4.43</v>
      </c>
      <c r="AA274" s="2">
        <v>4.22</v>
      </c>
      <c r="AB274" s="2">
        <v>4.26</v>
      </c>
      <c r="AC274" s="2">
        <v>4.4000000000000004</v>
      </c>
      <c r="AD274" s="2">
        <v>4.34</v>
      </c>
      <c r="AE274" s="2">
        <v>4.46</v>
      </c>
      <c r="AF274" s="2">
        <v>4.54</v>
      </c>
      <c r="AG274" s="2">
        <v>4.5999999999999996</v>
      </c>
      <c r="AH274" s="2">
        <v>4.6100000000000003</v>
      </c>
      <c r="AI274" s="2">
        <v>4.91</v>
      </c>
      <c r="AJ274" s="2">
        <v>5.12</v>
      </c>
      <c r="AK274" s="2">
        <v>5.17</v>
      </c>
      <c r="AL274" s="11">
        <v>4.1551781999999999</v>
      </c>
      <c r="AM274" s="11">
        <v>4.0318658999999997</v>
      </c>
      <c r="AN274" s="11">
        <v>3.9063482</v>
      </c>
      <c r="AO274" s="11">
        <v>3.8454776000000002</v>
      </c>
      <c r="AP274" s="11">
        <v>3.8522609000000001</v>
      </c>
      <c r="AQ274" s="11">
        <v>3.9131342</v>
      </c>
      <c r="AR274" s="11"/>
      <c r="AS274" s="2"/>
      <c r="AT274" s="7">
        <f t="shared" si="41"/>
        <v>4.125700000000001</v>
      </c>
      <c r="AU274" s="7">
        <f t="shared" si="42"/>
        <v>4.0040000000000004</v>
      </c>
      <c r="AV274" s="7">
        <f t="shared" si="43"/>
        <v>2.1439999999999997</v>
      </c>
      <c r="AW274" s="2"/>
      <c r="AX274" s="8">
        <f t="shared" si="44"/>
        <v>-0.99999999999997868</v>
      </c>
      <c r="AY274" s="8">
        <f t="shared" si="45"/>
        <v>12.170000000000059</v>
      </c>
      <c r="AZ274" s="2"/>
      <c r="BA274" s="2">
        <f t="shared" si="46"/>
        <v>0.1800000000000006</v>
      </c>
      <c r="BB274" s="2">
        <f t="shared" si="47"/>
        <v>0.35000000000000053</v>
      </c>
      <c r="BC274" s="2"/>
      <c r="CB274" s="2"/>
    </row>
    <row r="275" spans="1:80" x14ac:dyDescent="0.25">
      <c r="A275" s="5">
        <f t="shared" si="48"/>
        <v>45664</v>
      </c>
      <c r="B275" t="s">
        <v>295</v>
      </c>
      <c r="C275" s="2">
        <v>4.68</v>
      </c>
      <c r="D275" s="2">
        <v>4.67</v>
      </c>
      <c r="E275" s="2">
        <v>2.48</v>
      </c>
      <c r="F275" s="2">
        <v>3.64</v>
      </c>
      <c r="G275" s="7">
        <v>1.1259999999999999</v>
      </c>
      <c r="H275" s="2">
        <v>4.6100000000000003</v>
      </c>
      <c r="I275" s="2">
        <v>2.42</v>
      </c>
      <c r="J275" s="2">
        <v>3.3</v>
      </c>
      <c r="K275" s="2">
        <v>3.3</v>
      </c>
      <c r="L275" s="2">
        <v>3.17</v>
      </c>
      <c r="M275" s="3">
        <v>4.4782999999999999</v>
      </c>
      <c r="N275" s="2"/>
      <c r="O275" s="2">
        <v>4.47</v>
      </c>
      <c r="P275" s="2">
        <v>4.3</v>
      </c>
      <c r="Q275" s="2"/>
      <c r="R275" s="3">
        <v>4.4431000000000003</v>
      </c>
      <c r="S275" s="3">
        <v>4.2987000000000002</v>
      </c>
      <c r="T275" s="4">
        <v>4.1900000000000004</v>
      </c>
      <c r="U275" s="4">
        <v>4.1180000000000003</v>
      </c>
      <c r="V275" s="3">
        <v>2.1909999999999998</v>
      </c>
      <c r="W275" s="3">
        <v>2.1619999999999999</v>
      </c>
      <c r="X275" s="2"/>
      <c r="Y275" s="2">
        <v>4.66</v>
      </c>
      <c r="Z275" s="2">
        <v>4.47</v>
      </c>
      <c r="AA275" s="2">
        <v>4.26</v>
      </c>
      <c r="AB275" s="2">
        <v>4.3099999999999996</v>
      </c>
      <c r="AC275" s="2">
        <v>4.45</v>
      </c>
      <c r="AD275" s="2">
        <v>4.3899999999999997</v>
      </c>
      <c r="AE275" s="2">
        <v>4.53</v>
      </c>
      <c r="AF275" s="2">
        <v>4.6100000000000003</v>
      </c>
      <c r="AG275" s="2">
        <v>4.67</v>
      </c>
      <c r="AH275" s="2">
        <v>4.68</v>
      </c>
      <c r="AI275" s="2">
        <v>4.9800000000000004</v>
      </c>
      <c r="AJ275" s="2">
        <v>5.19</v>
      </c>
      <c r="AK275" s="2">
        <v>5.2</v>
      </c>
      <c r="AL275" s="11">
        <v>4.1758620000000004</v>
      </c>
      <c r="AM275" s="11">
        <v>4.0723795000000003</v>
      </c>
      <c r="AN275" s="11">
        <v>3.9746457999999998</v>
      </c>
      <c r="AO275" s="11">
        <v>3.9348857000000002</v>
      </c>
      <c r="AP275" s="11">
        <v>3.9483305</v>
      </c>
      <c r="AQ275" s="11">
        <v>4.0103292000000001</v>
      </c>
      <c r="AR275" s="11"/>
      <c r="AS275" s="2"/>
      <c r="AT275" s="7">
        <f t="shared" si="41"/>
        <v>4.1543000000000001</v>
      </c>
      <c r="AU275" s="7">
        <f t="shared" si="42"/>
        <v>4.0460000000000003</v>
      </c>
      <c r="AV275" s="7">
        <f t="shared" si="43"/>
        <v>2.133</v>
      </c>
      <c r="AW275" s="2"/>
      <c r="AX275" s="8">
        <f t="shared" si="44"/>
        <v>0.99999999999997868</v>
      </c>
      <c r="AY275" s="8">
        <f t="shared" si="45"/>
        <v>10.829999999999984</v>
      </c>
      <c r="AZ275" s="2"/>
      <c r="BA275" s="2">
        <f t="shared" si="46"/>
        <v>0.20999999999999996</v>
      </c>
      <c r="BB275" s="2">
        <f t="shared" si="47"/>
        <v>0.37000000000000011</v>
      </c>
      <c r="BC275" s="2"/>
      <c r="CB275" s="2"/>
    </row>
    <row r="276" spans="1:80" x14ac:dyDescent="0.25">
      <c r="A276" s="5">
        <f t="shared" si="48"/>
        <v>45665</v>
      </c>
      <c r="B276" t="s">
        <v>296</v>
      </c>
      <c r="C276" s="2">
        <v>4.8099999999999996</v>
      </c>
      <c r="D276" s="2">
        <v>4.67</v>
      </c>
      <c r="E276" s="2">
        <v>2.52</v>
      </c>
      <c r="F276" s="2">
        <v>3.7</v>
      </c>
      <c r="G276" s="7">
        <v>1.1819999999999999</v>
      </c>
      <c r="H276" s="2">
        <v>4.68</v>
      </c>
      <c r="I276" s="2">
        <v>2.38</v>
      </c>
      <c r="J276" s="2">
        <v>3.34</v>
      </c>
      <c r="K276" s="2">
        <v>3.36</v>
      </c>
      <c r="L276" s="2">
        <v>3.2</v>
      </c>
      <c r="M276" s="3">
        <v>4.5019999999999998</v>
      </c>
      <c r="N276" s="2"/>
      <c r="O276" s="2">
        <v>4.53</v>
      </c>
      <c r="P276" s="2">
        <v>4.29</v>
      </c>
      <c r="Q276" s="2"/>
      <c r="R276" s="3">
        <v>4.4935</v>
      </c>
      <c r="S276" s="3">
        <v>4.3811</v>
      </c>
      <c r="T276" s="4">
        <v>4.2119999999999997</v>
      </c>
      <c r="U276" s="4">
        <v>4.1479999999999997</v>
      </c>
      <c r="V276" s="3">
        <v>2.198</v>
      </c>
      <c r="W276" s="3">
        <v>2.1789999999999998</v>
      </c>
      <c r="X276" s="2"/>
      <c r="Y276" s="2">
        <v>4.71</v>
      </c>
      <c r="Z276" s="2">
        <v>4.53</v>
      </c>
      <c r="AA276" s="2">
        <v>4.32</v>
      </c>
      <c r="AB276" s="2">
        <v>4.4000000000000004</v>
      </c>
      <c r="AC276" s="2">
        <v>4.54</v>
      </c>
      <c r="AD276" s="2">
        <v>4.5</v>
      </c>
      <c r="AE276" s="2">
        <v>4.6500000000000004</v>
      </c>
      <c r="AF276" s="2">
        <v>4.7300000000000004</v>
      </c>
      <c r="AG276" s="2">
        <v>4.8</v>
      </c>
      <c r="AH276" s="2">
        <v>4.8099999999999996</v>
      </c>
      <c r="AI276" s="2">
        <v>5.12</v>
      </c>
      <c r="AJ276" s="2">
        <v>5.32</v>
      </c>
      <c r="AK276" s="2">
        <v>5.33</v>
      </c>
      <c r="AL276" s="11">
        <v>4.2682713000000003</v>
      </c>
      <c r="AM276" s="11">
        <v>4.1981915000000001</v>
      </c>
      <c r="AN276" s="11">
        <v>4.0913621999999998</v>
      </c>
      <c r="AO276" s="11">
        <v>4.0454321999999996</v>
      </c>
      <c r="AP276" s="11">
        <v>4.0674080000000004</v>
      </c>
      <c r="AQ276" s="11">
        <v>4.1376219000000001</v>
      </c>
      <c r="AR276" s="11"/>
      <c r="AS276" s="2"/>
      <c r="AT276" s="7">
        <f t="shared" si="41"/>
        <v>4.2686999999999999</v>
      </c>
      <c r="AU276" s="7">
        <f t="shared" si="42"/>
        <v>4.0839999999999996</v>
      </c>
      <c r="AV276" s="7">
        <f t="shared" si="43"/>
        <v>2.1599999999999997</v>
      </c>
      <c r="AW276" s="2"/>
      <c r="AX276" s="8">
        <f t="shared" si="44"/>
        <v>13.999999999999968</v>
      </c>
      <c r="AY276" s="8">
        <f t="shared" si="45"/>
        <v>18.470000000000031</v>
      </c>
      <c r="AZ276" s="2"/>
      <c r="BA276" s="2">
        <f t="shared" si="46"/>
        <v>0.27999999999999936</v>
      </c>
      <c r="BB276" s="2">
        <f t="shared" si="47"/>
        <v>0.37999999999999989</v>
      </c>
      <c r="BC276" s="2"/>
      <c r="CB276" s="2"/>
    </row>
    <row r="277" spans="1:80" x14ac:dyDescent="0.25">
      <c r="A277" s="5">
        <f t="shared" si="48"/>
        <v>45666</v>
      </c>
      <c r="B277" t="s">
        <v>297</v>
      </c>
      <c r="C277" s="2">
        <v>4.82</v>
      </c>
      <c r="D277" s="2">
        <v>4.68</v>
      </c>
      <c r="E277" s="2">
        <v>2.5499999999999998</v>
      </c>
      <c r="F277" s="2">
        <v>3.73</v>
      </c>
      <c r="G277" s="7">
        <v>1.1779999999999999</v>
      </c>
      <c r="H277" s="2">
        <v>4.67</v>
      </c>
      <c r="I277" s="2">
        <v>2.38</v>
      </c>
      <c r="J277" s="2">
        <v>3.35</v>
      </c>
      <c r="K277" s="2">
        <v>3.39</v>
      </c>
      <c r="L277" s="2">
        <v>3.22</v>
      </c>
      <c r="M277" s="3">
        <v>4.4873000000000003</v>
      </c>
      <c r="N277" s="2"/>
      <c r="O277" s="2">
        <v>4.5199999999999996</v>
      </c>
      <c r="P277" s="2">
        <v>4.26</v>
      </c>
      <c r="Q277" s="2"/>
      <c r="R277" s="3">
        <v>4.4684999999999997</v>
      </c>
      <c r="S277" s="3">
        <v>4.3543000000000003</v>
      </c>
      <c r="T277" s="4">
        <v>4.1900000000000004</v>
      </c>
      <c r="U277" s="4">
        <v>4.1130000000000004</v>
      </c>
      <c r="V277" s="3">
        <v>2.2280000000000002</v>
      </c>
      <c r="W277" s="3">
        <v>2.2109999999999999</v>
      </c>
      <c r="X277" s="2"/>
      <c r="Y277" s="2">
        <v>4.67</v>
      </c>
      <c r="Z277" s="2">
        <v>4.5199999999999996</v>
      </c>
      <c r="AA277" s="2">
        <v>4.32</v>
      </c>
      <c r="AB277" s="2">
        <v>4.3899999999999997</v>
      </c>
      <c r="AC277" s="2">
        <v>4.53</v>
      </c>
      <c r="AD277" s="2">
        <v>4.5199999999999996</v>
      </c>
      <c r="AE277" s="2">
        <v>4.6399999999999997</v>
      </c>
      <c r="AF277" s="2">
        <v>4.74</v>
      </c>
      <c r="AG277" s="2">
        <v>4.8099999999999996</v>
      </c>
      <c r="AH277" s="2">
        <v>4.82</v>
      </c>
      <c r="AI277" s="2">
        <v>5.13</v>
      </c>
      <c r="AJ277" s="2">
        <v>5.33</v>
      </c>
      <c r="AK277" s="2">
        <v>5.38</v>
      </c>
      <c r="AL277" s="11">
        <v>4.2428298</v>
      </c>
      <c r="AM277" s="11">
        <v>4.1660570000000003</v>
      </c>
      <c r="AN277" s="11">
        <v>4.0793397999999996</v>
      </c>
      <c r="AO277" s="11">
        <v>4.0525498000000004</v>
      </c>
      <c r="AP277" s="11">
        <v>4.0780545999999998</v>
      </c>
      <c r="AQ277" s="11">
        <v>4.1453322000000004</v>
      </c>
      <c r="AR277" s="11"/>
      <c r="AS277" s="2"/>
      <c r="AT277" s="7">
        <f t="shared" si="41"/>
        <v>4.2401000000000009</v>
      </c>
      <c r="AU277" s="7">
        <f t="shared" si="42"/>
        <v>4.0360000000000005</v>
      </c>
      <c r="AV277" s="7">
        <f t="shared" si="43"/>
        <v>2.1939999999999995</v>
      </c>
      <c r="AW277" s="2"/>
      <c r="AX277" s="8">
        <f t="shared" si="44"/>
        <v>14.000000000000057</v>
      </c>
      <c r="AY277" s="8">
        <f t="shared" si="45"/>
        <v>20.410000000000039</v>
      </c>
      <c r="AZ277" s="2"/>
      <c r="BA277" s="2">
        <f t="shared" si="46"/>
        <v>0.30000000000000071</v>
      </c>
      <c r="BB277" s="2">
        <f t="shared" si="47"/>
        <v>0.41999999999999993</v>
      </c>
      <c r="BC277" s="2"/>
      <c r="CB277" s="2"/>
    </row>
    <row r="278" spans="1:80" x14ac:dyDescent="0.25">
      <c r="A278" s="5">
        <f t="shared" si="48"/>
        <v>45667</v>
      </c>
      <c r="B278" t="s">
        <v>298</v>
      </c>
      <c r="C278" s="2">
        <v>4.8499999999999996</v>
      </c>
      <c r="D278" s="2">
        <v>4.7699999999999996</v>
      </c>
      <c r="E278" s="2">
        <v>2.58</v>
      </c>
      <c r="F278" s="2">
        <v>3.78</v>
      </c>
      <c r="G278" s="7">
        <v>1.2</v>
      </c>
      <c r="H278" s="2">
        <v>4.68</v>
      </c>
      <c r="I278" s="2">
        <v>2.4</v>
      </c>
      <c r="J278" s="2">
        <v>3.44</v>
      </c>
      <c r="K278" s="2">
        <v>3.44</v>
      </c>
      <c r="L278" s="2">
        <v>3.28</v>
      </c>
      <c r="M278" s="3">
        <v>4.5435999999999996</v>
      </c>
      <c r="N278" s="2"/>
      <c r="O278" s="2">
        <v>4.54</v>
      </c>
      <c r="P278" s="2">
        <v>4.4000000000000004</v>
      </c>
      <c r="Q278" s="2"/>
      <c r="R278" s="3">
        <v>4.4846000000000004</v>
      </c>
      <c r="S278" s="3">
        <v>4.3860999999999999</v>
      </c>
      <c r="T278" s="4">
        <v>4.1950000000000003</v>
      </c>
      <c r="U278" s="4">
        <v>4.1269999999999998</v>
      </c>
      <c r="V278" s="3">
        <v>2.2749999999999999</v>
      </c>
      <c r="W278" s="3">
        <v>2.2639999999999998</v>
      </c>
      <c r="X278" s="2"/>
      <c r="Y278" s="2">
        <v>4.72</v>
      </c>
      <c r="Z278" s="2">
        <v>4.54</v>
      </c>
      <c r="AA278" s="2">
        <v>4.33</v>
      </c>
      <c r="AB278" s="2">
        <v>4.41</v>
      </c>
      <c r="AC278" s="2">
        <v>4.5599999999999996</v>
      </c>
      <c r="AD278" s="2">
        <v>4.54</v>
      </c>
      <c r="AE278" s="2">
        <v>4.66</v>
      </c>
      <c r="AF278" s="2">
        <v>4.76</v>
      </c>
      <c r="AG278" s="2">
        <v>4.83</v>
      </c>
      <c r="AH278" s="2">
        <v>4.8499999999999996</v>
      </c>
      <c r="AI278" s="2">
        <v>5.17</v>
      </c>
      <c r="AJ278" s="2">
        <v>5.35</v>
      </c>
      <c r="AK278" s="2">
        <v>5.39</v>
      </c>
      <c r="AL278" s="11">
        <v>4.2738436999999996</v>
      </c>
      <c r="AM278" s="11">
        <v>4.1914930999999997</v>
      </c>
      <c r="AN278" s="11">
        <v>4.1032123</v>
      </c>
      <c r="AO278" s="11">
        <v>4.0711338000000001</v>
      </c>
      <c r="AP278" s="11">
        <v>4.0951301999999998</v>
      </c>
      <c r="AQ278" s="11">
        <v>4.1596601</v>
      </c>
      <c r="AR278" s="11"/>
      <c r="AS278" s="2"/>
      <c r="AT278" s="7">
        <f t="shared" si="41"/>
        <v>4.2875999999999994</v>
      </c>
      <c r="AU278" s="7">
        <f t="shared" si="42"/>
        <v>4.0589999999999993</v>
      </c>
      <c r="AV278" s="7">
        <f t="shared" si="43"/>
        <v>2.2529999999999997</v>
      </c>
      <c r="AW278" s="2"/>
      <c r="AX278" s="8">
        <f t="shared" si="44"/>
        <v>8.0000000000000071</v>
      </c>
      <c r="AY278" s="8">
        <f t="shared" si="45"/>
        <v>22.860000000000014</v>
      </c>
      <c r="AZ278" s="2"/>
      <c r="BA278" s="2">
        <f t="shared" si="46"/>
        <v>0.30999999999999961</v>
      </c>
      <c r="BB278" s="2">
        <f t="shared" si="47"/>
        <v>0.36999999999999922</v>
      </c>
      <c r="BC278" s="2"/>
      <c r="CB278" s="2"/>
    </row>
    <row r="279" spans="1:80" x14ac:dyDescent="0.25">
      <c r="A279" s="5">
        <f t="shared" si="48"/>
        <v>45670</v>
      </c>
      <c r="B279" t="s">
        <v>299</v>
      </c>
      <c r="C279" s="2">
        <v>4.87</v>
      </c>
      <c r="D279" s="2">
        <v>4.79</v>
      </c>
      <c r="E279" s="2">
        <v>2.59</v>
      </c>
      <c r="F279" s="2">
        <v>3.82</v>
      </c>
      <c r="G279" s="7">
        <v>1.1930000000000001</v>
      </c>
      <c r="H279" s="2">
        <v>4.7300000000000004</v>
      </c>
      <c r="I279" s="2">
        <v>2.4700000000000002</v>
      </c>
      <c r="J279" s="2">
        <v>3.51</v>
      </c>
      <c r="K279" s="2">
        <v>3.45</v>
      </c>
      <c r="L279" s="2">
        <v>3.3</v>
      </c>
      <c r="M279" s="3">
        <v>4.6359000000000004</v>
      </c>
      <c r="N279" s="2"/>
      <c r="O279" s="2">
        <v>4.57</v>
      </c>
      <c r="P279" s="2">
        <v>4.4000000000000004</v>
      </c>
      <c r="Q279" s="2"/>
      <c r="R279" s="3">
        <v>4.5042</v>
      </c>
      <c r="S279" s="3">
        <v>4.4170999999999996</v>
      </c>
      <c r="T279" s="4">
        <v>4.2880000000000003</v>
      </c>
      <c r="U279" s="4">
        <v>4.2629999999999999</v>
      </c>
      <c r="V279" s="3">
        <v>2.2839999999999998</v>
      </c>
      <c r="W279" s="3">
        <v>2.2759999999999998</v>
      </c>
      <c r="X279" s="2"/>
      <c r="Y279" s="2">
        <v>4.7</v>
      </c>
      <c r="Z279" s="2">
        <v>4.57</v>
      </c>
      <c r="AA279" s="2">
        <v>4.37</v>
      </c>
      <c r="AB279" s="2">
        <v>4.4400000000000004</v>
      </c>
      <c r="AC279" s="2">
        <v>4.59</v>
      </c>
      <c r="AD279" s="2">
        <v>4.57</v>
      </c>
      <c r="AE279" s="2">
        <v>4.6900000000000004</v>
      </c>
      <c r="AF279" s="2">
        <v>4.7699999999999996</v>
      </c>
      <c r="AG279" s="2">
        <v>4.8499999999999996</v>
      </c>
      <c r="AH279" s="2">
        <v>4.87</v>
      </c>
      <c r="AI279" s="2">
        <v>5.18</v>
      </c>
      <c r="AJ279" s="2">
        <v>5.39</v>
      </c>
      <c r="AK279" s="2">
        <v>5.39</v>
      </c>
      <c r="AL279" s="11">
        <v>4.3003162000000001</v>
      </c>
      <c r="AM279" s="11">
        <v>4.2635873999999996</v>
      </c>
      <c r="AN279" s="11">
        <v>4.1597150999999997</v>
      </c>
      <c r="AO279" s="11">
        <v>4.0874706999999999</v>
      </c>
      <c r="AP279" s="11">
        <v>4.0785134000000003</v>
      </c>
      <c r="AQ279" s="11">
        <v>4.1251378000000001</v>
      </c>
      <c r="AR279" s="11"/>
      <c r="AS279" s="2"/>
      <c r="AT279" s="7">
        <f t="shared" si="41"/>
        <v>4.3299999999999992</v>
      </c>
      <c r="AU279" s="7">
        <f t="shared" si="42"/>
        <v>4.2379999999999995</v>
      </c>
      <c r="AV279" s="7">
        <f t="shared" si="43"/>
        <v>2.2679999999999998</v>
      </c>
      <c r="AW279" s="2"/>
      <c r="AX279" s="8">
        <f t="shared" si="44"/>
        <v>8.0000000000000071</v>
      </c>
      <c r="AY279" s="8">
        <f t="shared" si="45"/>
        <v>9.1999999999999638</v>
      </c>
      <c r="AZ279" s="2"/>
      <c r="BA279" s="2">
        <f t="shared" si="46"/>
        <v>0.29999999999999982</v>
      </c>
      <c r="BB279" s="2">
        <f t="shared" si="47"/>
        <v>0.38999999999999968</v>
      </c>
      <c r="BC279" s="2"/>
      <c r="CB279" s="2"/>
    </row>
    <row r="280" spans="1:80" x14ac:dyDescent="0.25">
      <c r="A280" s="5">
        <f t="shared" si="48"/>
        <v>45671</v>
      </c>
      <c r="B280" t="s">
        <v>300</v>
      </c>
      <c r="C280" s="2">
        <v>4.91</v>
      </c>
      <c r="D280" s="2">
        <v>4.78</v>
      </c>
      <c r="E280" s="2">
        <v>2.63</v>
      </c>
      <c r="F280" s="2">
        <v>3.88</v>
      </c>
      <c r="G280" s="7">
        <v>1.236</v>
      </c>
      <c r="H280" s="2">
        <v>4.83</v>
      </c>
      <c r="I280" s="2">
        <v>2.4700000000000002</v>
      </c>
      <c r="J280" s="2">
        <v>3.54</v>
      </c>
      <c r="K280" s="2">
        <v>3.48</v>
      </c>
      <c r="L280" s="2">
        <v>3.34</v>
      </c>
      <c r="M280" s="3">
        <v>4.6150000000000002</v>
      </c>
      <c r="N280" s="2"/>
      <c r="O280" s="2">
        <v>4.62</v>
      </c>
      <c r="P280" s="2">
        <v>4.37</v>
      </c>
      <c r="Q280" s="2"/>
      <c r="R280" s="3">
        <v>4.5301999999999998</v>
      </c>
      <c r="S280" s="3">
        <v>4.4595000000000002</v>
      </c>
      <c r="T280" s="4">
        <v>4.2750000000000004</v>
      </c>
      <c r="U280" s="4">
        <v>4.2450000000000001</v>
      </c>
      <c r="V280" s="3">
        <v>2.3109999999999999</v>
      </c>
      <c r="W280" s="3">
        <v>2.3119999999999998</v>
      </c>
      <c r="X280" s="2"/>
      <c r="Y280" s="2">
        <v>4.71</v>
      </c>
      <c r="Z280" s="2">
        <v>4.62</v>
      </c>
      <c r="AA280" s="2">
        <v>4.43</v>
      </c>
      <c r="AB280" s="2">
        <v>4.4800000000000004</v>
      </c>
      <c r="AC280" s="2">
        <v>4.6399999999999997</v>
      </c>
      <c r="AD280" s="2">
        <v>4.5999999999999996</v>
      </c>
      <c r="AE280" s="2">
        <v>4.7300000000000004</v>
      </c>
      <c r="AF280" s="2">
        <v>4.82</v>
      </c>
      <c r="AG280" s="2">
        <v>4.8899999999999997</v>
      </c>
      <c r="AH280" s="2">
        <v>4.91</v>
      </c>
      <c r="AI280" s="2">
        <v>5.23</v>
      </c>
      <c r="AJ280" s="2">
        <v>5.41</v>
      </c>
      <c r="AK280" s="2">
        <v>5.43</v>
      </c>
      <c r="AL280" s="11">
        <v>4.3703367000000002</v>
      </c>
      <c r="AM280" s="11">
        <v>4.3327608</v>
      </c>
      <c r="AN280" s="11">
        <v>4.2100042000000002</v>
      </c>
      <c r="AO280" s="11">
        <v>4.1407445999999997</v>
      </c>
      <c r="AP280" s="11">
        <v>4.1359222999999998</v>
      </c>
      <c r="AQ280" s="11">
        <v>4.1863438999999998</v>
      </c>
      <c r="AR280" s="11"/>
      <c r="AS280" s="2"/>
      <c r="AT280" s="7">
        <f t="shared" si="41"/>
        <v>4.3888000000000007</v>
      </c>
      <c r="AU280" s="7">
        <f t="shared" si="42"/>
        <v>4.2149999999999999</v>
      </c>
      <c r="AV280" s="7">
        <f t="shared" si="43"/>
        <v>2.3129999999999997</v>
      </c>
      <c r="AW280" s="2"/>
      <c r="AX280" s="8">
        <f t="shared" si="44"/>
        <v>12.999999999999989</v>
      </c>
      <c r="AY280" s="8">
        <f t="shared" si="45"/>
        <v>17.380000000000084</v>
      </c>
      <c r="AZ280" s="2"/>
      <c r="BA280" s="2">
        <f t="shared" si="46"/>
        <v>0.29000000000000004</v>
      </c>
      <c r="BB280" s="2">
        <f t="shared" si="47"/>
        <v>0.41000000000000014</v>
      </c>
      <c r="BC280" s="2"/>
      <c r="CB280" s="2"/>
    </row>
    <row r="281" spans="1:80" x14ac:dyDescent="0.25">
      <c r="A281" s="5">
        <f t="shared" si="48"/>
        <v>45672</v>
      </c>
      <c r="B281" t="s">
        <v>301</v>
      </c>
      <c r="C281" s="2">
        <v>4.7300000000000004</v>
      </c>
      <c r="D281" s="2">
        <v>4.66</v>
      </c>
      <c r="E281" s="2">
        <v>2.5299999999999998</v>
      </c>
      <c r="F281" s="2">
        <v>3.72</v>
      </c>
      <c r="G281" s="7">
        <v>1.2589999999999999</v>
      </c>
      <c r="H281" s="2">
        <v>4.8899999999999997</v>
      </c>
      <c r="I281" s="2">
        <v>2.33</v>
      </c>
      <c r="J281" s="2">
        <v>3.42</v>
      </c>
      <c r="K281" s="2">
        <v>3.35</v>
      </c>
      <c r="L281" s="2">
        <v>3.23</v>
      </c>
      <c r="M281" s="3">
        <v>4.6223000000000001</v>
      </c>
      <c r="N281" s="2"/>
      <c r="O281" s="2">
        <v>4.45</v>
      </c>
      <c r="P281" s="2">
        <v>4.26</v>
      </c>
      <c r="Q281" s="2"/>
      <c r="R281" s="3">
        <v>4.3994</v>
      </c>
      <c r="S281" s="3">
        <v>4.2893999999999997</v>
      </c>
      <c r="T281" s="4">
        <v>4.2519999999999998</v>
      </c>
      <c r="U281" s="4">
        <v>4.2130000000000001</v>
      </c>
      <c r="V281" s="3">
        <v>2.2509999999999999</v>
      </c>
      <c r="W281" s="3">
        <v>2.222</v>
      </c>
      <c r="X281" s="2"/>
      <c r="Y281" s="2">
        <v>4.5999999999999996</v>
      </c>
      <c r="Z281" s="2">
        <v>4.45</v>
      </c>
      <c r="AA281" s="2">
        <v>4.2699999999999996</v>
      </c>
      <c r="AB281" s="2">
        <v>4.33</v>
      </c>
      <c r="AC281" s="2">
        <v>4.47</v>
      </c>
      <c r="AD281" s="2">
        <v>4.42</v>
      </c>
      <c r="AE281" s="2">
        <v>4.55</v>
      </c>
      <c r="AF281" s="2">
        <v>4.6399999999999997</v>
      </c>
      <c r="AG281" s="2">
        <v>4.71</v>
      </c>
      <c r="AH281" s="2">
        <v>4.7300000000000004</v>
      </c>
      <c r="AI281" s="2">
        <v>5.04</v>
      </c>
      <c r="AJ281" s="2">
        <v>5.23</v>
      </c>
      <c r="AK281" s="2">
        <v>5.24</v>
      </c>
      <c r="AL281" s="11">
        <v>4.1679820999999997</v>
      </c>
      <c r="AM281" s="11">
        <v>4.1334337999999997</v>
      </c>
      <c r="AN281" s="11">
        <v>4.0310813999999997</v>
      </c>
      <c r="AO281" s="11">
        <v>3.9786814000000001</v>
      </c>
      <c r="AP281" s="11">
        <v>3.9899700999999999</v>
      </c>
      <c r="AQ281" s="11">
        <v>4.0494687999999996</v>
      </c>
      <c r="AR281" s="11"/>
      <c r="AS281" s="2"/>
      <c r="AT281" s="7">
        <f t="shared" si="41"/>
        <v>4.1793999999999993</v>
      </c>
      <c r="AU281" s="7">
        <f t="shared" si="42"/>
        <v>4.1740000000000004</v>
      </c>
      <c r="AV281" s="7">
        <f t="shared" si="43"/>
        <v>2.1930000000000001</v>
      </c>
      <c r="AW281" s="2"/>
      <c r="AX281" s="8">
        <f t="shared" si="44"/>
        <v>7.0000000000000284</v>
      </c>
      <c r="AY281" s="8">
        <f t="shared" si="45"/>
        <v>0.53999999999989612</v>
      </c>
      <c r="AZ281" s="2"/>
      <c r="BA281" s="2">
        <f t="shared" si="46"/>
        <v>0.28000000000000025</v>
      </c>
      <c r="BB281" s="2">
        <f t="shared" si="47"/>
        <v>0.40000000000000036</v>
      </c>
      <c r="BC281" s="2"/>
      <c r="CB281" s="2"/>
    </row>
    <row r="282" spans="1:80" x14ac:dyDescent="0.25">
      <c r="A282" s="5">
        <f t="shared" si="48"/>
        <v>45673</v>
      </c>
      <c r="B282" t="s">
        <v>302</v>
      </c>
      <c r="C282" s="2">
        <v>4.68</v>
      </c>
      <c r="D282" s="2">
        <v>4.6100000000000003</v>
      </c>
      <c r="E282" s="2">
        <v>2.5099999999999998</v>
      </c>
      <c r="F282" s="2">
        <v>3.67</v>
      </c>
      <c r="G282" s="7">
        <v>1.2010000000000001</v>
      </c>
      <c r="H282" s="2">
        <v>4.79</v>
      </c>
      <c r="I282" s="2">
        <v>2.39</v>
      </c>
      <c r="J282" s="2">
        <v>3.34</v>
      </c>
      <c r="K282" s="2">
        <v>3.33</v>
      </c>
      <c r="L282" s="2">
        <v>3.2</v>
      </c>
      <c r="M282" s="3">
        <v>4.5007000000000001</v>
      </c>
      <c r="N282" s="2"/>
      <c r="O282" s="2">
        <v>4.37</v>
      </c>
      <c r="P282" s="2">
        <v>4.24</v>
      </c>
      <c r="Q282" s="2"/>
      <c r="R282" s="3">
        <v>4.3823999999999996</v>
      </c>
      <c r="S282" s="3">
        <v>4.2587999999999999</v>
      </c>
      <c r="T282" s="4">
        <v>4.2140000000000004</v>
      </c>
      <c r="U282" s="4">
        <v>4.149</v>
      </c>
      <c r="V282" s="3">
        <v>2.2269999999999999</v>
      </c>
      <c r="W282" s="3">
        <v>2.1989999999999998</v>
      </c>
      <c r="X282" s="2"/>
      <c r="Y282" s="2">
        <v>4.53</v>
      </c>
      <c r="Z282" s="2">
        <v>4.37</v>
      </c>
      <c r="AA282" s="2">
        <v>4.21</v>
      </c>
      <c r="AB282" s="2">
        <v>4.26</v>
      </c>
      <c r="AC282" s="2">
        <v>4.3899999999999997</v>
      </c>
      <c r="AD282" s="2">
        <v>4.37</v>
      </c>
      <c r="AE282" s="2">
        <v>4.5</v>
      </c>
      <c r="AF282" s="2">
        <v>4.59</v>
      </c>
      <c r="AG282" s="2">
        <v>4.66</v>
      </c>
      <c r="AH282" s="2">
        <v>4.68</v>
      </c>
      <c r="AI282" s="2">
        <v>4.99</v>
      </c>
      <c r="AJ282" s="2">
        <v>5.18</v>
      </c>
      <c r="AK282" s="2">
        <v>5.24</v>
      </c>
      <c r="AL282" s="11">
        <v>4.1208536999999996</v>
      </c>
      <c r="AM282" s="11">
        <v>4.0484353999999998</v>
      </c>
      <c r="AN282" s="11">
        <v>3.9633112000000001</v>
      </c>
      <c r="AO282" s="11">
        <v>3.9412115000000001</v>
      </c>
      <c r="AP282" s="11">
        <v>3.9666229</v>
      </c>
      <c r="AQ282" s="11">
        <v>4.0295877000000004</v>
      </c>
      <c r="AR282" s="11"/>
      <c r="AS282" s="2"/>
      <c r="AT282" s="7">
        <f t="shared" si="41"/>
        <v>4.1352000000000002</v>
      </c>
      <c r="AU282" s="7">
        <f t="shared" si="42"/>
        <v>4.0839999999999996</v>
      </c>
      <c r="AV282" s="7">
        <f t="shared" si="43"/>
        <v>2.1709999999999998</v>
      </c>
      <c r="AW282" s="2"/>
      <c r="AX282" s="8">
        <f t="shared" si="44"/>
        <v>6.9999999999999396</v>
      </c>
      <c r="AY282" s="8">
        <f t="shared" si="45"/>
        <v>5.1200000000000578</v>
      </c>
      <c r="AZ282" s="2"/>
      <c r="BA282" s="2">
        <f t="shared" si="46"/>
        <v>0.30999999999999961</v>
      </c>
      <c r="BB282" s="2">
        <f t="shared" si="47"/>
        <v>0.37000000000000011</v>
      </c>
      <c r="BC282" s="2"/>
      <c r="CB282" s="2"/>
    </row>
    <row r="283" spans="1:80" x14ac:dyDescent="0.25">
      <c r="A283" s="5">
        <f t="shared" si="48"/>
        <v>45674</v>
      </c>
      <c r="B283" t="s">
        <v>303</v>
      </c>
      <c r="C283" s="2">
        <v>4.66</v>
      </c>
      <c r="D283" s="2">
        <v>4.6100000000000003</v>
      </c>
      <c r="E283" s="2">
        <v>2.5</v>
      </c>
      <c r="F283" s="2">
        <v>3.66</v>
      </c>
      <c r="G283" s="7">
        <v>1.2030000000000001</v>
      </c>
      <c r="H283" s="2">
        <v>4.7699999999999996</v>
      </c>
      <c r="I283" s="2">
        <v>2.33</v>
      </c>
      <c r="J283" s="2">
        <v>3.3</v>
      </c>
      <c r="K283" s="2">
        <v>3.3</v>
      </c>
      <c r="L283" s="2">
        <v>3.17</v>
      </c>
      <c r="M283" s="3">
        <v>4.4960000000000004</v>
      </c>
      <c r="N283" s="2"/>
      <c r="O283" s="2">
        <v>4.37</v>
      </c>
      <c r="P283" s="2">
        <v>4.2699999999999996</v>
      </c>
      <c r="Q283" s="2"/>
      <c r="R283" s="3">
        <v>4.3529999999999998</v>
      </c>
      <c r="S283" s="3">
        <v>4.2272999999999996</v>
      </c>
      <c r="T283" s="4">
        <v>4.1790000000000003</v>
      </c>
      <c r="U283" s="4">
        <v>4.0919999999999996</v>
      </c>
      <c r="V283" s="3">
        <v>2.2149999999999999</v>
      </c>
      <c r="W283" s="3">
        <v>2.1859999999999999</v>
      </c>
      <c r="X283" s="2"/>
      <c r="Y283" s="2">
        <v>4.55</v>
      </c>
      <c r="Z283" s="2">
        <v>4.37</v>
      </c>
      <c r="AA283" s="2">
        <v>4.1900000000000004</v>
      </c>
      <c r="AB283" s="2">
        <v>4.24</v>
      </c>
      <c r="AC283" s="2">
        <v>4.38</v>
      </c>
      <c r="AD283" s="2">
        <v>4.3499999999999996</v>
      </c>
      <c r="AE283" s="2">
        <v>4.4800000000000004</v>
      </c>
      <c r="AF283" s="2">
        <v>4.57</v>
      </c>
      <c r="AG283" s="2">
        <v>4.6399999999999997</v>
      </c>
      <c r="AH283" s="2">
        <v>4.66</v>
      </c>
      <c r="AI283" s="2">
        <v>4.96</v>
      </c>
      <c r="AJ283" s="2">
        <v>5.16</v>
      </c>
      <c r="AK283" s="2">
        <v>5.22</v>
      </c>
      <c r="AL283" s="11">
        <v>4.0895049999999999</v>
      </c>
      <c r="AM283" s="11">
        <v>4.0091239999999999</v>
      </c>
      <c r="AN283" s="11">
        <v>3.9381365000000002</v>
      </c>
      <c r="AO283" s="11">
        <v>3.9200765</v>
      </c>
      <c r="AP283" s="11">
        <v>3.9472621000000001</v>
      </c>
      <c r="AQ283" s="11">
        <v>4.0106286999999998</v>
      </c>
      <c r="AR283" s="11"/>
      <c r="AS283" s="2"/>
      <c r="AT283" s="7">
        <f t="shared" si="41"/>
        <v>4.1015999999999995</v>
      </c>
      <c r="AU283" s="7">
        <f t="shared" si="42"/>
        <v>4.004999999999999</v>
      </c>
      <c r="AV283" s="7">
        <f t="shared" si="43"/>
        <v>2.157</v>
      </c>
      <c r="AW283" s="2"/>
      <c r="AX283" s="8">
        <f t="shared" si="44"/>
        <v>4.9999999999999822</v>
      </c>
      <c r="AY283" s="8">
        <f t="shared" si="45"/>
        <v>9.6600000000000463</v>
      </c>
      <c r="AZ283" s="2"/>
      <c r="BA283" s="2">
        <f t="shared" si="46"/>
        <v>0.29000000000000004</v>
      </c>
      <c r="BB283" s="2">
        <f t="shared" si="47"/>
        <v>0.34000000000000075</v>
      </c>
      <c r="BC283" s="2"/>
      <c r="CB283" s="2"/>
    </row>
    <row r="284" spans="1:80" x14ac:dyDescent="0.25">
      <c r="A284" s="5">
        <f t="shared" si="48"/>
        <v>45677</v>
      </c>
      <c r="B284" t="s">
        <v>304</v>
      </c>
      <c r="C284" s="2">
        <v>4.66</v>
      </c>
      <c r="D284" s="2" t="e">
        <v>#N/A</v>
      </c>
      <c r="E284" s="2">
        <v>2.5</v>
      </c>
      <c r="F284" s="2">
        <v>3.64</v>
      </c>
      <c r="G284" s="7">
        <v>1.1870000000000001</v>
      </c>
      <c r="H284" s="2">
        <v>4.76</v>
      </c>
      <c r="I284" s="2">
        <v>2.33</v>
      </c>
      <c r="J284" s="2">
        <v>3.28</v>
      </c>
      <c r="K284" s="2">
        <v>3.3</v>
      </c>
      <c r="L284" s="2">
        <v>3.16</v>
      </c>
      <c r="M284" s="3">
        <v>4.4797000000000002</v>
      </c>
      <c r="N284" s="2"/>
      <c r="O284" s="2">
        <v>4.37</v>
      </c>
      <c r="P284" s="2" t="e">
        <v>#N/A</v>
      </c>
      <c r="Q284" s="2"/>
      <c r="R284" s="3">
        <v>4.3541999999999996</v>
      </c>
      <c r="S284" s="3">
        <v>4.2385000000000002</v>
      </c>
      <c r="T284" s="4">
        <v>4.2110000000000003</v>
      </c>
      <c r="U284" s="4">
        <v>4.141</v>
      </c>
      <c r="V284" s="3">
        <v>2.2370000000000001</v>
      </c>
      <c r="W284" s="3">
        <v>2.202</v>
      </c>
      <c r="X284" s="2"/>
      <c r="Y284" s="2">
        <v>4.55</v>
      </c>
      <c r="Z284" s="2">
        <v>4.37</v>
      </c>
      <c r="AA284" s="2">
        <v>4.2</v>
      </c>
      <c r="AB284" s="2">
        <v>4.24</v>
      </c>
      <c r="AC284" s="2">
        <v>4.3899999999999997</v>
      </c>
      <c r="AD284" s="2">
        <v>4.3600000000000003</v>
      </c>
      <c r="AE284" s="2">
        <v>4.4800000000000004</v>
      </c>
      <c r="AF284" s="2">
        <v>4.58</v>
      </c>
      <c r="AG284" s="2">
        <v>4.6500000000000004</v>
      </c>
      <c r="AH284" s="2">
        <v>4.66</v>
      </c>
      <c r="AI284" s="2">
        <v>4.96</v>
      </c>
      <c r="AJ284" s="2">
        <v>5.16</v>
      </c>
      <c r="AK284" s="2">
        <v>5.21</v>
      </c>
      <c r="AL284" s="11">
        <v>4.0988677999999998</v>
      </c>
      <c r="AM284" s="11">
        <v>4.0559383999999996</v>
      </c>
      <c r="AN284" s="11">
        <v>3.9682544000000002</v>
      </c>
      <c r="AO284" s="11">
        <v>3.9254038000000002</v>
      </c>
      <c r="AP284" s="11">
        <v>3.9405177999999998</v>
      </c>
      <c r="AQ284" s="11">
        <v>4.0052019999999997</v>
      </c>
      <c r="AR284" s="11"/>
      <c r="AS284" s="2"/>
      <c r="AT284" s="7">
        <f t="shared" si="41"/>
        <v>4.1228000000000007</v>
      </c>
      <c r="AU284" s="7">
        <f t="shared" si="42"/>
        <v>4.0709999999999997</v>
      </c>
      <c r="AV284" s="7">
        <f t="shared" si="43"/>
        <v>2.1669999999999998</v>
      </c>
      <c r="AW284" s="2"/>
      <c r="AX284" s="8" t="e">
        <f t="shared" si="44"/>
        <v>#N/A</v>
      </c>
      <c r="AY284" s="8">
        <f t="shared" si="45"/>
        <v>5.1800000000000956</v>
      </c>
      <c r="AZ284" s="2"/>
      <c r="BA284" s="2">
        <f t="shared" si="46"/>
        <v>0.29000000000000004</v>
      </c>
      <c r="BB284" s="2" t="e">
        <f t="shared" si="47"/>
        <v>#N/A</v>
      </c>
      <c r="BC284" s="2"/>
      <c r="CB284" s="2"/>
    </row>
    <row r="285" spans="1:80" x14ac:dyDescent="0.25">
      <c r="A285" s="5">
        <f t="shared" si="48"/>
        <v>45678</v>
      </c>
      <c r="B285" t="s">
        <v>305</v>
      </c>
      <c r="C285" s="2">
        <v>4.5999999999999996</v>
      </c>
      <c r="D285" s="2">
        <v>4.57</v>
      </c>
      <c r="E285" s="2">
        <v>2.48</v>
      </c>
      <c r="F285" s="2">
        <v>3.61</v>
      </c>
      <c r="G285" s="7">
        <v>1.1890000000000001</v>
      </c>
      <c r="H285" s="2">
        <v>4.6900000000000004</v>
      </c>
      <c r="I285" s="2">
        <v>2.2999999999999998</v>
      </c>
      <c r="J285" s="2">
        <v>3.26</v>
      </c>
      <c r="K285" s="2">
        <v>3.27</v>
      </c>
      <c r="L285" s="2">
        <v>3.14</v>
      </c>
      <c r="M285" s="3">
        <v>4.4070999999999998</v>
      </c>
      <c r="N285" s="2"/>
      <c r="O285" s="2">
        <v>4.34</v>
      </c>
      <c r="P285" s="2">
        <v>4.28</v>
      </c>
      <c r="Q285" s="2"/>
      <c r="R285" s="3">
        <v>4.3436000000000003</v>
      </c>
      <c r="S285" s="3">
        <v>4.2153</v>
      </c>
      <c r="T285" s="4">
        <v>4.1989999999999998</v>
      </c>
      <c r="U285" s="4">
        <v>4.1260000000000003</v>
      </c>
      <c r="V285" s="3">
        <v>2.2250000000000001</v>
      </c>
      <c r="W285" s="3">
        <v>2.1920000000000002</v>
      </c>
      <c r="X285" s="2"/>
      <c r="Y285" s="2">
        <v>4.51</v>
      </c>
      <c r="Z285" s="2">
        <v>4.34</v>
      </c>
      <c r="AA285" s="2">
        <v>4.17</v>
      </c>
      <c r="AB285" s="2">
        <v>4.2</v>
      </c>
      <c r="AC285" s="2">
        <v>4.3499999999999996</v>
      </c>
      <c r="AD285" s="2">
        <v>4.32</v>
      </c>
      <c r="AE285" s="2">
        <v>4.4400000000000004</v>
      </c>
      <c r="AF285" s="2">
        <v>4.5199999999999996</v>
      </c>
      <c r="AG285" s="2">
        <v>4.59</v>
      </c>
      <c r="AH285" s="2">
        <v>4.5999999999999996</v>
      </c>
      <c r="AI285" s="2">
        <v>4.9000000000000004</v>
      </c>
      <c r="AJ285" s="2">
        <v>5.1100000000000003</v>
      </c>
      <c r="AK285" s="2">
        <v>5.16</v>
      </c>
      <c r="AL285" s="11">
        <v>4.0965572000000003</v>
      </c>
      <c r="AM285" s="11">
        <v>4.0142987999999997</v>
      </c>
      <c r="AN285" s="11">
        <v>3.9053165000000001</v>
      </c>
      <c r="AO285" s="11">
        <v>3.8604511000000001</v>
      </c>
      <c r="AP285" s="11">
        <v>3.8767065000000001</v>
      </c>
      <c r="AQ285" s="11">
        <v>3.9428103999999999</v>
      </c>
      <c r="AR285" s="11"/>
      <c r="AS285" s="2"/>
      <c r="AT285" s="7">
        <f t="shared" si="41"/>
        <v>4.0869999999999997</v>
      </c>
      <c r="AU285" s="7">
        <f t="shared" si="42"/>
        <v>4.0530000000000008</v>
      </c>
      <c r="AV285" s="7">
        <f t="shared" si="43"/>
        <v>2.1590000000000003</v>
      </c>
      <c r="AW285" s="2"/>
      <c r="AX285" s="8">
        <f t="shared" si="44"/>
        <v>2.9999999999999361</v>
      </c>
      <c r="AY285" s="8">
        <f t="shared" si="45"/>
        <v>3.399999999999892</v>
      </c>
      <c r="AZ285" s="2"/>
      <c r="BA285" s="2">
        <f t="shared" si="46"/>
        <v>0.25999999999999979</v>
      </c>
      <c r="BB285" s="2">
        <f t="shared" si="47"/>
        <v>0.29000000000000004</v>
      </c>
      <c r="BC285" s="2"/>
      <c r="CB285" s="2"/>
    </row>
    <row r="286" spans="1:80" x14ac:dyDescent="0.25">
      <c r="A286" s="5">
        <f t="shared" si="48"/>
        <v>45679</v>
      </c>
      <c r="B286" t="s">
        <v>306</v>
      </c>
      <c r="C286" s="2">
        <v>4.6399999999999997</v>
      </c>
      <c r="D286" s="2">
        <v>4.5999999999999996</v>
      </c>
      <c r="E286" s="2">
        <v>2.5</v>
      </c>
      <c r="F286" s="2">
        <v>3.62</v>
      </c>
      <c r="G286" s="7">
        <v>1.1930000000000001</v>
      </c>
      <c r="H286" s="2">
        <v>4.6900000000000004</v>
      </c>
      <c r="I286" s="2">
        <v>2.34</v>
      </c>
      <c r="J286" s="2">
        <v>3.31</v>
      </c>
      <c r="K286" s="2">
        <v>3.26</v>
      </c>
      <c r="L286" s="2">
        <v>3.15</v>
      </c>
      <c r="M286" s="3">
        <v>4.4615999999999998</v>
      </c>
      <c r="N286" s="2"/>
      <c r="O286" s="2">
        <v>4.37</v>
      </c>
      <c r="P286" s="2">
        <v>4.3</v>
      </c>
      <c r="Q286" s="2"/>
      <c r="R286" s="3">
        <v>4.3372999999999999</v>
      </c>
      <c r="S286" s="3">
        <v>4.2165999999999997</v>
      </c>
      <c r="T286" s="4">
        <v>4.2030000000000003</v>
      </c>
      <c r="U286" s="4">
        <v>4.1260000000000003</v>
      </c>
      <c r="V286" s="3">
        <v>2.238</v>
      </c>
      <c r="W286" s="3">
        <v>2.21</v>
      </c>
      <c r="X286" s="2"/>
      <c r="Y286" s="2">
        <v>4.5599999999999996</v>
      </c>
      <c r="Z286" s="2">
        <v>4.37</v>
      </c>
      <c r="AA286" s="2">
        <v>4.2</v>
      </c>
      <c r="AB286" s="2">
        <v>4.21</v>
      </c>
      <c r="AC286" s="2">
        <v>4.3600000000000003</v>
      </c>
      <c r="AD286" s="2">
        <v>4.33</v>
      </c>
      <c r="AE286" s="2">
        <v>4.47</v>
      </c>
      <c r="AF286" s="2">
        <v>4.5599999999999996</v>
      </c>
      <c r="AG286" s="2">
        <v>4.62</v>
      </c>
      <c r="AH286" s="2">
        <v>4.6399999999999997</v>
      </c>
      <c r="AI286" s="2">
        <v>4.9400000000000004</v>
      </c>
      <c r="AJ286" s="2">
        <v>5.13</v>
      </c>
      <c r="AK286" s="2">
        <v>5.17</v>
      </c>
      <c r="AL286" s="11">
        <v>4.0829386000000003</v>
      </c>
      <c r="AM286" s="11">
        <v>4.0307715000000002</v>
      </c>
      <c r="AN286" s="11">
        <v>3.9172177000000001</v>
      </c>
      <c r="AO286" s="11">
        <v>3.8686946</v>
      </c>
      <c r="AP286" s="11">
        <v>3.8901887999999998</v>
      </c>
      <c r="AQ286" s="11">
        <v>3.9607230000000002</v>
      </c>
      <c r="AR286" s="11"/>
      <c r="AS286" s="2"/>
      <c r="AT286" s="7">
        <f t="shared" si="41"/>
        <v>4.0958999999999994</v>
      </c>
      <c r="AU286" s="7">
        <f t="shared" si="42"/>
        <v>4.0490000000000004</v>
      </c>
      <c r="AV286" s="7">
        <f t="shared" si="43"/>
        <v>2.1819999999999999</v>
      </c>
      <c r="AW286" s="2"/>
      <c r="AX286" s="8">
        <f t="shared" si="44"/>
        <v>4.0000000000000036</v>
      </c>
      <c r="AY286" s="8">
        <f t="shared" si="45"/>
        <v>4.6899999999999054</v>
      </c>
      <c r="AZ286" s="2"/>
      <c r="BA286" s="2">
        <f t="shared" si="46"/>
        <v>0.26999999999999957</v>
      </c>
      <c r="BB286" s="2">
        <f t="shared" si="47"/>
        <v>0.29999999999999982</v>
      </c>
      <c r="BC286" s="2"/>
      <c r="CB286" s="2"/>
    </row>
    <row r="287" spans="1:80" x14ac:dyDescent="0.25">
      <c r="A287" s="5">
        <f t="shared" si="48"/>
        <v>45680</v>
      </c>
      <c r="B287" t="s">
        <v>307</v>
      </c>
      <c r="C287" s="2">
        <v>4.6399999999999997</v>
      </c>
      <c r="D287" s="2">
        <v>4.6500000000000004</v>
      </c>
      <c r="E287" s="2">
        <v>2.52</v>
      </c>
      <c r="F287" s="2">
        <v>3.66</v>
      </c>
      <c r="G287" s="7">
        <v>1.208</v>
      </c>
      <c r="H287" s="2">
        <v>4.6900000000000004</v>
      </c>
      <c r="I287" s="2">
        <v>2.36</v>
      </c>
      <c r="J287" s="2">
        <v>3.32</v>
      </c>
      <c r="K287" s="2">
        <v>3.3</v>
      </c>
      <c r="L287" s="2">
        <v>3.18</v>
      </c>
      <c r="M287" s="3">
        <v>4.468</v>
      </c>
      <c r="N287" s="2"/>
      <c r="O287" s="2">
        <v>4.34</v>
      </c>
      <c r="P287" s="2">
        <v>4.29</v>
      </c>
      <c r="Q287" s="2"/>
      <c r="R287" s="3">
        <v>4.3137999999999996</v>
      </c>
      <c r="S287" s="3">
        <v>4.1893000000000002</v>
      </c>
      <c r="T287" s="4">
        <v>4.2080000000000002</v>
      </c>
      <c r="U287" s="4">
        <v>4.1390000000000002</v>
      </c>
      <c r="V287" s="3">
        <v>2.2549999999999999</v>
      </c>
      <c r="W287" s="3">
        <v>2.2269999999999999</v>
      </c>
      <c r="X287" s="2"/>
      <c r="Y287" s="2">
        <v>4.5199999999999996</v>
      </c>
      <c r="Z287" s="2">
        <v>4.34</v>
      </c>
      <c r="AA287" s="2">
        <v>4.17</v>
      </c>
      <c r="AB287" s="2">
        <v>4.1900000000000004</v>
      </c>
      <c r="AC287" s="2">
        <v>4.34</v>
      </c>
      <c r="AD287" s="2">
        <v>4.3099999999999996</v>
      </c>
      <c r="AE287" s="2">
        <v>4.4400000000000004</v>
      </c>
      <c r="AF287" s="2">
        <v>4.55</v>
      </c>
      <c r="AG287" s="2">
        <v>4.62</v>
      </c>
      <c r="AH287" s="2">
        <v>4.6399999999999997</v>
      </c>
      <c r="AI287" s="2">
        <v>4.95</v>
      </c>
      <c r="AJ287" s="2">
        <v>5.14</v>
      </c>
      <c r="AK287" s="2">
        <v>5.24</v>
      </c>
      <c r="AL287" s="11">
        <v>4.0406174999999998</v>
      </c>
      <c r="AM287" s="11">
        <v>3.9908104999999998</v>
      </c>
      <c r="AN287" s="11">
        <v>3.908941</v>
      </c>
      <c r="AO287" s="11">
        <v>3.8872239</v>
      </c>
      <c r="AP287" s="11">
        <v>3.9168820000000002</v>
      </c>
      <c r="AQ287" s="11">
        <v>3.9867305000000002</v>
      </c>
      <c r="AR287" s="11"/>
      <c r="AS287" s="2"/>
      <c r="AT287" s="7">
        <f t="shared" si="41"/>
        <v>4.0648000000000009</v>
      </c>
      <c r="AU287" s="7">
        <f t="shared" si="42"/>
        <v>4.07</v>
      </c>
      <c r="AV287" s="7">
        <f t="shared" si="43"/>
        <v>2.1989999999999998</v>
      </c>
      <c r="AW287" s="2"/>
      <c r="AX287" s="8">
        <f t="shared" si="44"/>
        <v>-1.0000000000000675</v>
      </c>
      <c r="AY287" s="8">
        <f t="shared" si="45"/>
        <v>-0.51999999999994273</v>
      </c>
      <c r="AZ287" s="2"/>
      <c r="BA287" s="2">
        <f t="shared" si="46"/>
        <v>0.29999999999999982</v>
      </c>
      <c r="BB287" s="2">
        <f t="shared" si="47"/>
        <v>0.36000000000000032</v>
      </c>
      <c r="BC287" s="2"/>
      <c r="CB287" s="2"/>
    </row>
    <row r="288" spans="1:80" x14ac:dyDescent="0.25">
      <c r="A288" s="5">
        <f t="shared" si="48"/>
        <v>45681</v>
      </c>
      <c r="B288" t="s">
        <v>308</v>
      </c>
      <c r="C288" s="2">
        <v>4.6399999999999997</v>
      </c>
      <c r="D288" s="2">
        <v>4.63</v>
      </c>
      <c r="E288" s="2">
        <v>2.5499999999999998</v>
      </c>
      <c r="F288" s="2">
        <v>3.67</v>
      </c>
      <c r="G288" s="7">
        <v>1.2270000000000001</v>
      </c>
      <c r="H288" s="2">
        <v>4.66</v>
      </c>
      <c r="I288" s="2">
        <v>2.38</v>
      </c>
      <c r="J288" s="2">
        <v>3.28</v>
      </c>
      <c r="K288" s="2">
        <v>3.3</v>
      </c>
      <c r="L288" s="2">
        <v>3.2</v>
      </c>
      <c r="M288" s="3">
        <v>4.4787999999999997</v>
      </c>
      <c r="N288" s="2"/>
      <c r="O288" s="2">
        <v>4.34</v>
      </c>
      <c r="P288" s="2">
        <v>4.2699999999999996</v>
      </c>
      <c r="Q288" s="2"/>
      <c r="R288" s="3">
        <v>4.3304</v>
      </c>
      <c r="S288" s="3">
        <v>4.2049000000000003</v>
      </c>
      <c r="T288" s="4">
        <v>4.1870000000000003</v>
      </c>
      <c r="U288" s="4">
        <v>4.1130000000000004</v>
      </c>
      <c r="V288" s="3">
        <v>2.302</v>
      </c>
      <c r="W288" s="3">
        <v>2.2749999999999999</v>
      </c>
      <c r="X288" s="2"/>
      <c r="Y288" s="2">
        <v>4.49</v>
      </c>
      <c r="Z288" s="2">
        <v>4.34</v>
      </c>
      <c r="AA288" s="2">
        <v>4.17</v>
      </c>
      <c r="AB288" s="2">
        <v>4.21</v>
      </c>
      <c r="AC288" s="2">
        <v>4.3499999999999996</v>
      </c>
      <c r="AD288" s="2">
        <v>4.33</v>
      </c>
      <c r="AE288" s="2">
        <v>4.45</v>
      </c>
      <c r="AF288" s="2">
        <v>4.55</v>
      </c>
      <c r="AG288" s="2">
        <v>4.62</v>
      </c>
      <c r="AH288" s="2">
        <v>4.6399999999999997</v>
      </c>
      <c r="AI288" s="2">
        <v>4.93</v>
      </c>
      <c r="AJ288" s="2">
        <v>5.14</v>
      </c>
      <c r="AK288" s="2">
        <v>5.14</v>
      </c>
      <c r="AL288" s="11">
        <v>4.0669430000000002</v>
      </c>
      <c r="AM288" s="11">
        <v>3.9880876000000001</v>
      </c>
      <c r="AN288" s="11">
        <v>3.9194113000000002</v>
      </c>
      <c r="AO288" s="11">
        <v>3.9040089</v>
      </c>
      <c r="AP288" s="11">
        <v>3.9320905000000002</v>
      </c>
      <c r="AQ288" s="11">
        <v>3.9958524</v>
      </c>
      <c r="AR288" s="11"/>
      <c r="AS288" s="2"/>
      <c r="AT288" s="7">
        <f t="shared" si="41"/>
        <v>4.0794000000000006</v>
      </c>
      <c r="AU288" s="7">
        <f t="shared" si="42"/>
        <v>4.0390000000000006</v>
      </c>
      <c r="AV288" s="7">
        <f t="shared" si="43"/>
        <v>2.2479999999999998</v>
      </c>
      <c r="AW288" s="2"/>
      <c r="AX288" s="8">
        <f t="shared" si="44"/>
        <v>0.99999999999997868</v>
      </c>
      <c r="AY288" s="8">
        <f t="shared" si="45"/>
        <v>4.0399999999999991</v>
      </c>
      <c r="AZ288" s="2"/>
      <c r="BA288" s="2">
        <f t="shared" si="46"/>
        <v>0.29999999999999982</v>
      </c>
      <c r="BB288" s="2">
        <f t="shared" si="47"/>
        <v>0.36000000000000032</v>
      </c>
      <c r="BC288" s="2"/>
      <c r="CB288" s="2"/>
    </row>
    <row r="289" spans="1:80" x14ac:dyDescent="0.25">
      <c r="A289" s="5">
        <f t="shared" si="48"/>
        <v>45684</v>
      </c>
      <c r="B289" t="s">
        <v>309</v>
      </c>
      <c r="C289" s="2">
        <v>4.59</v>
      </c>
      <c r="D289" s="2">
        <v>4.53</v>
      </c>
      <c r="E289" s="2">
        <v>2.5099999999999998</v>
      </c>
      <c r="F289" s="2">
        <v>3.67</v>
      </c>
      <c r="G289" s="7">
        <v>1.2090000000000001</v>
      </c>
      <c r="H289" s="2">
        <v>4.6500000000000004</v>
      </c>
      <c r="I289" s="2">
        <v>2.34</v>
      </c>
      <c r="J289" s="2">
        <v>3.2</v>
      </c>
      <c r="K289" s="2">
        <v>3.28</v>
      </c>
      <c r="L289" s="2">
        <v>3.16</v>
      </c>
      <c r="M289" s="3">
        <v>4.4787999999999997</v>
      </c>
      <c r="N289" s="2"/>
      <c r="O289" s="2">
        <v>4.3</v>
      </c>
      <c r="P289" s="2">
        <v>4.1900000000000004</v>
      </c>
      <c r="Q289" s="2"/>
      <c r="R289" s="3">
        <v>4.2901999999999996</v>
      </c>
      <c r="S289" s="3">
        <v>4.1460999999999997</v>
      </c>
      <c r="T289" s="4">
        <v>4.1120000000000001</v>
      </c>
      <c r="U289" s="4">
        <v>4.0010000000000003</v>
      </c>
      <c r="V289" s="3">
        <v>2.282</v>
      </c>
      <c r="W289" s="3">
        <v>2.2519999999999998</v>
      </c>
      <c r="X289" s="2"/>
      <c r="Y289" s="2">
        <v>4.5</v>
      </c>
      <c r="Z289" s="2">
        <v>4.3</v>
      </c>
      <c r="AA289" s="2">
        <v>4.12</v>
      </c>
      <c r="AB289" s="2">
        <v>4.1500000000000004</v>
      </c>
      <c r="AC289" s="2">
        <v>4.29</v>
      </c>
      <c r="AD289" s="2">
        <v>4.2699999999999996</v>
      </c>
      <c r="AE289" s="2">
        <v>4.41</v>
      </c>
      <c r="AF289" s="2">
        <v>4.5</v>
      </c>
      <c r="AG289" s="2">
        <v>4.57</v>
      </c>
      <c r="AH289" s="2">
        <v>4.59</v>
      </c>
      <c r="AI289" s="2">
        <v>4.88</v>
      </c>
      <c r="AJ289" s="2">
        <v>5.09</v>
      </c>
      <c r="AK289" s="2">
        <v>5.12</v>
      </c>
      <c r="AL289" s="11">
        <v>3.9876388999999999</v>
      </c>
      <c r="AM289" s="11">
        <v>3.9297103999999998</v>
      </c>
      <c r="AN289" s="11">
        <v>3.8674173000000001</v>
      </c>
      <c r="AO289" s="11">
        <v>3.8439485000000002</v>
      </c>
      <c r="AP289" s="11">
        <v>3.8672401999999999</v>
      </c>
      <c r="AQ289" s="11">
        <v>3.9346678000000002</v>
      </c>
      <c r="AR289" s="11"/>
      <c r="AS289" s="2"/>
      <c r="AT289" s="7">
        <f t="shared" si="41"/>
        <v>4.0019999999999998</v>
      </c>
      <c r="AU289" s="7">
        <f t="shared" si="42"/>
        <v>3.8900000000000006</v>
      </c>
      <c r="AV289" s="7">
        <f t="shared" si="43"/>
        <v>2.2219999999999995</v>
      </c>
      <c r="AW289" s="2"/>
      <c r="AX289" s="8">
        <f t="shared" si="44"/>
        <v>5.9999999999999609</v>
      </c>
      <c r="AY289" s="8">
        <f t="shared" si="45"/>
        <v>11.199999999999921</v>
      </c>
      <c r="AZ289" s="2"/>
      <c r="BA289" s="2">
        <f t="shared" si="46"/>
        <v>0.29000000000000004</v>
      </c>
      <c r="BB289" s="2">
        <f t="shared" si="47"/>
        <v>0.33999999999999986</v>
      </c>
      <c r="BC289" s="2"/>
      <c r="CB289" s="2"/>
    </row>
    <row r="290" spans="1:80" x14ac:dyDescent="0.25">
      <c r="A290" s="5">
        <f t="shared" si="48"/>
        <v>45685</v>
      </c>
      <c r="B290" t="s">
        <v>310</v>
      </c>
      <c r="C290" s="2">
        <v>4.62</v>
      </c>
      <c r="D290" s="2">
        <v>4.55</v>
      </c>
      <c r="E290" s="2">
        <v>2.56</v>
      </c>
      <c r="F290" s="2">
        <v>3.66</v>
      </c>
      <c r="G290" s="7">
        <v>1.1910000000000001</v>
      </c>
      <c r="H290" s="2">
        <v>4.59</v>
      </c>
      <c r="I290" s="2">
        <v>2.38</v>
      </c>
      <c r="J290" s="2">
        <v>3.2</v>
      </c>
      <c r="K290" s="2">
        <v>3.28</v>
      </c>
      <c r="L290" s="2">
        <v>3.16</v>
      </c>
      <c r="M290" s="3">
        <v>4.4208999999999996</v>
      </c>
      <c r="N290" s="2"/>
      <c r="O290" s="2">
        <v>4.32</v>
      </c>
      <c r="P290" s="2">
        <v>4.21</v>
      </c>
      <c r="Q290" s="2"/>
      <c r="R290" s="3">
        <v>4.3006000000000002</v>
      </c>
      <c r="S290" s="3">
        <v>4.1662999999999997</v>
      </c>
      <c r="T290" s="4">
        <v>4.1539999999999999</v>
      </c>
      <c r="U290" s="4">
        <v>4.0590000000000002</v>
      </c>
      <c r="V290" s="3">
        <v>2.29</v>
      </c>
      <c r="W290" s="3">
        <v>2.2650000000000001</v>
      </c>
      <c r="X290" s="2"/>
      <c r="Y290" s="2">
        <v>4.5</v>
      </c>
      <c r="Z290" s="2">
        <v>4.32</v>
      </c>
      <c r="AA290" s="2">
        <v>4.1399999999999997</v>
      </c>
      <c r="AB290" s="2">
        <v>4.18</v>
      </c>
      <c r="AC290" s="2">
        <v>4.3099999999999996</v>
      </c>
      <c r="AD290" s="2">
        <v>4.29</v>
      </c>
      <c r="AE290" s="2">
        <v>4.43</v>
      </c>
      <c r="AF290" s="2">
        <v>4.5199999999999996</v>
      </c>
      <c r="AG290" s="2">
        <v>4.59</v>
      </c>
      <c r="AH290" s="2">
        <v>4.62</v>
      </c>
      <c r="AI290" s="2">
        <v>4.91</v>
      </c>
      <c r="AJ290" s="2">
        <v>5.12</v>
      </c>
      <c r="AK290" s="2">
        <v>5.17</v>
      </c>
      <c r="AL290" s="11">
        <v>4.0320881000000002</v>
      </c>
      <c r="AM290" s="11">
        <v>3.9736878</v>
      </c>
      <c r="AN290" s="11">
        <v>3.8917587</v>
      </c>
      <c r="AO290" s="11">
        <v>3.8577802999999999</v>
      </c>
      <c r="AP290" s="11">
        <v>3.8791237000000001</v>
      </c>
      <c r="AQ290" s="11">
        <v>3.9474768</v>
      </c>
      <c r="AR290" s="11"/>
      <c r="AS290" s="2"/>
      <c r="AT290" s="7">
        <f t="shared" si="41"/>
        <v>4.0319999999999991</v>
      </c>
      <c r="AU290" s="7">
        <f t="shared" si="42"/>
        <v>3.9640000000000004</v>
      </c>
      <c r="AV290" s="7">
        <f t="shared" si="43"/>
        <v>2.2400000000000002</v>
      </c>
      <c r="AW290" s="2"/>
      <c r="AX290" s="8">
        <f t="shared" si="44"/>
        <v>7.0000000000000284</v>
      </c>
      <c r="AY290" s="8">
        <f t="shared" si="45"/>
        <v>6.7999999999998728</v>
      </c>
      <c r="AZ290" s="2"/>
      <c r="BA290" s="2">
        <f t="shared" si="46"/>
        <v>0.29999999999999982</v>
      </c>
      <c r="BB290" s="2">
        <f t="shared" si="47"/>
        <v>0.33999999999999986</v>
      </c>
      <c r="BC290" s="2"/>
      <c r="CB290" s="2"/>
    </row>
    <row r="291" spans="1:80" x14ac:dyDescent="0.25">
      <c r="A291" s="5">
        <f t="shared" si="48"/>
        <v>45686</v>
      </c>
      <c r="B291" t="s">
        <v>311</v>
      </c>
      <c r="C291" s="2">
        <v>4.6100000000000003</v>
      </c>
      <c r="D291" s="2">
        <v>4.55</v>
      </c>
      <c r="E291" s="2">
        <v>2.58</v>
      </c>
      <c r="F291" s="2">
        <v>3.68</v>
      </c>
      <c r="G291" s="7">
        <v>1.196</v>
      </c>
      <c r="H291" s="2">
        <v>4.57</v>
      </c>
      <c r="I291" s="2">
        <v>2.34</v>
      </c>
      <c r="J291" s="2">
        <v>3.17</v>
      </c>
      <c r="K291" s="2">
        <v>3.32</v>
      </c>
      <c r="L291" s="2">
        <v>3.19</v>
      </c>
      <c r="M291" s="3">
        <v>4.3720999999999997</v>
      </c>
      <c r="N291" s="2"/>
      <c r="O291" s="2">
        <v>4.32</v>
      </c>
      <c r="P291" s="2">
        <v>4.2300000000000004</v>
      </c>
      <c r="Q291" s="2"/>
      <c r="R291" s="3">
        <v>4.3011999999999997</v>
      </c>
      <c r="S291" s="3">
        <v>4.1665000000000001</v>
      </c>
      <c r="T291" s="4">
        <v>4.1420000000000003</v>
      </c>
      <c r="U291" s="4">
        <v>4.0350000000000001</v>
      </c>
      <c r="V291" s="3">
        <v>2.2959999999999998</v>
      </c>
      <c r="W291" s="3">
        <v>2.274</v>
      </c>
      <c r="X291" s="2"/>
      <c r="Y291" s="2">
        <v>4.5199999999999996</v>
      </c>
      <c r="Z291" s="2">
        <v>4.32</v>
      </c>
      <c r="AA291" s="2">
        <v>4.1500000000000004</v>
      </c>
      <c r="AB291" s="2">
        <v>4.18</v>
      </c>
      <c r="AC291" s="2">
        <v>4.32</v>
      </c>
      <c r="AD291" s="2">
        <v>4.29</v>
      </c>
      <c r="AE291" s="2">
        <v>4.43</v>
      </c>
      <c r="AF291" s="2">
        <v>4.5199999999999996</v>
      </c>
      <c r="AG291" s="2">
        <v>4.59</v>
      </c>
      <c r="AH291" s="2">
        <v>4.6100000000000003</v>
      </c>
      <c r="AI291" s="2">
        <v>4.91</v>
      </c>
      <c r="AJ291" s="2">
        <v>5.13</v>
      </c>
      <c r="AK291" s="2">
        <v>5.14</v>
      </c>
      <c r="AL291" s="11">
        <v>4.0306873000000003</v>
      </c>
      <c r="AM291" s="11">
        <v>3.9658916</v>
      </c>
      <c r="AN291" s="11">
        <v>3.8861199000000002</v>
      </c>
      <c r="AO291" s="11">
        <v>3.8595169</v>
      </c>
      <c r="AP291" s="11">
        <v>3.8872917</v>
      </c>
      <c r="AQ291" s="11">
        <v>3.9558973000000002</v>
      </c>
      <c r="AR291" s="11"/>
      <c r="AS291" s="2"/>
      <c r="AT291" s="7">
        <f t="shared" si="41"/>
        <v>4.0318000000000005</v>
      </c>
      <c r="AU291" s="7">
        <f t="shared" si="42"/>
        <v>3.9279999999999999</v>
      </c>
      <c r="AV291" s="7">
        <f t="shared" si="43"/>
        <v>2.2520000000000002</v>
      </c>
      <c r="AW291" s="2"/>
      <c r="AX291" s="8">
        <f t="shared" si="44"/>
        <v>6.0000000000000497</v>
      </c>
      <c r="AY291" s="8">
        <f t="shared" si="45"/>
        <v>10.380000000000056</v>
      </c>
      <c r="AZ291" s="2"/>
      <c r="BA291" s="2">
        <f t="shared" si="46"/>
        <v>0.29000000000000004</v>
      </c>
      <c r="BB291" s="2">
        <f t="shared" si="47"/>
        <v>0.3199999999999994</v>
      </c>
      <c r="BC291" s="2"/>
      <c r="CB291" s="2"/>
    </row>
    <row r="292" spans="1:80" x14ac:dyDescent="0.25">
      <c r="A292" s="5">
        <f t="shared" si="48"/>
        <v>45687</v>
      </c>
      <c r="B292" t="s">
        <v>312</v>
      </c>
      <c r="C292" s="2">
        <v>4.5599999999999996</v>
      </c>
      <c r="D292" s="2">
        <v>4.5199999999999996</v>
      </c>
      <c r="E292" s="2">
        <v>2.52</v>
      </c>
      <c r="F292" s="2">
        <v>3.61</v>
      </c>
      <c r="G292" s="7">
        <v>1.206</v>
      </c>
      <c r="H292" s="2">
        <v>4.5999999999999996</v>
      </c>
      <c r="I292" s="2">
        <v>2.2200000000000002</v>
      </c>
      <c r="J292" s="2">
        <v>3.12</v>
      </c>
      <c r="K292" s="2">
        <v>3.27</v>
      </c>
      <c r="L292" s="2">
        <v>3.13</v>
      </c>
      <c r="M292" s="3">
        <v>4.3791000000000002</v>
      </c>
      <c r="N292" s="2"/>
      <c r="O292" s="2">
        <v>4.25</v>
      </c>
      <c r="P292" s="2">
        <v>4.2</v>
      </c>
      <c r="Q292" s="2"/>
      <c r="R292" s="3">
        <v>4.2758000000000003</v>
      </c>
      <c r="S292" s="3">
        <v>4.1199000000000003</v>
      </c>
      <c r="T292" s="4">
        <v>4.1589999999999998</v>
      </c>
      <c r="U292" s="4">
        <v>4.0490000000000004</v>
      </c>
      <c r="V292" s="3">
        <v>2.2330000000000001</v>
      </c>
      <c r="W292" s="3">
        <v>2.2040000000000002</v>
      </c>
      <c r="X292" s="2"/>
      <c r="Y292" s="2">
        <v>4.46</v>
      </c>
      <c r="Z292" s="2">
        <v>4.25</v>
      </c>
      <c r="AA292" s="2">
        <v>4.07</v>
      </c>
      <c r="AB292" s="2">
        <v>4.1100000000000003</v>
      </c>
      <c r="AC292" s="2">
        <v>4.25</v>
      </c>
      <c r="AD292" s="2">
        <v>4.22</v>
      </c>
      <c r="AE292" s="2">
        <v>4.38</v>
      </c>
      <c r="AF292" s="2">
        <v>4.46</v>
      </c>
      <c r="AG292" s="2">
        <v>4.53</v>
      </c>
      <c r="AH292" s="2">
        <v>4.5599999999999996</v>
      </c>
      <c r="AI292" s="2">
        <v>4.8600000000000003</v>
      </c>
      <c r="AJ292" s="2">
        <v>5.09</v>
      </c>
      <c r="AK292" s="2">
        <v>5.0999999999999996</v>
      </c>
      <c r="AL292" s="11">
        <v>3.9838464</v>
      </c>
      <c r="AM292" s="11">
        <v>3.8835519999999999</v>
      </c>
      <c r="AN292" s="11">
        <v>3.8100961999999998</v>
      </c>
      <c r="AO292" s="11">
        <v>3.8030626000000001</v>
      </c>
      <c r="AP292" s="11">
        <v>3.8401298000000001</v>
      </c>
      <c r="AQ292" s="11">
        <v>3.9111902000000001</v>
      </c>
      <c r="AR292" s="11"/>
      <c r="AS292" s="2"/>
      <c r="AT292" s="7">
        <f t="shared" si="41"/>
        <v>3.9640000000000004</v>
      </c>
      <c r="AU292" s="7">
        <f t="shared" si="42"/>
        <v>3.9390000000000009</v>
      </c>
      <c r="AV292" s="7">
        <f t="shared" si="43"/>
        <v>2.1750000000000003</v>
      </c>
      <c r="AW292" s="2"/>
      <c r="AX292" s="8">
        <f t="shared" si="44"/>
        <v>4.0000000000000036</v>
      </c>
      <c r="AY292" s="8">
        <f t="shared" si="45"/>
        <v>2.4999999999999467</v>
      </c>
      <c r="AZ292" s="2"/>
      <c r="BA292" s="2">
        <f t="shared" si="46"/>
        <v>0.30999999999999961</v>
      </c>
      <c r="BB292" s="2">
        <f t="shared" si="47"/>
        <v>0.3199999999999994</v>
      </c>
      <c r="BC292" s="2"/>
      <c r="CB292" s="2"/>
    </row>
    <row r="293" spans="1:80" x14ac:dyDescent="0.25">
      <c r="A293" s="5">
        <f t="shared" si="48"/>
        <v>45688</v>
      </c>
      <c r="B293" t="s">
        <v>313</v>
      </c>
      <c r="C293" s="2">
        <v>4.54</v>
      </c>
      <c r="D293" s="2">
        <v>4.58</v>
      </c>
      <c r="E293" s="2">
        <v>2.48</v>
      </c>
      <c r="F293" s="2">
        <v>3.57</v>
      </c>
      <c r="G293" s="7">
        <v>1.2410000000000001</v>
      </c>
      <c r="H293" s="2">
        <v>4.62</v>
      </c>
      <c r="I293" s="2">
        <v>2.19</v>
      </c>
      <c r="J293" s="2">
        <v>3.07</v>
      </c>
      <c r="K293" s="2">
        <v>3.21</v>
      </c>
      <c r="L293" s="2">
        <v>3.15</v>
      </c>
      <c r="M293" s="3">
        <v>4.4316000000000004</v>
      </c>
      <c r="N293" s="2"/>
      <c r="O293" s="2">
        <v>4.21</v>
      </c>
      <c r="P293" s="2">
        <v>4.24</v>
      </c>
      <c r="Q293" s="2"/>
      <c r="R293" s="3">
        <v>4.2545999999999999</v>
      </c>
      <c r="S293" s="3">
        <v>4.0872000000000002</v>
      </c>
      <c r="T293" s="4">
        <v>4.1609999999999996</v>
      </c>
      <c r="U293" s="4">
        <v>4.0510000000000002</v>
      </c>
      <c r="V293" s="3">
        <v>2.1560000000000001</v>
      </c>
      <c r="W293" s="3">
        <v>2.11</v>
      </c>
      <c r="X293" s="2"/>
      <c r="Y293" s="2">
        <v>4.45</v>
      </c>
      <c r="Z293" s="2">
        <v>4.21</v>
      </c>
      <c r="AA293" s="2">
        <v>4.0199999999999996</v>
      </c>
      <c r="AB293" s="2">
        <v>4.09</v>
      </c>
      <c r="AC293" s="2">
        <v>4.22</v>
      </c>
      <c r="AD293" s="2">
        <v>4.2</v>
      </c>
      <c r="AE293" s="2">
        <v>4.3499999999999996</v>
      </c>
      <c r="AF293" s="2">
        <v>4.43</v>
      </c>
      <c r="AG293" s="2">
        <v>4.51</v>
      </c>
      <c r="AH293" s="2">
        <v>4.54</v>
      </c>
      <c r="AI293" s="2">
        <v>4.8499999999999996</v>
      </c>
      <c r="AJ293" s="2">
        <v>5.0599999999999996</v>
      </c>
      <c r="AK293" s="2">
        <v>5.12</v>
      </c>
      <c r="AL293" s="11">
        <v>3.9513435000000001</v>
      </c>
      <c r="AM293" s="11">
        <v>3.8029503999999998</v>
      </c>
      <c r="AN293" s="11">
        <v>3.7674002999999998</v>
      </c>
      <c r="AO293" s="11">
        <v>3.7897023000000001</v>
      </c>
      <c r="AP293" s="11">
        <v>3.8368163000000002</v>
      </c>
      <c r="AQ293" s="11">
        <v>3.9082553999999998</v>
      </c>
      <c r="AR293" s="11"/>
      <c r="AS293" s="2"/>
      <c r="AT293" s="7">
        <f t="shared" si="41"/>
        <v>3.9198000000000004</v>
      </c>
      <c r="AU293" s="7">
        <f t="shared" si="42"/>
        <v>3.9410000000000007</v>
      </c>
      <c r="AV293" s="7">
        <f t="shared" si="43"/>
        <v>2.0639999999999996</v>
      </c>
      <c r="AW293" s="2"/>
      <c r="AX293" s="8">
        <f t="shared" si="44"/>
        <v>-4.0000000000000036</v>
      </c>
      <c r="AY293" s="8">
        <f t="shared" si="45"/>
        <v>-2.120000000000033</v>
      </c>
      <c r="AZ293" s="2"/>
      <c r="BA293" s="2">
        <f t="shared" si="46"/>
        <v>0.33000000000000007</v>
      </c>
      <c r="BB293" s="2">
        <f t="shared" si="47"/>
        <v>0.33999999999999986</v>
      </c>
      <c r="BC293" s="2"/>
      <c r="CB293" s="2"/>
    </row>
    <row r="294" spans="1:80" x14ac:dyDescent="0.25">
      <c r="A294" s="5">
        <f t="shared" si="48"/>
        <v>45691</v>
      </c>
      <c r="B294" t="s">
        <v>314</v>
      </c>
      <c r="C294" s="2">
        <v>4.49</v>
      </c>
      <c r="D294" s="2">
        <v>4.54</v>
      </c>
      <c r="E294" s="2">
        <v>2.41</v>
      </c>
      <c r="F294" s="2">
        <v>3.52</v>
      </c>
      <c r="G294" s="7">
        <v>1.2490000000000001</v>
      </c>
      <c r="H294" s="2">
        <v>4.55</v>
      </c>
      <c r="I294" s="2">
        <v>2.17</v>
      </c>
      <c r="J294" s="2">
        <v>3.02</v>
      </c>
      <c r="K294" s="2">
        <v>3.13</v>
      </c>
      <c r="L294" s="2">
        <v>3.09</v>
      </c>
      <c r="M294" s="3">
        <v>4.3800999999999997</v>
      </c>
      <c r="N294" s="2"/>
      <c r="O294" s="2">
        <v>4.16</v>
      </c>
      <c r="P294" s="2">
        <v>4.2699999999999996</v>
      </c>
      <c r="Q294" s="2"/>
      <c r="R294" s="3">
        <v>4.2255000000000003</v>
      </c>
      <c r="S294" s="3">
        <v>4.0559000000000003</v>
      </c>
      <c r="T294" s="4">
        <v>4.2119999999999997</v>
      </c>
      <c r="U294" s="4">
        <v>4.1059999999999999</v>
      </c>
      <c r="V294" s="3">
        <v>2.0859999999999999</v>
      </c>
      <c r="W294" s="3">
        <v>2.0310000000000001</v>
      </c>
      <c r="X294" s="2"/>
      <c r="Y294" s="2">
        <v>4.42</v>
      </c>
      <c r="Z294" s="2">
        <v>4.16</v>
      </c>
      <c r="AA294" s="2">
        <v>3.96</v>
      </c>
      <c r="AB294" s="2">
        <v>4.0199999999999996</v>
      </c>
      <c r="AC294" s="2">
        <v>4.16</v>
      </c>
      <c r="AD294" s="2">
        <v>4.1399999999999997</v>
      </c>
      <c r="AE294" s="2">
        <v>4.29</v>
      </c>
      <c r="AF294" s="2">
        <v>4.3899999999999997</v>
      </c>
      <c r="AG294" s="2">
        <v>4.47</v>
      </c>
      <c r="AH294" s="2">
        <v>4.49</v>
      </c>
      <c r="AI294" s="2">
        <v>4.8099999999999996</v>
      </c>
      <c r="AJ294" s="2">
        <v>5.0199999999999996</v>
      </c>
      <c r="AK294" s="2">
        <v>5.14</v>
      </c>
      <c r="AL294" s="11">
        <v>3.8915448000000001</v>
      </c>
      <c r="AM294" s="11">
        <v>3.7820108000000001</v>
      </c>
      <c r="AN294" s="11">
        <v>3.7321848000000002</v>
      </c>
      <c r="AO294" s="11">
        <v>3.7335810999999999</v>
      </c>
      <c r="AP294" s="11">
        <v>3.7743772</v>
      </c>
      <c r="AQ294" s="11">
        <v>3.8509913999999998</v>
      </c>
      <c r="AR294" s="11"/>
      <c r="AS294" s="2"/>
      <c r="AT294" s="7">
        <f t="shared" si="41"/>
        <v>3.8863000000000003</v>
      </c>
      <c r="AU294" s="7">
        <f t="shared" si="42"/>
        <v>4</v>
      </c>
      <c r="AV294" s="7">
        <f t="shared" si="43"/>
        <v>1.9760000000000004</v>
      </c>
      <c r="AW294" s="2"/>
      <c r="AX294" s="8">
        <f t="shared" si="44"/>
        <v>-4.9999999999999822</v>
      </c>
      <c r="AY294" s="8">
        <f t="shared" si="45"/>
        <v>-11.369999999999969</v>
      </c>
      <c r="AZ294" s="2"/>
      <c r="BA294" s="2">
        <f t="shared" si="46"/>
        <v>0.33000000000000007</v>
      </c>
      <c r="BB294" s="2">
        <f t="shared" si="47"/>
        <v>0.27000000000000046</v>
      </c>
      <c r="BC294" s="2"/>
      <c r="CB294" s="2"/>
    </row>
    <row r="295" spans="1:80" x14ac:dyDescent="0.25">
      <c r="A295" s="5">
        <f t="shared" si="48"/>
        <v>45692</v>
      </c>
      <c r="B295" t="s">
        <v>315</v>
      </c>
      <c r="C295" s="2">
        <v>4.5199999999999996</v>
      </c>
      <c r="D295" s="2">
        <v>4.5199999999999996</v>
      </c>
      <c r="E295" s="2">
        <v>2.39</v>
      </c>
      <c r="F295" s="2">
        <v>3.51</v>
      </c>
      <c r="G295" s="7">
        <v>1.278</v>
      </c>
      <c r="H295" s="2">
        <v>4.58</v>
      </c>
      <c r="I295" s="2">
        <v>2.1800000000000002</v>
      </c>
      <c r="J295" s="2">
        <v>3.01</v>
      </c>
      <c r="K295" s="2">
        <v>3.1</v>
      </c>
      <c r="L295" s="2">
        <v>3.08</v>
      </c>
      <c r="M295" s="3">
        <v>4.4169</v>
      </c>
      <c r="N295" s="2"/>
      <c r="O295" s="2">
        <v>4.1900000000000004</v>
      </c>
      <c r="P295" s="2">
        <v>4.21</v>
      </c>
      <c r="Q295" s="2"/>
      <c r="R295" s="3">
        <v>4.2108999999999996</v>
      </c>
      <c r="S295" s="3">
        <v>4.0441000000000003</v>
      </c>
      <c r="T295" s="4">
        <v>4.2009999999999996</v>
      </c>
      <c r="U295" s="4">
        <v>4.1040000000000001</v>
      </c>
      <c r="V295" s="3">
        <v>2.1030000000000002</v>
      </c>
      <c r="W295" s="3">
        <v>2.0419999999999998</v>
      </c>
      <c r="X295" s="2"/>
      <c r="Y295" s="2">
        <v>4.41</v>
      </c>
      <c r="Z295" s="2">
        <v>4.1900000000000004</v>
      </c>
      <c r="AA295" s="2">
        <v>3.98</v>
      </c>
      <c r="AB295" s="2">
        <v>4.04</v>
      </c>
      <c r="AC295" s="2">
        <v>4.1900000000000004</v>
      </c>
      <c r="AD295" s="2">
        <v>4.17</v>
      </c>
      <c r="AE295" s="2">
        <v>4.32</v>
      </c>
      <c r="AF295" s="2">
        <v>4.42</v>
      </c>
      <c r="AG295" s="2">
        <v>4.5</v>
      </c>
      <c r="AH295" s="2">
        <v>4.5199999999999996</v>
      </c>
      <c r="AI295" s="2">
        <v>4.84</v>
      </c>
      <c r="AJ295" s="2">
        <v>5.05</v>
      </c>
      <c r="AK295" s="2">
        <v>5.1100000000000003</v>
      </c>
      <c r="AL295" s="11">
        <v>3.8943690000000002</v>
      </c>
      <c r="AM295" s="11">
        <v>3.8107011000000002</v>
      </c>
      <c r="AN295" s="11">
        <v>3.7736854000000002</v>
      </c>
      <c r="AO295" s="11">
        <v>3.7837461999999999</v>
      </c>
      <c r="AP295" s="11">
        <v>3.8269731</v>
      </c>
      <c r="AQ295" s="11">
        <v>3.9030395000000002</v>
      </c>
      <c r="AR295" s="11"/>
      <c r="AS295" s="2"/>
      <c r="AT295" s="7">
        <f t="shared" si="41"/>
        <v>3.8773000000000009</v>
      </c>
      <c r="AU295" s="7">
        <f t="shared" si="42"/>
        <v>4.0070000000000006</v>
      </c>
      <c r="AV295" s="7">
        <f t="shared" si="43"/>
        <v>1.9809999999999994</v>
      </c>
      <c r="AW295" s="2"/>
      <c r="AX295" s="8">
        <f t="shared" si="44"/>
        <v>0</v>
      </c>
      <c r="AY295" s="8">
        <f t="shared" si="45"/>
        <v>-12.96999999999997</v>
      </c>
      <c r="AZ295" s="2"/>
      <c r="BA295" s="2">
        <f t="shared" si="46"/>
        <v>0.32999999999999918</v>
      </c>
      <c r="BB295" s="2">
        <f t="shared" si="47"/>
        <v>0.30999999999999961</v>
      </c>
      <c r="BC295" s="2"/>
      <c r="CB295" s="2"/>
    </row>
    <row r="296" spans="1:80" x14ac:dyDescent="0.25">
      <c r="A296" s="5">
        <f t="shared" si="48"/>
        <v>45693</v>
      </c>
      <c r="B296" t="s">
        <v>316</v>
      </c>
      <c r="C296" s="2">
        <v>4.43</v>
      </c>
      <c r="D296" s="2">
        <v>4.43</v>
      </c>
      <c r="E296" s="2">
        <v>2.37</v>
      </c>
      <c r="F296" s="2">
        <v>3.47</v>
      </c>
      <c r="G296" s="7">
        <v>1.2849999999999999</v>
      </c>
      <c r="H296" s="2">
        <v>4.57</v>
      </c>
      <c r="I296" s="2">
        <v>2.2000000000000002</v>
      </c>
      <c r="J296" s="2">
        <v>2.95</v>
      </c>
      <c r="K296" s="2">
        <v>3.08</v>
      </c>
      <c r="L296" s="2">
        <v>3.06</v>
      </c>
      <c r="M296" s="3">
        <v>4.3590999999999998</v>
      </c>
      <c r="N296" s="2"/>
      <c r="O296" s="2">
        <v>4.1399999999999997</v>
      </c>
      <c r="P296" s="2">
        <v>4.1900000000000004</v>
      </c>
      <c r="Q296" s="2"/>
      <c r="R296" s="3">
        <v>4.1939000000000002</v>
      </c>
      <c r="S296" s="3">
        <v>4.0107999999999997</v>
      </c>
      <c r="T296" s="4">
        <v>4.17</v>
      </c>
      <c r="U296" s="4">
        <v>4.0410000000000004</v>
      </c>
      <c r="V296" s="3">
        <v>2.1139999999999999</v>
      </c>
      <c r="W296" s="3">
        <v>2.0529999999999999</v>
      </c>
      <c r="X296" s="2"/>
      <c r="Y296" s="2">
        <v>4.4000000000000004</v>
      </c>
      <c r="Z296" s="2">
        <v>4.1399999999999997</v>
      </c>
      <c r="AA296" s="2">
        <v>3.93</v>
      </c>
      <c r="AB296" s="2">
        <v>3.96</v>
      </c>
      <c r="AC296" s="2">
        <v>4.12</v>
      </c>
      <c r="AD296" s="2">
        <v>4.09</v>
      </c>
      <c r="AE296" s="2">
        <v>4.24</v>
      </c>
      <c r="AF296" s="2">
        <v>4.33</v>
      </c>
      <c r="AG296" s="2">
        <v>4.41</v>
      </c>
      <c r="AH296" s="2">
        <v>4.43</v>
      </c>
      <c r="AI296" s="2">
        <v>4.74</v>
      </c>
      <c r="AJ296" s="2">
        <v>4.95</v>
      </c>
      <c r="AK296" s="2">
        <v>5</v>
      </c>
      <c r="AL296" s="11">
        <v>3.8555161999999998</v>
      </c>
      <c r="AM296" s="11">
        <v>3.7481339999999999</v>
      </c>
      <c r="AN296" s="11">
        <v>3.6761466999999999</v>
      </c>
      <c r="AO296" s="11">
        <v>3.6705632000000001</v>
      </c>
      <c r="AP296" s="11">
        <v>3.7161005</v>
      </c>
      <c r="AQ296" s="11">
        <v>3.7956934000000002</v>
      </c>
      <c r="AR296" s="11"/>
      <c r="AS296" s="2"/>
      <c r="AT296" s="7">
        <f t="shared" si="41"/>
        <v>3.8276999999999992</v>
      </c>
      <c r="AU296" s="7">
        <f t="shared" si="42"/>
        <v>3.9120000000000008</v>
      </c>
      <c r="AV296" s="7">
        <f t="shared" si="43"/>
        <v>1.992</v>
      </c>
      <c r="AW296" s="2"/>
      <c r="AX296" s="8">
        <f t="shared" si="44"/>
        <v>0</v>
      </c>
      <c r="AY296" s="8">
        <f t="shared" si="45"/>
        <v>-8.4300000000001596</v>
      </c>
      <c r="AZ296" s="2"/>
      <c r="BA296" s="2">
        <f t="shared" si="46"/>
        <v>0.29000000000000004</v>
      </c>
      <c r="BB296" s="2">
        <f t="shared" si="47"/>
        <v>0.23999999999999932</v>
      </c>
      <c r="BC296" s="2"/>
      <c r="CB296" s="2"/>
    </row>
    <row r="297" spans="1:80" x14ac:dyDescent="0.25">
      <c r="A297" s="5">
        <f t="shared" si="48"/>
        <v>45694</v>
      </c>
      <c r="B297" t="s">
        <v>317</v>
      </c>
      <c r="C297" s="2">
        <v>4.4800000000000004</v>
      </c>
      <c r="D297" s="2">
        <v>4.45</v>
      </c>
      <c r="E297" s="2">
        <v>2.37</v>
      </c>
      <c r="F297" s="2">
        <v>3.47</v>
      </c>
      <c r="G297" s="7">
        <v>1.2689999999999999</v>
      </c>
      <c r="H297" s="2">
        <v>4.57</v>
      </c>
      <c r="I297" s="2">
        <v>2.25</v>
      </c>
      <c r="J297" s="2">
        <v>2.96</v>
      </c>
      <c r="K297" s="2">
        <v>3.08</v>
      </c>
      <c r="L297" s="2">
        <v>3.05</v>
      </c>
      <c r="M297" s="3">
        <v>4.3156999999999996</v>
      </c>
      <c r="N297" s="2"/>
      <c r="O297" s="2">
        <v>4.16</v>
      </c>
      <c r="P297" s="2">
        <v>4.21</v>
      </c>
      <c r="Q297" s="2"/>
      <c r="R297" s="3">
        <v>4.1729000000000003</v>
      </c>
      <c r="S297" s="3">
        <v>4.0171000000000001</v>
      </c>
      <c r="T297" s="4">
        <v>4.1779999999999999</v>
      </c>
      <c r="U297" s="4">
        <v>4.0469999999999997</v>
      </c>
      <c r="V297" s="3">
        <v>2.1160000000000001</v>
      </c>
      <c r="W297" s="3">
        <v>2.0590000000000002</v>
      </c>
      <c r="X297" s="2"/>
      <c r="Y297" s="2">
        <v>4.3899999999999997</v>
      </c>
      <c r="Z297" s="2">
        <v>4.16</v>
      </c>
      <c r="AA297" s="2">
        <v>3.95</v>
      </c>
      <c r="AB297" s="2">
        <v>4.01</v>
      </c>
      <c r="AC297" s="2">
        <v>4.17</v>
      </c>
      <c r="AD297" s="2">
        <v>4.1399999999999997</v>
      </c>
      <c r="AE297" s="2">
        <v>4.29</v>
      </c>
      <c r="AF297" s="2">
        <v>4.38</v>
      </c>
      <c r="AG297" s="2">
        <v>4.46</v>
      </c>
      <c r="AH297" s="2">
        <v>4.4800000000000004</v>
      </c>
      <c r="AI297" s="2">
        <v>4.79</v>
      </c>
      <c r="AJ297" s="2">
        <v>5</v>
      </c>
      <c r="AK297" s="2">
        <v>5.07</v>
      </c>
      <c r="AL297" s="11">
        <v>3.8580241000000002</v>
      </c>
      <c r="AM297" s="11">
        <v>3.7852803000000002</v>
      </c>
      <c r="AN297" s="11">
        <v>3.7440560000000001</v>
      </c>
      <c r="AO297" s="11">
        <v>3.7644025999999999</v>
      </c>
      <c r="AP297" s="11">
        <v>3.8119339999999999</v>
      </c>
      <c r="AQ297" s="11">
        <v>3.8829384999999998</v>
      </c>
      <c r="AR297" s="11"/>
      <c r="AS297" s="2"/>
      <c r="AT297" s="7">
        <f t="shared" si="41"/>
        <v>3.8613</v>
      </c>
      <c r="AU297" s="7">
        <f t="shared" si="42"/>
        <v>3.9159999999999995</v>
      </c>
      <c r="AV297" s="7">
        <f t="shared" si="43"/>
        <v>2.0020000000000002</v>
      </c>
      <c r="AW297" s="2"/>
      <c r="AX297" s="8">
        <f t="shared" si="44"/>
        <v>3.0000000000000249</v>
      </c>
      <c r="AY297" s="8">
        <f t="shared" si="45"/>
        <v>-5.4699999999999527</v>
      </c>
      <c r="AZ297" s="2"/>
      <c r="BA297" s="2">
        <f t="shared" si="46"/>
        <v>0.32000000000000028</v>
      </c>
      <c r="BB297" s="2">
        <f t="shared" si="47"/>
        <v>0.24000000000000021</v>
      </c>
      <c r="BC297" s="2"/>
      <c r="CB297" s="2"/>
    </row>
    <row r="298" spans="1:80" x14ac:dyDescent="0.25">
      <c r="A298" s="5">
        <f t="shared" si="48"/>
        <v>45695</v>
      </c>
      <c r="B298" t="s">
        <v>318</v>
      </c>
      <c r="C298" s="2">
        <v>4.4800000000000004</v>
      </c>
      <c r="D298" s="2">
        <v>4.49</v>
      </c>
      <c r="E298" s="2">
        <v>2.37</v>
      </c>
      <c r="F298" s="2">
        <v>3.48</v>
      </c>
      <c r="G298" s="7">
        <v>1.3009999999999999</v>
      </c>
      <c r="H298" s="2">
        <v>4.58</v>
      </c>
      <c r="I298" s="2">
        <v>2.2400000000000002</v>
      </c>
      <c r="J298" s="2">
        <v>3.08</v>
      </c>
      <c r="K298" s="2">
        <v>3.09</v>
      </c>
      <c r="L298" s="2">
        <v>3.07</v>
      </c>
      <c r="M298" s="3">
        <v>4.3589000000000002</v>
      </c>
      <c r="N298" s="2"/>
      <c r="O298" s="2">
        <v>4.17</v>
      </c>
      <c r="P298" s="2">
        <v>4.28</v>
      </c>
      <c r="Q298" s="2"/>
      <c r="R298" s="3">
        <v>4.18</v>
      </c>
      <c r="S298" s="3">
        <v>4.0336999999999996</v>
      </c>
      <c r="T298" s="4">
        <v>4.1870000000000003</v>
      </c>
      <c r="U298" s="4">
        <v>4.0679999999999996</v>
      </c>
      <c r="V298" s="3">
        <v>2.1019999999999999</v>
      </c>
      <c r="W298" s="3">
        <v>2.0379999999999998</v>
      </c>
      <c r="X298" s="2"/>
      <c r="Y298" s="2">
        <v>4.3899999999999997</v>
      </c>
      <c r="Z298" s="2">
        <v>4.17</v>
      </c>
      <c r="AA298" s="2">
        <v>3.97</v>
      </c>
      <c r="AB298" s="2">
        <v>4.01</v>
      </c>
      <c r="AC298" s="2">
        <v>4.18</v>
      </c>
      <c r="AD298" s="2">
        <v>4.1500000000000004</v>
      </c>
      <c r="AE298" s="2">
        <v>4.29</v>
      </c>
      <c r="AF298" s="2">
        <v>4.38</v>
      </c>
      <c r="AG298" s="2">
        <v>4.46</v>
      </c>
      <c r="AH298" s="2">
        <v>4.4800000000000004</v>
      </c>
      <c r="AI298" s="2">
        <v>4.79</v>
      </c>
      <c r="AJ298" s="2">
        <v>5</v>
      </c>
      <c r="AK298" s="2">
        <v>5.0599999999999996</v>
      </c>
      <c r="AL298" s="11">
        <v>3.8899435000000002</v>
      </c>
      <c r="AM298" s="11">
        <v>3.8220407999999999</v>
      </c>
      <c r="AN298" s="11">
        <v>3.7641523000000001</v>
      </c>
      <c r="AO298" s="11">
        <v>3.7643856000000002</v>
      </c>
      <c r="AP298" s="11">
        <v>3.8074659</v>
      </c>
      <c r="AQ298" s="11">
        <v>3.8802175999999999</v>
      </c>
      <c r="AR298" s="11"/>
      <c r="AS298" s="2"/>
      <c r="AT298" s="7">
        <f t="shared" si="41"/>
        <v>3.8873999999999995</v>
      </c>
      <c r="AU298" s="7">
        <f t="shared" si="42"/>
        <v>3.948999999999999</v>
      </c>
      <c r="AV298" s="7">
        <f t="shared" si="43"/>
        <v>1.9739999999999998</v>
      </c>
      <c r="AW298" s="2"/>
      <c r="AX298" s="8">
        <f t="shared" si="44"/>
        <v>-0.99999999999997868</v>
      </c>
      <c r="AY298" s="8">
        <f t="shared" si="45"/>
        <v>-6.1599999999999433</v>
      </c>
      <c r="AZ298" s="2"/>
      <c r="BA298" s="2">
        <f t="shared" si="46"/>
        <v>0.3100000000000005</v>
      </c>
      <c r="BB298" s="2">
        <f t="shared" si="47"/>
        <v>0.20999999999999996</v>
      </c>
      <c r="BC298" s="2"/>
      <c r="CB298" s="2"/>
    </row>
    <row r="299" spans="1:80" x14ac:dyDescent="0.25">
      <c r="A299" s="5">
        <f t="shared" si="48"/>
        <v>45698</v>
      </c>
      <c r="B299" t="s">
        <v>319</v>
      </c>
      <c r="C299" s="2">
        <v>4.46</v>
      </c>
      <c r="D299" s="2">
        <v>4.51</v>
      </c>
      <c r="E299" s="2">
        <v>2.37</v>
      </c>
      <c r="F299" s="2">
        <v>3.48</v>
      </c>
      <c r="G299" s="7">
        <v>1.31</v>
      </c>
      <c r="H299" s="2">
        <v>4.63</v>
      </c>
      <c r="I299" s="2">
        <v>2.3199999999999998</v>
      </c>
      <c r="J299" s="2">
        <v>3.06</v>
      </c>
      <c r="K299" s="2">
        <v>3.09</v>
      </c>
      <c r="L299" s="2">
        <v>3.06</v>
      </c>
      <c r="M299" s="3">
        <v>4.4027000000000003</v>
      </c>
      <c r="N299" s="2"/>
      <c r="O299" s="2">
        <v>4.1399999999999997</v>
      </c>
      <c r="P299" s="2">
        <v>4.2699999999999996</v>
      </c>
      <c r="Q299" s="2"/>
      <c r="R299" s="3">
        <v>4.1497999999999999</v>
      </c>
      <c r="S299" s="3">
        <v>3.9889000000000001</v>
      </c>
      <c r="T299" s="4">
        <v>4.2359999999999998</v>
      </c>
      <c r="U299" s="4">
        <v>4.1230000000000002</v>
      </c>
      <c r="V299" s="3">
        <v>2.0870000000000002</v>
      </c>
      <c r="W299" s="3">
        <v>2.0230000000000001</v>
      </c>
      <c r="X299" s="2"/>
      <c r="Y299" s="2">
        <v>4.33</v>
      </c>
      <c r="Z299" s="2">
        <v>4.1399999999999997</v>
      </c>
      <c r="AA299" s="2">
        <v>3.93</v>
      </c>
      <c r="AB299" s="2">
        <v>3.99</v>
      </c>
      <c r="AC299" s="2">
        <v>4.1500000000000004</v>
      </c>
      <c r="AD299" s="2">
        <v>4.12</v>
      </c>
      <c r="AE299" s="2">
        <v>4.2699999999999996</v>
      </c>
      <c r="AF299" s="2">
        <v>4.3600000000000003</v>
      </c>
      <c r="AG299" s="2">
        <v>4.4400000000000004</v>
      </c>
      <c r="AH299" s="2">
        <v>4.46</v>
      </c>
      <c r="AI299" s="2">
        <v>4.78</v>
      </c>
      <c r="AJ299" s="2">
        <v>4.99</v>
      </c>
      <c r="AK299" s="2">
        <v>5.0599999999999996</v>
      </c>
      <c r="AL299" s="11">
        <v>3.8104638999999998</v>
      </c>
      <c r="AM299" s="11">
        <v>3.7658043000000001</v>
      </c>
      <c r="AN299" s="11">
        <v>3.7410424</v>
      </c>
      <c r="AO299" s="11">
        <v>3.7530975999999998</v>
      </c>
      <c r="AP299" s="11">
        <v>3.7979264000000001</v>
      </c>
      <c r="AQ299" s="11">
        <v>3.8744573</v>
      </c>
      <c r="AR299" s="11"/>
      <c r="AS299" s="2"/>
      <c r="AT299" s="7">
        <f t="shared" si="41"/>
        <v>3.8280000000000003</v>
      </c>
      <c r="AU299" s="7">
        <f t="shared" si="42"/>
        <v>4.0100000000000007</v>
      </c>
      <c r="AV299" s="7">
        <f t="shared" si="43"/>
        <v>1.9590000000000001</v>
      </c>
      <c r="AW299" s="2"/>
      <c r="AX299" s="8">
        <f t="shared" si="44"/>
        <v>-4.9999999999999822</v>
      </c>
      <c r="AY299" s="8">
        <f t="shared" si="45"/>
        <v>-18.200000000000038</v>
      </c>
      <c r="AZ299" s="2"/>
      <c r="BA299" s="2">
        <f t="shared" si="46"/>
        <v>0.32000000000000028</v>
      </c>
      <c r="BB299" s="2">
        <f t="shared" si="47"/>
        <v>0.24000000000000021</v>
      </c>
      <c r="BC299" s="2"/>
      <c r="CB299" s="2"/>
    </row>
    <row r="300" spans="1:80" x14ac:dyDescent="0.25">
      <c r="A300" s="5">
        <f t="shared" si="48"/>
        <v>45699</v>
      </c>
      <c r="B300" t="s">
        <v>320</v>
      </c>
      <c r="C300" s="2">
        <v>4.5</v>
      </c>
      <c r="D300" s="2">
        <v>4.54</v>
      </c>
      <c r="E300" s="2">
        <v>2.4300000000000002</v>
      </c>
      <c r="F300" s="2">
        <v>3.56</v>
      </c>
      <c r="G300" s="7">
        <v>1.3069999999999999</v>
      </c>
      <c r="H300" s="2">
        <v>4.63</v>
      </c>
      <c r="I300" s="2">
        <v>2.27</v>
      </c>
      <c r="J300" s="2">
        <v>3.1</v>
      </c>
      <c r="K300" s="2">
        <v>3.16</v>
      </c>
      <c r="L300" s="2">
        <v>3.13</v>
      </c>
      <c r="M300" s="3">
        <v>4.3875999999999999</v>
      </c>
      <c r="N300" s="2"/>
      <c r="O300" s="2">
        <v>4.18</v>
      </c>
      <c r="P300" s="2">
        <v>4.29</v>
      </c>
      <c r="Q300" s="2"/>
      <c r="R300" s="3">
        <v>4.1696</v>
      </c>
      <c r="S300" s="3">
        <v>4.0256999999999996</v>
      </c>
      <c r="T300" s="4">
        <v>4.2329999999999997</v>
      </c>
      <c r="U300" s="4">
        <v>4.1219999999999999</v>
      </c>
      <c r="V300" s="3">
        <v>2.137</v>
      </c>
      <c r="W300" s="3">
        <v>2.0819999999999999</v>
      </c>
      <c r="X300" s="2"/>
      <c r="Y300" s="2">
        <v>4.3899999999999997</v>
      </c>
      <c r="Z300" s="2">
        <v>4.18</v>
      </c>
      <c r="AA300" s="2">
        <v>3.98</v>
      </c>
      <c r="AB300" s="2">
        <v>4.03</v>
      </c>
      <c r="AC300" s="2">
        <v>4.2</v>
      </c>
      <c r="AD300" s="2">
        <v>4.17</v>
      </c>
      <c r="AE300" s="2">
        <v>4.32</v>
      </c>
      <c r="AF300" s="2">
        <v>4.41</v>
      </c>
      <c r="AG300" s="2">
        <v>4.4800000000000004</v>
      </c>
      <c r="AH300" s="2">
        <v>4.5</v>
      </c>
      <c r="AI300" s="2">
        <v>4.8099999999999996</v>
      </c>
      <c r="AJ300" s="2">
        <v>5.03</v>
      </c>
      <c r="AK300" s="2">
        <v>5.0999999999999996</v>
      </c>
      <c r="AL300" s="11">
        <v>3.8671886999999998</v>
      </c>
      <c r="AM300" s="11">
        <v>3.8321483999999999</v>
      </c>
      <c r="AN300" s="11">
        <v>3.7912028000000002</v>
      </c>
      <c r="AO300" s="11">
        <v>3.7934193999999999</v>
      </c>
      <c r="AP300" s="11">
        <v>3.8330815</v>
      </c>
      <c r="AQ300" s="11">
        <v>3.9063112000000002</v>
      </c>
      <c r="AR300" s="11"/>
      <c r="AS300" s="2"/>
      <c r="AT300" s="7">
        <f t="shared" si="41"/>
        <v>3.8817999999999993</v>
      </c>
      <c r="AU300" s="7">
        <f t="shared" si="42"/>
        <v>4.0110000000000001</v>
      </c>
      <c r="AV300" s="7">
        <f t="shared" si="43"/>
        <v>2.0269999999999997</v>
      </c>
      <c r="AW300" s="2"/>
      <c r="AX300" s="8">
        <f t="shared" si="44"/>
        <v>-4.0000000000000036</v>
      </c>
      <c r="AY300" s="8">
        <f t="shared" si="45"/>
        <v>-12.920000000000087</v>
      </c>
      <c r="AZ300" s="2"/>
      <c r="BA300" s="2">
        <f t="shared" si="46"/>
        <v>0.32000000000000028</v>
      </c>
      <c r="BB300" s="2">
        <f t="shared" si="47"/>
        <v>0.25</v>
      </c>
      <c r="BC300" s="2"/>
      <c r="CB300" s="2"/>
    </row>
    <row r="301" spans="1:80" x14ac:dyDescent="0.25">
      <c r="A301" s="5">
        <f t="shared" si="48"/>
        <v>45700</v>
      </c>
      <c r="B301" t="s">
        <v>321</v>
      </c>
      <c r="C301" s="2">
        <v>4.54</v>
      </c>
      <c r="D301" s="2">
        <v>4.62</v>
      </c>
      <c r="E301" s="2">
        <v>2.48</v>
      </c>
      <c r="F301" s="2">
        <v>3.58</v>
      </c>
      <c r="G301" s="7">
        <v>1.3340000000000001</v>
      </c>
      <c r="H301" s="2">
        <v>4.68</v>
      </c>
      <c r="I301" s="2">
        <v>2.37</v>
      </c>
      <c r="J301" s="2">
        <v>3.18</v>
      </c>
      <c r="K301" s="2">
        <v>3.19</v>
      </c>
      <c r="L301" s="2">
        <v>3.17</v>
      </c>
      <c r="M301" s="3">
        <v>4.4625000000000004</v>
      </c>
      <c r="N301" s="2"/>
      <c r="O301" s="2">
        <v>4.1900000000000004</v>
      </c>
      <c r="P301" s="2">
        <v>4.37</v>
      </c>
      <c r="Q301" s="2"/>
      <c r="R301" s="3">
        <v>4.1746999999999996</v>
      </c>
      <c r="S301" s="3">
        <v>4.0395000000000003</v>
      </c>
      <c r="T301" s="4">
        <v>4.2430000000000003</v>
      </c>
      <c r="U301" s="4">
        <v>4.1360000000000001</v>
      </c>
      <c r="V301" s="3">
        <v>2.181</v>
      </c>
      <c r="W301" s="3">
        <v>2.1419999999999999</v>
      </c>
      <c r="X301" s="2"/>
      <c r="Y301" s="2">
        <v>4.38</v>
      </c>
      <c r="Z301" s="2">
        <v>4.1900000000000004</v>
      </c>
      <c r="AA301" s="2">
        <v>3.98</v>
      </c>
      <c r="AB301" s="2">
        <v>4.0599999999999996</v>
      </c>
      <c r="AC301" s="2">
        <v>4.22</v>
      </c>
      <c r="AD301" s="2">
        <v>4.2</v>
      </c>
      <c r="AE301" s="2">
        <v>4.34</v>
      </c>
      <c r="AF301" s="2">
        <v>4.4400000000000004</v>
      </c>
      <c r="AG301" s="2">
        <v>4.51</v>
      </c>
      <c r="AH301" s="2">
        <v>4.54</v>
      </c>
      <c r="AI301" s="2">
        <v>4.8499999999999996</v>
      </c>
      <c r="AJ301" s="2">
        <v>5.07</v>
      </c>
      <c r="AK301" s="2">
        <v>5.13</v>
      </c>
      <c r="AL301" s="11">
        <v>3.8680601999999999</v>
      </c>
      <c r="AM301" s="11">
        <v>3.8428659000000001</v>
      </c>
      <c r="AN301" s="11">
        <v>3.8197266000000001</v>
      </c>
      <c r="AO301" s="11">
        <v>3.8403711999999999</v>
      </c>
      <c r="AP301" s="11">
        <v>3.8887342999999999</v>
      </c>
      <c r="AQ301" s="11">
        <v>3.9620529000000002</v>
      </c>
      <c r="AR301" s="11"/>
      <c r="AS301" s="2"/>
      <c r="AT301" s="7">
        <f t="shared" si="41"/>
        <v>3.904300000000001</v>
      </c>
      <c r="AU301" s="7">
        <f t="shared" si="42"/>
        <v>4.0289999999999999</v>
      </c>
      <c r="AV301" s="7">
        <f t="shared" si="43"/>
        <v>2.1029999999999998</v>
      </c>
      <c r="AW301" s="2"/>
      <c r="AX301" s="8">
        <f t="shared" si="44"/>
        <v>-8.0000000000000071</v>
      </c>
      <c r="AY301" s="8">
        <f t="shared" si="45"/>
        <v>-12.469999999999892</v>
      </c>
      <c r="AZ301" s="2"/>
      <c r="BA301" s="2">
        <f t="shared" si="46"/>
        <v>0.34999999999999964</v>
      </c>
      <c r="BB301" s="2">
        <f t="shared" si="47"/>
        <v>0.25</v>
      </c>
      <c r="BC301" s="2"/>
      <c r="CB301" s="2"/>
    </row>
    <row r="302" spans="1:80" x14ac:dyDescent="0.25">
      <c r="A302" s="5">
        <f t="shared" si="48"/>
        <v>45701</v>
      </c>
      <c r="B302" t="s">
        <v>322</v>
      </c>
      <c r="C302" s="2">
        <v>4.4800000000000004</v>
      </c>
      <c r="D302" s="2">
        <v>4.5199999999999996</v>
      </c>
      <c r="E302" s="2">
        <v>2.42</v>
      </c>
      <c r="F302" s="2">
        <v>3.53</v>
      </c>
      <c r="G302" s="7">
        <v>1.345</v>
      </c>
      <c r="H302" s="2">
        <v>4.6900000000000004</v>
      </c>
      <c r="I302" s="2">
        <v>2.33</v>
      </c>
      <c r="J302" s="2">
        <v>3.12</v>
      </c>
      <c r="K302" s="2">
        <v>3.11</v>
      </c>
      <c r="L302" s="2">
        <v>3.1</v>
      </c>
      <c r="M302" s="3">
        <v>4.4717000000000002</v>
      </c>
      <c r="N302" s="2"/>
      <c r="O302" s="2">
        <v>4.2300000000000004</v>
      </c>
      <c r="P302" s="2">
        <v>4.3099999999999996</v>
      </c>
      <c r="Q302" s="2"/>
      <c r="R302" s="3">
        <v>4.1875</v>
      </c>
      <c r="S302" s="3">
        <v>4.0468999999999999</v>
      </c>
      <c r="T302" s="4">
        <v>4.2830000000000004</v>
      </c>
      <c r="U302" s="4">
        <v>4.1970000000000001</v>
      </c>
      <c r="V302" s="3">
        <v>2.15</v>
      </c>
      <c r="W302" s="3">
        <v>2.0960000000000001</v>
      </c>
      <c r="X302" s="2"/>
      <c r="Y302" s="2">
        <v>4.34</v>
      </c>
      <c r="Z302" s="2">
        <v>4.2300000000000004</v>
      </c>
      <c r="AA302" s="2">
        <v>3.96</v>
      </c>
      <c r="AB302" s="2">
        <v>4.0199999999999996</v>
      </c>
      <c r="AC302" s="2">
        <v>4.1900000000000004</v>
      </c>
      <c r="AD302" s="2">
        <v>4.16</v>
      </c>
      <c r="AE302" s="2">
        <v>4.3</v>
      </c>
      <c r="AF302" s="2">
        <v>4.3899999999999997</v>
      </c>
      <c r="AG302" s="2">
        <v>4.46</v>
      </c>
      <c r="AH302" s="2">
        <v>4.4800000000000004</v>
      </c>
      <c r="AI302" s="2">
        <v>4.78</v>
      </c>
      <c r="AJ302" s="2">
        <v>4.99</v>
      </c>
      <c r="AK302" s="2">
        <v>5.08</v>
      </c>
      <c r="AL302" s="11">
        <v>3.8930449</v>
      </c>
      <c r="AM302" s="11">
        <v>3.8418451</v>
      </c>
      <c r="AN302" s="11">
        <v>3.7981199000000001</v>
      </c>
      <c r="AO302" s="11">
        <v>3.8134657000000001</v>
      </c>
      <c r="AP302" s="11">
        <v>3.8618282000000002</v>
      </c>
      <c r="AQ302" s="11">
        <v>3.9350521000000001</v>
      </c>
      <c r="AR302" s="11"/>
      <c r="AS302" s="2"/>
      <c r="AT302" s="7">
        <f t="shared" si="41"/>
        <v>3.9062999999999999</v>
      </c>
      <c r="AU302" s="7">
        <f t="shared" si="42"/>
        <v>4.1109999999999998</v>
      </c>
      <c r="AV302" s="7">
        <f t="shared" si="43"/>
        <v>2.0420000000000003</v>
      </c>
      <c r="AW302" s="2"/>
      <c r="AX302" s="8">
        <f t="shared" si="44"/>
        <v>-3.9999999999999147</v>
      </c>
      <c r="AY302" s="8">
        <f t="shared" si="45"/>
        <v>-20.469999999999988</v>
      </c>
      <c r="AZ302" s="2"/>
      <c r="BA302" s="2">
        <f t="shared" si="46"/>
        <v>0.25</v>
      </c>
      <c r="BB302" s="2">
        <f t="shared" si="47"/>
        <v>0.20999999999999996</v>
      </c>
      <c r="BC302" s="2"/>
      <c r="CB302" s="2"/>
    </row>
    <row r="303" spans="1:80" x14ac:dyDescent="0.25">
      <c r="A303" s="5">
        <f t="shared" si="48"/>
        <v>45702</v>
      </c>
      <c r="B303" t="s">
        <v>323</v>
      </c>
      <c r="C303" s="2">
        <v>4.51</v>
      </c>
      <c r="D303" s="2">
        <v>4.47</v>
      </c>
      <c r="E303" s="2">
        <v>2.44</v>
      </c>
      <c r="F303" s="2">
        <v>3.55</v>
      </c>
      <c r="G303" s="7">
        <v>1.35</v>
      </c>
      <c r="H303" s="2">
        <v>4.63</v>
      </c>
      <c r="I303" s="2">
        <v>2.33</v>
      </c>
      <c r="J303" s="2">
        <v>3.11</v>
      </c>
      <c r="K303" s="2">
        <v>3.14</v>
      </c>
      <c r="L303" s="2">
        <v>3.14</v>
      </c>
      <c r="M303" s="3">
        <v>4.4188999999999998</v>
      </c>
      <c r="N303" s="2"/>
      <c r="O303" s="2">
        <v>4.21</v>
      </c>
      <c r="P303" s="2">
        <v>4.26</v>
      </c>
      <c r="Q303" s="2"/>
      <c r="R303" s="3">
        <v>4.1927000000000003</v>
      </c>
      <c r="S303" s="3">
        <v>4.0616000000000003</v>
      </c>
      <c r="T303" s="4">
        <v>4.258</v>
      </c>
      <c r="U303" s="4">
        <v>4.1550000000000002</v>
      </c>
      <c r="V303" s="3">
        <v>2.177</v>
      </c>
      <c r="W303" s="3">
        <v>2.13</v>
      </c>
      <c r="X303" s="2"/>
      <c r="Y303" s="2">
        <v>4.3899999999999997</v>
      </c>
      <c r="Z303" s="2">
        <v>4.21</v>
      </c>
      <c r="AA303" s="2">
        <v>4.01</v>
      </c>
      <c r="AB303" s="2">
        <v>4.05</v>
      </c>
      <c r="AC303" s="2">
        <v>4.2300000000000004</v>
      </c>
      <c r="AD303" s="2">
        <v>4.1900000000000004</v>
      </c>
      <c r="AE303" s="2">
        <v>4.34</v>
      </c>
      <c r="AF303" s="2">
        <v>4.42</v>
      </c>
      <c r="AG303" s="2">
        <v>4.49</v>
      </c>
      <c r="AH303" s="2">
        <v>4.51</v>
      </c>
      <c r="AI303" s="2">
        <v>4.8099999999999996</v>
      </c>
      <c r="AJ303" s="2">
        <v>5.0199999999999996</v>
      </c>
      <c r="AK303" s="2">
        <v>5.08</v>
      </c>
      <c r="AL303" s="11">
        <v>3.9006132</v>
      </c>
      <c r="AM303" s="11">
        <v>3.8613981000000002</v>
      </c>
      <c r="AN303" s="11">
        <v>3.8328802</v>
      </c>
      <c r="AO303" s="11">
        <v>3.8488603000000001</v>
      </c>
      <c r="AP303" s="11">
        <v>3.8953142000000001</v>
      </c>
      <c r="AQ303" s="11">
        <v>3.9656623999999998</v>
      </c>
      <c r="AR303" s="11"/>
      <c r="AS303" s="2"/>
      <c r="AT303" s="7">
        <f t="shared" si="41"/>
        <v>3.9305000000000003</v>
      </c>
      <c r="AU303" s="7">
        <f t="shared" si="42"/>
        <v>4.0520000000000005</v>
      </c>
      <c r="AV303" s="7">
        <f t="shared" si="43"/>
        <v>2.0829999999999997</v>
      </c>
      <c r="AW303" s="2"/>
      <c r="AX303" s="8">
        <f t="shared" si="44"/>
        <v>4.0000000000000036</v>
      </c>
      <c r="AY303" s="8">
        <f t="shared" si="45"/>
        <v>-12.150000000000016</v>
      </c>
      <c r="AZ303" s="2"/>
      <c r="BA303" s="2">
        <f t="shared" si="46"/>
        <v>0.29999999999999982</v>
      </c>
      <c r="BB303" s="2">
        <f t="shared" si="47"/>
        <v>0.20999999999999996</v>
      </c>
      <c r="BC303" s="2"/>
      <c r="CB303" s="2"/>
    </row>
    <row r="304" spans="1:80" x14ac:dyDescent="0.25">
      <c r="A304" s="5">
        <f t="shared" si="48"/>
        <v>45705</v>
      </c>
      <c r="B304" t="s">
        <v>324</v>
      </c>
      <c r="C304" s="2">
        <v>4.53</v>
      </c>
      <c r="D304" s="2" t="e">
        <v>#N/A</v>
      </c>
      <c r="E304" s="2">
        <v>2.4900000000000002</v>
      </c>
      <c r="F304" s="2">
        <v>3.58</v>
      </c>
      <c r="G304" s="7">
        <v>1.3879999999999999</v>
      </c>
      <c r="H304" s="2">
        <v>4.67</v>
      </c>
      <c r="I304" s="2">
        <v>2.4</v>
      </c>
      <c r="J304" s="2" t="e">
        <v>#N/A</v>
      </c>
      <c r="K304" s="2">
        <v>3.17</v>
      </c>
      <c r="L304" s="2">
        <v>3.17</v>
      </c>
      <c r="M304" s="3">
        <v>4.4546999999999999</v>
      </c>
      <c r="N304" s="2"/>
      <c r="O304" s="2">
        <v>4.22</v>
      </c>
      <c r="P304" s="2" t="e">
        <v>#N/A</v>
      </c>
      <c r="Q304" s="2"/>
      <c r="R304" s="3">
        <v>4.1806999999999999</v>
      </c>
      <c r="S304" s="3">
        <v>4.0540000000000003</v>
      </c>
      <c r="T304" s="4">
        <v>4.2329999999999997</v>
      </c>
      <c r="U304" s="4">
        <v>4.101</v>
      </c>
      <c r="V304" s="3">
        <v>2.1859999999999999</v>
      </c>
      <c r="W304" s="3">
        <v>2.141</v>
      </c>
      <c r="X304" s="2"/>
      <c r="Y304" s="2">
        <v>4.3600000000000003</v>
      </c>
      <c r="Z304" s="2">
        <v>4.22</v>
      </c>
      <c r="AA304" s="2">
        <v>3.99</v>
      </c>
      <c r="AB304" s="2">
        <v>4.0599999999999996</v>
      </c>
      <c r="AC304" s="2">
        <v>4.22</v>
      </c>
      <c r="AD304" s="2">
        <v>4.2</v>
      </c>
      <c r="AE304" s="2">
        <v>4.3499999999999996</v>
      </c>
      <c r="AF304" s="2">
        <v>4.43</v>
      </c>
      <c r="AG304" s="2">
        <v>4.5</v>
      </c>
      <c r="AH304" s="2">
        <v>4.53</v>
      </c>
      <c r="AI304" s="2">
        <v>4.83</v>
      </c>
      <c r="AJ304" s="2">
        <v>5.05</v>
      </c>
      <c r="AK304" s="2">
        <v>5.12</v>
      </c>
      <c r="AL304" s="11">
        <v>3.8833695000000001</v>
      </c>
      <c r="AM304" s="11">
        <v>3.8796168999999998</v>
      </c>
      <c r="AN304" s="11">
        <v>3.8490112999999999</v>
      </c>
      <c r="AO304" s="11">
        <v>3.8499946999999999</v>
      </c>
      <c r="AP304" s="11">
        <v>3.8887406000000002</v>
      </c>
      <c r="AQ304" s="11">
        <v>3.9621884999999999</v>
      </c>
      <c r="AR304" s="11"/>
      <c r="AS304" s="2"/>
      <c r="AT304" s="7">
        <f t="shared" si="41"/>
        <v>3.9273000000000007</v>
      </c>
      <c r="AU304" s="7">
        <f t="shared" si="42"/>
        <v>3.9690000000000003</v>
      </c>
      <c r="AV304" s="7">
        <f t="shared" si="43"/>
        <v>2.0960000000000001</v>
      </c>
      <c r="AW304" s="2"/>
      <c r="AX304" s="8" t="e">
        <f t="shared" si="44"/>
        <v>#N/A</v>
      </c>
      <c r="AY304" s="8">
        <f t="shared" si="45"/>
        <v>-4.1699999999999626</v>
      </c>
      <c r="AZ304" s="2"/>
      <c r="BA304" s="2">
        <f t="shared" si="46"/>
        <v>0.3100000000000005</v>
      </c>
      <c r="BB304" s="2" t="e">
        <f t="shared" si="47"/>
        <v>#N/A</v>
      </c>
      <c r="BC304" s="2"/>
      <c r="CB304" s="2"/>
    </row>
    <row r="305" spans="1:80" x14ac:dyDescent="0.25">
      <c r="A305" s="5">
        <f t="shared" si="48"/>
        <v>45706</v>
      </c>
      <c r="B305" t="s">
        <v>325</v>
      </c>
      <c r="C305" s="2">
        <v>4.5599999999999996</v>
      </c>
      <c r="D305" s="2">
        <v>4.55</v>
      </c>
      <c r="E305" s="2">
        <v>2.5099999999999998</v>
      </c>
      <c r="F305" s="2">
        <v>3.6</v>
      </c>
      <c r="G305" s="7">
        <v>1.429</v>
      </c>
      <c r="H305" s="2">
        <v>4.6900000000000004</v>
      </c>
      <c r="I305" s="2">
        <v>2.31</v>
      </c>
      <c r="J305" s="2">
        <v>3.19</v>
      </c>
      <c r="K305" s="2">
        <v>3.17</v>
      </c>
      <c r="L305" s="2">
        <v>3.18</v>
      </c>
      <c r="M305" s="3">
        <v>4.5035999999999996</v>
      </c>
      <c r="N305" s="2"/>
      <c r="O305" s="2">
        <v>4.24</v>
      </c>
      <c r="P305" s="2">
        <v>4.3</v>
      </c>
      <c r="Q305" s="2"/>
      <c r="R305" s="3">
        <v>4.2098000000000004</v>
      </c>
      <c r="S305" s="3">
        <v>4.0857000000000001</v>
      </c>
      <c r="T305" s="4">
        <v>4.234</v>
      </c>
      <c r="U305" s="4">
        <v>4.1210000000000004</v>
      </c>
      <c r="V305" s="3">
        <v>2.1819999999999999</v>
      </c>
      <c r="W305" s="3">
        <v>2.1349999999999998</v>
      </c>
      <c r="X305" s="2"/>
      <c r="Y305" s="2">
        <v>4.38</v>
      </c>
      <c r="Z305" s="2">
        <v>4.24</v>
      </c>
      <c r="AA305" s="2">
        <v>4.03</v>
      </c>
      <c r="AB305" s="2">
        <v>4.09</v>
      </c>
      <c r="AC305" s="2">
        <v>4.26</v>
      </c>
      <c r="AD305" s="2">
        <v>4.24</v>
      </c>
      <c r="AE305" s="2">
        <v>4.38</v>
      </c>
      <c r="AF305" s="2">
        <v>4.47</v>
      </c>
      <c r="AG305" s="2">
        <v>4.54</v>
      </c>
      <c r="AH305" s="2">
        <v>4.5599999999999996</v>
      </c>
      <c r="AI305" s="2">
        <v>4.8600000000000003</v>
      </c>
      <c r="AJ305" s="2">
        <v>5.07</v>
      </c>
      <c r="AK305" s="2">
        <v>5.12</v>
      </c>
      <c r="AL305" s="11">
        <v>3.9304342999999999</v>
      </c>
      <c r="AM305" s="11">
        <v>3.9114586999999998</v>
      </c>
      <c r="AN305" s="11">
        <v>3.8705630000000002</v>
      </c>
      <c r="AO305" s="11">
        <v>3.8700839999999999</v>
      </c>
      <c r="AP305" s="11">
        <v>3.9085538</v>
      </c>
      <c r="AQ305" s="11">
        <v>3.9814378000000001</v>
      </c>
      <c r="AR305" s="11"/>
      <c r="AS305" s="2"/>
      <c r="AT305" s="7">
        <f t="shared" si="41"/>
        <v>3.9615999999999998</v>
      </c>
      <c r="AU305" s="7">
        <f t="shared" si="42"/>
        <v>4.0080000000000009</v>
      </c>
      <c r="AV305" s="7">
        <f t="shared" si="43"/>
        <v>2.0879999999999996</v>
      </c>
      <c r="AW305" s="2"/>
      <c r="AX305" s="8">
        <f t="shared" si="44"/>
        <v>0.99999999999997868</v>
      </c>
      <c r="AY305" s="8">
        <f t="shared" si="45"/>
        <v>-4.6400000000001107</v>
      </c>
      <c r="AZ305" s="2"/>
      <c r="BA305" s="2">
        <f t="shared" si="46"/>
        <v>0.3199999999999994</v>
      </c>
      <c r="BB305" s="2">
        <f t="shared" si="47"/>
        <v>0.25</v>
      </c>
      <c r="BC305" s="2"/>
      <c r="CB305" s="2"/>
    </row>
    <row r="306" spans="1:80" x14ac:dyDescent="0.25">
      <c r="A306" s="5">
        <f t="shared" si="48"/>
        <v>45707</v>
      </c>
      <c r="B306" t="s">
        <v>326</v>
      </c>
      <c r="C306" s="2">
        <v>4.62</v>
      </c>
      <c r="D306" s="2">
        <v>4.53</v>
      </c>
      <c r="E306" s="2">
        <v>2.5499999999999998</v>
      </c>
      <c r="F306" s="2">
        <v>3.67</v>
      </c>
      <c r="G306" s="7">
        <v>1.4379999999999999</v>
      </c>
      <c r="H306" s="2">
        <v>4.72</v>
      </c>
      <c r="I306" s="2">
        <v>2.34</v>
      </c>
      <c r="J306" s="2">
        <v>3.18</v>
      </c>
      <c r="K306" s="2">
        <v>3.24</v>
      </c>
      <c r="L306" s="2">
        <v>3.25</v>
      </c>
      <c r="M306" s="3">
        <v>4.5263</v>
      </c>
      <c r="N306" s="2"/>
      <c r="O306" s="2">
        <v>4.28</v>
      </c>
      <c r="P306" s="2">
        <v>4.2699999999999996</v>
      </c>
      <c r="Q306" s="2"/>
      <c r="R306" s="3">
        <v>4.2217000000000002</v>
      </c>
      <c r="S306" s="3">
        <v>4.1113999999999997</v>
      </c>
      <c r="T306" s="4">
        <v>4.2530000000000001</v>
      </c>
      <c r="U306" s="4">
        <v>4.1470000000000002</v>
      </c>
      <c r="V306" s="3">
        <v>2.218</v>
      </c>
      <c r="W306" s="3">
        <v>2.1800000000000002</v>
      </c>
      <c r="X306" s="2"/>
      <c r="Y306" s="2">
        <v>4.4000000000000004</v>
      </c>
      <c r="Z306" s="2">
        <v>4.28</v>
      </c>
      <c r="AA306" s="2">
        <v>4.0599999999999996</v>
      </c>
      <c r="AB306" s="2">
        <v>4.1399999999999997</v>
      </c>
      <c r="AC306" s="2">
        <v>4.3099999999999996</v>
      </c>
      <c r="AD306" s="2">
        <v>4.29</v>
      </c>
      <c r="AE306" s="2">
        <v>4.43</v>
      </c>
      <c r="AF306" s="2">
        <v>4.5199999999999996</v>
      </c>
      <c r="AG306" s="2">
        <v>4.59</v>
      </c>
      <c r="AH306" s="2">
        <v>4.62</v>
      </c>
      <c r="AI306" s="2">
        <v>4.92</v>
      </c>
      <c r="AJ306" s="2">
        <v>5.15</v>
      </c>
      <c r="AK306" s="2">
        <v>5.17</v>
      </c>
      <c r="AL306" s="11">
        <v>3.9658921</v>
      </c>
      <c r="AM306" s="11">
        <v>3.9658004999999998</v>
      </c>
      <c r="AN306" s="11">
        <v>3.9095881000000001</v>
      </c>
      <c r="AO306" s="11">
        <v>3.9044401</v>
      </c>
      <c r="AP306" s="11">
        <v>3.9503295</v>
      </c>
      <c r="AQ306" s="11">
        <v>4.0306164000000004</v>
      </c>
      <c r="AR306" s="11"/>
      <c r="AS306" s="2"/>
      <c r="AT306" s="7">
        <f t="shared" si="41"/>
        <v>4.0010999999999992</v>
      </c>
      <c r="AU306" s="7">
        <f t="shared" si="42"/>
        <v>4.0410000000000004</v>
      </c>
      <c r="AV306" s="7">
        <f t="shared" si="43"/>
        <v>2.1420000000000003</v>
      </c>
      <c r="AW306" s="2"/>
      <c r="AX306" s="8">
        <f t="shared" si="44"/>
        <v>8.9999999999999858</v>
      </c>
      <c r="AY306" s="8">
        <f t="shared" si="45"/>
        <v>-3.9900000000001157</v>
      </c>
      <c r="AZ306" s="2"/>
      <c r="BA306" s="2">
        <f t="shared" si="46"/>
        <v>0.33999999999999986</v>
      </c>
      <c r="BB306" s="2">
        <f t="shared" si="47"/>
        <v>0.26000000000000068</v>
      </c>
      <c r="BC306" s="2"/>
      <c r="CB306" s="2"/>
    </row>
    <row r="307" spans="1:80" x14ac:dyDescent="0.25">
      <c r="A307" s="5">
        <f t="shared" si="48"/>
        <v>45708</v>
      </c>
      <c r="B307" t="s">
        <v>327</v>
      </c>
      <c r="C307" s="2">
        <v>4.6100000000000003</v>
      </c>
      <c r="D307" s="2">
        <v>4.5</v>
      </c>
      <c r="E307" s="2">
        <v>2.54</v>
      </c>
      <c r="F307" s="2">
        <v>3.65</v>
      </c>
      <c r="G307" s="7">
        <v>1.444</v>
      </c>
      <c r="H307" s="2">
        <v>4.7</v>
      </c>
      <c r="I307" s="2">
        <v>2.36</v>
      </c>
      <c r="J307" s="2">
        <v>3.21</v>
      </c>
      <c r="K307" s="2">
        <v>3.27</v>
      </c>
      <c r="L307" s="2">
        <v>3.23</v>
      </c>
      <c r="M307" s="3">
        <v>4.5275999999999996</v>
      </c>
      <c r="N307" s="2"/>
      <c r="O307" s="2">
        <v>4.28</v>
      </c>
      <c r="P307" s="2">
        <v>4.2699999999999996</v>
      </c>
      <c r="Q307" s="2"/>
      <c r="R307" s="3">
        <v>4.2225999999999999</v>
      </c>
      <c r="S307" s="3">
        <v>4.1125999999999996</v>
      </c>
      <c r="T307" s="4">
        <v>4.2320000000000002</v>
      </c>
      <c r="U307" s="4">
        <v>4.117</v>
      </c>
      <c r="V307" s="3">
        <v>2.2029999999999998</v>
      </c>
      <c r="W307" s="3">
        <v>2.1549999999999998</v>
      </c>
      <c r="X307" s="2"/>
      <c r="Y307" s="2">
        <v>4.3899999999999997</v>
      </c>
      <c r="Z307" s="2">
        <v>4.28</v>
      </c>
      <c r="AA307" s="2">
        <v>4.05</v>
      </c>
      <c r="AB307" s="2">
        <v>4.12</v>
      </c>
      <c r="AC307" s="2">
        <v>4.29</v>
      </c>
      <c r="AD307" s="2">
        <v>4.2699999999999996</v>
      </c>
      <c r="AE307" s="2">
        <v>4.42</v>
      </c>
      <c r="AF307" s="2">
        <v>4.51</v>
      </c>
      <c r="AG307" s="2">
        <v>4.58</v>
      </c>
      <c r="AH307" s="2">
        <v>4.6100000000000003</v>
      </c>
      <c r="AI307" s="2">
        <v>4.92</v>
      </c>
      <c r="AJ307" s="2">
        <v>5.13</v>
      </c>
      <c r="AK307" s="2">
        <v>5.2</v>
      </c>
      <c r="AL307" s="11">
        <v>3.9592109999999998</v>
      </c>
      <c r="AM307" s="11">
        <v>3.9531893</v>
      </c>
      <c r="AN307" s="11">
        <v>3.9151883000000001</v>
      </c>
      <c r="AO307" s="11">
        <v>3.9258981999999998</v>
      </c>
      <c r="AP307" s="11">
        <v>3.9736687000000002</v>
      </c>
      <c r="AQ307" s="11">
        <v>4.0511204999999997</v>
      </c>
      <c r="AR307" s="11"/>
      <c r="AS307" s="2"/>
      <c r="AT307" s="7">
        <f t="shared" si="41"/>
        <v>4.0025999999999993</v>
      </c>
      <c r="AU307" s="7">
        <f t="shared" si="42"/>
        <v>4.0019999999999998</v>
      </c>
      <c r="AV307" s="7">
        <f t="shared" si="43"/>
        <v>2.1069999999999998</v>
      </c>
      <c r="AW307" s="2"/>
      <c r="AX307" s="8">
        <f t="shared" si="44"/>
        <v>11.000000000000032</v>
      </c>
      <c r="AY307" s="8">
        <f t="shared" si="45"/>
        <v>5.9999999999948983E-2</v>
      </c>
      <c r="AZ307" s="2"/>
      <c r="BA307" s="2">
        <f t="shared" si="46"/>
        <v>0.33000000000000007</v>
      </c>
      <c r="BB307" s="2">
        <f t="shared" si="47"/>
        <v>0.23000000000000043</v>
      </c>
      <c r="BC307" s="2"/>
      <c r="CB307" s="2"/>
    </row>
    <row r="308" spans="1:80" x14ac:dyDescent="0.25">
      <c r="A308" s="5">
        <f t="shared" si="48"/>
        <v>45709</v>
      </c>
      <c r="B308" t="s">
        <v>328</v>
      </c>
      <c r="C308" s="2">
        <v>4.5599999999999996</v>
      </c>
      <c r="D308" s="2">
        <v>4.42</v>
      </c>
      <c r="E308" s="2">
        <v>2.4500000000000002</v>
      </c>
      <c r="F308" s="2">
        <v>3.59</v>
      </c>
      <c r="G308" s="7">
        <v>1.4219999999999999</v>
      </c>
      <c r="H308" s="2">
        <v>4.7</v>
      </c>
      <c r="I308" s="2">
        <v>2.36</v>
      </c>
      <c r="J308" s="2">
        <v>3.11</v>
      </c>
      <c r="K308" s="2">
        <v>3.22</v>
      </c>
      <c r="L308" s="2">
        <v>3.17</v>
      </c>
      <c r="M308" s="3">
        <v>4.5167000000000002</v>
      </c>
      <c r="N308" s="2"/>
      <c r="O308" s="2">
        <v>4.22</v>
      </c>
      <c r="P308" s="2">
        <v>4.1900000000000004</v>
      </c>
      <c r="Q308" s="2"/>
      <c r="R308" s="3">
        <v>4.2153</v>
      </c>
      <c r="S308" s="3">
        <v>4.0975000000000001</v>
      </c>
      <c r="T308" s="4">
        <v>4.218</v>
      </c>
      <c r="U308" s="4">
        <v>4.1029999999999998</v>
      </c>
      <c r="V308" s="3">
        <v>2.1789999999999998</v>
      </c>
      <c r="W308" s="3">
        <v>2.1230000000000002</v>
      </c>
      <c r="X308" s="2"/>
      <c r="Y308" s="2">
        <v>4.34</v>
      </c>
      <c r="Z308" s="2">
        <v>4.22</v>
      </c>
      <c r="AA308" s="2">
        <v>4.01</v>
      </c>
      <c r="AB308" s="2">
        <v>4.07</v>
      </c>
      <c r="AC308" s="2">
        <v>4.24</v>
      </c>
      <c r="AD308" s="2">
        <v>4.2300000000000004</v>
      </c>
      <c r="AE308" s="2">
        <v>4.37</v>
      </c>
      <c r="AF308" s="2">
        <v>4.46</v>
      </c>
      <c r="AG308" s="2">
        <v>4.53</v>
      </c>
      <c r="AH308" s="2">
        <v>4.5599999999999996</v>
      </c>
      <c r="AI308" s="2">
        <v>4.87</v>
      </c>
      <c r="AJ308" s="2">
        <v>5.09</v>
      </c>
      <c r="AK308" s="2">
        <v>5.12</v>
      </c>
      <c r="AL308" s="11">
        <v>3.9357063999999999</v>
      </c>
      <c r="AM308" s="11">
        <v>3.8913388000000002</v>
      </c>
      <c r="AN308" s="11">
        <v>3.8621097</v>
      </c>
      <c r="AO308" s="11">
        <v>3.8754043</v>
      </c>
      <c r="AP308" s="11">
        <v>3.9221458</v>
      </c>
      <c r="AQ308" s="11">
        <v>3.9953856000000001</v>
      </c>
      <c r="AR308" s="11"/>
      <c r="AS308" s="2"/>
      <c r="AT308" s="7">
        <f t="shared" si="41"/>
        <v>3.9797000000000002</v>
      </c>
      <c r="AU308" s="7">
        <f t="shared" si="42"/>
        <v>3.9879999999999995</v>
      </c>
      <c r="AV308" s="7">
        <f t="shared" si="43"/>
        <v>2.0670000000000006</v>
      </c>
      <c r="AW308" s="2"/>
      <c r="AX308" s="8">
        <f t="shared" si="44"/>
        <v>13.999999999999968</v>
      </c>
      <c r="AY308" s="8">
        <f t="shared" si="45"/>
        <v>-0.82999999999993079</v>
      </c>
      <c r="AZ308" s="2"/>
      <c r="BA308" s="2">
        <f t="shared" si="46"/>
        <v>0.33999999999999986</v>
      </c>
      <c r="BB308" s="2">
        <f t="shared" si="47"/>
        <v>0.22999999999999954</v>
      </c>
      <c r="BC308" s="2"/>
      <c r="CB308" s="2"/>
    </row>
    <row r="309" spans="1:80" x14ac:dyDescent="0.25">
      <c r="A309" s="5">
        <f t="shared" si="48"/>
        <v>45712</v>
      </c>
      <c r="B309" t="s">
        <v>329</v>
      </c>
      <c r="C309" s="2">
        <v>4.57</v>
      </c>
      <c r="D309" s="2">
        <v>4.4000000000000004</v>
      </c>
      <c r="E309" s="2">
        <v>2.4900000000000002</v>
      </c>
      <c r="F309" s="2">
        <v>3.6</v>
      </c>
      <c r="G309" s="7">
        <v>1.4219999999999999</v>
      </c>
      <c r="H309" s="2">
        <v>4.6399999999999997</v>
      </c>
      <c r="I309" s="2">
        <v>2.33</v>
      </c>
      <c r="J309" s="2">
        <v>3.07</v>
      </c>
      <c r="K309" s="2">
        <v>3.23</v>
      </c>
      <c r="L309" s="2">
        <v>3.2</v>
      </c>
      <c r="M309" s="3">
        <v>4.4390999999999998</v>
      </c>
      <c r="N309" s="2"/>
      <c r="O309" s="2">
        <v>4.24</v>
      </c>
      <c r="P309" s="2">
        <v>4.17</v>
      </c>
      <c r="Q309" s="2"/>
      <c r="R309" s="3">
        <v>4.2160000000000002</v>
      </c>
      <c r="S309" s="3">
        <v>4.0945</v>
      </c>
      <c r="T309" s="4">
        <v>4.1870000000000003</v>
      </c>
      <c r="U309" s="4">
        <v>4.0549999999999997</v>
      </c>
      <c r="V309" s="3">
        <v>2.1659999999999999</v>
      </c>
      <c r="W309" s="3">
        <v>2.1070000000000002</v>
      </c>
      <c r="X309" s="2"/>
      <c r="Y309" s="2">
        <v>4.42</v>
      </c>
      <c r="Z309" s="2">
        <v>4.24</v>
      </c>
      <c r="AA309" s="2">
        <v>4.04</v>
      </c>
      <c r="AB309" s="2">
        <v>4.08</v>
      </c>
      <c r="AC309" s="2">
        <v>4.25</v>
      </c>
      <c r="AD309" s="2">
        <v>4.24</v>
      </c>
      <c r="AE309" s="2">
        <v>4.37</v>
      </c>
      <c r="AF309" s="2">
        <v>4.47</v>
      </c>
      <c r="AG309" s="2">
        <v>4.54</v>
      </c>
      <c r="AH309" s="2">
        <v>4.57</v>
      </c>
      <c r="AI309" s="2">
        <v>4.88</v>
      </c>
      <c r="AJ309" s="2">
        <v>5.09</v>
      </c>
      <c r="AK309" s="2">
        <v>5.2</v>
      </c>
      <c r="AL309" s="11">
        <v>3.9193440000000002</v>
      </c>
      <c r="AM309" s="11">
        <v>3.9203437000000001</v>
      </c>
      <c r="AN309" s="11">
        <v>3.8914966999999998</v>
      </c>
      <c r="AO309" s="11">
        <v>3.8839484</v>
      </c>
      <c r="AP309" s="11">
        <v>3.9175629999999999</v>
      </c>
      <c r="AQ309" s="11">
        <v>3.9899669000000002</v>
      </c>
      <c r="AR309" s="11"/>
      <c r="AS309" s="2"/>
      <c r="AT309" s="7">
        <f t="shared" si="41"/>
        <v>3.9729999999999999</v>
      </c>
      <c r="AU309" s="7">
        <f t="shared" si="42"/>
        <v>3.9229999999999992</v>
      </c>
      <c r="AV309" s="7">
        <f t="shared" si="43"/>
        <v>2.0480000000000005</v>
      </c>
      <c r="AW309" s="2"/>
      <c r="AX309" s="8">
        <f t="shared" si="44"/>
        <v>16.999999999999993</v>
      </c>
      <c r="AY309" s="8">
        <f t="shared" si="45"/>
        <v>5.0000000000000711</v>
      </c>
      <c r="AZ309" s="2"/>
      <c r="BA309" s="2">
        <f t="shared" si="46"/>
        <v>0.33000000000000007</v>
      </c>
      <c r="BB309" s="2">
        <f t="shared" si="47"/>
        <v>0.23000000000000043</v>
      </c>
      <c r="BC309" s="2"/>
      <c r="CB309" s="2"/>
    </row>
    <row r="310" spans="1:80" x14ac:dyDescent="0.25">
      <c r="A310" s="5">
        <f t="shared" si="48"/>
        <v>45713</v>
      </c>
      <c r="B310" t="s">
        <v>330</v>
      </c>
      <c r="C310" s="2">
        <v>4.51</v>
      </c>
      <c r="D310" s="2">
        <v>4.3</v>
      </c>
      <c r="E310" s="2">
        <v>2.46</v>
      </c>
      <c r="F310" s="2">
        <v>3.55</v>
      </c>
      <c r="G310" s="7">
        <v>1.361</v>
      </c>
      <c r="H310" s="2">
        <v>4.62</v>
      </c>
      <c r="I310" s="2">
        <v>2.31</v>
      </c>
      <c r="J310" s="2">
        <v>2.99</v>
      </c>
      <c r="K310" s="2">
        <v>3.19</v>
      </c>
      <c r="L310" s="2">
        <v>3.15</v>
      </c>
      <c r="M310" s="3">
        <v>4.3997000000000002</v>
      </c>
      <c r="N310" s="2"/>
      <c r="O310" s="2">
        <v>4.17</v>
      </c>
      <c r="P310" s="2">
        <v>4.0999999999999996</v>
      </c>
      <c r="Q310" s="2"/>
      <c r="R310" s="3">
        <v>4.1913999999999998</v>
      </c>
      <c r="S310" s="3">
        <v>4.0454999999999997</v>
      </c>
      <c r="T310" s="4">
        <v>4.133</v>
      </c>
      <c r="U310" s="4">
        <v>3.96</v>
      </c>
      <c r="V310" s="3">
        <v>2.145</v>
      </c>
      <c r="W310" s="3">
        <v>2.08</v>
      </c>
      <c r="X310" s="2"/>
      <c r="Y310" s="2">
        <v>4.38</v>
      </c>
      <c r="Z310" s="2">
        <v>4.17</v>
      </c>
      <c r="AA310" s="2">
        <v>3.97</v>
      </c>
      <c r="AB310" s="2">
        <v>4.03</v>
      </c>
      <c r="AC310" s="2">
        <v>4.18</v>
      </c>
      <c r="AD310" s="2">
        <v>4.16</v>
      </c>
      <c r="AE310" s="2">
        <v>4.3</v>
      </c>
      <c r="AF310" s="2">
        <v>4.4000000000000004</v>
      </c>
      <c r="AG310" s="2">
        <v>4.4800000000000004</v>
      </c>
      <c r="AH310" s="2">
        <v>4.51</v>
      </c>
      <c r="AI310" s="2">
        <v>4.8099999999999996</v>
      </c>
      <c r="AJ310" s="2">
        <v>5.0199999999999996</v>
      </c>
      <c r="AK310" s="2">
        <v>5.0999999999999996</v>
      </c>
      <c r="AL310" s="11">
        <v>3.8741010999999999</v>
      </c>
      <c r="AM310" s="11">
        <v>3.8457925999999998</v>
      </c>
      <c r="AN310" s="11">
        <v>3.8060151000000002</v>
      </c>
      <c r="AO310" s="11">
        <v>3.7948826000000002</v>
      </c>
      <c r="AP310" s="11">
        <v>3.8259471999999999</v>
      </c>
      <c r="AQ310" s="11">
        <v>3.8986448999999999</v>
      </c>
      <c r="AR310" s="11"/>
      <c r="AS310" s="2"/>
      <c r="AT310" s="7">
        <f t="shared" si="41"/>
        <v>3.8995999999999995</v>
      </c>
      <c r="AU310" s="7">
        <f t="shared" si="42"/>
        <v>3.7869999999999999</v>
      </c>
      <c r="AV310" s="7">
        <f t="shared" si="43"/>
        <v>2.0150000000000001</v>
      </c>
      <c r="AW310" s="2"/>
      <c r="AX310" s="8">
        <f t="shared" si="44"/>
        <v>20.999999999999996</v>
      </c>
      <c r="AY310" s="8">
        <f t="shared" si="45"/>
        <v>11.259999999999959</v>
      </c>
      <c r="AZ310" s="2"/>
      <c r="BA310" s="2">
        <f t="shared" si="46"/>
        <v>0.33999999999999986</v>
      </c>
      <c r="BB310" s="2">
        <f t="shared" si="47"/>
        <v>0.20000000000000018</v>
      </c>
      <c r="BC310" s="2"/>
      <c r="CB310" s="2"/>
    </row>
    <row r="311" spans="1:80" x14ac:dyDescent="0.25">
      <c r="A311" s="5">
        <f t="shared" si="48"/>
        <v>45714</v>
      </c>
      <c r="B311" t="s">
        <v>331</v>
      </c>
      <c r="C311" s="2">
        <v>4.5</v>
      </c>
      <c r="D311" s="2">
        <v>4.25</v>
      </c>
      <c r="E311" s="2">
        <v>2.42</v>
      </c>
      <c r="F311" s="2">
        <v>3.52</v>
      </c>
      <c r="G311" s="7">
        <v>1.3540000000000001</v>
      </c>
      <c r="H311" s="2">
        <v>4.63</v>
      </c>
      <c r="I311" s="2">
        <v>2.31</v>
      </c>
      <c r="J311" s="2">
        <v>2.98</v>
      </c>
      <c r="K311" s="2">
        <v>3.15</v>
      </c>
      <c r="L311" s="2">
        <v>3.11</v>
      </c>
      <c r="M311" s="3">
        <v>4.3630000000000004</v>
      </c>
      <c r="N311" s="2"/>
      <c r="O311" s="2">
        <v>4.18</v>
      </c>
      <c r="P311" s="2">
        <v>4.07</v>
      </c>
      <c r="Q311" s="2"/>
      <c r="R311" s="3">
        <v>4.1924000000000001</v>
      </c>
      <c r="S311" s="3">
        <v>4.0439999999999996</v>
      </c>
      <c r="T311" s="4">
        <v>4.1440000000000001</v>
      </c>
      <c r="U311" s="4">
        <v>3.9620000000000002</v>
      </c>
      <c r="V311" s="3">
        <v>2.1579999999999999</v>
      </c>
      <c r="W311" s="3">
        <v>2.0830000000000002</v>
      </c>
      <c r="X311" s="2"/>
      <c r="Y311" s="2">
        <v>4.38</v>
      </c>
      <c r="Z311" s="2">
        <v>4.18</v>
      </c>
      <c r="AA311" s="2">
        <v>3.97</v>
      </c>
      <c r="AB311" s="2">
        <v>4.0199999999999996</v>
      </c>
      <c r="AC311" s="2">
        <v>4.18</v>
      </c>
      <c r="AD311" s="2">
        <v>4.17</v>
      </c>
      <c r="AE311" s="2">
        <v>4.3</v>
      </c>
      <c r="AF311" s="2">
        <v>4.4000000000000004</v>
      </c>
      <c r="AG311" s="2">
        <v>4.47</v>
      </c>
      <c r="AH311" s="2">
        <v>4.5</v>
      </c>
      <c r="AI311" s="2">
        <v>4.8099999999999996</v>
      </c>
      <c r="AJ311" s="2">
        <v>5.0199999999999996</v>
      </c>
      <c r="AK311" s="2">
        <v>5.07</v>
      </c>
      <c r="AL311" s="11">
        <v>3.8819965000000001</v>
      </c>
      <c r="AM311" s="11">
        <v>3.8437800000000002</v>
      </c>
      <c r="AN311" s="11">
        <v>3.7971910000000002</v>
      </c>
      <c r="AO311" s="11">
        <v>3.7896401000000002</v>
      </c>
      <c r="AP311" s="11">
        <v>3.8277052999999999</v>
      </c>
      <c r="AQ311" s="11">
        <v>3.9036415999999998</v>
      </c>
      <c r="AR311" s="11"/>
      <c r="AS311" s="2"/>
      <c r="AT311" s="7">
        <f t="shared" si="41"/>
        <v>3.8955999999999991</v>
      </c>
      <c r="AU311" s="7">
        <f t="shared" si="42"/>
        <v>3.7800000000000002</v>
      </c>
      <c r="AV311" s="7">
        <f t="shared" si="43"/>
        <v>2.0080000000000005</v>
      </c>
      <c r="AW311" s="2"/>
      <c r="AX311" s="8">
        <f t="shared" si="44"/>
        <v>25</v>
      </c>
      <c r="AY311" s="8">
        <f t="shared" si="45"/>
        <v>11.559999999999881</v>
      </c>
      <c r="AZ311" s="2"/>
      <c r="BA311" s="2">
        <f t="shared" si="46"/>
        <v>0.32000000000000028</v>
      </c>
      <c r="BB311" s="2">
        <f t="shared" si="47"/>
        <v>0.17999999999999972</v>
      </c>
      <c r="BC311" s="2"/>
      <c r="CB311" s="2"/>
    </row>
    <row r="312" spans="1:80" x14ac:dyDescent="0.25">
      <c r="A312" s="5">
        <f t="shared" si="48"/>
        <v>45715</v>
      </c>
      <c r="B312" t="s">
        <v>332</v>
      </c>
      <c r="C312" s="2">
        <v>4.5199999999999996</v>
      </c>
      <c r="D312" s="2">
        <v>4.29</v>
      </c>
      <c r="E312" s="2">
        <v>2.42</v>
      </c>
      <c r="F312" s="2">
        <v>3.51</v>
      </c>
      <c r="G312" s="7">
        <v>1.401</v>
      </c>
      <c r="H312" s="2">
        <v>4.6399999999999997</v>
      </c>
      <c r="I312" s="2">
        <v>2.2599999999999998</v>
      </c>
      <c r="J312" s="2">
        <v>2.97</v>
      </c>
      <c r="K312" s="2">
        <v>3.15</v>
      </c>
      <c r="L312" s="2">
        <v>3.12</v>
      </c>
      <c r="M312" s="3">
        <v>4.3390000000000004</v>
      </c>
      <c r="N312" s="2"/>
      <c r="O312" s="2">
        <v>4.1900000000000004</v>
      </c>
      <c r="P312" s="2">
        <v>4.08</v>
      </c>
      <c r="Q312" s="2"/>
      <c r="R312" s="3">
        <v>4.1870000000000003</v>
      </c>
      <c r="S312" s="3">
        <v>4.0362999999999998</v>
      </c>
      <c r="T312" s="4">
        <v>4.1319999999999997</v>
      </c>
      <c r="U312" s="4">
        <v>3.94</v>
      </c>
      <c r="V312" s="3">
        <v>2.1309999999999998</v>
      </c>
      <c r="W312" s="3">
        <v>2.048</v>
      </c>
      <c r="X312" s="2"/>
      <c r="Y312" s="2">
        <v>4.41</v>
      </c>
      <c r="Z312" s="2">
        <v>4.1900000000000004</v>
      </c>
      <c r="AA312" s="2">
        <v>3.99</v>
      </c>
      <c r="AB312" s="2">
        <v>4.03</v>
      </c>
      <c r="AC312" s="2">
        <v>4.2</v>
      </c>
      <c r="AD312" s="2">
        <v>4.18</v>
      </c>
      <c r="AE312" s="2">
        <v>4.32</v>
      </c>
      <c r="AF312" s="2">
        <v>4.42</v>
      </c>
      <c r="AG312" s="2">
        <v>4.49</v>
      </c>
      <c r="AH312" s="2">
        <v>4.5199999999999996</v>
      </c>
      <c r="AI312" s="2">
        <v>4.83</v>
      </c>
      <c r="AJ312" s="2">
        <v>5.05</v>
      </c>
      <c r="AK312" s="2">
        <v>5.13</v>
      </c>
      <c r="AL312" s="11">
        <v>3.8788179999999999</v>
      </c>
      <c r="AM312" s="11">
        <v>3.8313481</v>
      </c>
      <c r="AN312" s="11">
        <v>3.8029177999999999</v>
      </c>
      <c r="AO312" s="11">
        <v>3.8207330000000002</v>
      </c>
      <c r="AP312" s="11">
        <v>3.8724878</v>
      </c>
      <c r="AQ312" s="11">
        <v>3.9540473999999999</v>
      </c>
      <c r="AR312" s="11"/>
      <c r="AS312" s="2"/>
      <c r="AT312" s="7">
        <f t="shared" si="41"/>
        <v>3.8855999999999993</v>
      </c>
      <c r="AU312" s="7">
        <f t="shared" si="42"/>
        <v>3.7480000000000002</v>
      </c>
      <c r="AV312" s="7">
        <f t="shared" si="43"/>
        <v>1.9650000000000003</v>
      </c>
      <c r="AW312" s="2"/>
      <c r="AX312" s="8">
        <f t="shared" si="44"/>
        <v>22.999999999999954</v>
      </c>
      <c r="AY312" s="8">
        <f t="shared" si="45"/>
        <v>13.759999999999906</v>
      </c>
      <c r="AZ312" s="2"/>
      <c r="BA312" s="2">
        <f t="shared" si="46"/>
        <v>0.32999999999999918</v>
      </c>
      <c r="BB312" s="2">
        <f t="shared" si="47"/>
        <v>0.20999999999999996</v>
      </c>
      <c r="BC312" s="2"/>
      <c r="CB312" s="2"/>
    </row>
    <row r="313" spans="1:80" x14ac:dyDescent="0.25">
      <c r="A313" s="5">
        <f t="shared" si="48"/>
        <v>45716</v>
      </c>
      <c r="B313" t="s">
        <v>333</v>
      </c>
      <c r="C313" s="2">
        <v>4.4800000000000004</v>
      </c>
      <c r="D313" s="2">
        <v>4.24</v>
      </c>
      <c r="E313" s="2">
        <v>2.39</v>
      </c>
      <c r="F313" s="2">
        <v>3.49</v>
      </c>
      <c r="G313" s="7">
        <v>1.37</v>
      </c>
      <c r="H313" s="2">
        <v>4.53</v>
      </c>
      <c r="I313" s="2">
        <v>2.23</v>
      </c>
      <c r="J313" s="2">
        <v>2.9</v>
      </c>
      <c r="K313" s="2">
        <v>3.13</v>
      </c>
      <c r="L313" s="2">
        <v>3.11</v>
      </c>
      <c r="M313" s="3">
        <v>4.2976999999999999</v>
      </c>
      <c r="N313" s="2"/>
      <c r="O313" s="2">
        <v>4.17</v>
      </c>
      <c r="P313" s="2">
        <v>4</v>
      </c>
      <c r="Q313" s="2"/>
      <c r="R313" s="3">
        <v>4.1806000000000001</v>
      </c>
      <c r="S313" s="3">
        <v>4.0199999999999996</v>
      </c>
      <c r="T313" s="4">
        <v>4.1029999999999998</v>
      </c>
      <c r="U313" s="4">
        <v>3.9009999999999998</v>
      </c>
      <c r="V313" s="3">
        <v>2.125</v>
      </c>
      <c r="W313" s="3">
        <v>2.0369999999999999</v>
      </c>
      <c r="X313" s="2"/>
      <c r="Y313" s="2">
        <v>4.3899999999999997</v>
      </c>
      <c r="Z313" s="2">
        <v>4.17</v>
      </c>
      <c r="AA313" s="2">
        <v>3.96</v>
      </c>
      <c r="AB313" s="2">
        <v>4.16</v>
      </c>
      <c r="AC313" s="2">
        <v>4.22</v>
      </c>
      <c r="AD313" s="2">
        <v>4.28</v>
      </c>
      <c r="AE313" s="2">
        <v>4.25</v>
      </c>
      <c r="AF313" s="2">
        <v>4.37</v>
      </c>
      <c r="AG313" s="2">
        <v>4.47</v>
      </c>
      <c r="AH313" s="2">
        <v>4.4800000000000004</v>
      </c>
      <c r="AI313" s="2">
        <v>4.8099999999999996</v>
      </c>
      <c r="AJ313" s="2">
        <v>5.0199999999999996</v>
      </c>
      <c r="AK313" s="2">
        <v>5.07</v>
      </c>
      <c r="AL313" s="11">
        <v>3.8557500999999998</v>
      </c>
      <c r="AM313" s="11">
        <v>3.7966316</v>
      </c>
      <c r="AN313" s="11">
        <v>3.7617117000000002</v>
      </c>
      <c r="AO313" s="11">
        <v>3.7762566999999998</v>
      </c>
      <c r="AP313" s="11">
        <v>3.8217253000000002</v>
      </c>
      <c r="AQ313" s="11">
        <v>3.8957066999999999</v>
      </c>
      <c r="AR313" s="11"/>
      <c r="AS313" s="2"/>
      <c r="AT313" s="7">
        <f t="shared" si="41"/>
        <v>3.8593999999999991</v>
      </c>
      <c r="AU313" s="7">
        <f t="shared" si="42"/>
        <v>3.6989999999999998</v>
      </c>
      <c r="AV313" s="7">
        <f t="shared" si="43"/>
        <v>1.9489999999999998</v>
      </c>
      <c r="AW313" s="2"/>
      <c r="AX313" s="8">
        <f t="shared" si="44"/>
        <v>24.000000000000021</v>
      </c>
      <c r="AY313" s="8">
        <f t="shared" si="45"/>
        <v>16.039999999999921</v>
      </c>
      <c r="AZ313" s="2"/>
      <c r="BA313" s="2">
        <f t="shared" si="46"/>
        <v>0.3100000000000005</v>
      </c>
      <c r="BB313" s="2">
        <f t="shared" si="47"/>
        <v>0.24000000000000021</v>
      </c>
      <c r="BC313" s="2"/>
      <c r="CB313" s="2"/>
    </row>
    <row r="314" spans="1:80" x14ac:dyDescent="0.25">
      <c r="A314" s="5">
        <f t="shared" si="48"/>
        <v>45719</v>
      </c>
      <c r="B314" t="s">
        <v>334</v>
      </c>
      <c r="C314" s="2">
        <v>4.57</v>
      </c>
      <c r="D314" s="2">
        <v>4.16</v>
      </c>
      <c r="E314" s="2">
        <v>2.4700000000000002</v>
      </c>
      <c r="F314" s="2">
        <v>3.57</v>
      </c>
      <c r="G314" s="7">
        <v>1.419</v>
      </c>
      <c r="H314" s="2">
        <v>4.55</v>
      </c>
      <c r="I314" s="2">
        <v>2.37</v>
      </c>
      <c r="J314" s="2">
        <v>2.83</v>
      </c>
      <c r="K314" s="2">
        <v>3.21</v>
      </c>
      <c r="L314" s="2">
        <v>3.16</v>
      </c>
      <c r="M314" s="3">
        <v>4.3301999999999996</v>
      </c>
      <c r="N314" s="2"/>
      <c r="O314" s="2">
        <v>4.22</v>
      </c>
      <c r="P314" s="2">
        <v>3.98</v>
      </c>
      <c r="Q314" s="2"/>
      <c r="R314" s="3">
        <v>4.2023999999999999</v>
      </c>
      <c r="S314" s="3">
        <v>4.0598999999999998</v>
      </c>
      <c r="T314" s="4">
        <v>4.0780000000000003</v>
      </c>
      <c r="U314" s="4">
        <v>3.875</v>
      </c>
      <c r="V314" s="3">
        <v>2.1659999999999999</v>
      </c>
      <c r="W314" s="3">
        <v>2.085</v>
      </c>
      <c r="X314" s="2"/>
      <c r="Y314" s="2">
        <v>4.0199999999999996</v>
      </c>
      <c r="Z314" s="2">
        <v>4.22</v>
      </c>
      <c r="AA314" s="2">
        <v>4.18</v>
      </c>
      <c r="AB314" s="2">
        <v>4.21</v>
      </c>
      <c r="AC314" s="2">
        <v>4.26</v>
      </c>
      <c r="AD314" s="2">
        <v>4.33</v>
      </c>
      <c r="AE314" s="2">
        <v>4.3</v>
      </c>
      <c r="AF314" s="2">
        <v>4.42</v>
      </c>
      <c r="AG314" s="2">
        <v>4.5199999999999996</v>
      </c>
      <c r="AH314" s="2">
        <v>4.57</v>
      </c>
      <c r="AI314" s="2">
        <v>4.8600000000000003</v>
      </c>
      <c r="AJ314" s="2">
        <v>5.05</v>
      </c>
      <c r="AK314" s="2">
        <v>5.1100000000000003</v>
      </c>
      <c r="AL314" s="11">
        <v>3.9184092000000001</v>
      </c>
      <c r="AM314" s="11">
        <v>3.8910271000000001</v>
      </c>
      <c r="AN314" s="11">
        <v>3.8167502999999998</v>
      </c>
      <c r="AO314" s="11">
        <v>3.8042810999999999</v>
      </c>
      <c r="AP314" s="11">
        <v>3.847054</v>
      </c>
      <c r="AQ314" s="11">
        <v>3.9304611</v>
      </c>
      <c r="AR314" s="11"/>
      <c r="AS314" s="2"/>
      <c r="AT314" s="7">
        <f t="shared" si="41"/>
        <v>3.9173999999999998</v>
      </c>
      <c r="AU314" s="7">
        <f t="shared" si="42"/>
        <v>3.6719999999999997</v>
      </c>
      <c r="AV314" s="7">
        <f t="shared" si="43"/>
        <v>2.004</v>
      </c>
      <c r="AW314" s="2"/>
      <c r="AX314" s="8">
        <f t="shared" si="44"/>
        <v>41.000000000000014</v>
      </c>
      <c r="AY314" s="8">
        <f t="shared" si="45"/>
        <v>24.540000000000006</v>
      </c>
      <c r="AZ314" s="2"/>
      <c r="BA314" s="2">
        <f t="shared" si="46"/>
        <v>0.35000000000000053</v>
      </c>
      <c r="BB314" s="2">
        <f t="shared" si="47"/>
        <v>0.18000000000000016</v>
      </c>
      <c r="BC314" s="2"/>
      <c r="CB314" s="2"/>
    </row>
    <row r="315" spans="1:80" x14ac:dyDescent="0.25">
      <c r="A315" s="5">
        <f t="shared" si="48"/>
        <v>45720</v>
      </c>
      <c r="B315" t="s">
        <v>335</v>
      </c>
      <c r="C315" s="2">
        <v>4.5599999999999996</v>
      </c>
      <c r="D315" s="2">
        <v>4.22</v>
      </c>
      <c r="E315" s="2">
        <v>2.5099999999999998</v>
      </c>
      <c r="F315" s="2">
        <v>3.6</v>
      </c>
      <c r="G315" s="7">
        <v>1.419</v>
      </c>
      <c r="H315" s="2">
        <v>4.53</v>
      </c>
      <c r="I315" s="2">
        <v>2.33</v>
      </c>
      <c r="J315" s="2">
        <v>2.94</v>
      </c>
      <c r="K315" s="2">
        <v>3.24</v>
      </c>
      <c r="L315" s="2">
        <v>3.23</v>
      </c>
      <c r="M315" s="3">
        <v>4.2672999999999996</v>
      </c>
      <c r="N315" s="2"/>
      <c r="O315" s="2">
        <v>4.2</v>
      </c>
      <c r="P315" s="2">
        <v>3.96</v>
      </c>
      <c r="Q315" s="2"/>
      <c r="R315" s="3">
        <v>4.1841999999999997</v>
      </c>
      <c r="S315" s="3">
        <v>4.0229999999999997</v>
      </c>
      <c r="T315" s="4">
        <v>4</v>
      </c>
      <c r="U315" s="4">
        <v>3.7690000000000001</v>
      </c>
      <c r="V315" s="3">
        <v>2.1480000000000001</v>
      </c>
      <c r="W315" s="3">
        <v>2.0609999999999999</v>
      </c>
      <c r="X315" s="2"/>
      <c r="Y315" s="2">
        <v>4.0199999999999996</v>
      </c>
      <c r="Z315" s="2">
        <v>4.2</v>
      </c>
      <c r="AA315" s="2">
        <v>4.16</v>
      </c>
      <c r="AB315" s="2">
        <v>4.17</v>
      </c>
      <c r="AC315" s="2">
        <v>4.2300000000000004</v>
      </c>
      <c r="AD315" s="2">
        <v>4.3</v>
      </c>
      <c r="AE315" s="2">
        <v>4.29</v>
      </c>
      <c r="AF315" s="2">
        <v>4.4000000000000004</v>
      </c>
      <c r="AG315" s="2">
        <v>4.51</v>
      </c>
      <c r="AH315" s="2">
        <v>4.5599999999999996</v>
      </c>
      <c r="AI315" s="2">
        <v>4.8499999999999996</v>
      </c>
      <c r="AJ315" s="2">
        <v>5.05</v>
      </c>
      <c r="AK315" s="2">
        <v>5.17</v>
      </c>
      <c r="AL315" s="11">
        <v>3.8756257000000001</v>
      </c>
      <c r="AM315" s="11">
        <v>3.8379591999999998</v>
      </c>
      <c r="AN315" s="11">
        <v>3.7715626000000002</v>
      </c>
      <c r="AO315" s="11">
        <v>3.7821760000000002</v>
      </c>
      <c r="AP315" s="11">
        <v>3.8441961</v>
      </c>
      <c r="AQ315" s="11">
        <v>3.9326793000000002</v>
      </c>
      <c r="AR315" s="11"/>
      <c r="AS315" s="2"/>
      <c r="AT315" s="7">
        <f t="shared" si="41"/>
        <v>3.8617999999999997</v>
      </c>
      <c r="AU315" s="7">
        <f t="shared" si="42"/>
        <v>3.5380000000000003</v>
      </c>
      <c r="AV315" s="7">
        <f t="shared" si="43"/>
        <v>1.9739999999999998</v>
      </c>
      <c r="AW315" s="2"/>
      <c r="AX315" s="8">
        <f t="shared" si="44"/>
        <v>33.999999999999986</v>
      </c>
      <c r="AY315" s="8">
        <f t="shared" si="45"/>
        <v>32.379999999999939</v>
      </c>
      <c r="AZ315" s="2"/>
      <c r="BA315" s="2">
        <f t="shared" si="46"/>
        <v>0.35999999999999943</v>
      </c>
      <c r="BB315" s="2">
        <f t="shared" si="47"/>
        <v>0.25999999999999979</v>
      </c>
      <c r="BC315" s="2"/>
      <c r="CB315" s="2"/>
    </row>
    <row r="316" spans="1:80" x14ac:dyDescent="0.25">
      <c r="A316" s="5">
        <f t="shared" si="48"/>
        <v>45721</v>
      </c>
      <c r="B316" t="s">
        <v>336</v>
      </c>
      <c r="C316" s="2">
        <v>4.7</v>
      </c>
      <c r="D316" s="2">
        <v>4.28</v>
      </c>
      <c r="E316" s="2">
        <v>2.8</v>
      </c>
      <c r="F316" s="2">
        <v>3.87</v>
      </c>
      <c r="G316" s="7">
        <v>1.446</v>
      </c>
      <c r="H316" s="2">
        <v>4.63</v>
      </c>
      <c r="I316" s="2">
        <v>2.52</v>
      </c>
      <c r="J316" s="2">
        <v>2.97</v>
      </c>
      <c r="K316" s="2">
        <v>3.51</v>
      </c>
      <c r="L316" s="2">
        <v>3.48</v>
      </c>
      <c r="M316" s="3">
        <v>4.3539000000000003</v>
      </c>
      <c r="N316" s="2"/>
      <c r="O316" s="2">
        <v>4.29</v>
      </c>
      <c r="P316" s="2">
        <v>3.99</v>
      </c>
      <c r="Q316" s="2"/>
      <c r="R316" s="3">
        <v>4.2205000000000004</v>
      </c>
      <c r="S316" s="3">
        <v>4.1025</v>
      </c>
      <c r="T316" s="4">
        <v>4.0090000000000003</v>
      </c>
      <c r="U316" s="4">
        <v>3.7919999999999998</v>
      </c>
      <c r="V316" s="3">
        <v>2.254</v>
      </c>
      <c r="W316" s="3">
        <v>2.238</v>
      </c>
      <c r="X316" s="2"/>
      <c r="Y316" s="2">
        <v>4.09</v>
      </c>
      <c r="Z316" s="2">
        <v>4.29</v>
      </c>
      <c r="AA316" s="2">
        <v>4.28</v>
      </c>
      <c r="AB316" s="2">
        <v>4.3099999999999996</v>
      </c>
      <c r="AC316" s="2">
        <v>4.3499999999999996</v>
      </c>
      <c r="AD316" s="2">
        <v>4.4400000000000004</v>
      </c>
      <c r="AE316" s="2">
        <v>4.43</v>
      </c>
      <c r="AF316" s="2">
        <v>4.54</v>
      </c>
      <c r="AG316" s="2">
        <v>4.66</v>
      </c>
      <c r="AH316" s="2">
        <v>4.7</v>
      </c>
      <c r="AI316" s="2">
        <v>5</v>
      </c>
      <c r="AJ316" s="2">
        <v>5.19</v>
      </c>
      <c r="AK316" s="2">
        <v>5.3</v>
      </c>
      <c r="AL316" s="11">
        <v>3.9616921999999999</v>
      </c>
      <c r="AM316" s="11">
        <v>3.9817431000000001</v>
      </c>
      <c r="AN316" s="11">
        <v>3.9324349000000001</v>
      </c>
      <c r="AO316" s="11">
        <v>3.9511750999999999</v>
      </c>
      <c r="AP316" s="11">
        <v>4.0062673999999996</v>
      </c>
      <c r="AQ316" s="11">
        <v>4.0842025</v>
      </c>
      <c r="AR316" s="11"/>
      <c r="AS316" s="2"/>
      <c r="AT316" s="7">
        <f t="shared" si="41"/>
        <v>3.9844999999999997</v>
      </c>
      <c r="AU316" s="7">
        <f t="shared" si="42"/>
        <v>3.5749999999999993</v>
      </c>
      <c r="AV316" s="7">
        <f t="shared" si="43"/>
        <v>2.222</v>
      </c>
      <c r="AW316" s="2"/>
      <c r="AX316" s="8">
        <f t="shared" si="44"/>
        <v>41.999999999999993</v>
      </c>
      <c r="AY316" s="8">
        <f t="shared" si="45"/>
        <v>40.950000000000045</v>
      </c>
      <c r="AZ316" s="2"/>
      <c r="BA316" s="2">
        <f t="shared" si="46"/>
        <v>0.41000000000000014</v>
      </c>
      <c r="BB316" s="2">
        <f t="shared" si="47"/>
        <v>0.29000000000000004</v>
      </c>
      <c r="BC316" s="2"/>
      <c r="CB316" s="2"/>
    </row>
    <row r="317" spans="1:80" x14ac:dyDescent="0.25">
      <c r="A317" s="5">
        <f t="shared" si="48"/>
        <v>45722</v>
      </c>
      <c r="B317" t="s">
        <v>337</v>
      </c>
      <c r="C317" s="2">
        <v>4.68</v>
      </c>
      <c r="D317" s="2">
        <v>4.29</v>
      </c>
      <c r="E317" s="2">
        <v>2.82</v>
      </c>
      <c r="F317" s="2">
        <v>3.94</v>
      </c>
      <c r="G317" s="7">
        <v>1.5249999999999999</v>
      </c>
      <c r="H317" s="2">
        <v>4.72</v>
      </c>
      <c r="I317" s="2">
        <v>2.67</v>
      </c>
      <c r="J317" s="2">
        <v>3.07</v>
      </c>
      <c r="K317" s="2">
        <v>3.54</v>
      </c>
      <c r="L317" s="2">
        <v>3.49</v>
      </c>
      <c r="M317" s="3">
        <v>4.4828999999999999</v>
      </c>
      <c r="N317" s="2"/>
      <c r="O317" s="2">
        <v>4.2300000000000004</v>
      </c>
      <c r="P317" s="2">
        <v>3.96</v>
      </c>
      <c r="Q317" s="2"/>
      <c r="R317" s="3">
        <v>4.2107999999999999</v>
      </c>
      <c r="S317" s="3">
        <v>4.0850999999999997</v>
      </c>
      <c r="T317" s="4">
        <v>4.0259999999999998</v>
      </c>
      <c r="U317" s="4">
        <v>3.8290000000000002</v>
      </c>
      <c r="V317" s="3">
        <v>2.2469999999999999</v>
      </c>
      <c r="W317" s="3">
        <v>2.234</v>
      </c>
      <c r="X317" s="2"/>
      <c r="Y317" s="2">
        <v>3.98</v>
      </c>
      <c r="Z317" s="2">
        <v>4.2300000000000004</v>
      </c>
      <c r="AA317" s="2">
        <v>4.2300000000000004</v>
      </c>
      <c r="AB317" s="2">
        <v>4.2699999999999996</v>
      </c>
      <c r="AC317" s="2">
        <v>4.33</v>
      </c>
      <c r="AD317" s="2">
        <v>4.41</v>
      </c>
      <c r="AE317" s="2">
        <v>4.4000000000000004</v>
      </c>
      <c r="AF317" s="2">
        <v>4.51</v>
      </c>
      <c r="AG317" s="2">
        <v>4.63</v>
      </c>
      <c r="AH317" s="2">
        <v>4.68</v>
      </c>
      <c r="AI317" s="2">
        <v>4.97</v>
      </c>
      <c r="AJ317" s="2">
        <v>5.16</v>
      </c>
      <c r="AK317" s="2">
        <v>5.21</v>
      </c>
      <c r="AL317" s="11">
        <v>3.9307631999999999</v>
      </c>
      <c r="AM317" s="11">
        <v>3.9446569999999999</v>
      </c>
      <c r="AN317" s="11">
        <v>3.9197090999999999</v>
      </c>
      <c r="AO317" s="11">
        <v>3.9373860000000001</v>
      </c>
      <c r="AP317" s="11">
        <v>3.981525</v>
      </c>
      <c r="AQ317" s="11">
        <v>4.0514837999999997</v>
      </c>
      <c r="AR317" s="11"/>
      <c r="AS317" s="2"/>
      <c r="AT317" s="7">
        <f t="shared" si="41"/>
        <v>3.9593999999999996</v>
      </c>
      <c r="AU317" s="7">
        <f t="shared" si="42"/>
        <v>3.6320000000000006</v>
      </c>
      <c r="AV317" s="7">
        <f t="shared" si="43"/>
        <v>2.2210000000000001</v>
      </c>
      <c r="AW317" s="2"/>
      <c r="AX317" s="8">
        <f t="shared" si="44"/>
        <v>38.999999999999972</v>
      </c>
      <c r="AY317" s="8">
        <f t="shared" si="45"/>
        <v>32.739999999999903</v>
      </c>
      <c r="AZ317" s="2"/>
      <c r="BA317" s="2">
        <f t="shared" si="46"/>
        <v>0.44999999999999929</v>
      </c>
      <c r="BB317" s="2">
        <f t="shared" si="47"/>
        <v>0.33000000000000007</v>
      </c>
      <c r="BC317" s="2"/>
      <c r="CB317" s="2"/>
    </row>
    <row r="318" spans="1:80" x14ac:dyDescent="0.25">
      <c r="A318" s="5">
        <f t="shared" si="48"/>
        <v>45723</v>
      </c>
      <c r="B318" t="s">
        <v>338</v>
      </c>
      <c r="C318" s="2">
        <v>4.66</v>
      </c>
      <c r="D318" s="2">
        <v>4.32</v>
      </c>
      <c r="E318" s="2">
        <v>2.85</v>
      </c>
      <c r="F318" s="2">
        <v>3.93</v>
      </c>
      <c r="G318" s="7">
        <v>1.51</v>
      </c>
      <c r="H318" s="2">
        <v>4.66</v>
      </c>
      <c r="I318" s="2">
        <v>2.56</v>
      </c>
      <c r="J318" s="2">
        <v>3.03</v>
      </c>
      <c r="K318" s="2">
        <v>3.56</v>
      </c>
      <c r="L318" s="2">
        <v>3.53</v>
      </c>
      <c r="M318" s="3">
        <v>4.3994</v>
      </c>
      <c r="N318" s="2"/>
      <c r="O318" s="2">
        <v>4.2</v>
      </c>
      <c r="P318" s="2">
        <v>4</v>
      </c>
      <c r="Q318" s="2"/>
      <c r="R318" s="3">
        <v>4.1924999999999999</v>
      </c>
      <c r="S318" s="3">
        <v>4.0624000000000002</v>
      </c>
      <c r="T318" s="4">
        <v>3.9929999999999999</v>
      </c>
      <c r="U318" s="4">
        <v>3.7949999999999999</v>
      </c>
      <c r="V318" s="3">
        <v>2.2639999999999998</v>
      </c>
      <c r="W318" s="3">
        <v>2.2509999999999999</v>
      </c>
      <c r="X318" s="2"/>
      <c r="Y318" s="2">
        <v>4.01</v>
      </c>
      <c r="Z318" s="2">
        <v>4.2</v>
      </c>
      <c r="AA318" s="2">
        <v>4.21</v>
      </c>
      <c r="AB318" s="2">
        <v>4.24</v>
      </c>
      <c r="AC318" s="2">
        <v>4.29</v>
      </c>
      <c r="AD318" s="2">
        <v>4.38</v>
      </c>
      <c r="AE318" s="2">
        <v>4.3600000000000003</v>
      </c>
      <c r="AF318" s="2">
        <v>4.4800000000000004</v>
      </c>
      <c r="AG318" s="2">
        <v>4.5999999999999996</v>
      </c>
      <c r="AH318" s="2">
        <v>4.66</v>
      </c>
      <c r="AI318" s="2">
        <v>4.93</v>
      </c>
      <c r="AJ318" s="2">
        <v>5.16</v>
      </c>
      <c r="AK318" s="2">
        <v>5.23</v>
      </c>
      <c r="AL318" s="11">
        <v>3.9016997</v>
      </c>
      <c r="AM318" s="11">
        <v>3.8920979</v>
      </c>
      <c r="AN318" s="11">
        <v>3.8727646</v>
      </c>
      <c r="AO318" s="11">
        <v>3.8952035999999999</v>
      </c>
      <c r="AP318" s="11">
        <v>3.9460087000000001</v>
      </c>
      <c r="AQ318" s="11">
        <v>4.0248284999999999</v>
      </c>
      <c r="AR318" s="11"/>
      <c r="AS318" s="2"/>
      <c r="AT318" s="7">
        <f t="shared" si="41"/>
        <v>3.9323000000000006</v>
      </c>
      <c r="AU318" s="7">
        <f t="shared" si="42"/>
        <v>3.597</v>
      </c>
      <c r="AV318" s="7">
        <f t="shared" si="43"/>
        <v>2.238</v>
      </c>
      <c r="AW318" s="2"/>
      <c r="AX318" s="8">
        <f t="shared" si="44"/>
        <v>33.999999999999986</v>
      </c>
      <c r="AY318" s="8">
        <f t="shared" si="45"/>
        <v>33.530000000000058</v>
      </c>
      <c r="AZ318" s="2"/>
      <c r="BA318" s="2">
        <f t="shared" si="46"/>
        <v>0.45999999999999996</v>
      </c>
      <c r="BB318" s="2">
        <f t="shared" si="47"/>
        <v>0.32000000000000028</v>
      </c>
      <c r="BC318" s="2"/>
      <c r="CB318" s="2"/>
    </row>
    <row r="319" spans="1:80" x14ac:dyDescent="0.25">
      <c r="A319" s="5">
        <f t="shared" si="48"/>
        <v>45726</v>
      </c>
      <c r="B319" t="s">
        <v>339</v>
      </c>
      <c r="C319" s="2">
        <v>4.6399999999999997</v>
      </c>
      <c r="D319" s="2">
        <v>4.22</v>
      </c>
      <c r="E319" s="2">
        <v>2.82</v>
      </c>
      <c r="F319" s="2">
        <v>3.92</v>
      </c>
      <c r="G319" s="7">
        <v>1.5649999999999999</v>
      </c>
      <c r="H319" s="2">
        <v>4.6500000000000004</v>
      </c>
      <c r="I319" s="2">
        <v>2.57</v>
      </c>
      <c r="J319" s="2">
        <v>2.99</v>
      </c>
      <c r="K319" s="2">
        <v>3.53</v>
      </c>
      <c r="L319" s="2">
        <v>3.48</v>
      </c>
      <c r="M319" s="3">
        <v>4.4360999999999997</v>
      </c>
      <c r="N319" s="2"/>
      <c r="O319" s="2">
        <v>4.2</v>
      </c>
      <c r="P319" s="2">
        <v>3.9</v>
      </c>
      <c r="Q319" s="2"/>
      <c r="R319" s="3">
        <v>4.1788999999999996</v>
      </c>
      <c r="S319" s="3">
        <v>4.0422000000000002</v>
      </c>
      <c r="T319" s="4">
        <v>3.9889999999999999</v>
      </c>
      <c r="U319" s="4">
        <v>3.7679999999999998</v>
      </c>
      <c r="V319" s="3">
        <v>2.2469999999999999</v>
      </c>
      <c r="W319" s="3">
        <v>2.2269999999999999</v>
      </c>
      <c r="X319" s="2"/>
      <c r="Y319" s="2">
        <v>4.03</v>
      </c>
      <c r="Z319" s="2">
        <v>4.2</v>
      </c>
      <c r="AA319" s="2">
        <v>4.2</v>
      </c>
      <c r="AB319" s="2">
        <v>4.24</v>
      </c>
      <c r="AC319" s="2">
        <v>4.28</v>
      </c>
      <c r="AD319" s="2">
        <v>4.3899999999999997</v>
      </c>
      <c r="AE319" s="2">
        <v>4.3600000000000003</v>
      </c>
      <c r="AF319" s="2">
        <v>4.47</v>
      </c>
      <c r="AG319" s="2">
        <v>4.59</v>
      </c>
      <c r="AH319" s="2">
        <v>4.6399999999999997</v>
      </c>
      <c r="AI319" s="2">
        <v>4.9400000000000004</v>
      </c>
      <c r="AJ319" s="2">
        <v>5.14</v>
      </c>
      <c r="AK319" s="2">
        <v>5.24</v>
      </c>
      <c r="AL319" s="11">
        <v>3.8825984999999998</v>
      </c>
      <c r="AM319" s="11">
        <v>3.8991543000000002</v>
      </c>
      <c r="AN319" s="11">
        <v>3.8707220000000002</v>
      </c>
      <c r="AO319" s="11">
        <v>3.8895738999999998</v>
      </c>
      <c r="AP319" s="11">
        <v>3.9522906999999998</v>
      </c>
      <c r="AQ319" s="11">
        <v>4.0485579999999999</v>
      </c>
      <c r="AR319" s="11"/>
      <c r="AS319" s="2"/>
      <c r="AT319" s="7">
        <f t="shared" si="41"/>
        <v>3.9055000000000009</v>
      </c>
      <c r="AU319" s="7">
        <f t="shared" si="42"/>
        <v>3.5469999999999997</v>
      </c>
      <c r="AV319" s="7">
        <f t="shared" si="43"/>
        <v>2.2069999999999999</v>
      </c>
      <c r="AW319" s="2"/>
      <c r="AX319" s="8">
        <f t="shared" si="44"/>
        <v>41.999999999999993</v>
      </c>
      <c r="AY319" s="8">
        <f t="shared" si="45"/>
        <v>35.850000000000115</v>
      </c>
      <c r="AZ319" s="2"/>
      <c r="BA319" s="2">
        <f t="shared" si="46"/>
        <v>0.4399999999999995</v>
      </c>
      <c r="BB319" s="2">
        <f t="shared" si="47"/>
        <v>0.31999999999999984</v>
      </c>
      <c r="BC319" s="2"/>
      <c r="CB319" s="2"/>
    </row>
    <row r="320" spans="1:80" x14ac:dyDescent="0.25">
      <c r="A320" s="5">
        <f t="shared" si="48"/>
        <v>45727</v>
      </c>
      <c r="B320" t="s">
        <v>340</v>
      </c>
      <c r="C320" s="2">
        <v>4.68</v>
      </c>
      <c r="D320" s="2">
        <v>4.28</v>
      </c>
      <c r="E320" s="2">
        <v>2.93</v>
      </c>
      <c r="F320" s="2">
        <v>3.98</v>
      </c>
      <c r="G320" s="7">
        <v>1.5149999999999999</v>
      </c>
      <c r="H320" s="2">
        <v>4.6399999999999997</v>
      </c>
      <c r="I320" s="2">
        <v>2.64</v>
      </c>
      <c r="J320" s="2">
        <v>3.01</v>
      </c>
      <c r="K320" s="2">
        <v>3.6</v>
      </c>
      <c r="L320" s="2">
        <v>3.56</v>
      </c>
      <c r="M320" s="3">
        <v>4.3760000000000003</v>
      </c>
      <c r="N320" s="2"/>
      <c r="O320" s="2">
        <v>4.1900000000000004</v>
      </c>
      <c r="P320" s="2">
        <v>3.94</v>
      </c>
      <c r="Q320" s="2"/>
      <c r="R320" s="3">
        <v>4.1623999999999999</v>
      </c>
      <c r="S320" s="3">
        <v>4.0180999999999996</v>
      </c>
      <c r="T320" s="4">
        <v>3.9540000000000002</v>
      </c>
      <c r="U320" s="4">
        <v>3.7269999999999999</v>
      </c>
      <c r="V320" s="3">
        <v>2.2320000000000002</v>
      </c>
      <c r="W320" s="3">
        <v>2.2090000000000001</v>
      </c>
      <c r="X320" s="2"/>
      <c r="Y320" s="2">
        <v>4.0599999999999996</v>
      </c>
      <c r="Z320" s="2">
        <v>4.1900000000000004</v>
      </c>
      <c r="AA320" s="2">
        <v>4.1900000000000004</v>
      </c>
      <c r="AB320" s="2">
        <v>4.24</v>
      </c>
      <c r="AC320" s="2">
        <v>4.3</v>
      </c>
      <c r="AD320" s="2">
        <v>4.4000000000000004</v>
      </c>
      <c r="AE320" s="2">
        <v>4.3899999999999997</v>
      </c>
      <c r="AF320" s="2">
        <v>4.51</v>
      </c>
      <c r="AG320" s="2">
        <v>4.63</v>
      </c>
      <c r="AH320" s="2">
        <v>4.68</v>
      </c>
      <c r="AI320" s="2">
        <v>4.9800000000000004</v>
      </c>
      <c r="AJ320" s="2">
        <v>5.19</v>
      </c>
      <c r="AK320" s="2">
        <v>5.29</v>
      </c>
      <c r="AL320" s="11">
        <v>3.8598628000000001</v>
      </c>
      <c r="AM320" s="11">
        <v>3.8878666000000002</v>
      </c>
      <c r="AN320" s="11">
        <v>3.8734487</v>
      </c>
      <c r="AO320" s="11">
        <v>3.9188063</v>
      </c>
      <c r="AP320" s="11">
        <v>4.0068970999999998</v>
      </c>
      <c r="AQ320" s="11">
        <v>4.1146858999999996</v>
      </c>
      <c r="AR320" s="11"/>
      <c r="AS320" s="2"/>
      <c r="AT320" s="7">
        <f t="shared" si="41"/>
        <v>3.8737999999999992</v>
      </c>
      <c r="AU320" s="7">
        <f t="shared" si="42"/>
        <v>3.4999999999999996</v>
      </c>
      <c r="AV320" s="7">
        <f t="shared" si="43"/>
        <v>2.1859999999999999</v>
      </c>
      <c r="AW320" s="2"/>
      <c r="AX320" s="8">
        <f t="shared" si="44"/>
        <v>39.999999999999943</v>
      </c>
      <c r="AY320" s="8">
        <f t="shared" si="45"/>
        <v>37.379999999999967</v>
      </c>
      <c r="AZ320" s="2"/>
      <c r="BA320" s="2">
        <f t="shared" si="46"/>
        <v>0.48999999999999932</v>
      </c>
      <c r="BB320" s="2">
        <f t="shared" si="47"/>
        <v>0.3400000000000003</v>
      </c>
      <c r="BC320" s="2"/>
      <c r="CB320" s="2"/>
    </row>
    <row r="321" spans="1:80" x14ac:dyDescent="0.25">
      <c r="A321" s="5">
        <f t="shared" si="48"/>
        <v>45728</v>
      </c>
      <c r="B321" t="s">
        <v>341</v>
      </c>
      <c r="C321" s="2">
        <v>4.72</v>
      </c>
      <c r="D321" s="2">
        <v>4.32</v>
      </c>
      <c r="E321" s="2">
        <v>2.88</v>
      </c>
      <c r="F321" s="2">
        <v>3.95</v>
      </c>
      <c r="G321" s="7">
        <v>1.5209999999999999</v>
      </c>
      <c r="H321" s="2">
        <v>4.71</v>
      </c>
      <c r="I321" s="2">
        <v>2.59</v>
      </c>
      <c r="J321" s="2">
        <v>3.07</v>
      </c>
      <c r="K321" s="2">
        <v>3.56</v>
      </c>
      <c r="L321" s="2">
        <v>3.5</v>
      </c>
      <c r="M321" s="3">
        <v>4.4375999999999998</v>
      </c>
      <c r="N321" s="2"/>
      <c r="O321" s="2">
        <v>4.24</v>
      </c>
      <c r="P321" s="2">
        <v>4</v>
      </c>
      <c r="Q321" s="2"/>
      <c r="R321" s="3">
        <v>4.1940999999999997</v>
      </c>
      <c r="S321" s="3">
        <v>4.08</v>
      </c>
      <c r="T321" s="4">
        <v>3.9990000000000001</v>
      </c>
      <c r="U321" s="4">
        <v>3.78</v>
      </c>
      <c r="V321" s="3">
        <v>2.2530000000000001</v>
      </c>
      <c r="W321" s="3">
        <v>2.2389999999999999</v>
      </c>
      <c r="X321" s="2"/>
      <c r="Y321" s="2">
        <v>4.07</v>
      </c>
      <c r="Z321" s="2">
        <v>4.24</v>
      </c>
      <c r="AA321" s="2">
        <v>4.21</v>
      </c>
      <c r="AB321" s="2">
        <v>4.28</v>
      </c>
      <c r="AC321" s="2">
        <v>4.33</v>
      </c>
      <c r="AD321" s="2">
        <v>4.4400000000000004</v>
      </c>
      <c r="AE321" s="2">
        <v>4.42</v>
      </c>
      <c r="AF321" s="2">
        <v>4.55</v>
      </c>
      <c r="AG321" s="2">
        <v>4.68</v>
      </c>
      <c r="AH321" s="2">
        <v>4.72</v>
      </c>
      <c r="AI321" s="2">
        <v>5.01</v>
      </c>
      <c r="AJ321" s="2">
        <v>5.22</v>
      </c>
      <c r="AK321" s="2">
        <v>5.3</v>
      </c>
      <c r="AL321" s="11">
        <v>3.9235939000000002</v>
      </c>
      <c r="AM321" s="11">
        <v>3.9555864000000001</v>
      </c>
      <c r="AN321" s="11">
        <v>3.9285568</v>
      </c>
      <c r="AO321" s="11">
        <v>3.9701995999999999</v>
      </c>
      <c r="AP321" s="11">
        <v>4.0489537000000002</v>
      </c>
      <c r="AQ321" s="11">
        <v>4.1471819999999999</v>
      </c>
      <c r="AR321" s="11"/>
      <c r="AS321" s="2"/>
      <c r="AT321" s="7">
        <f t="shared" si="41"/>
        <v>3.9659000000000004</v>
      </c>
      <c r="AU321" s="7">
        <f t="shared" si="42"/>
        <v>3.5609999999999995</v>
      </c>
      <c r="AV321" s="7">
        <f t="shared" si="43"/>
        <v>2.2249999999999996</v>
      </c>
      <c r="AW321" s="2"/>
      <c r="AX321" s="8">
        <f t="shared" si="44"/>
        <v>39.999999999999943</v>
      </c>
      <c r="AY321" s="8">
        <f t="shared" si="45"/>
        <v>40.490000000000094</v>
      </c>
      <c r="AZ321" s="2"/>
      <c r="BA321" s="2">
        <f t="shared" si="46"/>
        <v>0.47999999999999954</v>
      </c>
      <c r="BB321" s="2">
        <f t="shared" si="47"/>
        <v>0.32000000000000028</v>
      </c>
      <c r="BC321" s="2"/>
      <c r="CB321" s="2"/>
    </row>
    <row r="322" spans="1:80" x14ac:dyDescent="0.25">
      <c r="A322" s="5">
        <f t="shared" si="48"/>
        <v>45729</v>
      </c>
      <c r="B322" t="s">
        <v>342</v>
      </c>
      <c r="C322" s="2">
        <v>4.66</v>
      </c>
      <c r="D322" s="2">
        <v>4.2699999999999996</v>
      </c>
      <c r="E322" s="2">
        <v>2.85</v>
      </c>
      <c r="F322" s="2">
        <v>3.96</v>
      </c>
      <c r="G322" s="7">
        <v>1.5509999999999999</v>
      </c>
      <c r="H322" s="2">
        <v>4.68</v>
      </c>
      <c r="I322" s="2">
        <v>2.63</v>
      </c>
      <c r="J322" s="2">
        <v>3.05</v>
      </c>
      <c r="K322" s="2">
        <v>3.55</v>
      </c>
      <c r="L322" s="2">
        <v>3.49</v>
      </c>
      <c r="M322" s="3">
        <v>4.4157000000000002</v>
      </c>
      <c r="N322" s="2"/>
      <c r="O322" s="2">
        <v>4.1900000000000004</v>
      </c>
      <c r="P322" s="2">
        <v>3.95</v>
      </c>
      <c r="Q322" s="2"/>
      <c r="R322" s="3">
        <v>4.1794000000000002</v>
      </c>
      <c r="S322" s="3">
        <v>4.0526999999999997</v>
      </c>
      <c r="T322" s="4">
        <v>4.0289999999999999</v>
      </c>
      <c r="U322" s="4">
        <v>3.83</v>
      </c>
      <c r="V322" s="3">
        <v>2.2229999999999999</v>
      </c>
      <c r="W322" s="3">
        <v>2.198</v>
      </c>
      <c r="X322" s="2"/>
      <c r="Y322" s="2">
        <v>4.01</v>
      </c>
      <c r="Z322" s="2">
        <v>4.1900000000000004</v>
      </c>
      <c r="AA322" s="2">
        <v>4.17</v>
      </c>
      <c r="AB322" s="2">
        <v>4.22</v>
      </c>
      <c r="AC322" s="2">
        <v>4.3</v>
      </c>
      <c r="AD322" s="2">
        <v>4.3899999999999997</v>
      </c>
      <c r="AE322" s="2">
        <v>4.37</v>
      </c>
      <c r="AF322" s="2">
        <v>4.49</v>
      </c>
      <c r="AG322" s="2">
        <v>4.6100000000000003</v>
      </c>
      <c r="AH322" s="2">
        <v>4.66</v>
      </c>
      <c r="AI322" s="2">
        <v>4.97</v>
      </c>
      <c r="AJ322" s="2">
        <v>5.17</v>
      </c>
      <c r="AK322" s="2">
        <v>5.28</v>
      </c>
      <c r="AL322" s="11">
        <v>3.8743311999999999</v>
      </c>
      <c r="AM322" s="11">
        <v>3.8957123</v>
      </c>
      <c r="AN322" s="11">
        <v>3.8950271999999999</v>
      </c>
      <c r="AO322" s="11">
        <v>3.9411184000000001</v>
      </c>
      <c r="AP322" s="11">
        <v>4.0088773</v>
      </c>
      <c r="AQ322" s="11">
        <v>4.0964517999999996</v>
      </c>
      <c r="AR322" s="11"/>
      <c r="AS322" s="2"/>
      <c r="AT322" s="7">
        <f t="shared" si="41"/>
        <v>3.9259999999999993</v>
      </c>
      <c r="AU322" s="7">
        <f t="shared" si="42"/>
        <v>3.6310000000000002</v>
      </c>
      <c r="AV322" s="7">
        <f t="shared" si="43"/>
        <v>2.173</v>
      </c>
      <c r="AW322" s="2"/>
      <c r="AX322" s="8">
        <f t="shared" si="44"/>
        <v>39.000000000000057</v>
      </c>
      <c r="AY322" s="8">
        <f t="shared" si="45"/>
        <v>29.499999999999904</v>
      </c>
      <c r="AZ322" s="2"/>
      <c r="BA322" s="2">
        <f t="shared" si="46"/>
        <v>0.46999999999999975</v>
      </c>
      <c r="BB322" s="2">
        <f t="shared" si="47"/>
        <v>0.3199999999999994</v>
      </c>
      <c r="BC322" s="2"/>
      <c r="CB322" s="2"/>
    </row>
    <row r="323" spans="1:80" x14ac:dyDescent="0.25">
      <c r="A323" s="5">
        <f t="shared" si="48"/>
        <v>45730</v>
      </c>
      <c r="B323" t="s">
        <v>343</v>
      </c>
      <c r="C323" s="2">
        <v>4.67</v>
      </c>
      <c r="D323" s="2">
        <v>4.3099999999999996</v>
      </c>
      <c r="E323" s="2">
        <v>2.88</v>
      </c>
      <c r="F323" s="2">
        <v>3.98</v>
      </c>
      <c r="G323" s="7">
        <v>1.524</v>
      </c>
      <c r="H323" s="2">
        <v>4.7</v>
      </c>
      <c r="I323" s="2">
        <v>2.65</v>
      </c>
      <c r="J323" s="2">
        <v>3.07</v>
      </c>
      <c r="K323" s="2">
        <v>3.57</v>
      </c>
      <c r="L323" s="2">
        <v>3.5</v>
      </c>
      <c r="M323" s="3">
        <v>4.4169999999999998</v>
      </c>
      <c r="N323" s="2"/>
      <c r="O323" s="2">
        <v>4.1900000000000004</v>
      </c>
      <c r="P323" s="2">
        <v>4.0199999999999996</v>
      </c>
      <c r="Q323" s="2"/>
      <c r="R323" s="3">
        <v>4.1833999999999998</v>
      </c>
      <c r="S323" s="3">
        <v>4.0492999999999997</v>
      </c>
      <c r="T323" s="4">
        <v>4.0140000000000002</v>
      </c>
      <c r="U323" s="4">
        <v>3.8050000000000002</v>
      </c>
      <c r="V323" s="3">
        <v>2.2250000000000001</v>
      </c>
      <c r="W323" s="3">
        <v>2.2069999999999999</v>
      </c>
      <c r="X323" s="2"/>
      <c r="Y323" s="2">
        <v>4.05</v>
      </c>
      <c r="Z323" s="2">
        <v>4.1900000000000004</v>
      </c>
      <c r="AA323" s="2">
        <v>4.1900000000000004</v>
      </c>
      <c r="AB323" s="2">
        <v>4.2300000000000004</v>
      </c>
      <c r="AC323" s="2">
        <v>4.29</v>
      </c>
      <c r="AD323" s="2">
        <v>4.38</v>
      </c>
      <c r="AE323" s="2">
        <v>4.37</v>
      </c>
      <c r="AF323" s="2">
        <v>4.5</v>
      </c>
      <c r="AG323" s="2">
        <v>4.62</v>
      </c>
      <c r="AH323" s="2">
        <v>4.67</v>
      </c>
      <c r="AI323" s="2">
        <v>4.9800000000000004</v>
      </c>
      <c r="AJ323" s="2">
        <v>5.23</v>
      </c>
      <c r="AK323" s="2">
        <v>5.27</v>
      </c>
      <c r="AL323" s="11">
        <v>3.8859083000000001</v>
      </c>
      <c r="AM323" s="11">
        <v>3.8849512000000002</v>
      </c>
      <c r="AN323" s="11">
        <v>3.8998775000000001</v>
      </c>
      <c r="AO323" s="11">
        <v>3.9406973000000001</v>
      </c>
      <c r="AP323" s="11">
        <v>4.0036828</v>
      </c>
      <c r="AQ323" s="11">
        <v>4.0941079</v>
      </c>
      <c r="AR323" s="11"/>
      <c r="AS323" s="2"/>
      <c r="AT323" s="7">
        <f t="shared" si="41"/>
        <v>3.9151999999999996</v>
      </c>
      <c r="AU323" s="7">
        <f t="shared" si="42"/>
        <v>3.5960000000000001</v>
      </c>
      <c r="AV323" s="7">
        <f t="shared" si="43"/>
        <v>2.1889999999999996</v>
      </c>
      <c r="AW323" s="2"/>
      <c r="AX323" s="8">
        <f t="shared" si="44"/>
        <v>36.000000000000028</v>
      </c>
      <c r="AY323" s="8">
        <f t="shared" si="45"/>
        <v>31.919999999999948</v>
      </c>
      <c r="AZ323" s="2"/>
      <c r="BA323" s="2">
        <f t="shared" si="46"/>
        <v>0.47999999999999954</v>
      </c>
      <c r="BB323" s="2">
        <f t="shared" si="47"/>
        <v>0.29000000000000004</v>
      </c>
      <c r="BC323" s="2"/>
      <c r="CB323" s="2"/>
    </row>
    <row r="324" spans="1:80" x14ac:dyDescent="0.25">
      <c r="A324" s="5">
        <f t="shared" si="48"/>
        <v>45733</v>
      </c>
      <c r="B324" t="s">
        <v>344</v>
      </c>
      <c r="C324" s="2">
        <v>4.6500000000000004</v>
      </c>
      <c r="D324" s="2">
        <v>4.3099999999999996</v>
      </c>
      <c r="E324" s="2">
        <v>2.83</v>
      </c>
      <c r="F324" s="2">
        <v>3.88</v>
      </c>
      <c r="G324" s="7">
        <v>1.5089999999999999</v>
      </c>
      <c r="H324" s="2">
        <v>4.72</v>
      </c>
      <c r="I324" s="2">
        <v>2.58</v>
      </c>
      <c r="J324" s="2">
        <v>3.01</v>
      </c>
      <c r="K324" s="2">
        <v>3.5</v>
      </c>
      <c r="L324" s="2">
        <v>3.45</v>
      </c>
      <c r="M324" s="3">
        <v>4.4139999999999997</v>
      </c>
      <c r="N324" s="2"/>
      <c r="O324" s="2">
        <v>4.2</v>
      </c>
      <c r="P324" s="2">
        <v>4.05</v>
      </c>
      <c r="Q324" s="2"/>
      <c r="R324" s="3">
        <v>4.1901000000000002</v>
      </c>
      <c r="S324" s="3">
        <v>4.0583</v>
      </c>
      <c r="T324" s="4">
        <v>4.0519999999999996</v>
      </c>
      <c r="U324" s="4">
        <v>3.8490000000000002</v>
      </c>
      <c r="V324" s="3">
        <v>2.1320000000000001</v>
      </c>
      <c r="W324" s="3">
        <v>2.1880000000000002</v>
      </c>
      <c r="X324" s="2"/>
      <c r="Y324" s="2">
        <v>4.0599999999999996</v>
      </c>
      <c r="Z324" s="2">
        <v>4.2</v>
      </c>
      <c r="AA324" s="2">
        <v>4.1900000000000004</v>
      </c>
      <c r="AB324" s="2">
        <v>4.2300000000000004</v>
      </c>
      <c r="AC324" s="2">
        <v>4.29</v>
      </c>
      <c r="AD324" s="2">
        <v>4.37</v>
      </c>
      <c r="AE324" s="2">
        <v>4.3499999999999996</v>
      </c>
      <c r="AF324" s="2">
        <v>4.47</v>
      </c>
      <c r="AG324" s="2">
        <v>4.59</v>
      </c>
      <c r="AH324" s="2">
        <v>4.6500000000000004</v>
      </c>
      <c r="AI324" s="2">
        <v>4.95</v>
      </c>
      <c r="AJ324" s="2">
        <v>5.15</v>
      </c>
      <c r="AK324" s="2">
        <v>5.23</v>
      </c>
      <c r="AL324" s="11">
        <v>3.9166313000000001</v>
      </c>
      <c r="AM324" s="11">
        <v>3.9238941999999999</v>
      </c>
      <c r="AN324" s="11">
        <v>3.8863234000000002</v>
      </c>
      <c r="AO324" s="11">
        <v>3.9001307999999999</v>
      </c>
      <c r="AP324" s="11">
        <v>3.9629615</v>
      </c>
      <c r="AQ324" s="11">
        <v>4.0613149999999996</v>
      </c>
      <c r="AR324" s="11"/>
      <c r="AS324" s="2"/>
      <c r="AT324" s="7">
        <f t="shared" si="41"/>
        <v>3.9264999999999999</v>
      </c>
      <c r="AU324" s="7">
        <f t="shared" si="42"/>
        <v>3.6460000000000008</v>
      </c>
      <c r="AV324" s="7">
        <f t="shared" si="43"/>
        <v>2.2440000000000002</v>
      </c>
      <c r="AW324" s="2"/>
      <c r="AX324" s="8">
        <f t="shared" si="44"/>
        <v>34.000000000000071</v>
      </c>
      <c r="AY324" s="8">
        <f t="shared" si="45"/>
        <v>28.049999999999908</v>
      </c>
      <c r="AZ324" s="2"/>
      <c r="BA324" s="2">
        <f t="shared" si="46"/>
        <v>0.45000000000000018</v>
      </c>
      <c r="BB324" s="2">
        <f t="shared" si="47"/>
        <v>0.25999999999999979</v>
      </c>
      <c r="BC324" s="2"/>
      <c r="CB324" s="2"/>
    </row>
    <row r="325" spans="1:80" x14ac:dyDescent="0.25">
      <c r="A325" s="5">
        <f t="shared" si="48"/>
        <v>45734</v>
      </c>
      <c r="B325" t="s">
        <v>345</v>
      </c>
      <c r="C325" s="2">
        <v>4.6399999999999997</v>
      </c>
      <c r="D325" s="2">
        <v>4.29</v>
      </c>
      <c r="E325" s="2">
        <v>2.8</v>
      </c>
      <c r="F325" s="2">
        <v>3.88</v>
      </c>
      <c r="G325" s="7">
        <v>1.51</v>
      </c>
      <c r="H325" s="2">
        <v>4.72</v>
      </c>
      <c r="I325" s="2">
        <v>2.6</v>
      </c>
      <c r="J325" s="2">
        <v>3.02</v>
      </c>
      <c r="K325" s="2">
        <v>3.48</v>
      </c>
      <c r="L325" s="2">
        <v>3.43</v>
      </c>
      <c r="M325" s="3">
        <v>4.4020999999999999</v>
      </c>
      <c r="N325" s="2"/>
      <c r="O325" s="2">
        <v>4.2</v>
      </c>
      <c r="P325" s="2">
        <v>4.04</v>
      </c>
      <c r="Q325" s="2"/>
      <c r="R325" s="3">
        <v>4.1867999999999999</v>
      </c>
      <c r="S325" s="3">
        <v>4.0566000000000004</v>
      </c>
      <c r="T325" s="4">
        <v>4.0750000000000002</v>
      </c>
      <c r="U325" s="4">
        <v>3.867</v>
      </c>
      <c r="V325" s="3">
        <v>2.1280000000000001</v>
      </c>
      <c r="W325" s="3">
        <v>2.17</v>
      </c>
      <c r="X325" s="2"/>
      <c r="Y325" s="2">
        <v>4.05</v>
      </c>
      <c r="Z325" s="2">
        <v>4.2</v>
      </c>
      <c r="AA325" s="2">
        <v>4.1900000000000004</v>
      </c>
      <c r="AB325" s="2">
        <v>4.2300000000000004</v>
      </c>
      <c r="AC325" s="2">
        <v>4.29</v>
      </c>
      <c r="AD325" s="2">
        <v>4.37</v>
      </c>
      <c r="AE325" s="2">
        <v>4.34</v>
      </c>
      <c r="AF325" s="2">
        <v>4.46</v>
      </c>
      <c r="AG325" s="2">
        <v>4.58</v>
      </c>
      <c r="AH325" s="2">
        <v>4.6399999999999997</v>
      </c>
      <c r="AI325" s="2">
        <v>4.9400000000000004</v>
      </c>
      <c r="AJ325" s="2">
        <v>5.14</v>
      </c>
      <c r="AK325" s="2">
        <v>5.21</v>
      </c>
      <c r="AL325" s="11">
        <v>3.9090444</v>
      </c>
      <c r="AM325" s="11">
        <v>3.9202062</v>
      </c>
      <c r="AN325" s="11">
        <v>3.8708958</v>
      </c>
      <c r="AO325" s="11">
        <v>3.8894300999999998</v>
      </c>
      <c r="AP325" s="11">
        <v>3.9614954</v>
      </c>
      <c r="AQ325" s="11">
        <v>4.0605434999999996</v>
      </c>
      <c r="AR325" s="11"/>
      <c r="AS325" s="2"/>
      <c r="AT325" s="7">
        <f t="shared" si="41"/>
        <v>3.926400000000001</v>
      </c>
      <c r="AU325" s="7">
        <f t="shared" si="42"/>
        <v>3.6589999999999998</v>
      </c>
      <c r="AV325" s="7">
        <f t="shared" si="43"/>
        <v>2.2119999999999997</v>
      </c>
      <c r="AW325" s="2"/>
      <c r="AX325" s="8">
        <f t="shared" si="44"/>
        <v>34.999999999999964</v>
      </c>
      <c r="AY325" s="8">
        <f t="shared" si="45"/>
        <v>26.740000000000119</v>
      </c>
      <c r="AZ325" s="2"/>
      <c r="BA325" s="2">
        <f t="shared" si="46"/>
        <v>0.4399999999999995</v>
      </c>
      <c r="BB325" s="2">
        <f t="shared" si="47"/>
        <v>0.25</v>
      </c>
      <c r="BC325" s="2"/>
      <c r="CB325" s="2"/>
    </row>
    <row r="326" spans="1:80" x14ac:dyDescent="0.25">
      <c r="A326" s="5">
        <f t="shared" si="48"/>
        <v>45735</v>
      </c>
      <c r="B326" t="s">
        <v>346</v>
      </c>
      <c r="C326" s="2">
        <v>4.6500000000000004</v>
      </c>
      <c r="D326" s="2">
        <v>4.25</v>
      </c>
      <c r="E326" s="2">
        <v>2.77</v>
      </c>
      <c r="F326" s="2">
        <v>3.86</v>
      </c>
      <c r="G326" s="7">
        <v>1.534</v>
      </c>
      <c r="H326" s="2">
        <v>4.68</v>
      </c>
      <c r="I326" s="2">
        <v>2.63</v>
      </c>
      <c r="J326" s="2">
        <v>3</v>
      </c>
      <c r="K326" s="2">
        <v>3.46</v>
      </c>
      <c r="L326" s="2">
        <v>3.39</v>
      </c>
      <c r="M326" s="3">
        <v>4.4207000000000001</v>
      </c>
      <c r="N326" s="2"/>
      <c r="O326" s="2">
        <v>4.2</v>
      </c>
      <c r="P326" s="2">
        <v>3.98</v>
      </c>
      <c r="Q326" s="2"/>
      <c r="R326" s="3">
        <v>4.1963999999999997</v>
      </c>
      <c r="S326" s="3">
        <v>4.0678999999999998</v>
      </c>
      <c r="T326" s="4">
        <v>4.093</v>
      </c>
      <c r="U326" s="4">
        <v>4.2169999999999996</v>
      </c>
      <c r="V326" s="3">
        <v>2.1419999999999999</v>
      </c>
      <c r="W326" s="3">
        <v>2.1859999999999999</v>
      </c>
      <c r="X326" s="2"/>
      <c r="Y326" s="2">
        <v>4.07</v>
      </c>
      <c r="Z326" s="2">
        <v>4.2</v>
      </c>
      <c r="AA326" s="2">
        <v>4.2</v>
      </c>
      <c r="AB326" s="2">
        <v>4.2300000000000004</v>
      </c>
      <c r="AC326" s="2">
        <v>4.29</v>
      </c>
      <c r="AD326" s="2">
        <v>4.38</v>
      </c>
      <c r="AE326" s="2">
        <v>4.3499999999999996</v>
      </c>
      <c r="AF326" s="2">
        <v>4.47</v>
      </c>
      <c r="AG326" s="2">
        <v>4.58</v>
      </c>
      <c r="AH326" s="2">
        <v>4.6500000000000004</v>
      </c>
      <c r="AI326" s="2">
        <v>4.9400000000000004</v>
      </c>
      <c r="AJ326" s="2">
        <v>5.18</v>
      </c>
      <c r="AK326" s="2">
        <v>5.22</v>
      </c>
      <c r="AL326" s="11">
        <v>3.9306014</v>
      </c>
      <c r="AM326" s="11">
        <v>3.9353509</v>
      </c>
      <c r="AN326" s="11">
        <v>3.8872266999999998</v>
      </c>
      <c r="AO326" s="11">
        <v>3.9078311000000001</v>
      </c>
      <c r="AP326" s="11">
        <v>3.9721570000000002</v>
      </c>
      <c r="AQ326" s="11">
        <v>4.0618637</v>
      </c>
      <c r="AR326" s="11"/>
      <c r="AS326" s="2"/>
      <c r="AT326" s="7">
        <f t="shared" si="41"/>
        <v>3.9394</v>
      </c>
      <c r="AU326" s="7">
        <f t="shared" si="42"/>
        <v>4.3409999999999993</v>
      </c>
      <c r="AV326" s="7">
        <f t="shared" si="43"/>
        <v>2.23</v>
      </c>
      <c r="AW326" s="2"/>
      <c r="AX326" s="8">
        <f t="shared" si="44"/>
        <v>40.000000000000036</v>
      </c>
      <c r="AY326" s="8">
        <f t="shared" si="45"/>
        <v>-40.159999999999926</v>
      </c>
      <c r="AZ326" s="2"/>
      <c r="BA326" s="2">
        <f t="shared" si="46"/>
        <v>0.45000000000000018</v>
      </c>
      <c r="BB326" s="2">
        <f t="shared" si="47"/>
        <v>0.27</v>
      </c>
      <c r="BC326" s="2"/>
      <c r="CB326" s="2"/>
    </row>
    <row r="327" spans="1:80" x14ac:dyDescent="0.25">
      <c r="A327" s="5">
        <f t="shared" si="48"/>
        <v>45736</v>
      </c>
      <c r="B327" t="s">
        <v>347</v>
      </c>
      <c r="C327" s="2">
        <v>4.66</v>
      </c>
      <c r="D327" s="2">
        <v>4.24</v>
      </c>
      <c r="E327" s="2">
        <v>2.78</v>
      </c>
      <c r="F327" s="2">
        <v>3.89</v>
      </c>
      <c r="G327" s="7">
        <v>1.522</v>
      </c>
      <c r="H327" s="2">
        <v>4.62</v>
      </c>
      <c r="I327" s="2">
        <v>2.62</v>
      </c>
      <c r="J327" s="2">
        <v>3.02</v>
      </c>
      <c r="K327" s="2">
        <v>3.49</v>
      </c>
      <c r="L327" s="2">
        <v>3.42</v>
      </c>
      <c r="M327" s="3">
        <v>4.3746</v>
      </c>
      <c r="N327" s="2"/>
      <c r="O327" s="2">
        <v>4.26</v>
      </c>
      <c r="P327" s="2">
        <v>3.96</v>
      </c>
      <c r="Q327" s="2"/>
      <c r="R327" s="3">
        <v>4.2375999999999996</v>
      </c>
      <c r="S327" s="3">
        <v>4.1062000000000003</v>
      </c>
      <c r="T327" s="4">
        <v>4.03</v>
      </c>
      <c r="U327" s="4">
        <v>3.786</v>
      </c>
      <c r="V327" s="3">
        <v>2.13</v>
      </c>
      <c r="W327" s="3">
        <v>2.1669999999999998</v>
      </c>
      <c r="X327" s="2"/>
      <c r="Y327" s="2">
        <v>4.13</v>
      </c>
      <c r="Z327" s="2">
        <v>4.26</v>
      </c>
      <c r="AA327" s="2">
        <v>4.24</v>
      </c>
      <c r="AB327" s="2">
        <v>4.2699999999999996</v>
      </c>
      <c r="AC327" s="2">
        <v>4.32</v>
      </c>
      <c r="AD327" s="2">
        <v>4.41</v>
      </c>
      <c r="AE327" s="2">
        <v>4.38</v>
      </c>
      <c r="AF327" s="2">
        <v>4.5</v>
      </c>
      <c r="AG327" s="2">
        <v>4.6100000000000003</v>
      </c>
      <c r="AH327" s="2">
        <v>4.66</v>
      </c>
      <c r="AI327" s="2">
        <v>4.97</v>
      </c>
      <c r="AJ327" s="2">
        <v>5.2</v>
      </c>
      <c r="AK327" s="2">
        <v>5.22</v>
      </c>
      <c r="AL327" s="11">
        <v>3.9539347</v>
      </c>
      <c r="AM327" s="11">
        <v>3.9356182999999998</v>
      </c>
      <c r="AN327" s="11">
        <v>3.9196654999999998</v>
      </c>
      <c r="AO327" s="11">
        <v>3.9551185000000002</v>
      </c>
      <c r="AP327" s="11">
        <v>4.0142245000000001</v>
      </c>
      <c r="AQ327" s="11">
        <v>4.0950905000000004</v>
      </c>
      <c r="AR327" s="11"/>
      <c r="AS327" s="2"/>
      <c r="AT327" s="7">
        <f t="shared" si="41"/>
        <v>3.974800000000001</v>
      </c>
      <c r="AU327" s="7">
        <f t="shared" si="42"/>
        <v>3.5419999999999998</v>
      </c>
      <c r="AV327" s="7">
        <f t="shared" si="43"/>
        <v>2.2039999999999997</v>
      </c>
      <c r="AW327" s="2"/>
      <c r="AX327" s="8">
        <f t="shared" si="44"/>
        <v>41.999999999999993</v>
      </c>
      <c r="AY327" s="8">
        <f t="shared" si="45"/>
        <v>43.280000000000115</v>
      </c>
      <c r="AZ327" s="2"/>
      <c r="BA327" s="2">
        <f t="shared" si="46"/>
        <v>0.40000000000000036</v>
      </c>
      <c r="BB327" s="2">
        <f t="shared" si="47"/>
        <v>0.28000000000000025</v>
      </c>
      <c r="BC327" s="2"/>
      <c r="CB327" s="2"/>
    </row>
    <row r="328" spans="1:80" x14ac:dyDescent="0.25">
      <c r="A328" s="5">
        <f t="shared" si="48"/>
        <v>45737</v>
      </c>
      <c r="B328" t="s">
        <v>348</v>
      </c>
      <c r="C328" s="2">
        <v>4.72</v>
      </c>
      <c r="D328" s="2">
        <v>4.25</v>
      </c>
      <c r="E328" s="2">
        <v>2.76</v>
      </c>
      <c r="F328" s="2">
        <v>3.84</v>
      </c>
      <c r="G328" s="7">
        <v>1.5249999999999999</v>
      </c>
      <c r="H328" s="2">
        <v>4.6399999999999997</v>
      </c>
      <c r="I328" s="2">
        <v>2.64</v>
      </c>
      <c r="J328" s="2">
        <v>3.01</v>
      </c>
      <c r="K328" s="2">
        <v>3.46</v>
      </c>
      <c r="L328" s="2">
        <v>3.41</v>
      </c>
      <c r="M328" s="3">
        <v>4.3956</v>
      </c>
      <c r="N328" s="2"/>
      <c r="O328" s="2">
        <v>4.2699999999999996</v>
      </c>
      <c r="P328" s="2">
        <v>3.95</v>
      </c>
      <c r="Q328" s="2"/>
      <c r="R328" s="3">
        <v>4.2389000000000001</v>
      </c>
      <c r="S328" s="3">
        <v>4.1134000000000004</v>
      </c>
      <c r="T328" s="4">
        <v>4.0220000000000002</v>
      </c>
      <c r="U328" s="4">
        <v>3.7770000000000001</v>
      </c>
      <c r="V328" s="3">
        <v>2.0979999999999999</v>
      </c>
      <c r="W328" s="3">
        <v>2.125</v>
      </c>
      <c r="X328" s="2"/>
      <c r="Y328" s="2">
        <v>4.13</v>
      </c>
      <c r="Z328" s="2">
        <v>4.2699999999999996</v>
      </c>
      <c r="AA328" s="2">
        <v>4.26</v>
      </c>
      <c r="AB328" s="2">
        <v>4.29</v>
      </c>
      <c r="AC328" s="2">
        <v>4.3499999999999996</v>
      </c>
      <c r="AD328" s="2">
        <v>4.4400000000000004</v>
      </c>
      <c r="AE328" s="2">
        <v>4.43</v>
      </c>
      <c r="AF328" s="2">
        <v>4.55</v>
      </c>
      <c r="AG328" s="2">
        <v>4.66</v>
      </c>
      <c r="AH328" s="2">
        <v>4.72</v>
      </c>
      <c r="AI328" s="2">
        <v>5.03</v>
      </c>
      <c r="AJ328" s="2">
        <v>5.23</v>
      </c>
      <c r="AK328" s="2">
        <v>5.32</v>
      </c>
      <c r="AL328" s="11">
        <v>3.9747460999999999</v>
      </c>
      <c r="AM328" s="11">
        <v>3.9536055000000001</v>
      </c>
      <c r="AN328" s="11">
        <v>3.9558593000000002</v>
      </c>
      <c r="AO328" s="11">
        <v>3.9965231000000001</v>
      </c>
      <c r="AP328" s="11">
        <v>4.0629210999999996</v>
      </c>
      <c r="AQ328" s="11">
        <v>4.1540923999999997</v>
      </c>
      <c r="AR328" s="11"/>
      <c r="AS328" s="2"/>
      <c r="AT328" s="7">
        <f t="shared" si="41"/>
        <v>3.9879000000000007</v>
      </c>
      <c r="AU328" s="7">
        <f t="shared" si="42"/>
        <v>3.532</v>
      </c>
      <c r="AV328" s="7">
        <f t="shared" si="43"/>
        <v>2.1520000000000001</v>
      </c>
      <c r="AW328" s="2"/>
      <c r="AX328" s="8">
        <f t="shared" si="44"/>
        <v>46.999999999999972</v>
      </c>
      <c r="AY328" s="8">
        <f t="shared" si="45"/>
        <v>45.59000000000006</v>
      </c>
      <c r="AZ328" s="2"/>
      <c r="BA328" s="2">
        <f t="shared" si="46"/>
        <v>0.45000000000000018</v>
      </c>
      <c r="BB328" s="2">
        <f t="shared" si="47"/>
        <v>0.29999999999999982</v>
      </c>
      <c r="BC328" s="2"/>
      <c r="CB328" s="2"/>
    </row>
    <row r="329" spans="1:80" x14ac:dyDescent="0.25">
      <c r="A329" s="5">
        <f t="shared" si="48"/>
        <v>45740</v>
      </c>
      <c r="B329" t="s">
        <v>349</v>
      </c>
      <c r="C329" s="2">
        <v>4.72</v>
      </c>
      <c r="D329" s="2">
        <v>4.34</v>
      </c>
      <c r="E329" s="2">
        <v>2.78</v>
      </c>
      <c r="F329" s="2">
        <v>3.87</v>
      </c>
      <c r="G329" s="7">
        <v>1.538</v>
      </c>
      <c r="H329" s="2">
        <v>4.6500000000000004</v>
      </c>
      <c r="I329" s="2">
        <v>2.77</v>
      </c>
      <c r="J329" s="2">
        <v>3.06</v>
      </c>
      <c r="K329" s="2">
        <v>3.47</v>
      </c>
      <c r="L329" s="2">
        <v>3.41</v>
      </c>
      <c r="M329" s="3">
        <v>4.4020999999999999</v>
      </c>
      <c r="N329" s="2"/>
      <c r="O329" s="2">
        <v>4.2699999999999996</v>
      </c>
      <c r="P329" s="2">
        <v>4.04</v>
      </c>
      <c r="Q329" s="2"/>
      <c r="R329" s="3">
        <v>4.2504</v>
      </c>
      <c r="S329" s="3">
        <v>4.1200999999999999</v>
      </c>
      <c r="T329" s="4">
        <v>4.0350000000000001</v>
      </c>
      <c r="U329" s="4">
        <v>3.81</v>
      </c>
      <c r="V329" s="3">
        <v>2.0920000000000001</v>
      </c>
      <c r="W329" s="3">
        <v>2.1259999999999999</v>
      </c>
      <c r="X329" s="2"/>
      <c r="Y329" s="2">
        <v>4.13</v>
      </c>
      <c r="Z329" s="2">
        <v>4.2699999999999996</v>
      </c>
      <c r="AA329" s="2">
        <v>4.25</v>
      </c>
      <c r="AB329" s="2">
        <v>4.29</v>
      </c>
      <c r="AC329" s="2">
        <v>4.3499999999999996</v>
      </c>
      <c r="AD329" s="2">
        <v>4.4400000000000004</v>
      </c>
      <c r="AE329" s="2">
        <v>4.42</v>
      </c>
      <c r="AF329" s="2">
        <v>4.55</v>
      </c>
      <c r="AG329" s="2">
        <v>4.67</v>
      </c>
      <c r="AH329" s="2">
        <v>4.72</v>
      </c>
      <c r="AI329" s="2">
        <v>5.04</v>
      </c>
      <c r="AJ329" s="2">
        <v>5.24</v>
      </c>
      <c r="AK329" s="2">
        <v>5.32</v>
      </c>
      <c r="AL329" s="11">
        <v>3.9994652999999998</v>
      </c>
      <c r="AM329" s="11">
        <v>3.9840409999999999</v>
      </c>
      <c r="AN329" s="11">
        <v>3.9604249999999999</v>
      </c>
      <c r="AO329" s="11">
        <v>3.9903019999999998</v>
      </c>
      <c r="AP329" s="11">
        <v>4.0655967000000004</v>
      </c>
      <c r="AQ329" s="11">
        <v>4.1728266999999999</v>
      </c>
      <c r="AR329" s="11"/>
      <c r="AS329" s="2"/>
      <c r="AT329" s="7">
        <f t="shared" si="41"/>
        <v>3.9897999999999998</v>
      </c>
      <c r="AU329" s="7">
        <f t="shared" si="42"/>
        <v>3.585</v>
      </c>
      <c r="AV329" s="7">
        <f t="shared" si="43"/>
        <v>2.1599999999999997</v>
      </c>
      <c r="AW329" s="2"/>
      <c r="AX329" s="8">
        <f t="shared" si="44"/>
        <v>37.999999999999986</v>
      </c>
      <c r="AY329" s="8">
        <f t="shared" si="45"/>
        <v>40.479999999999983</v>
      </c>
      <c r="AZ329" s="2"/>
      <c r="BA329" s="2">
        <f t="shared" si="46"/>
        <v>0.45000000000000018</v>
      </c>
      <c r="BB329" s="2">
        <f t="shared" si="47"/>
        <v>0.29999999999999982</v>
      </c>
      <c r="BC329" s="2"/>
      <c r="CB329" s="2"/>
    </row>
    <row r="330" spans="1:80" x14ac:dyDescent="0.25">
      <c r="A330" s="5">
        <f t="shared" si="48"/>
        <v>45741</v>
      </c>
      <c r="B330" t="s">
        <v>350</v>
      </c>
      <c r="C330" s="2">
        <v>4.7699999999999996</v>
      </c>
      <c r="D330" s="2">
        <v>4.3099999999999996</v>
      </c>
      <c r="E330" s="2">
        <v>2.8</v>
      </c>
      <c r="F330" s="2">
        <v>3.89</v>
      </c>
      <c r="G330" s="7">
        <v>1.58</v>
      </c>
      <c r="H330" s="2">
        <v>4.66</v>
      </c>
      <c r="I330" s="2">
        <v>2.76</v>
      </c>
      <c r="J330" s="2">
        <v>3.08</v>
      </c>
      <c r="K330" s="2">
        <v>3.49</v>
      </c>
      <c r="L330" s="2">
        <v>3.43</v>
      </c>
      <c r="M330" s="3">
        <v>4.4238999999999997</v>
      </c>
      <c r="N330" s="2"/>
      <c r="O330" s="2">
        <v>4.3</v>
      </c>
      <c r="P330" s="2">
        <v>4</v>
      </c>
      <c r="Q330" s="2"/>
      <c r="R330" s="3">
        <v>4.2721</v>
      </c>
      <c r="S330" s="3">
        <v>4.1589</v>
      </c>
      <c r="T330" s="4">
        <v>4.0839999999999996</v>
      </c>
      <c r="U330" s="4">
        <v>3.87</v>
      </c>
      <c r="V330" s="3">
        <v>2.1059999999999999</v>
      </c>
      <c r="W330" s="3">
        <v>2.1459999999999999</v>
      </c>
      <c r="X330" s="2"/>
      <c r="Y330" s="2">
        <v>4.1500000000000004</v>
      </c>
      <c r="Z330" s="2">
        <v>4.3</v>
      </c>
      <c r="AA330" s="2">
        <v>4.28</v>
      </c>
      <c r="AB330" s="2">
        <v>4.32</v>
      </c>
      <c r="AC330" s="2">
        <v>4.38</v>
      </c>
      <c r="AD330" s="2">
        <v>4.47</v>
      </c>
      <c r="AE330" s="2">
        <v>4.45</v>
      </c>
      <c r="AF330" s="2">
        <v>4.58</v>
      </c>
      <c r="AG330" s="2">
        <v>4.7</v>
      </c>
      <c r="AH330" s="2">
        <v>4.7699999999999996</v>
      </c>
      <c r="AI330" s="2">
        <v>5.07</v>
      </c>
      <c r="AJ330" s="2">
        <v>5.28</v>
      </c>
      <c r="AK330" s="2">
        <v>5.37</v>
      </c>
      <c r="AL330" s="11">
        <v>4.0340274000000003</v>
      </c>
      <c r="AM330" s="11">
        <v>4.0273665999999997</v>
      </c>
      <c r="AN330" s="11">
        <v>3.9848403999999999</v>
      </c>
      <c r="AO330" s="11">
        <v>4.0146332999999998</v>
      </c>
      <c r="AP330" s="11">
        <v>4.0943866</v>
      </c>
      <c r="AQ330" s="11">
        <v>4.1975240999999999</v>
      </c>
      <c r="AR330" s="11"/>
      <c r="AS330" s="2"/>
      <c r="AT330" s="7">
        <f t="shared" ref="AT330:AT393" si="49">(2*S330)-R330</f>
        <v>4.0457000000000001</v>
      </c>
      <c r="AU330" s="7">
        <f t="shared" ref="AU330:AU393" si="50">(2*U330)-T330</f>
        <v>3.6560000000000006</v>
      </c>
      <c r="AV330" s="7">
        <f t="shared" ref="AV330:AV393" si="51">(2*W330)-V330</f>
        <v>2.1859999999999999</v>
      </c>
      <c r="AW330" s="2"/>
      <c r="AX330" s="8">
        <f t="shared" ref="AX330:AX393" si="52">(C330-D330)*100</f>
        <v>46</v>
      </c>
      <c r="AY330" s="8">
        <f t="shared" ref="AY330:AY393" si="53">(AT330-AU330)*100</f>
        <v>38.969999999999949</v>
      </c>
      <c r="AZ330" s="2"/>
      <c r="BA330" s="2">
        <f t="shared" ref="BA330:BA393" si="54">C330-O330</f>
        <v>0.46999999999999975</v>
      </c>
      <c r="BB330" s="2">
        <f t="shared" ref="BB330:BB393" si="55">D330-P330</f>
        <v>0.30999999999999961</v>
      </c>
      <c r="BC330" s="2"/>
      <c r="CB330" s="2"/>
    </row>
    <row r="331" spans="1:80" x14ac:dyDescent="0.25">
      <c r="A331" s="5">
        <f t="shared" si="48"/>
        <v>45742</v>
      </c>
      <c r="B331" t="s">
        <v>351</v>
      </c>
      <c r="C331" s="2">
        <v>4.71</v>
      </c>
      <c r="D331" s="2">
        <v>4.3499999999999996</v>
      </c>
      <c r="E331" s="2">
        <v>2.77</v>
      </c>
      <c r="F331" s="2">
        <v>3.88</v>
      </c>
      <c r="G331" s="7">
        <v>1.59</v>
      </c>
      <c r="H331" s="2">
        <v>4.66</v>
      </c>
      <c r="I331" s="2">
        <v>2.78</v>
      </c>
      <c r="J331" s="2">
        <v>3.13</v>
      </c>
      <c r="K331" s="2">
        <v>3.48</v>
      </c>
      <c r="L331" s="2">
        <v>3.42</v>
      </c>
      <c r="M331" s="3">
        <v>4.4783999999999997</v>
      </c>
      <c r="N331" s="2"/>
      <c r="O331" s="2">
        <v>4.2699999999999996</v>
      </c>
      <c r="P331" s="2">
        <v>4.01</v>
      </c>
      <c r="Q331" s="2"/>
      <c r="R331" s="3">
        <v>4.2201000000000004</v>
      </c>
      <c r="S331" s="3">
        <v>4.1007999999999996</v>
      </c>
      <c r="T331" s="4">
        <v>4.0670000000000002</v>
      </c>
      <c r="U331" s="4">
        <v>3.847</v>
      </c>
      <c r="V331" s="3">
        <v>2.0750000000000002</v>
      </c>
      <c r="W331" s="3">
        <v>2.109</v>
      </c>
      <c r="X331" s="2"/>
      <c r="Y331" s="2">
        <v>4.13</v>
      </c>
      <c r="Z331" s="2">
        <v>4.2699999999999996</v>
      </c>
      <c r="AA331" s="2">
        <v>4.24</v>
      </c>
      <c r="AB331" s="2">
        <v>4.29</v>
      </c>
      <c r="AC331" s="2">
        <v>4.37</v>
      </c>
      <c r="AD331" s="2">
        <v>4.45</v>
      </c>
      <c r="AE331" s="2">
        <v>4.42</v>
      </c>
      <c r="AF331" s="2">
        <v>4.54</v>
      </c>
      <c r="AG331" s="2">
        <v>4.66</v>
      </c>
      <c r="AH331" s="2">
        <v>4.71</v>
      </c>
      <c r="AI331" s="2">
        <v>5.03</v>
      </c>
      <c r="AJ331" s="2">
        <v>5.22</v>
      </c>
      <c r="AK331" s="2">
        <v>5.3</v>
      </c>
      <c r="AL331" s="11">
        <v>3.9714971000000001</v>
      </c>
      <c r="AM331" s="11">
        <v>3.9394545000000001</v>
      </c>
      <c r="AN331" s="11">
        <v>3.9334899000000001</v>
      </c>
      <c r="AO331" s="11">
        <v>4.0053703000000001</v>
      </c>
      <c r="AP331" s="11">
        <v>4.0892252999999998</v>
      </c>
      <c r="AQ331" s="11">
        <v>4.1817225999999996</v>
      </c>
      <c r="AR331" s="11"/>
      <c r="AS331" s="2"/>
      <c r="AT331" s="7">
        <f t="shared" si="49"/>
        <v>3.9814999999999987</v>
      </c>
      <c r="AU331" s="7">
        <f t="shared" si="50"/>
        <v>3.6269999999999998</v>
      </c>
      <c r="AV331" s="7">
        <f t="shared" si="51"/>
        <v>2.1429999999999998</v>
      </c>
      <c r="AW331" s="2"/>
      <c r="AX331" s="8">
        <f t="shared" si="52"/>
        <v>36.000000000000028</v>
      </c>
      <c r="AY331" s="8">
        <f t="shared" si="53"/>
        <v>35.449999999999889</v>
      </c>
      <c r="AZ331" s="2"/>
      <c r="BA331" s="2">
        <f t="shared" si="54"/>
        <v>0.44000000000000039</v>
      </c>
      <c r="BB331" s="2">
        <f t="shared" si="55"/>
        <v>0.33999999999999986</v>
      </c>
      <c r="BC331" s="2"/>
      <c r="CB331" s="2"/>
    </row>
    <row r="332" spans="1:80" x14ac:dyDescent="0.25">
      <c r="A332" s="5">
        <f t="shared" si="48"/>
        <v>45743</v>
      </c>
      <c r="B332" t="s">
        <v>352</v>
      </c>
      <c r="C332" s="2">
        <v>4.79</v>
      </c>
      <c r="D332" s="2">
        <v>4.38</v>
      </c>
      <c r="E332" s="2">
        <v>2.77</v>
      </c>
      <c r="F332" s="2">
        <v>3.88</v>
      </c>
      <c r="G332" s="7">
        <v>1.5820000000000001</v>
      </c>
      <c r="H332" s="2">
        <v>4.71</v>
      </c>
      <c r="I332" s="2">
        <v>2.76</v>
      </c>
      <c r="J332" s="2">
        <v>3.1</v>
      </c>
      <c r="K332" s="2">
        <v>3.46</v>
      </c>
      <c r="L332" s="2">
        <v>3.4</v>
      </c>
      <c r="M332" s="3">
        <v>4.5057</v>
      </c>
      <c r="N332" s="2"/>
      <c r="O332" s="2">
        <v>4.28</v>
      </c>
      <c r="P332" s="2">
        <v>4</v>
      </c>
      <c r="Q332" s="2"/>
      <c r="R332" s="3">
        <v>4.2187000000000001</v>
      </c>
      <c r="S332" s="3">
        <v>4.1016000000000004</v>
      </c>
      <c r="T332" s="4">
        <v>4.0730000000000004</v>
      </c>
      <c r="U332" s="4">
        <v>3.8559999999999999</v>
      </c>
      <c r="V332" s="3">
        <v>2.0449999999999999</v>
      </c>
      <c r="W332" s="3">
        <v>2.08</v>
      </c>
      <c r="X332" s="2"/>
      <c r="Y332" s="2">
        <v>4.12</v>
      </c>
      <c r="Z332" s="2">
        <v>4.28</v>
      </c>
      <c r="AA332" s="2">
        <v>4.26</v>
      </c>
      <c r="AB332" s="2">
        <v>4.3099999999999996</v>
      </c>
      <c r="AC332" s="2">
        <v>4.4000000000000004</v>
      </c>
      <c r="AD332" s="2">
        <v>4.5</v>
      </c>
      <c r="AE332" s="2">
        <v>4.49</v>
      </c>
      <c r="AF332" s="2">
        <v>4.62</v>
      </c>
      <c r="AG332" s="2">
        <v>4.7300000000000004</v>
      </c>
      <c r="AH332" s="2">
        <v>4.79</v>
      </c>
      <c r="AI332" s="2">
        <v>5.1100000000000003</v>
      </c>
      <c r="AJ332" s="2">
        <v>5.31</v>
      </c>
      <c r="AK332" s="2">
        <v>5.39</v>
      </c>
      <c r="AL332" s="11">
        <v>3.9552353</v>
      </c>
      <c r="AM332" s="11">
        <v>3.9623179999999998</v>
      </c>
      <c r="AN332" s="11">
        <v>3.9937309999999999</v>
      </c>
      <c r="AO332" s="11">
        <v>4.0705955999999999</v>
      </c>
      <c r="AP332" s="11">
        <v>4.1595912000000004</v>
      </c>
      <c r="AQ332" s="11">
        <v>4.2598789000000004</v>
      </c>
      <c r="AR332" s="11"/>
      <c r="AS332" s="2"/>
      <c r="AT332" s="7">
        <f t="shared" si="49"/>
        <v>3.9845000000000006</v>
      </c>
      <c r="AU332" s="7">
        <f t="shared" si="50"/>
        <v>3.6389999999999993</v>
      </c>
      <c r="AV332" s="7">
        <f t="shared" si="51"/>
        <v>2.1150000000000002</v>
      </c>
      <c r="AW332" s="2"/>
      <c r="AX332" s="8">
        <f t="shared" si="52"/>
        <v>41.000000000000014</v>
      </c>
      <c r="AY332" s="8">
        <f t="shared" si="53"/>
        <v>34.550000000000125</v>
      </c>
      <c r="AZ332" s="2"/>
      <c r="BA332" s="2">
        <f t="shared" si="54"/>
        <v>0.50999999999999979</v>
      </c>
      <c r="BB332" s="2">
        <f t="shared" si="55"/>
        <v>0.37999999999999989</v>
      </c>
      <c r="BC332" s="2"/>
      <c r="CB332" s="2"/>
    </row>
    <row r="333" spans="1:80" x14ac:dyDescent="0.25">
      <c r="A333" s="5">
        <f t="shared" si="48"/>
        <v>45744</v>
      </c>
      <c r="B333" t="s">
        <v>353</v>
      </c>
      <c r="C333" s="2">
        <v>4.7</v>
      </c>
      <c r="D333" s="2">
        <v>4.2699999999999996</v>
      </c>
      <c r="E333" s="2">
        <v>2.73</v>
      </c>
      <c r="F333" s="2">
        <v>3.85</v>
      </c>
      <c r="G333" s="7">
        <v>1.5589999999999999</v>
      </c>
      <c r="H333" s="2">
        <v>4.68</v>
      </c>
      <c r="I333" s="2">
        <v>2.74</v>
      </c>
      <c r="J333" s="2">
        <v>3.02</v>
      </c>
      <c r="K333" s="2">
        <v>3.44</v>
      </c>
      <c r="L333" s="2">
        <v>3.37</v>
      </c>
      <c r="M333" s="3">
        <v>4.46</v>
      </c>
      <c r="N333" s="2"/>
      <c r="O333" s="2">
        <v>4.21</v>
      </c>
      <c r="P333" s="2">
        <v>3.91</v>
      </c>
      <c r="Q333" s="2"/>
      <c r="R333" s="3">
        <v>4.1811999999999996</v>
      </c>
      <c r="S333" s="3">
        <v>4.0418000000000003</v>
      </c>
      <c r="T333" s="4">
        <v>4.0519999999999996</v>
      </c>
      <c r="U333" s="4">
        <v>3.8180000000000001</v>
      </c>
      <c r="V333" s="3">
        <v>2.0099999999999998</v>
      </c>
      <c r="W333" s="3">
        <v>2.0339999999999998</v>
      </c>
      <c r="X333" s="2"/>
      <c r="Y333" s="2">
        <v>4.05</v>
      </c>
      <c r="Z333" s="2">
        <v>4.21</v>
      </c>
      <c r="AA333" s="2">
        <v>4.1900000000000004</v>
      </c>
      <c r="AB333" s="2">
        <v>4.2300000000000004</v>
      </c>
      <c r="AC333" s="2">
        <v>4.3099999999999996</v>
      </c>
      <c r="AD333" s="2">
        <v>4.41</v>
      </c>
      <c r="AE333" s="2">
        <v>4.4000000000000004</v>
      </c>
      <c r="AF333" s="2">
        <v>4.54</v>
      </c>
      <c r="AG333" s="2">
        <v>4.6399999999999997</v>
      </c>
      <c r="AH333" s="2">
        <v>4.7</v>
      </c>
      <c r="AI333" s="2">
        <v>5.0199999999999996</v>
      </c>
      <c r="AJ333" s="2">
        <v>5.22</v>
      </c>
      <c r="AK333" s="2">
        <v>5.29</v>
      </c>
      <c r="AL333" s="11">
        <v>3.8921071999999999</v>
      </c>
      <c r="AM333" s="11">
        <v>3.8689479000000002</v>
      </c>
      <c r="AN333" s="11">
        <v>3.9060131999999999</v>
      </c>
      <c r="AO333" s="11">
        <v>3.9774566</v>
      </c>
      <c r="AP333" s="11">
        <v>4.0595471999999999</v>
      </c>
      <c r="AQ333" s="11">
        <v>4.1565776999999997</v>
      </c>
      <c r="AR333" s="11"/>
      <c r="AS333" s="2"/>
      <c r="AT333" s="7">
        <f t="shared" si="49"/>
        <v>3.902400000000001</v>
      </c>
      <c r="AU333" s="7">
        <f t="shared" si="50"/>
        <v>3.5840000000000005</v>
      </c>
      <c r="AV333" s="7">
        <f t="shared" si="51"/>
        <v>2.0579999999999998</v>
      </c>
      <c r="AW333" s="2"/>
      <c r="AX333" s="8">
        <f t="shared" si="52"/>
        <v>43.000000000000057</v>
      </c>
      <c r="AY333" s="8">
        <f t="shared" si="53"/>
        <v>31.840000000000046</v>
      </c>
      <c r="AZ333" s="2"/>
      <c r="BA333" s="2">
        <f t="shared" si="54"/>
        <v>0.49000000000000021</v>
      </c>
      <c r="BB333" s="2">
        <f t="shared" si="55"/>
        <v>0.35999999999999943</v>
      </c>
      <c r="BC333" s="2"/>
      <c r="CB333" s="2"/>
    </row>
    <row r="334" spans="1:80" x14ac:dyDescent="0.25">
      <c r="A334" s="5">
        <f t="shared" si="48"/>
        <v>45747</v>
      </c>
      <c r="B334" t="s">
        <v>354</v>
      </c>
      <c r="C334" s="2">
        <v>4.7</v>
      </c>
      <c r="D334" s="2">
        <v>4.2300000000000004</v>
      </c>
      <c r="E334" s="2">
        <v>2.74</v>
      </c>
      <c r="F334" s="2">
        <v>3.87</v>
      </c>
      <c r="G334" s="7">
        <v>1.484</v>
      </c>
      <c r="H334" s="2">
        <v>4.6100000000000003</v>
      </c>
      <c r="I334" s="2">
        <v>2.67</v>
      </c>
      <c r="J334" s="2">
        <v>2.97</v>
      </c>
      <c r="K334" s="2">
        <v>3.45</v>
      </c>
      <c r="L334" s="2">
        <v>3.38</v>
      </c>
      <c r="M334" s="3">
        <v>4.3864000000000001</v>
      </c>
      <c r="N334" s="2"/>
      <c r="O334" s="2">
        <v>4.2</v>
      </c>
      <c r="P334" s="2">
        <v>3.91</v>
      </c>
      <c r="Q334" s="2"/>
      <c r="R334" s="3">
        <v>4.1802000000000001</v>
      </c>
      <c r="S334" s="3">
        <v>4.0385</v>
      </c>
      <c r="T334" s="4">
        <v>3.9369999999999998</v>
      </c>
      <c r="U334" s="4">
        <v>3.6789999999999998</v>
      </c>
      <c r="V334" s="3">
        <v>2.0390000000000001</v>
      </c>
      <c r="W334" s="3">
        <v>2.0619999999999998</v>
      </c>
      <c r="X334" s="2"/>
      <c r="Y334" s="2">
        <v>4.07</v>
      </c>
      <c r="Z334" s="2">
        <v>4.2</v>
      </c>
      <c r="AA334" s="2">
        <v>4.1900000000000004</v>
      </c>
      <c r="AB334" s="2">
        <v>4.22</v>
      </c>
      <c r="AC334" s="2">
        <v>4.29</v>
      </c>
      <c r="AD334" s="2">
        <v>4.4000000000000004</v>
      </c>
      <c r="AE334" s="2">
        <v>4.3899999999999997</v>
      </c>
      <c r="AF334" s="2">
        <v>4.53</v>
      </c>
      <c r="AG334" s="2">
        <v>4.62</v>
      </c>
      <c r="AH334" s="2">
        <v>4.7</v>
      </c>
      <c r="AI334" s="2">
        <v>5.0199999999999996</v>
      </c>
      <c r="AJ334" s="2">
        <v>5.25</v>
      </c>
      <c r="AK334" s="2">
        <v>5.29</v>
      </c>
      <c r="AL334" s="11">
        <v>3.9098315000000001</v>
      </c>
      <c r="AM334" s="11">
        <v>3.8962165</v>
      </c>
      <c r="AN334" s="11">
        <v>3.9007714</v>
      </c>
      <c r="AO334" s="11">
        <v>3.9436498000000002</v>
      </c>
      <c r="AP334" s="11">
        <v>4.0283841999999996</v>
      </c>
      <c r="AQ334" s="11">
        <v>4.1463112999999998</v>
      </c>
      <c r="AR334" s="11"/>
      <c r="AS334" s="2"/>
      <c r="AT334" s="7">
        <f t="shared" si="49"/>
        <v>3.8967999999999998</v>
      </c>
      <c r="AU334" s="7">
        <f t="shared" si="50"/>
        <v>3.4209999999999998</v>
      </c>
      <c r="AV334" s="7">
        <f t="shared" si="51"/>
        <v>2.0849999999999995</v>
      </c>
      <c r="AW334" s="2"/>
      <c r="AX334" s="8">
        <f t="shared" si="52"/>
        <v>46.999999999999972</v>
      </c>
      <c r="AY334" s="8">
        <f t="shared" si="53"/>
        <v>47.58</v>
      </c>
      <c r="AZ334" s="2"/>
      <c r="BA334" s="2">
        <f t="shared" si="54"/>
        <v>0.5</v>
      </c>
      <c r="BB334" s="2">
        <f t="shared" si="55"/>
        <v>0.32000000000000028</v>
      </c>
      <c r="BC334" s="2"/>
      <c r="CB334" s="2"/>
    </row>
    <row r="335" spans="1:80" x14ac:dyDescent="0.25">
      <c r="A335" s="5">
        <f t="shared" ref="A335:A398" si="56">+A330+7</f>
        <v>45748</v>
      </c>
      <c r="B335" t="s">
        <v>355</v>
      </c>
      <c r="C335" s="2">
        <v>4.6500000000000004</v>
      </c>
      <c r="D335" s="2">
        <v>4.17</v>
      </c>
      <c r="E335" s="2">
        <v>2.68</v>
      </c>
      <c r="F335" s="2">
        <v>3.79</v>
      </c>
      <c r="G335" s="7">
        <v>1.498</v>
      </c>
      <c r="H335" s="2">
        <v>4.6100000000000003</v>
      </c>
      <c r="I335" s="2">
        <v>2.61</v>
      </c>
      <c r="J335" s="2">
        <v>2.93</v>
      </c>
      <c r="K335" s="2">
        <v>3.4</v>
      </c>
      <c r="L335" s="2">
        <v>3.32</v>
      </c>
      <c r="M335" s="3">
        <v>4.3766999999999996</v>
      </c>
      <c r="N335" s="2"/>
      <c r="O335" s="2">
        <v>4.2</v>
      </c>
      <c r="P335" s="2">
        <v>3.86</v>
      </c>
      <c r="Q335" s="2"/>
      <c r="R335" s="3">
        <v>4.1772</v>
      </c>
      <c r="S335" s="3">
        <v>4.0307000000000004</v>
      </c>
      <c r="T335" s="4">
        <v>3.9550000000000001</v>
      </c>
      <c r="U335" s="4">
        <v>3.6930000000000001</v>
      </c>
      <c r="V335" s="3">
        <v>2.016</v>
      </c>
      <c r="W335" s="3">
        <v>2.0369999999999999</v>
      </c>
      <c r="X335" s="2"/>
      <c r="Y335" s="2">
        <v>4.07</v>
      </c>
      <c r="Z335" s="2">
        <v>4.2</v>
      </c>
      <c r="AA335" s="2">
        <v>4.18</v>
      </c>
      <c r="AB335" s="2">
        <v>4.2</v>
      </c>
      <c r="AC335" s="2">
        <v>4.26</v>
      </c>
      <c r="AD335" s="2">
        <v>4.38</v>
      </c>
      <c r="AE335" s="2">
        <v>4.3499999999999996</v>
      </c>
      <c r="AF335" s="2">
        <v>4.5</v>
      </c>
      <c r="AG335" s="2">
        <v>4.5999999999999996</v>
      </c>
      <c r="AH335" s="2">
        <v>4.6500000000000004</v>
      </c>
      <c r="AI335" s="2">
        <v>4.9800000000000004</v>
      </c>
      <c r="AJ335" s="2">
        <v>5.18</v>
      </c>
      <c r="AK335" s="2">
        <v>5.24</v>
      </c>
      <c r="AL335" s="11">
        <v>3.8970582</v>
      </c>
      <c r="AM335" s="11">
        <v>3.8740307999999999</v>
      </c>
      <c r="AN335" s="11">
        <v>3.8672428000000001</v>
      </c>
      <c r="AO335" s="11">
        <v>3.9118312999999998</v>
      </c>
      <c r="AP335" s="11">
        <v>4.0021203999999999</v>
      </c>
      <c r="AQ335" s="11">
        <v>4.1194008999999996</v>
      </c>
      <c r="AR335" s="11"/>
      <c r="AS335" s="2"/>
      <c r="AT335" s="7">
        <f t="shared" si="49"/>
        <v>3.8842000000000008</v>
      </c>
      <c r="AU335" s="7">
        <f t="shared" si="50"/>
        <v>3.431</v>
      </c>
      <c r="AV335" s="7">
        <f t="shared" si="51"/>
        <v>2.0579999999999998</v>
      </c>
      <c r="AW335" s="2"/>
      <c r="AX335" s="8">
        <f t="shared" si="52"/>
        <v>48.000000000000043</v>
      </c>
      <c r="AY335" s="8">
        <f t="shared" si="53"/>
        <v>45.320000000000071</v>
      </c>
      <c r="AZ335" s="2"/>
      <c r="BA335" s="2">
        <f t="shared" si="54"/>
        <v>0.45000000000000018</v>
      </c>
      <c r="BB335" s="2">
        <f t="shared" si="55"/>
        <v>0.31000000000000005</v>
      </c>
      <c r="BC335" s="2"/>
      <c r="CB335" s="2"/>
    </row>
    <row r="336" spans="1:80" x14ac:dyDescent="0.25">
      <c r="A336" s="5">
        <f t="shared" si="56"/>
        <v>45749</v>
      </c>
      <c r="B336" t="s">
        <v>356</v>
      </c>
      <c r="C336" s="2">
        <v>4.67</v>
      </c>
      <c r="D336" s="2">
        <v>4.2</v>
      </c>
      <c r="E336" s="2">
        <v>2.72</v>
      </c>
      <c r="F336" s="2">
        <v>3.82</v>
      </c>
      <c r="G336" s="7">
        <v>1.468</v>
      </c>
      <c r="H336" s="2">
        <v>4.57</v>
      </c>
      <c r="I336" s="2">
        <v>2.62</v>
      </c>
      <c r="J336" s="2">
        <v>2.92</v>
      </c>
      <c r="K336" s="2">
        <v>3.42</v>
      </c>
      <c r="L336" s="2">
        <v>3.35</v>
      </c>
      <c r="M336" s="3">
        <v>4.3803000000000001</v>
      </c>
      <c r="N336" s="2"/>
      <c r="O336" s="2">
        <v>4.18</v>
      </c>
      <c r="P336" s="2">
        <v>3.9</v>
      </c>
      <c r="Q336" s="2"/>
      <c r="R336" s="3">
        <v>4.1657000000000002</v>
      </c>
      <c r="S336" s="3">
        <v>4.0223000000000004</v>
      </c>
      <c r="T336" s="4">
        <v>3.9529999999999998</v>
      </c>
      <c r="U336" s="4">
        <v>3.6930000000000001</v>
      </c>
      <c r="V336" s="3">
        <v>2.0289999999999999</v>
      </c>
      <c r="W336" s="3">
        <v>2.0499999999999998</v>
      </c>
      <c r="X336" s="2"/>
      <c r="Y336" s="2">
        <v>4.05</v>
      </c>
      <c r="Z336" s="2">
        <v>4.18</v>
      </c>
      <c r="AA336" s="2">
        <v>4.17</v>
      </c>
      <c r="AB336" s="2">
        <v>4.21</v>
      </c>
      <c r="AC336" s="2">
        <v>4.2699999999999996</v>
      </c>
      <c r="AD336" s="2">
        <v>4.38</v>
      </c>
      <c r="AE336" s="2">
        <v>4.3600000000000003</v>
      </c>
      <c r="AF336" s="2">
        <v>4.51</v>
      </c>
      <c r="AG336" s="2">
        <v>4.6100000000000003</v>
      </c>
      <c r="AH336" s="2">
        <v>4.67</v>
      </c>
      <c r="AI336" s="2">
        <v>4.99</v>
      </c>
      <c r="AJ336" s="2">
        <v>5.2</v>
      </c>
      <c r="AK336" s="2">
        <v>5.28</v>
      </c>
      <c r="AL336" s="11">
        <v>3.8910751000000001</v>
      </c>
      <c r="AM336" s="11">
        <v>3.8762892999999998</v>
      </c>
      <c r="AN336" s="11">
        <v>3.8794010000000001</v>
      </c>
      <c r="AO336" s="11">
        <v>3.9379206999999998</v>
      </c>
      <c r="AP336" s="11">
        <v>4.0311155999999997</v>
      </c>
      <c r="AQ336" s="11">
        <v>4.1424775</v>
      </c>
      <c r="AR336" s="11"/>
      <c r="AS336" s="2"/>
      <c r="AT336" s="7">
        <f t="shared" si="49"/>
        <v>3.8789000000000007</v>
      </c>
      <c r="AU336" s="7">
        <f t="shared" si="50"/>
        <v>3.4330000000000003</v>
      </c>
      <c r="AV336" s="7">
        <f t="shared" si="51"/>
        <v>2.0709999999999997</v>
      </c>
      <c r="AW336" s="2"/>
      <c r="AX336" s="8">
        <f t="shared" si="52"/>
        <v>46.999999999999972</v>
      </c>
      <c r="AY336" s="8">
        <f t="shared" si="53"/>
        <v>44.590000000000039</v>
      </c>
      <c r="AZ336" s="2"/>
      <c r="BA336" s="2">
        <f t="shared" si="54"/>
        <v>0.49000000000000021</v>
      </c>
      <c r="BB336" s="2">
        <f t="shared" si="55"/>
        <v>0.30000000000000027</v>
      </c>
      <c r="BC336" s="2"/>
      <c r="CB336" s="2"/>
    </row>
    <row r="337" spans="1:80" x14ac:dyDescent="0.25">
      <c r="A337" s="5">
        <f t="shared" si="56"/>
        <v>45750</v>
      </c>
      <c r="B337" t="s">
        <v>357</v>
      </c>
      <c r="C337" s="2">
        <v>4.53</v>
      </c>
      <c r="D337" s="2">
        <v>4.0599999999999996</v>
      </c>
      <c r="E337" s="2">
        <v>2.65</v>
      </c>
      <c r="F337" s="2">
        <v>3.77</v>
      </c>
      <c r="G337" s="7">
        <v>1.349</v>
      </c>
      <c r="H337" s="2">
        <v>4.47</v>
      </c>
      <c r="I337" s="2">
        <v>2.63</v>
      </c>
      <c r="J337" s="2">
        <v>2.93</v>
      </c>
      <c r="K337" s="2">
        <v>3.38</v>
      </c>
      <c r="L337" s="2">
        <v>3.32</v>
      </c>
      <c r="M337" s="3">
        <v>4.2286999999999999</v>
      </c>
      <c r="N337" s="2"/>
      <c r="O337" s="2">
        <v>4.03</v>
      </c>
      <c r="P337" s="2">
        <v>3.73</v>
      </c>
      <c r="Q337" s="2"/>
      <c r="R337" s="3">
        <v>4.0754000000000001</v>
      </c>
      <c r="S337" s="3">
        <v>3.8902000000000001</v>
      </c>
      <c r="T337" s="4">
        <v>3.9220000000000002</v>
      </c>
      <c r="U337" s="4">
        <v>3.6070000000000002</v>
      </c>
      <c r="V337" s="3">
        <v>1.9670000000000001</v>
      </c>
      <c r="W337" s="3">
        <v>1.964</v>
      </c>
      <c r="X337" s="2"/>
      <c r="Y337" s="2">
        <v>3.9</v>
      </c>
      <c r="Z337" s="2">
        <v>4.03</v>
      </c>
      <c r="AA337" s="2">
        <v>3.99</v>
      </c>
      <c r="AB337" s="2">
        <v>4.03</v>
      </c>
      <c r="AC337" s="2">
        <v>4.0999999999999996</v>
      </c>
      <c r="AD337" s="2">
        <v>4.22</v>
      </c>
      <c r="AE337" s="2">
        <v>4.21</v>
      </c>
      <c r="AF337" s="2">
        <v>4.37</v>
      </c>
      <c r="AG337" s="2">
        <v>4.47</v>
      </c>
      <c r="AH337" s="2">
        <v>4.53</v>
      </c>
      <c r="AI337" s="2">
        <v>4.88</v>
      </c>
      <c r="AJ337" s="2">
        <v>5.1100000000000003</v>
      </c>
      <c r="AK337" s="2">
        <v>5.18</v>
      </c>
      <c r="AL337" s="11">
        <v>3.7409507</v>
      </c>
      <c r="AM337" s="11">
        <v>3.6161810000000001</v>
      </c>
      <c r="AN337" s="11">
        <v>3.6651690000000001</v>
      </c>
      <c r="AO337" s="11">
        <v>3.7725574000000002</v>
      </c>
      <c r="AP337" s="11">
        <v>3.8881454999999998</v>
      </c>
      <c r="AQ337" s="11">
        <v>4.0114279000000002</v>
      </c>
      <c r="AR337" s="11"/>
      <c r="AS337" s="2"/>
      <c r="AT337" s="7">
        <f t="shared" si="49"/>
        <v>3.7050000000000001</v>
      </c>
      <c r="AU337" s="7">
        <f t="shared" si="50"/>
        <v>3.2920000000000003</v>
      </c>
      <c r="AV337" s="7">
        <f t="shared" si="51"/>
        <v>1.9609999999999999</v>
      </c>
      <c r="AW337" s="2"/>
      <c r="AX337" s="8">
        <f t="shared" si="52"/>
        <v>47.000000000000064</v>
      </c>
      <c r="AY337" s="8">
        <f t="shared" si="53"/>
        <v>41.299999999999983</v>
      </c>
      <c r="AZ337" s="2"/>
      <c r="BA337" s="2">
        <f t="shared" si="54"/>
        <v>0.5</v>
      </c>
      <c r="BB337" s="2">
        <f t="shared" si="55"/>
        <v>0.32999999999999963</v>
      </c>
      <c r="BC337" s="2"/>
      <c r="CB337" s="2"/>
    </row>
    <row r="338" spans="1:80" x14ac:dyDescent="0.25">
      <c r="A338" s="5">
        <f t="shared" si="56"/>
        <v>45751</v>
      </c>
      <c r="B338" t="s">
        <v>358</v>
      </c>
      <c r="C338" s="2">
        <v>4.45</v>
      </c>
      <c r="D338" s="2">
        <v>4.01</v>
      </c>
      <c r="E338" s="2">
        <v>2.59</v>
      </c>
      <c r="F338" s="2">
        <v>3.77</v>
      </c>
      <c r="G338" s="7">
        <v>1.1759999999999999</v>
      </c>
      <c r="H338" s="2">
        <v>4.37</v>
      </c>
      <c r="I338" s="2">
        <v>2.46</v>
      </c>
      <c r="J338" s="2">
        <v>2.88</v>
      </c>
      <c r="K338" s="2">
        <v>3.34</v>
      </c>
      <c r="L338" s="2">
        <v>3.28</v>
      </c>
      <c r="M338" s="3">
        <v>4.1817000000000002</v>
      </c>
      <c r="N338" s="2"/>
      <c r="O338" s="2">
        <v>3.94</v>
      </c>
      <c r="P338" s="2">
        <v>3.67</v>
      </c>
      <c r="Q338" s="2"/>
      <c r="R338" s="3">
        <v>4.0082000000000004</v>
      </c>
      <c r="S338" s="3">
        <v>3.8039999999999998</v>
      </c>
      <c r="T338" s="4">
        <v>3.6680000000000001</v>
      </c>
      <c r="U338" s="4">
        <v>3.3119999999999998</v>
      </c>
      <c r="V338" s="3">
        <v>1.89</v>
      </c>
      <c r="W338" s="3">
        <v>1.88</v>
      </c>
      <c r="X338" s="2"/>
      <c r="Y338" s="2">
        <v>3.83</v>
      </c>
      <c r="Z338" s="2">
        <v>3.94</v>
      </c>
      <c r="AA338" s="2">
        <v>3.91</v>
      </c>
      <c r="AB338" s="2">
        <v>3.93</v>
      </c>
      <c r="AC338" s="2">
        <v>4.0199999999999996</v>
      </c>
      <c r="AD338" s="2">
        <v>4.13</v>
      </c>
      <c r="AE338" s="2">
        <v>4.12</v>
      </c>
      <c r="AF338" s="2">
        <v>4.28</v>
      </c>
      <c r="AG338" s="2">
        <v>4.38</v>
      </c>
      <c r="AH338" s="2">
        <v>4.45</v>
      </c>
      <c r="AI338" s="2">
        <v>4.8099999999999996</v>
      </c>
      <c r="AJ338" s="2">
        <v>5.03</v>
      </c>
      <c r="AK338" s="2">
        <v>5.0599999999999996</v>
      </c>
      <c r="AL338" s="11">
        <v>3.6134024999999999</v>
      </c>
      <c r="AM338" s="11">
        <v>3.5363821</v>
      </c>
      <c r="AN338" s="11">
        <v>3.6054143999999999</v>
      </c>
      <c r="AO338" s="11">
        <v>3.6867361000000001</v>
      </c>
      <c r="AP338" s="11">
        <v>3.7750632</v>
      </c>
      <c r="AQ338" s="11">
        <v>3.8885044</v>
      </c>
      <c r="AR338" s="11"/>
      <c r="AS338" s="2"/>
      <c r="AT338" s="7">
        <f t="shared" si="49"/>
        <v>3.5997999999999992</v>
      </c>
      <c r="AU338" s="7">
        <f t="shared" si="50"/>
        <v>2.9559999999999995</v>
      </c>
      <c r="AV338" s="7">
        <f t="shared" si="51"/>
        <v>1.8699999999999999</v>
      </c>
      <c r="AW338" s="2"/>
      <c r="AX338" s="8">
        <f t="shared" si="52"/>
        <v>44.000000000000043</v>
      </c>
      <c r="AY338" s="8">
        <f t="shared" si="53"/>
        <v>64.379999999999967</v>
      </c>
      <c r="AZ338" s="2"/>
      <c r="BA338" s="2">
        <f t="shared" si="54"/>
        <v>0.51000000000000023</v>
      </c>
      <c r="BB338" s="2">
        <f t="shared" si="55"/>
        <v>0.33999999999999986</v>
      </c>
      <c r="BC338" s="2"/>
      <c r="CB338" s="2"/>
    </row>
    <row r="339" spans="1:80" x14ac:dyDescent="0.25">
      <c r="A339" s="5">
        <f t="shared" si="56"/>
        <v>45754</v>
      </c>
      <c r="B339" t="s">
        <v>359</v>
      </c>
      <c r="C339" s="2">
        <v>4.6500000000000004</v>
      </c>
      <c r="D339" s="2">
        <v>4.1500000000000004</v>
      </c>
      <c r="E339" s="2">
        <v>2.66</v>
      </c>
      <c r="F339" s="2">
        <v>3.87</v>
      </c>
      <c r="G339" s="7">
        <v>1.105</v>
      </c>
      <c r="H339" s="2">
        <v>4.42</v>
      </c>
      <c r="I339" s="2">
        <v>2.4900000000000002</v>
      </c>
      <c r="J339" s="2">
        <v>3.06</v>
      </c>
      <c r="K339" s="2">
        <v>3.4</v>
      </c>
      <c r="L339" s="2">
        <v>3.36</v>
      </c>
      <c r="M339" s="3">
        <v>4.0627000000000004</v>
      </c>
      <c r="N339" s="2"/>
      <c r="O339" s="2">
        <v>4.0199999999999996</v>
      </c>
      <c r="P339" s="2">
        <v>3.74</v>
      </c>
      <c r="Q339" s="2"/>
      <c r="R339" s="3">
        <v>4.0178000000000003</v>
      </c>
      <c r="S339" s="3">
        <v>3.8504</v>
      </c>
      <c r="T339" s="4">
        <v>3.6749999999999998</v>
      </c>
      <c r="U339" s="4">
        <v>3.3450000000000002</v>
      </c>
      <c r="V339" s="3">
        <v>1.8740000000000001</v>
      </c>
      <c r="W339" s="3">
        <v>1.8859999999999999</v>
      </c>
      <c r="X339" s="2"/>
      <c r="Y339" s="2">
        <v>3.91</v>
      </c>
      <c r="Z339" s="2">
        <v>4.0199999999999996</v>
      </c>
      <c r="AA339" s="2">
        <v>4.01</v>
      </c>
      <c r="AB339" s="2">
        <v>4.08</v>
      </c>
      <c r="AC339" s="2">
        <v>4.16</v>
      </c>
      <c r="AD339" s="2">
        <v>4.3099999999999996</v>
      </c>
      <c r="AE339" s="2">
        <v>4.3</v>
      </c>
      <c r="AF339" s="2">
        <v>4.47</v>
      </c>
      <c r="AG339" s="2">
        <v>4.58</v>
      </c>
      <c r="AH339" s="2">
        <v>4.6500000000000004</v>
      </c>
      <c r="AI339" s="2">
        <v>5.01</v>
      </c>
      <c r="AJ339" s="2">
        <v>5.24</v>
      </c>
      <c r="AK339" s="2">
        <v>5.39</v>
      </c>
      <c r="AL339" s="11">
        <v>3.6941253999999999</v>
      </c>
      <c r="AM339" s="11">
        <v>3.7073607000000002</v>
      </c>
      <c r="AN339" s="11">
        <v>3.7662059999999999</v>
      </c>
      <c r="AO339" s="11">
        <v>3.8630488000000001</v>
      </c>
      <c r="AP339" s="11">
        <v>3.9995859999999999</v>
      </c>
      <c r="AQ339" s="11">
        <v>4.1625261</v>
      </c>
      <c r="AR339" s="11"/>
      <c r="AS339" s="2"/>
      <c r="AT339" s="7">
        <f t="shared" si="49"/>
        <v>3.6829999999999998</v>
      </c>
      <c r="AU339" s="7">
        <f t="shared" si="50"/>
        <v>3.0150000000000006</v>
      </c>
      <c r="AV339" s="7">
        <f t="shared" si="51"/>
        <v>1.8979999999999997</v>
      </c>
      <c r="AW339" s="2"/>
      <c r="AX339" s="8">
        <f t="shared" si="52"/>
        <v>50</v>
      </c>
      <c r="AY339" s="8">
        <f t="shared" si="53"/>
        <v>66.799999999999926</v>
      </c>
      <c r="AZ339" s="2"/>
      <c r="BA339" s="2">
        <f t="shared" si="54"/>
        <v>0.63000000000000078</v>
      </c>
      <c r="BB339" s="2">
        <f t="shared" si="55"/>
        <v>0.41000000000000014</v>
      </c>
      <c r="BC339" s="2"/>
      <c r="CB339" s="2"/>
    </row>
    <row r="340" spans="1:80" x14ac:dyDescent="0.25">
      <c r="A340" s="5">
        <f t="shared" si="56"/>
        <v>45755</v>
      </c>
      <c r="B340" t="s">
        <v>360</v>
      </c>
      <c r="C340" s="2">
        <v>4.5999999999999996</v>
      </c>
      <c r="D340" s="2">
        <v>4.26</v>
      </c>
      <c r="E340" s="2">
        <v>2.6</v>
      </c>
      <c r="F340" s="2">
        <v>3.86</v>
      </c>
      <c r="G340" s="7">
        <v>1.266</v>
      </c>
      <c r="H340" s="2">
        <v>4.57</v>
      </c>
      <c r="I340" s="2">
        <v>2.4500000000000002</v>
      </c>
      <c r="J340" s="2">
        <v>3.14</v>
      </c>
      <c r="K340" s="2">
        <v>3.39</v>
      </c>
      <c r="L340" s="2">
        <v>3.38</v>
      </c>
      <c r="M340" s="3">
        <v>4.2011000000000003</v>
      </c>
      <c r="N340" s="2"/>
      <c r="O340" s="2">
        <v>3.95</v>
      </c>
      <c r="P340" s="2">
        <v>3.74</v>
      </c>
      <c r="Q340" s="2"/>
      <c r="R340" s="3">
        <v>3.9447000000000001</v>
      </c>
      <c r="S340" s="3">
        <v>3.7787999999999999</v>
      </c>
      <c r="T340" s="4">
        <v>3.7839999999999998</v>
      </c>
      <c r="U340" s="4">
        <v>3.484</v>
      </c>
      <c r="V340" s="3">
        <v>1.885</v>
      </c>
      <c r="W340" s="3">
        <v>1.8979999999999999</v>
      </c>
      <c r="X340" s="2"/>
      <c r="Y340" s="2">
        <v>3.84</v>
      </c>
      <c r="Z340" s="2">
        <v>3.95</v>
      </c>
      <c r="AA340" s="2">
        <v>3.95</v>
      </c>
      <c r="AB340" s="2">
        <v>4.03</v>
      </c>
      <c r="AC340" s="2">
        <v>4.13</v>
      </c>
      <c r="AD340" s="2">
        <v>4.26</v>
      </c>
      <c r="AE340" s="2">
        <v>4.25</v>
      </c>
      <c r="AF340" s="2">
        <v>4.41</v>
      </c>
      <c r="AG340" s="2">
        <v>4.54</v>
      </c>
      <c r="AH340" s="2">
        <v>4.5999999999999996</v>
      </c>
      <c r="AI340" s="2">
        <v>4.9800000000000004</v>
      </c>
      <c r="AJ340" s="2">
        <v>5.22</v>
      </c>
      <c r="AK340" s="2">
        <v>5.39</v>
      </c>
      <c r="AL340" s="11">
        <v>3.5779236000000001</v>
      </c>
      <c r="AM340" s="11">
        <v>3.6087186</v>
      </c>
      <c r="AN340" s="11">
        <v>3.7119450999999999</v>
      </c>
      <c r="AO340" s="11">
        <v>3.8568183999999999</v>
      </c>
      <c r="AP340" s="11">
        <v>4.0133346999999997</v>
      </c>
      <c r="AQ340" s="11">
        <v>4.1725418999999997</v>
      </c>
      <c r="AR340" s="11"/>
      <c r="AS340" s="2"/>
      <c r="AT340" s="7">
        <f t="shared" si="49"/>
        <v>3.6128999999999998</v>
      </c>
      <c r="AU340" s="7">
        <f t="shared" si="50"/>
        <v>3.1840000000000002</v>
      </c>
      <c r="AV340" s="7">
        <f t="shared" si="51"/>
        <v>1.9109999999999998</v>
      </c>
      <c r="AW340" s="2"/>
      <c r="AX340" s="8">
        <f t="shared" si="52"/>
        <v>33.999999999999986</v>
      </c>
      <c r="AY340" s="8">
        <f t="shared" si="53"/>
        <v>42.889999999999958</v>
      </c>
      <c r="AZ340" s="2"/>
      <c r="BA340" s="2">
        <f t="shared" si="54"/>
        <v>0.64999999999999947</v>
      </c>
      <c r="BB340" s="2">
        <f t="shared" si="55"/>
        <v>0.51999999999999957</v>
      </c>
      <c r="BC340" s="2"/>
      <c r="CB340" s="2"/>
    </row>
    <row r="341" spans="1:80" x14ac:dyDescent="0.25">
      <c r="A341" s="5">
        <f t="shared" si="56"/>
        <v>45756</v>
      </c>
      <c r="B341" t="s">
        <v>361</v>
      </c>
      <c r="C341" s="2">
        <v>4.8</v>
      </c>
      <c r="D341" s="2">
        <v>4.34</v>
      </c>
      <c r="E341" s="2">
        <v>2.61</v>
      </c>
      <c r="F341" s="2">
        <v>3.89</v>
      </c>
      <c r="G341" s="7">
        <v>1.2749999999999999</v>
      </c>
      <c r="H341" s="2">
        <v>4.78</v>
      </c>
      <c r="I341" s="2">
        <v>2.4300000000000002</v>
      </c>
      <c r="J341" s="2">
        <v>3.2</v>
      </c>
      <c r="K341" s="2">
        <v>3.4</v>
      </c>
      <c r="L341" s="2">
        <v>3.37</v>
      </c>
      <c r="M341" s="3">
        <v>4.3539000000000003</v>
      </c>
      <c r="N341" s="2"/>
      <c r="O341" s="2">
        <v>4.01</v>
      </c>
      <c r="P341" s="2">
        <v>3.95</v>
      </c>
      <c r="Q341" s="2"/>
      <c r="R341" s="3">
        <v>3.9390000000000001</v>
      </c>
      <c r="S341" s="3">
        <v>3.8022999999999998</v>
      </c>
      <c r="T341" s="4">
        <v>3.718</v>
      </c>
      <c r="U341" s="4">
        <v>3.456</v>
      </c>
      <c r="V341" s="3">
        <v>1.819</v>
      </c>
      <c r="W341" s="3">
        <v>1.8420000000000001</v>
      </c>
      <c r="X341" s="2"/>
      <c r="Y341" s="2">
        <v>3.84</v>
      </c>
      <c r="Z341" s="2">
        <v>4.01</v>
      </c>
      <c r="AA341" s="2">
        <v>4.04</v>
      </c>
      <c r="AB341" s="2">
        <v>4.1399999999999997</v>
      </c>
      <c r="AC341" s="2">
        <v>4.24</v>
      </c>
      <c r="AD341" s="2">
        <v>4.4000000000000004</v>
      </c>
      <c r="AE341" s="2">
        <v>4.4000000000000004</v>
      </c>
      <c r="AF341" s="2">
        <v>4.59</v>
      </c>
      <c r="AG341" s="2">
        <v>4.7300000000000004</v>
      </c>
      <c r="AH341" s="2">
        <v>4.8</v>
      </c>
      <c r="AI341" s="2">
        <v>5.23</v>
      </c>
      <c r="AJ341" s="2">
        <v>5.48</v>
      </c>
      <c r="AK341" s="2">
        <v>5.52</v>
      </c>
      <c r="AL341" s="11">
        <v>3.6283501</v>
      </c>
      <c r="AM341" s="11">
        <v>3.7183468</v>
      </c>
      <c r="AN341" s="11">
        <v>3.8350081</v>
      </c>
      <c r="AO341" s="11">
        <v>4.0012641999999996</v>
      </c>
      <c r="AP341" s="11">
        <v>4.1849071000000002</v>
      </c>
      <c r="AQ341" s="11">
        <v>4.3674356999999997</v>
      </c>
      <c r="AR341" s="11"/>
      <c r="AS341" s="2"/>
      <c r="AT341" s="7">
        <f t="shared" si="49"/>
        <v>3.6655999999999995</v>
      </c>
      <c r="AU341" s="7">
        <f t="shared" si="50"/>
        <v>3.194</v>
      </c>
      <c r="AV341" s="7">
        <f t="shared" si="51"/>
        <v>1.8650000000000002</v>
      </c>
      <c r="AW341" s="2"/>
      <c r="AX341" s="8">
        <f t="shared" si="52"/>
        <v>46</v>
      </c>
      <c r="AY341" s="8">
        <f t="shared" si="53"/>
        <v>47.159999999999954</v>
      </c>
      <c r="AZ341" s="2"/>
      <c r="BA341" s="2">
        <f t="shared" si="54"/>
        <v>0.79</v>
      </c>
      <c r="BB341" s="2">
        <f t="shared" si="55"/>
        <v>0.38999999999999968</v>
      </c>
      <c r="BC341" s="2"/>
      <c r="CB341" s="2"/>
    </row>
    <row r="342" spans="1:80" x14ac:dyDescent="0.25">
      <c r="A342" s="5">
        <f t="shared" si="56"/>
        <v>45757</v>
      </c>
      <c r="B342" t="s">
        <v>362</v>
      </c>
      <c r="C342" s="2">
        <v>4.63</v>
      </c>
      <c r="D342" s="2">
        <v>4.4000000000000004</v>
      </c>
      <c r="E342" s="2">
        <v>2.59</v>
      </c>
      <c r="F342" s="2">
        <v>3.82</v>
      </c>
      <c r="G342" s="7">
        <v>1.3380000000000001</v>
      </c>
      <c r="H342" s="2">
        <v>4.68</v>
      </c>
      <c r="I342" s="2">
        <v>2.44</v>
      </c>
      <c r="J342" s="2">
        <v>3.24</v>
      </c>
      <c r="K342" s="2">
        <v>3.35</v>
      </c>
      <c r="L342" s="2">
        <v>3.32</v>
      </c>
      <c r="M342" s="3">
        <v>4.2873000000000001</v>
      </c>
      <c r="N342" s="2"/>
      <c r="O342" s="2">
        <v>3.9</v>
      </c>
      <c r="P342" s="2">
        <v>3.85</v>
      </c>
      <c r="Q342" s="2"/>
      <c r="R342" s="3">
        <v>3.8942000000000001</v>
      </c>
      <c r="S342" s="3">
        <v>3.6991000000000001</v>
      </c>
      <c r="T342" s="4">
        <v>3.9009999999999998</v>
      </c>
      <c r="U342" s="4">
        <v>3.6259999999999999</v>
      </c>
      <c r="V342" s="3">
        <v>1.8580000000000001</v>
      </c>
      <c r="W342" s="3">
        <v>1.8560000000000001</v>
      </c>
      <c r="X342" s="2"/>
      <c r="Y342" s="2">
        <v>3.7</v>
      </c>
      <c r="Z342" s="2">
        <v>3.9</v>
      </c>
      <c r="AA342" s="2">
        <v>3.88</v>
      </c>
      <c r="AB342" s="2">
        <v>3.96</v>
      </c>
      <c r="AC342" s="2">
        <v>4.07</v>
      </c>
      <c r="AD342" s="2">
        <v>4.2300000000000004</v>
      </c>
      <c r="AE342" s="2">
        <v>4.25</v>
      </c>
      <c r="AF342" s="2">
        <v>4.43</v>
      </c>
      <c r="AG342" s="2">
        <v>4.55</v>
      </c>
      <c r="AH342" s="2">
        <v>4.63</v>
      </c>
      <c r="AI342" s="2">
        <v>5.0199999999999996</v>
      </c>
      <c r="AJ342" s="2">
        <v>5.28</v>
      </c>
      <c r="AK342" s="2">
        <v>5.41</v>
      </c>
      <c r="AL342" s="11">
        <v>3.4949319000000001</v>
      </c>
      <c r="AM342" s="11">
        <v>3.4841316</v>
      </c>
      <c r="AN342" s="11">
        <v>3.6032258000000001</v>
      </c>
      <c r="AO342" s="11">
        <v>3.7975574999999999</v>
      </c>
      <c r="AP342" s="11">
        <v>3.9917337000000002</v>
      </c>
      <c r="AQ342" s="11">
        <v>4.1786893000000003</v>
      </c>
      <c r="AR342" s="11"/>
      <c r="AS342" s="2"/>
      <c r="AT342" s="7">
        <f t="shared" si="49"/>
        <v>3.504</v>
      </c>
      <c r="AU342" s="7">
        <f t="shared" si="50"/>
        <v>3.351</v>
      </c>
      <c r="AV342" s="7">
        <f t="shared" si="51"/>
        <v>1.8540000000000001</v>
      </c>
      <c r="AW342" s="2"/>
      <c r="AX342" s="8">
        <f t="shared" si="52"/>
        <v>22.999999999999954</v>
      </c>
      <c r="AY342" s="8">
        <f t="shared" si="53"/>
        <v>15.300000000000002</v>
      </c>
      <c r="AZ342" s="2"/>
      <c r="BA342" s="2">
        <f t="shared" si="54"/>
        <v>0.73</v>
      </c>
      <c r="BB342" s="2">
        <f t="shared" si="55"/>
        <v>0.55000000000000027</v>
      </c>
      <c r="BC342" s="2"/>
      <c r="CB342" s="2"/>
    </row>
    <row r="343" spans="1:80" x14ac:dyDescent="0.25">
      <c r="A343" s="5">
        <f t="shared" si="56"/>
        <v>45758</v>
      </c>
      <c r="B343" t="s">
        <v>363</v>
      </c>
      <c r="C343" s="2">
        <v>4.72</v>
      </c>
      <c r="D343" s="2">
        <v>4.4800000000000004</v>
      </c>
      <c r="E343" s="2">
        <v>2.58</v>
      </c>
      <c r="F343" s="2">
        <v>3.81</v>
      </c>
      <c r="G343" s="7">
        <v>1.3029999999999999</v>
      </c>
      <c r="H343" s="2">
        <v>4.8099999999999996</v>
      </c>
      <c r="I343" s="2">
        <v>2.34</v>
      </c>
      <c r="J343" s="2">
        <v>3.27</v>
      </c>
      <c r="K343" s="2">
        <v>3.35</v>
      </c>
      <c r="L343" s="2">
        <v>3.31</v>
      </c>
      <c r="M343" s="3">
        <v>4.3475999999999999</v>
      </c>
      <c r="N343" s="2"/>
      <c r="O343" s="2">
        <v>4.04</v>
      </c>
      <c r="P343" s="2">
        <v>3.95</v>
      </c>
      <c r="Q343" s="2"/>
      <c r="R343" s="3">
        <v>3.9881000000000002</v>
      </c>
      <c r="S343" s="3">
        <v>3.8342999999999998</v>
      </c>
      <c r="T343" s="4">
        <v>3.8319999999999999</v>
      </c>
      <c r="U343" s="4">
        <v>3.5779999999999998</v>
      </c>
      <c r="V343" s="3">
        <v>1.8839999999999999</v>
      </c>
      <c r="W343" s="3">
        <v>1.901</v>
      </c>
      <c r="X343" s="2"/>
      <c r="Y343" s="2">
        <v>3.81</v>
      </c>
      <c r="Z343" s="2">
        <v>4.04</v>
      </c>
      <c r="AA343" s="2">
        <v>4.01</v>
      </c>
      <c r="AB343" s="2">
        <v>4.08</v>
      </c>
      <c r="AC343" s="2">
        <v>4.1900000000000004</v>
      </c>
      <c r="AD343" s="2">
        <v>4.32</v>
      </c>
      <c r="AE343" s="2">
        <v>4.32</v>
      </c>
      <c r="AF343" s="2">
        <v>4.51</v>
      </c>
      <c r="AG343" s="2">
        <v>4.6399999999999997</v>
      </c>
      <c r="AH343" s="2">
        <v>4.72</v>
      </c>
      <c r="AI343" s="2">
        <v>5.12</v>
      </c>
      <c r="AJ343" s="2">
        <v>5.39</v>
      </c>
      <c r="AK343" s="2">
        <v>5.5</v>
      </c>
      <c r="AL343" s="11">
        <v>3.6445082000000002</v>
      </c>
      <c r="AM343" s="11">
        <v>3.6619347000000002</v>
      </c>
      <c r="AN343" s="11">
        <v>3.7599551</v>
      </c>
      <c r="AO343" s="11">
        <v>3.8924818000000001</v>
      </c>
      <c r="AP343" s="11">
        <v>4.039841</v>
      </c>
      <c r="AQ343" s="11">
        <v>4.2008432999999998</v>
      </c>
      <c r="AR343" s="11"/>
      <c r="AS343" s="2"/>
      <c r="AT343" s="7">
        <f t="shared" si="49"/>
        <v>3.6804999999999994</v>
      </c>
      <c r="AU343" s="7">
        <f t="shared" si="50"/>
        <v>3.3239999999999998</v>
      </c>
      <c r="AV343" s="7">
        <f t="shared" si="51"/>
        <v>1.9180000000000001</v>
      </c>
      <c r="AW343" s="2"/>
      <c r="AX343" s="8">
        <f t="shared" si="52"/>
        <v>23.999999999999932</v>
      </c>
      <c r="AY343" s="8">
        <f t="shared" si="53"/>
        <v>35.649999999999963</v>
      </c>
      <c r="AZ343" s="2"/>
      <c r="BA343" s="2">
        <f t="shared" si="54"/>
        <v>0.67999999999999972</v>
      </c>
      <c r="BB343" s="2">
        <f t="shared" si="55"/>
        <v>0.53000000000000025</v>
      </c>
      <c r="BC343" s="2"/>
      <c r="CB343" s="2"/>
    </row>
    <row r="344" spans="1:80" x14ac:dyDescent="0.25">
      <c r="A344" s="5">
        <f t="shared" si="56"/>
        <v>45761</v>
      </c>
      <c r="B344" t="s">
        <v>364</v>
      </c>
      <c r="C344" s="2">
        <v>4.66</v>
      </c>
      <c r="D344" s="2">
        <v>4.38</v>
      </c>
      <c r="E344" s="2">
        <v>2.4900000000000002</v>
      </c>
      <c r="F344" s="2">
        <v>3.67</v>
      </c>
      <c r="G344" s="7">
        <v>1.335</v>
      </c>
      <c r="H344" s="2">
        <v>4.76</v>
      </c>
      <c r="I344" s="2">
        <v>2.35</v>
      </c>
      <c r="J344" s="2">
        <v>3.12</v>
      </c>
      <c r="K344" s="2">
        <v>3.26</v>
      </c>
      <c r="L344" s="2">
        <v>3.22</v>
      </c>
      <c r="M344" s="3">
        <v>4.3552999999999997</v>
      </c>
      <c r="N344" s="2"/>
      <c r="O344" s="2">
        <v>4.03</v>
      </c>
      <c r="P344" s="2">
        <v>3.83</v>
      </c>
      <c r="Q344" s="2"/>
      <c r="R344" s="3">
        <v>3.9870999999999999</v>
      </c>
      <c r="S344" s="3">
        <v>3.8252000000000002</v>
      </c>
      <c r="T344" s="4">
        <v>3.9039999999999999</v>
      </c>
      <c r="U344" s="4">
        <v>3.6520000000000001</v>
      </c>
      <c r="V344" s="3">
        <v>1.8480000000000001</v>
      </c>
      <c r="W344" s="3">
        <v>1.8460000000000001</v>
      </c>
      <c r="X344" s="2"/>
      <c r="Y344" s="2">
        <v>3.81</v>
      </c>
      <c r="Z344" s="2">
        <v>4.03</v>
      </c>
      <c r="AA344" s="2">
        <v>4</v>
      </c>
      <c r="AB344" s="2">
        <v>4.07</v>
      </c>
      <c r="AC344" s="2">
        <v>4.16</v>
      </c>
      <c r="AD344" s="2">
        <v>4.28</v>
      </c>
      <c r="AE344" s="2">
        <v>4.28</v>
      </c>
      <c r="AF344" s="2">
        <v>4.46</v>
      </c>
      <c r="AG344" s="2">
        <v>4.59</v>
      </c>
      <c r="AH344" s="2">
        <v>4.66</v>
      </c>
      <c r="AI344" s="2">
        <v>5.05</v>
      </c>
      <c r="AJ344" s="2">
        <v>5.29</v>
      </c>
      <c r="AK344" s="2">
        <v>5.39</v>
      </c>
      <c r="AL344" s="11">
        <v>3.6520936000000002</v>
      </c>
      <c r="AM344" s="11">
        <v>3.6767753000000001</v>
      </c>
      <c r="AN344" s="11">
        <v>3.7236855000000002</v>
      </c>
      <c r="AO344" s="11">
        <v>3.8345921999999999</v>
      </c>
      <c r="AP344" s="11">
        <v>3.9908134999999998</v>
      </c>
      <c r="AQ344" s="11">
        <v>4.1692808000000001</v>
      </c>
      <c r="AR344" s="11"/>
      <c r="AS344" s="2"/>
      <c r="AT344" s="7">
        <f t="shared" si="49"/>
        <v>3.6633000000000004</v>
      </c>
      <c r="AU344" s="7">
        <f t="shared" si="50"/>
        <v>3.4000000000000004</v>
      </c>
      <c r="AV344" s="7">
        <f t="shared" si="51"/>
        <v>1.8440000000000001</v>
      </c>
      <c r="AW344" s="2"/>
      <c r="AX344" s="8">
        <f t="shared" si="52"/>
        <v>28.000000000000025</v>
      </c>
      <c r="AY344" s="8">
        <f t="shared" si="53"/>
        <v>26.330000000000009</v>
      </c>
      <c r="AZ344" s="2"/>
      <c r="BA344" s="2">
        <f t="shared" si="54"/>
        <v>0.62999999999999989</v>
      </c>
      <c r="BB344" s="2">
        <f t="shared" si="55"/>
        <v>0.54999999999999982</v>
      </c>
      <c r="BC344" s="2"/>
      <c r="CB344" s="2"/>
    </row>
    <row r="345" spans="1:80" x14ac:dyDescent="0.25">
      <c r="A345" s="5">
        <f t="shared" si="56"/>
        <v>45762</v>
      </c>
      <c r="B345" t="s">
        <v>365</v>
      </c>
      <c r="C345" s="2">
        <v>4.63</v>
      </c>
      <c r="D345" s="2">
        <v>4.3499999999999996</v>
      </c>
      <c r="E345" s="2">
        <v>2.5299999999999998</v>
      </c>
      <c r="F345" s="2">
        <v>3.71</v>
      </c>
      <c r="G345" s="7">
        <v>1.3580000000000001</v>
      </c>
      <c r="H345" s="2">
        <v>4.62</v>
      </c>
      <c r="I345" s="2">
        <v>2.38</v>
      </c>
      <c r="J345" s="2">
        <v>3.11</v>
      </c>
      <c r="K345" s="2">
        <v>3.29</v>
      </c>
      <c r="L345" s="2">
        <v>3.26</v>
      </c>
      <c r="M345" s="3">
        <v>4.3003999999999998</v>
      </c>
      <c r="N345" s="2"/>
      <c r="O345" s="2">
        <v>3.95</v>
      </c>
      <c r="P345" s="2">
        <v>3.83</v>
      </c>
      <c r="Q345" s="2"/>
      <c r="R345" s="3">
        <v>3.9561000000000002</v>
      </c>
      <c r="S345" s="3">
        <v>3.7793000000000001</v>
      </c>
      <c r="T345" s="4">
        <v>3.8959999999999999</v>
      </c>
      <c r="U345" s="4">
        <v>3.6219999999999999</v>
      </c>
      <c r="V345" s="3">
        <v>1.8320000000000001</v>
      </c>
      <c r="W345" s="3">
        <v>1.831</v>
      </c>
      <c r="X345" s="2"/>
      <c r="Y345" s="2">
        <v>3.73</v>
      </c>
      <c r="Z345" s="2">
        <v>3.95</v>
      </c>
      <c r="AA345" s="2">
        <v>3.93</v>
      </c>
      <c r="AB345" s="2">
        <v>4.01</v>
      </c>
      <c r="AC345" s="2">
        <v>4.0999999999999996</v>
      </c>
      <c r="AD345" s="2">
        <v>4.25</v>
      </c>
      <c r="AE345" s="2">
        <v>4.25</v>
      </c>
      <c r="AF345" s="2">
        <v>4.43</v>
      </c>
      <c r="AG345" s="2">
        <v>4.5599999999999996</v>
      </c>
      <c r="AH345" s="2">
        <v>4.63</v>
      </c>
      <c r="AI345" s="2">
        <v>5.04</v>
      </c>
      <c r="AJ345" s="2">
        <v>5.33</v>
      </c>
      <c r="AK345" s="2">
        <v>5.41</v>
      </c>
      <c r="AL345" s="11">
        <v>3.5714009999999998</v>
      </c>
      <c r="AM345" s="11">
        <v>3.5915075000000001</v>
      </c>
      <c r="AN345" s="11">
        <v>3.6724089000000002</v>
      </c>
      <c r="AO345" s="11">
        <v>3.8253301</v>
      </c>
      <c r="AP345" s="11">
        <v>4.0129789000000002</v>
      </c>
      <c r="AQ345" s="11">
        <v>4.2063984999999997</v>
      </c>
      <c r="AR345" s="11"/>
      <c r="AS345" s="2"/>
      <c r="AT345" s="7">
        <f t="shared" si="49"/>
        <v>3.6025</v>
      </c>
      <c r="AU345" s="7">
        <f t="shared" si="50"/>
        <v>3.3479999999999999</v>
      </c>
      <c r="AV345" s="7">
        <f t="shared" si="51"/>
        <v>1.8299999999999998</v>
      </c>
      <c r="AW345" s="2"/>
      <c r="AX345" s="8">
        <f t="shared" si="52"/>
        <v>28.000000000000025</v>
      </c>
      <c r="AY345" s="8">
        <f t="shared" si="53"/>
        <v>25.450000000000017</v>
      </c>
      <c r="AZ345" s="2"/>
      <c r="BA345" s="2">
        <f t="shared" si="54"/>
        <v>0.67999999999999972</v>
      </c>
      <c r="BB345" s="2">
        <f t="shared" si="55"/>
        <v>0.51999999999999957</v>
      </c>
      <c r="BC345" s="2"/>
      <c r="CB345" s="2"/>
    </row>
    <row r="346" spans="1:80" x14ac:dyDescent="0.25">
      <c r="A346" s="5">
        <f t="shared" si="56"/>
        <v>45763</v>
      </c>
      <c r="B346" t="s">
        <v>366</v>
      </c>
      <c r="C346" s="2">
        <v>4.6100000000000003</v>
      </c>
      <c r="D346" s="2">
        <v>4.29</v>
      </c>
      <c r="E346" s="2">
        <v>2.5</v>
      </c>
      <c r="F346" s="2">
        <v>3.7</v>
      </c>
      <c r="G346" s="7">
        <v>1.292</v>
      </c>
      <c r="H346" s="2">
        <v>4.62</v>
      </c>
      <c r="I346" s="2">
        <v>2.34</v>
      </c>
      <c r="J346" s="2">
        <v>3.08</v>
      </c>
      <c r="K346" s="2">
        <v>3.27</v>
      </c>
      <c r="L346" s="2">
        <v>3.22</v>
      </c>
      <c r="M346" s="3">
        <v>4.2923</v>
      </c>
      <c r="N346" s="2"/>
      <c r="O346" s="2">
        <v>3.98</v>
      </c>
      <c r="P346" s="2">
        <v>3.79</v>
      </c>
      <c r="Q346" s="2"/>
      <c r="R346" s="3">
        <v>3.9438</v>
      </c>
      <c r="S346" s="3">
        <v>3.7774000000000001</v>
      </c>
      <c r="T346" s="4">
        <v>3.8610000000000002</v>
      </c>
      <c r="U346" s="4">
        <v>3.57</v>
      </c>
      <c r="V346" s="3">
        <v>1.8340000000000001</v>
      </c>
      <c r="W346" s="3">
        <v>1.829</v>
      </c>
      <c r="X346" s="2"/>
      <c r="Y346" s="2">
        <v>3.77</v>
      </c>
      <c r="Z346" s="2">
        <v>3.98</v>
      </c>
      <c r="AA346" s="2">
        <v>3.94</v>
      </c>
      <c r="AB346" s="2">
        <v>4.01</v>
      </c>
      <c r="AC346" s="2">
        <v>4.0999999999999996</v>
      </c>
      <c r="AD346" s="2">
        <v>4.2300000000000004</v>
      </c>
      <c r="AE346" s="2">
        <v>4.22</v>
      </c>
      <c r="AF346" s="2">
        <v>4.42</v>
      </c>
      <c r="AG346" s="2">
        <v>4.53</v>
      </c>
      <c r="AH346" s="2">
        <v>4.6100000000000003</v>
      </c>
      <c r="AI346" s="2">
        <v>5.0199999999999996</v>
      </c>
      <c r="AJ346" s="2">
        <v>5.26</v>
      </c>
      <c r="AK346" s="2">
        <v>5.4</v>
      </c>
      <c r="AL346" s="11">
        <v>3.5893125000000001</v>
      </c>
      <c r="AM346" s="11">
        <v>3.6142851999999999</v>
      </c>
      <c r="AN346" s="11">
        <v>3.6798541</v>
      </c>
      <c r="AO346" s="11">
        <v>3.8199038999999999</v>
      </c>
      <c r="AP346" s="11">
        <v>3.9936671000000001</v>
      </c>
      <c r="AQ346" s="11">
        <v>4.1728114999999999</v>
      </c>
      <c r="AR346" s="11"/>
      <c r="AS346" s="2"/>
      <c r="AT346" s="7">
        <f t="shared" si="49"/>
        <v>3.6110000000000002</v>
      </c>
      <c r="AU346" s="7">
        <f t="shared" si="50"/>
        <v>3.2789999999999995</v>
      </c>
      <c r="AV346" s="7">
        <f t="shared" si="51"/>
        <v>1.8239999999999998</v>
      </c>
      <c r="AW346" s="2"/>
      <c r="AX346" s="8">
        <f t="shared" si="52"/>
        <v>32.000000000000028</v>
      </c>
      <c r="AY346" s="8">
        <f t="shared" si="53"/>
        <v>33.200000000000074</v>
      </c>
      <c r="AZ346" s="2"/>
      <c r="BA346" s="2">
        <f t="shared" si="54"/>
        <v>0.63000000000000034</v>
      </c>
      <c r="BB346" s="2">
        <f t="shared" si="55"/>
        <v>0.5</v>
      </c>
      <c r="BC346" s="2"/>
      <c r="CB346" s="2"/>
    </row>
    <row r="347" spans="1:80" x14ac:dyDescent="0.25">
      <c r="A347" s="5">
        <f t="shared" si="56"/>
        <v>45764</v>
      </c>
      <c r="B347" t="s">
        <v>367</v>
      </c>
      <c r="C347" s="2">
        <v>4.57</v>
      </c>
      <c r="D347" s="2">
        <v>4.34</v>
      </c>
      <c r="E347" s="2">
        <v>2.48</v>
      </c>
      <c r="F347" s="2">
        <v>3.65</v>
      </c>
      <c r="G347" s="7">
        <v>1.3069999999999999</v>
      </c>
      <c r="H347" s="2">
        <v>4.5599999999999996</v>
      </c>
      <c r="I347" s="2">
        <v>2.2200000000000002</v>
      </c>
      <c r="J347" s="2">
        <v>3.14</v>
      </c>
      <c r="K347" s="2">
        <v>3.25</v>
      </c>
      <c r="L347" s="2">
        <v>3.19</v>
      </c>
      <c r="M347" s="3">
        <v>4.234</v>
      </c>
      <c r="N347" s="2"/>
      <c r="O347" s="2">
        <v>3.93</v>
      </c>
      <c r="P347" s="2">
        <v>3.8</v>
      </c>
      <c r="Q347" s="2"/>
      <c r="R347" s="3">
        <v>3.9055</v>
      </c>
      <c r="S347" s="3">
        <v>3.7265000000000001</v>
      </c>
      <c r="T347" s="4">
        <v>3.8570000000000002</v>
      </c>
      <c r="U347" s="4">
        <v>3.56</v>
      </c>
      <c r="V347" s="3">
        <v>1.7629999999999999</v>
      </c>
      <c r="W347" s="3">
        <v>1.7689999999999999</v>
      </c>
      <c r="X347" s="2"/>
      <c r="Y347" s="2">
        <v>3.72</v>
      </c>
      <c r="Z347" s="2">
        <v>3.93</v>
      </c>
      <c r="AA347" s="2">
        <v>3.89</v>
      </c>
      <c r="AB347" s="2">
        <v>3.96</v>
      </c>
      <c r="AC347" s="2">
        <v>4.05</v>
      </c>
      <c r="AD347" s="2">
        <v>4.1900000000000004</v>
      </c>
      <c r="AE347" s="2">
        <v>4.1900000000000004</v>
      </c>
      <c r="AF347" s="2">
        <v>4.38</v>
      </c>
      <c r="AG347" s="2">
        <v>4.49</v>
      </c>
      <c r="AH347" s="2">
        <v>4.57</v>
      </c>
      <c r="AI347" s="2">
        <v>4.97</v>
      </c>
      <c r="AJ347" s="2">
        <v>5.23</v>
      </c>
      <c r="AK347" s="2">
        <v>5.32</v>
      </c>
      <c r="AL347" s="11">
        <v>3.5246586999999998</v>
      </c>
      <c r="AM347" s="11">
        <v>3.5331972999999999</v>
      </c>
      <c r="AN347" s="11">
        <v>3.6190514999999999</v>
      </c>
      <c r="AO347" s="11">
        <v>3.7772999999999999</v>
      </c>
      <c r="AP347" s="11">
        <v>3.9524238</v>
      </c>
      <c r="AQ347" s="11">
        <v>4.1300642999999999</v>
      </c>
      <c r="AR347" s="11"/>
      <c r="AS347" s="2"/>
      <c r="AT347" s="7">
        <f t="shared" si="49"/>
        <v>3.5475000000000003</v>
      </c>
      <c r="AU347" s="7">
        <f t="shared" si="50"/>
        <v>3.2629999999999999</v>
      </c>
      <c r="AV347" s="7">
        <f t="shared" si="51"/>
        <v>1.7749999999999999</v>
      </c>
      <c r="AW347" s="2"/>
      <c r="AX347" s="8">
        <f t="shared" si="52"/>
        <v>23.000000000000043</v>
      </c>
      <c r="AY347" s="8">
        <f t="shared" si="53"/>
        <v>28.450000000000042</v>
      </c>
      <c r="AZ347" s="2"/>
      <c r="BA347" s="2">
        <f t="shared" si="54"/>
        <v>0.64000000000000012</v>
      </c>
      <c r="BB347" s="2">
        <f t="shared" si="55"/>
        <v>0.54</v>
      </c>
      <c r="BC347" s="2"/>
      <c r="CB347" s="2"/>
    </row>
    <row r="348" spans="1:80" x14ac:dyDescent="0.25">
      <c r="A348" s="5">
        <f t="shared" si="56"/>
        <v>45765</v>
      </c>
      <c r="B348" t="s">
        <v>368</v>
      </c>
      <c r="C348" s="2" t="e">
        <v>#N/A</v>
      </c>
      <c r="D348" s="2" t="e">
        <v>#N/A</v>
      </c>
      <c r="E348" s="2">
        <v>2.46</v>
      </c>
      <c r="F348" s="2">
        <v>3.65</v>
      </c>
      <c r="G348" s="7">
        <v>1.2729999999999999</v>
      </c>
      <c r="H348" s="2" t="e">
        <v>#N/A</v>
      </c>
      <c r="I348" s="2">
        <v>2.2000000000000002</v>
      </c>
      <c r="J348" s="2" t="e">
        <v>#N/A</v>
      </c>
      <c r="K348" s="2">
        <v>3.24</v>
      </c>
      <c r="L348" s="2">
        <v>3.18</v>
      </c>
      <c r="M348" s="3">
        <v>4.234</v>
      </c>
      <c r="N348" s="2"/>
      <c r="O348" s="2">
        <v>3.93</v>
      </c>
      <c r="P348" s="2" t="e">
        <v>#N/A</v>
      </c>
      <c r="Q348" s="2"/>
      <c r="R348" s="3">
        <v>3.9055</v>
      </c>
      <c r="S348" s="3">
        <v>3.7265000000000001</v>
      </c>
      <c r="T348" s="4">
        <v>3.8610000000000002</v>
      </c>
      <c r="U348" s="4">
        <v>3.544</v>
      </c>
      <c r="V348" s="3">
        <v>1.7629999999999999</v>
      </c>
      <c r="W348" s="3">
        <v>1.7689999999999999</v>
      </c>
      <c r="X348" s="2"/>
      <c r="Y348" s="2" t="e">
        <v>#N/A</v>
      </c>
      <c r="Z348" s="2">
        <v>3.93</v>
      </c>
      <c r="AA348" s="2" t="e">
        <v>#N/A</v>
      </c>
      <c r="AB348" s="2" t="e">
        <v>#N/A</v>
      </c>
      <c r="AC348" s="2" t="e">
        <v>#N/A</v>
      </c>
      <c r="AD348" s="2" t="e">
        <v>#N/A</v>
      </c>
      <c r="AE348" s="2" t="e">
        <v>#N/A</v>
      </c>
      <c r="AF348" s="2" t="e">
        <v>#N/A</v>
      </c>
      <c r="AG348" s="2" t="e">
        <v>#N/A</v>
      </c>
      <c r="AH348" s="2" t="e">
        <v>#N/A</v>
      </c>
      <c r="AI348" s="2" t="e">
        <v>#N/A</v>
      </c>
      <c r="AJ348" s="2" t="e">
        <v>#N/A</v>
      </c>
      <c r="AK348" s="2">
        <v>5.3</v>
      </c>
      <c r="AL348" s="11" t="e">
        <v>#N/A</v>
      </c>
      <c r="AM348" s="11" t="e">
        <v>#N/A</v>
      </c>
      <c r="AN348" s="11" t="e">
        <v>#N/A</v>
      </c>
      <c r="AO348" s="11" t="e">
        <v>#N/A</v>
      </c>
      <c r="AP348" s="11" t="e">
        <v>#N/A</v>
      </c>
      <c r="AQ348" s="11" t="e">
        <v>#N/A</v>
      </c>
      <c r="AR348" s="11"/>
      <c r="AS348" s="2"/>
      <c r="AT348" s="7">
        <f t="shared" si="49"/>
        <v>3.5475000000000003</v>
      </c>
      <c r="AU348" s="7">
        <f t="shared" si="50"/>
        <v>3.2269999999999999</v>
      </c>
      <c r="AV348" s="7">
        <f t="shared" si="51"/>
        <v>1.7749999999999999</v>
      </c>
      <c r="AW348" s="2"/>
      <c r="AX348" s="8" t="e">
        <f t="shared" si="52"/>
        <v>#N/A</v>
      </c>
      <c r="AY348" s="8">
        <f t="shared" si="53"/>
        <v>32.050000000000047</v>
      </c>
      <c r="AZ348" s="2"/>
      <c r="BA348" s="2" t="e">
        <f t="shared" si="54"/>
        <v>#N/A</v>
      </c>
      <c r="BB348" s="2" t="e">
        <f t="shared" si="55"/>
        <v>#N/A</v>
      </c>
      <c r="BC348" s="2"/>
      <c r="CB348" s="2"/>
    </row>
    <row r="349" spans="1:80" x14ac:dyDescent="0.25">
      <c r="A349" s="5">
        <f t="shared" si="56"/>
        <v>45768</v>
      </c>
      <c r="B349" t="s">
        <v>369</v>
      </c>
      <c r="C349" s="2" t="e">
        <v>#N/A</v>
      </c>
      <c r="D349" s="2">
        <v>4.42</v>
      </c>
      <c r="E349" s="2">
        <v>2.4700000000000002</v>
      </c>
      <c r="F349" s="2">
        <v>3.65</v>
      </c>
      <c r="G349" s="7">
        <v>1.2829999999999999</v>
      </c>
      <c r="H349" s="2" t="e">
        <v>#N/A</v>
      </c>
      <c r="I349" s="2">
        <v>2.21</v>
      </c>
      <c r="J349" s="2">
        <v>3.24</v>
      </c>
      <c r="K349" s="2">
        <v>3.24</v>
      </c>
      <c r="L349" s="2">
        <v>3.18</v>
      </c>
      <c r="M349" s="3">
        <v>4.234</v>
      </c>
      <c r="N349" s="2"/>
      <c r="O349" s="2">
        <v>3.93</v>
      </c>
      <c r="P349" s="2">
        <v>3.75</v>
      </c>
      <c r="Q349" s="2"/>
      <c r="R349" s="3">
        <v>3.9055</v>
      </c>
      <c r="S349" s="3">
        <v>3.7265000000000001</v>
      </c>
      <c r="T349" s="4">
        <v>3.8380000000000001</v>
      </c>
      <c r="U349" s="4">
        <v>3.516</v>
      </c>
      <c r="V349" s="3">
        <v>1.7629999999999999</v>
      </c>
      <c r="W349" s="3">
        <v>1.7689999999999999</v>
      </c>
      <c r="X349" s="2"/>
      <c r="Y349" s="2" t="e">
        <v>#N/A</v>
      </c>
      <c r="Z349" s="2">
        <v>3.93</v>
      </c>
      <c r="AA349" s="2" t="e">
        <v>#N/A</v>
      </c>
      <c r="AB349" s="2" t="e">
        <v>#N/A</v>
      </c>
      <c r="AC349" s="2" t="e">
        <v>#N/A</v>
      </c>
      <c r="AD349" s="2" t="e">
        <v>#N/A</v>
      </c>
      <c r="AE349" s="2" t="e">
        <v>#N/A</v>
      </c>
      <c r="AF349" s="2" t="e">
        <v>#N/A</v>
      </c>
      <c r="AG349" s="2" t="e">
        <v>#N/A</v>
      </c>
      <c r="AH349" s="2" t="e">
        <v>#N/A</v>
      </c>
      <c r="AI349" s="2" t="e">
        <v>#N/A</v>
      </c>
      <c r="AJ349" s="2" t="e">
        <v>#N/A</v>
      </c>
      <c r="AK349" s="2">
        <v>5.31</v>
      </c>
      <c r="AL349" s="11" t="e">
        <v>#N/A</v>
      </c>
      <c r="AM349" s="11" t="e">
        <v>#N/A</v>
      </c>
      <c r="AN349" s="11" t="e">
        <v>#N/A</v>
      </c>
      <c r="AO349" s="11" t="e">
        <v>#N/A</v>
      </c>
      <c r="AP349" s="11" t="e">
        <v>#N/A</v>
      </c>
      <c r="AQ349" s="11" t="e">
        <v>#N/A</v>
      </c>
      <c r="AR349" s="11"/>
      <c r="AS349" s="2"/>
      <c r="AT349" s="7">
        <f t="shared" si="49"/>
        <v>3.5475000000000003</v>
      </c>
      <c r="AU349" s="7">
        <f t="shared" si="50"/>
        <v>3.194</v>
      </c>
      <c r="AV349" s="7">
        <f t="shared" si="51"/>
        <v>1.7749999999999999</v>
      </c>
      <c r="AW349" s="2"/>
      <c r="AX349" s="8" t="e">
        <f t="shared" si="52"/>
        <v>#N/A</v>
      </c>
      <c r="AY349" s="8">
        <f t="shared" si="53"/>
        <v>35.350000000000037</v>
      </c>
      <c r="AZ349" s="2"/>
      <c r="BA349" s="2" t="e">
        <f t="shared" si="54"/>
        <v>#N/A</v>
      </c>
      <c r="BB349" s="2">
        <f t="shared" si="55"/>
        <v>0.66999999999999993</v>
      </c>
      <c r="BC349" s="2"/>
      <c r="CB349" s="2"/>
    </row>
    <row r="350" spans="1:80" x14ac:dyDescent="0.25">
      <c r="A350" s="5">
        <f t="shared" si="56"/>
        <v>45769</v>
      </c>
      <c r="B350" t="s">
        <v>370</v>
      </c>
      <c r="C350" s="2">
        <v>4.57</v>
      </c>
      <c r="D350" s="2">
        <v>4.41</v>
      </c>
      <c r="E350" s="2">
        <v>2.4500000000000002</v>
      </c>
      <c r="F350" s="2">
        <v>3.6</v>
      </c>
      <c r="G350" s="7">
        <v>1.306</v>
      </c>
      <c r="H350" s="2">
        <v>4.59</v>
      </c>
      <c r="I350" s="2">
        <v>2.31</v>
      </c>
      <c r="J350" s="2">
        <v>3.19</v>
      </c>
      <c r="K350" s="2">
        <v>3.22</v>
      </c>
      <c r="L350" s="2">
        <v>3.14</v>
      </c>
      <c r="M350" s="3">
        <v>4.2096999999999998</v>
      </c>
      <c r="N350" s="2"/>
      <c r="O350" s="2">
        <v>3.84</v>
      </c>
      <c r="P350" s="2">
        <v>3.81</v>
      </c>
      <c r="Q350" s="2"/>
      <c r="R350" s="3">
        <v>3.8525999999999998</v>
      </c>
      <c r="S350" s="3">
        <v>3.6562999999999999</v>
      </c>
      <c r="T350" s="4">
        <v>3.8410000000000002</v>
      </c>
      <c r="U350" s="4">
        <v>3.5270000000000001</v>
      </c>
      <c r="V350" s="3">
        <v>1.7350000000000001</v>
      </c>
      <c r="W350" s="3">
        <v>1.7330000000000001</v>
      </c>
      <c r="X350" s="2"/>
      <c r="Y350" s="2">
        <v>3.66</v>
      </c>
      <c r="Z350" s="2">
        <v>3.84</v>
      </c>
      <c r="AA350" s="2">
        <v>3.82</v>
      </c>
      <c r="AB350" s="2">
        <v>3.9</v>
      </c>
      <c r="AC350" s="2">
        <v>3.98</v>
      </c>
      <c r="AD350" s="2">
        <v>4.16</v>
      </c>
      <c r="AE350" s="2">
        <v>4.16</v>
      </c>
      <c r="AF350" s="2">
        <v>4.3600000000000003</v>
      </c>
      <c r="AG350" s="2">
        <v>4.4800000000000004</v>
      </c>
      <c r="AH350" s="2">
        <v>4.57</v>
      </c>
      <c r="AI350" s="2">
        <v>4.9800000000000004</v>
      </c>
      <c r="AJ350" s="2">
        <v>5.25</v>
      </c>
      <c r="AK350" s="2">
        <v>5.4</v>
      </c>
      <c r="AL350" s="11">
        <v>3.4420926999999999</v>
      </c>
      <c r="AM350" s="11">
        <v>3.4903876999999999</v>
      </c>
      <c r="AN350" s="11">
        <v>3.6071662999999998</v>
      </c>
      <c r="AO350" s="11">
        <v>3.7741400000000001</v>
      </c>
      <c r="AP350" s="11">
        <v>3.9665206</v>
      </c>
      <c r="AQ350" s="11">
        <v>4.1657742999999998</v>
      </c>
      <c r="AR350" s="11"/>
      <c r="AS350" s="2"/>
      <c r="AT350" s="7">
        <f t="shared" si="49"/>
        <v>3.46</v>
      </c>
      <c r="AU350" s="7">
        <f t="shared" si="50"/>
        <v>3.2130000000000001</v>
      </c>
      <c r="AV350" s="7">
        <f t="shared" si="51"/>
        <v>1.7310000000000001</v>
      </c>
      <c r="AW350" s="2"/>
      <c r="AX350" s="8">
        <f t="shared" si="52"/>
        <v>16.000000000000014</v>
      </c>
      <c r="AY350" s="8">
        <f t="shared" si="53"/>
        <v>24.699999999999989</v>
      </c>
      <c r="AZ350" s="2"/>
      <c r="BA350" s="2">
        <f t="shared" si="54"/>
        <v>0.73000000000000043</v>
      </c>
      <c r="BB350" s="2">
        <f t="shared" si="55"/>
        <v>0.60000000000000009</v>
      </c>
      <c r="BC350" s="2"/>
      <c r="CB350" s="2"/>
    </row>
    <row r="351" spans="1:80" x14ac:dyDescent="0.25">
      <c r="A351" s="5">
        <f t="shared" si="56"/>
        <v>45770</v>
      </c>
      <c r="B351" t="s">
        <v>371</v>
      </c>
      <c r="C351" s="2">
        <v>4.5599999999999996</v>
      </c>
      <c r="D351" s="2">
        <v>4.4000000000000004</v>
      </c>
      <c r="E351" s="2">
        <v>2.5</v>
      </c>
      <c r="F351" s="2">
        <v>3.64</v>
      </c>
      <c r="G351" s="7">
        <v>1.323</v>
      </c>
      <c r="H351" s="2">
        <v>4.58</v>
      </c>
      <c r="I351" s="2">
        <v>2.2799999999999998</v>
      </c>
      <c r="J351" s="2">
        <v>3.25</v>
      </c>
      <c r="K351" s="2">
        <v>3.24</v>
      </c>
      <c r="L351" s="2">
        <v>3.19</v>
      </c>
      <c r="M351" s="3">
        <v>4.2145999999999999</v>
      </c>
      <c r="N351" s="2"/>
      <c r="O351" s="2">
        <v>3.94</v>
      </c>
      <c r="P351" s="2">
        <v>3.86</v>
      </c>
      <c r="Q351" s="2"/>
      <c r="R351" s="3">
        <v>3.8845999999999998</v>
      </c>
      <c r="S351" s="3">
        <v>3.7166999999999999</v>
      </c>
      <c r="T351" s="4">
        <v>3.8820000000000001</v>
      </c>
      <c r="U351" s="4">
        <v>3.5790000000000002</v>
      </c>
      <c r="V351" s="3">
        <v>1.7929999999999999</v>
      </c>
      <c r="W351" s="3">
        <v>1.798</v>
      </c>
      <c r="X351" s="2"/>
      <c r="Y351" s="2">
        <v>3.76</v>
      </c>
      <c r="Z351" s="2">
        <v>3.94</v>
      </c>
      <c r="AA351" s="2">
        <v>3.92</v>
      </c>
      <c r="AB351" s="2">
        <v>3.98</v>
      </c>
      <c r="AC351" s="2">
        <v>4.0599999999999996</v>
      </c>
      <c r="AD351" s="2">
        <v>4.21</v>
      </c>
      <c r="AE351" s="2">
        <v>4.2</v>
      </c>
      <c r="AF351" s="2">
        <v>4.4000000000000004</v>
      </c>
      <c r="AG351" s="2">
        <v>4.51</v>
      </c>
      <c r="AH351" s="2">
        <v>4.5599999999999996</v>
      </c>
      <c r="AI351" s="2">
        <v>4.97</v>
      </c>
      <c r="AJ351" s="2">
        <v>5.23</v>
      </c>
      <c r="AK351" s="2">
        <v>5.3</v>
      </c>
      <c r="AL351" s="11">
        <v>3.5397688</v>
      </c>
      <c r="AM351" s="11">
        <v>3.5637390999999998</v>
      </c>
      <c r="AN351" s="11">
        <v>3.6483596999999999</v>
      </c>
      <c r="AO351" s="11">
        <v>3.8038986000000001</v>
      </c>
      <c r="AP351" s="11">
        <v>3.9854181</v>
      </c>
      <c r="AQ351" s="11">
        <v>4.1683177000000002</v>
      </c>
      <c r="AR351" s="11"/>
      <c r="AS351" s="2"/>
      <c r="AT351" s="7">
        <f t="shared" si="49"/>
        <v>3.5488</v>
      </c>
      <c r="AU351" s="7">
        <f t="shared" si="50"/>
        <v>3.2760000000000002</v>
      </c>
      <c r="AV351" s="7">
        <f t="shared" si="51"/>
        <v>1.8030000000000002</v>
      </c>
      <c r="AW351" s="2"/>
      <c r="AX351" s="8">
        <f t="shared" si="52"/>
        <v>15.999999999999925</v>
      </c>
      <c r="AY351" s="8">
        <f t="shared" si="53"/>
        <v>27.279999999999973</v>
      </c>
      <c r="AZ351" s="2"/>
      <c r="BA351" s="2">
        <f t="shared" si="54"/>
        <v>0.61999999999999966</v>
      </c>
      <c r="BB351" s="2">
        <f t="shared" si="55"/>
        <v>0.54000000000000048</v>
      </c>
      <c r="BC351" s="2"/>
      <c r="CB351" s="2"/>
    </row>
    <row r="352" spans="1:80" x14ac:dyDescent="0.25">
      <c r="A352" s="5">
        <f t="shared" si="56"/>
        <v>45771</v>
      </c>
      <c r="B352" t="s">
        <v>372</v>
      </c>
      <c r="C352" s="2">
        <v>4.5</v>
      </c>
      <c r="D352" s="2">
        <v>4.32</v>
      </c>
      <c r="E352" s="2">
        <v>2.44</v>
      </c>
      <c r="F352" s="2">
        <v>3.54</v>
      </c>
      <c r="G352" s="7">
        <v>1.3109999999999999</v>
      </c>
      <c r="H352" s="2">
        <v>4.54</v>
      </c>
      <c r="I352" s="2">
        <v>2.34</v>
      </c>
      <c r="J352" s="2">
        <v>3.19</v>
      </c>
      <c r="K352" s="2">
        <v>3.16</v>
      </c>
      <c r="L352" s="2">
        <v>3.11</v>
      </c>
      <c r="M352" s="3">
        <v>4.1851000000000003</v>
      </c>
      <c r="N352" s="2"/>
      <c r="O352" s="2">
        <v>3.88</v>
      </c>
      <c r="P352" s="2">
        <v>3.79</v>
      </c>
      <c r="Q352" s="2"/>
      <c r="R352" s="3">
        <v>3.8506999999999998</v>
      </c>
      <c r="S352" s="3">
        <v>3.6728999999999998</v>
      </c>
      <c r="T352" s="4">
        <v>3.887</v>
      </c>
      <c r="U352" s="4">
        <v>3.5880000000000001</v>
      </c>
      <c r="V352" s="3">
        <v>1.7509999999999999</v>
      </c>
      <c r="W352" s="3">
        <v>1.7509999999999999</v>
      </c>
      <c r="X352" s="2"/>
      <c r="Y352" s="2">
        <v>3.68</v>
      </c>
      <c r="Z352" s="2">
        <v>3.88</v>
      </c>
      <c r="AA352" s="2">
        <v>3.84</v>
      </c>
      <c r="AB352" s="2">
        <v>3.91</v>
      </c>
      <c r="AC352" s="2">
        <v>3.99</v>
      </c>
      <c r="AD352" s="2">
        <v>4.13</v>
      </c>
      <c r="AE352" s="2">
        <v>4.12</v>
      </c>
      <c r="AF352" s="2">
        <v>4.32</v>
      </c>
      <c r="AG352" s="2">
        <v>4.42</v>
      </c>
      <c r="AH352" s="2">
        <v>4.5</v>
      </c>
      <c r="AI352" s="2">
        <v>4.8899999999999997</v>
      </c>
      <c r="AJ352" s="2">
        <v>5.16</v>
      </c>
      <c r="AK352" s="2">
        <v>5.24</v>
      </c>
      <c r="AL352" s="11">
        <v>3.4825522000000002</v>
      </c>
      <c r="AM352" s="11">
        <v>3.4828453000000001</v>
      </c>
      <c r="AN352" s="11">
        <v>3.5707289000000002</v>
      </c>
      <c r="AO352" s="11">
        <v>3.7314688999999999</v>
      </c>
      <c r="AP352" s="11">
        <v>3.9048474</v>
      </c>
      <c r="AQ352" s="11">
        <v>4.0783012999999997</v>
      </c>
      <c r="AR352" s="11"/>
      <c r="AS352" s="2"/>
      <c r="AT352" s="7">
        <f t="shared" si="49"/>
        <v>3.4950999999999999</v>
      </c>
      <c r="AU352" s="7">
        <f t="shared" si="50"/>
        <v>3.2890000000000001</v>
      </c>
      <c r="AV352" s="7">
        <f t="shared" si="51"/>
        <v>1.7509999999999999</v>
      </c>
      <c r="AW352" s="2"/>
      <c r="AX352" s="8">
        <f t="shared" si="52"/>
        <v>17.999999999999972</v>
      </c>
      <c r="AY352" s="8">
        <f t="shared" si="53"/>
        <v>20.609999999999971</v>
      </c>
      <c r="AZ352" s="2"/>
      <c r="BA352" s="2">
        <f t="shared" si="54"/>
        <v>0.62000000000000011</v>
      </c>
      <c r="BB352" s="2">
        <f t="shared" si="55"/>
        <v>0.53000000000000025</v>
      </c>
      <c r="BC352" s="2"/>
      <c r="CB352" s="2"/>
    </row>
    <row r="353" spans="1:80" x14ac:dyDescent="0.25">
      <c r="A353" s="5">
        <f t="shared" si="56"/>
        <v>45772</v>
      </c>
      <c r="B353" t="s">
        <v>373</v>
      </c>
      <c r="C353" s="2">
        <v>4.4800000000000004</v>
      </c>
      <c r="D353" s="2">
        <v>4.29</v>
      </c>
      <c r="E353" s="2">
        <v>2.4700000000000002</v>
      </c>
      <c r="F353" s="2">
        <v>3.57</v>
      </c>
      <c r="G353" s="7">
        <v>1.343</v>
      </c>
      <c r="H353" s="2" t="e">
        <v>#N/A</v>
      </c>
      <c r="I353" s="2">
        <v>2.35</v>
      </c>
      <c r="J353" s="2">
        <v>3.17</v>
      </c>
      <c r="K353" s="2">
        <v>3.19</v>
      </c>
      <c r="L353" s="2">
        <v>3.15</v>
      </c>
      <c r="M353" s="3">
        <v>4.1851000000000003</v>
      </c>
      <c r="N353" s="2"/>
      <c r="O353" s="2">
        <v>3.87</v>
      </c>
      <c r="P353" s="2">
        <v>3.76</v>
      </c>
      <c r="Q353" s="2"/>
      <c r="R353" s="3">
        <v>3.8523000000000001</v>
      </c>
      <c r="S353" s="3">
        <v>3.6684999999999999</v>
      </c>
      <c r="T353" s="4">
        <v>3.8580000000000001</v>
      </c>
      <c r="U353" s="4">
        <v>3.5449999999999999</v>
      </c>
      <c r="V353" s="3">
        <v>1.7649999999999999</v>
      </c>
      <c r="W353" s="3">
        <v>1.772</v>
      </c>
      <c r="X353" s="2"/>
      <c r="Y353" s="2">
        <v>3.67</v>
      </c>
      <c r="Z353" s="2">
        <v>3.87</v>
      </c>
      <c r="AA353" s="2">
        <v>3.84</v>
      </c>
      <c r="AB353" s="2">
        <v>3.89</v>
      </c>
      <c r="AC353" s="2">
        <v>3.98</v>
      </c>
      <c r="AD353" s="2">
        <v>4.1100000000000003</v>
      </c>
      <c r="AE353" s="2">
        <v>4.0999999999999996</v>
      </c>
      <c r="AF353" s="2">
        <v>4.3</v>
      </c>
      <c r="AG353" s="2">
        <v>4.41</v>
      </c>
      <c r="AH353" s="2">
        <v>4.4800000000000004</v>
      </c>
      <c r="AI353" s="2">
        <v>4.87</v>
      </c>
      <c r="AJ353" s="2">
        <v>5.14</v>
      </c>
      <c r="AK353" s="2">
        <v>5.22</v>
      </c>
      <c r="AL353" s="11">
        <v>3.4596505</v>
      </c>
      <c r="AM353" s="11">
        <v>3.4511733000000002</v>
      </c>
      <c r="AN353" s="11">
        <v>3.5624380000000002</v>
      </c>
      <c r="AO353" s="11">
        <v>3.7146607</v>
      </c>
      <c r="AP353" s="11">
        <v>3.8789945000000001</v>
      </c>
      <c r="AQ353" s="11">
        <v>4.0497274000000001</v>
      </c>
      <c r="AR353" s="11"/>
      <c r="AS353" s="2"/>
      <c r="AT353" s="7">
        <f t="shared" si="49"/>
        <v>3.4846999999999997</v>
      </c>
      <c r="AU353" s="7">
        <f t="shared" si="50"/>
        <v>3.2319999999999998</v>
      </c>
      <c r="AV353" s="7">
        <f t="shared" si="51"/>
        <v>1.7790000000000001</v>
      </c>
      <c r="AW353" s="2"/>
      <c r="AX353" s="8">
        <f t="shared" si="52"/>
        <v>19.000000000000039</v>
      </c>
      <c r="AY353" s="8">
        <f t="shared" si="53"/>
        <v>25.269999999999992</v>
      </c>
      <c r="AZ353" s="2"/>
      <c r="BA353" s="2">
        <f t="shared" si="54"/>
        <v>0.61000000000000032</v>
      </c>
      <c r="BB353" s="2">
        <f t="shared" si="55"/>
        <v>0.53000000000000025</v>
      </c>
      <c r="BC353" s="2"/>
      <c r="CB353" s="2"/>
    </row>
    <row r="354" spans="1:80" x14ac:dyDescent="0.25">
      <c r="A354" s="5">
        <f t="shared" si="56"/>
        <v>45775</v>
      </c>
      <c r="B354" t="s">
        <v>374</v>
      </c>
      <c r="C354" s="2">
        <v>4.5</v>
      </c>
      <c r="D354" s="2">
        <v>4.2300000000000004</v>
      </c>
      <c r="E354" s="2">
        <v>2.5</v>
      </c>
      <c r="F354" s="2">
        <v>3.65</v>
      </c>
      <c r="G354" s="7">
        <v>1.319</v>
      </c>
      <c r="H354" s="2">
        <v>4.4800000000000004</v>
      </c>
      <c r="I354" s="2">
        <v>2.4</v>
      </c>
      <c r="J354" s="2">
        <v>3.17</v>
      </c>
      <c r="K354" s="2">
        <v>3.22</v>
      </c>
      <c r="L354" s="2">
        <v>3.18</v>
      </c>
      <c r="M354" s="3">
        <v>4.1200999999999999</v>
      </c>
      <c r="N354" s="2"/>
      <c r="O354" s="2">
        <v>3.87</v>
      </c>
      <c r="P354" s="2">
        <v>3.69</v>
      </c>
      <c r="Q354" s="2"/>
      <c r="R354" s="3">
        <v>3.8422999999999998</v>
      </c>
      <c r="S354" s="3">
        <v>3.6583999999999999</v>
      </c>
      <c r="T354" s="4">
        <v>3.863</v>
      </c>
      <c r="U354" s="4">
        <v>3.544</v>
      </c>
      <c r="V354" s="3">
        <v>1.7789999999999999</v>
      </c>
      <c r="W354" s="3">
        <v>1.794</v>
      </c>
      <c r="X354" s="2"/>
      <c r="Y354" s="2">
        <v>3.68</v>
      </c>
      <c r="Z354" s="2">
        <v>3.87</v>
      </c>
      <c r="AA354" s="2">
        <v>3.85</v>
      </c>
      <c r="AB354" s="2">
        <v>3.9</v>
      </c>
      <c r="AC354" s="2">
        <v>3.98</v>
      </c>
      <c r="AD354" s="2">
        <v>4.12</v>
      </c>
      <c r="AE354" s="2">
        <v>4.12</v>
      </c>
      <c r="AF354" s="2">
        <v>4.33</v>
      </c>
      <c r="AG354" s="2">
        <v>4.43</v>
      </c>
      <c r="AH354" s="2">
        <v>4.5</v>
      </c>
      <c r="AI354" s="2">
        <v>4.9000000000000004</v>
      </c>
      <c r="AJ354" s="2">
        <v>5.18</v>
      </c>
      <c r="AK354" s="2">
        <v>5.25</v>
      </c>
      <c r="AL354" s="11">
        <v>3.4601958000000002</v>
      </c>
      <c r="AM354" s="11">
        <v>3.4752806999999999</v>
      </c>
      <c r="AN354" s="11">
        <v>3.5748785999999999</v>
      </c>
      <c r="AO354" s="11">
        <v>3.7224618999999999</v>
      </c>
      <c r="AP354" s="11">
        <v>3.8954591000000001</v>
      </c>
      <c r="AQ354" s="11">
        <v>4.0825170999999996</v>
      </c>
      <c r="AR354" s="11"/>
      <c r="AS354" s="2"/>
      <c r="AT354" s="7">
        <f t="shared" si="49"/>
        <v>3.4744999999999999</v>
      </c>
      <c r="AU354" s="7">
        <f t="shared" si="50"/>
        <v>3.2250000000000001</v>
      </c>
      <c r="AV354" s="7">
        <f t="shared" si="51"/>
        <v>1.8090000000000002</v>
      </c>
      <c r="AW354" s="2"/>
      <c r="AX354" s="8">
        <f t="shared" si="52"/>
        <v>26.999999999999957</v>
      </c>
      <c r="AY354" s="8">
        <f t="shared" si="53"/>
        <v>24.949999999999982</v>
      </c>
      <c r="AZ354" s="2"/>
      <c r="BA354" s="2">
        <f t="shared" si="54"/>
        <v>0.62999999999999989</v>
      </c>
      <c r="BB354" s="2">
        <f t="shared" si="55"/>
        <v>0.54000000000000048</v>
      </c>
      <c r="BC354" s="2"/>
      <c r="CB354" s="2"/>
    </row>
    <row r="355" spans="1:80" x14ac:dyDescent="0.25">
      <c r="A355" s="5">
        <f t="shared" si="56"/>
        <v>45776</v>
      </c>
      <c r="B355" t="s">
        <v>375</v>
      </c>
      <c r="C355" s="2">
        <v>4.47</v>
      </c>
      <c r="D355" s="2">
        <v>4.1900000000000004</v>
      </c>
      <c r="E355" s="2">
        <v>2.4900000000000002</v>
      </c>
      <c r="F355" s="2">
        <v>3.63</v>
      </c>
      <c r="G355" s="7">
        <v>1.3089999999999999</v>
      </c>
      <c r="H355" s="2">
        <v>4.51</v>
      </c>
      <c r="I355" s="2">
        <v>2.33</v>
      </c>
      <c r="J355" s="2">
        <v>3.13</v>
      </c>
      <c r="K355" s="2">
        <v>3.21</v>
      </c>
      <c r="L355" s="2">
        <v>3.16</v>
      </c>
      <c r="M355" s="3">
        <v>4.1414</v>
      </c>
      <c r="N355" s="2"/>
      <c r="O355" s="2">
        <v>3.86</v>
      </c>
      <c r="P355" s="2">
        <v>3.66</v>
      </c>
      <c r="Q355" s="2"/>
      <c r="R355" s="3">
        <v>3.8201999999999998</v>
      </c>
      <c r="S355" s="3">
        <v>3.6242000000000001</v>
      </c>
      <c r="T355" s="4">
        <v>3.8130000000000002</v>
      </c>
      <c r="U355" s="4">
        <v>3.468</v>
      </c>
      <c r="V355" s="3">
        <v>1.782</v>
      </c>
      <c r="W355" s="3">
        <v>1.7889999999999999</v>
      </c>
      <c r="X355" s="2"/>
      <c r="Y355" s="2">
        <v>3.65</v>
      </c>
      <c r="Z355" s="2">
        <v>3.86</v>
      </c>
      <c r="AA355" s="2">
        <v>3.81</v>
      </c>
      <c r="AB355" s="2">
        <v>3.87</v>
      </c>
      <c r="AC355" s="2">
        <v>3.96</v>
      </c>
      <c r="AD355" s="2">
        <v>4.09</v>
      </c>
      <c r="AE355" s="2">
        <v>4.09</v>
      </c>
      <c r="AF355" s="2">
        <v>4.29</v>
      </c>
      <c r="AG355" s="2">
        <v>4.4000000000000004</v>
      </c>
      <c r="AH355" s="2">
        <v>4.47</v>
      </c>
      <c r="AI355" s="2">
        <v>4.87</v>
      </c>
      <c r="AJ355" s="2">
        <v>5.21</v>
      </c>
      <c r="AK355" s="2">
        <v>5.24</v>
      </c>
      <c r="AL355" s="11">
        <v>3.4298734</v>
      </c>
      <c r="AM355" s="11">
        <v>3.4461819</v>
      </c>
      <c r="AN355" s="11">
        <v>3.5427930999999999</v>
      </c>
      <c r="AO355" s="11">
        <v>3.6985572000000002</v>
      </c>
      <c r="AP355" s="11">
        <v>3.8821870000000001</v>
      </c>
      <c r="AQ355" s="11">
        <v>4.0704630999999996</v>
      </c>
      <c r="AR355" s="11"/>
      <c r="AS355" s="2"/>
      <c r="AT355" s="7">
        <f t="shared" si="49"/>
        <v>3.4282000000000004</v>
      </c>
      <c r="AU355" s="7">
        <f t="shared" si="50"/>
        <v>3.1229999999999998</v>
      </c>
      <c r="AV355" s="7">
        <f t="shared" si="51"/>
        <v>1.7959999999999998</v>
      </c>
      <c r="AW355" s="2"/>
      <c r="AX355" s="8">
        <f t="shared" si="52"/>
        <v>27.999999999999936</v>
      </c>
      <c r="AY355" s="8">
        <f t="shared" si="53"/>
        <v>30.52000000000006</v>
      </c>
      <c r="AZ355" s="2"/>
      <c r="BA355" s="2">
        <f t="shared" si="54"/>
        <v>0.60999999999999988</v>
      </c>
      <c r="BB355" s="2">
        <f t="shared" si="55"/>
        <v>0.53000000000000025</v>
      </c>
      <c r="BC355" s="2"/>
      <c r="CB355" s="2"/>
    </row>
    <row r="356" spans="1:80" x14ac:dyDescent="0.25">
      <c r="A356" s="5">
        <f t="shared" si="56"/>
        <v>45777</v>
      </c>
      <c r="B356" t="s">
        <v>376</v>
      </c>
      <c r="C356" s="2">
        <v>4.43</v>
      </c>
      <c r="D356" s="2">
        <v>4.17</v>
      </c>
      <c r="E356" s="2">
        <v>2.44</v>
      </c>
      <c r="F356" s="2">
        <v>3.59</v>
      </c>
      <c r="G356" s="7">
        <v>1.31</v>
      </c>
      <c r="H356" s="2">
        <v>4.47</v>
      </c>
      <c r="I356" s="2">
        <v>2.33</v>
      </c>
      <c r="J356" s="2">
        <v>3.1</v>
      </c>
      <c r="K356" s="2">
        <v>3.16</v>
      </c>
      <c r="L356" s="2">
        <v>3.12</v>
      </c>
      <c r="M356" s="3">
        <v>4.1154000000000002</v>
      </c>
      <c r="N356" s="2"/>
      <c r="O356" s="2">
        <v>3.82</v>
      </c>
      <c r="P356" s="2">
        <v>3.62</v>
      </c>
      <c r="Q356" s="2"/>
      <c r="R356" s="3">
        <v>3.7921999999999998</v>
      </c>
      <c r="S356" s="3">
        <v>3.5956000000000001</v>
      </c>
      <c r="T356" s="4">
        <v>3.7869999999999999</v>
      </c>
      <c r="U356" s="4">
        <v>3.4249999999999998</v>
      </c>
      <c r="V356" s="3">
        <v>1.7490000000000001</v>
      </c>
      <c r="W356" s="3">
        <v>1.748</v>
      </c>
      <c r="X356" s="2"/>
      <c r="Y356" s="2">
        <v>3.62</v>
      </c>
      <c r="Z356" s="2">
        <v>3.82</v>
      </c>
      <c r="AA356" s="2">
        <v>3.77</v>
      </c>
      <c r="AB356" s="2">
        <v>3.83</v>
      </c>
      <c r="AC356" s="2">
        <v>3.92</v>
      </c>
      <c r="AD356" s="2">
        <v>4.0599999999999996</v>
      </c>
      <c r="AE356" s="2">
        <v>4.0599999999999996</v>
      </c>
      <c r="AF356" s="2">
        <v>4.25</v>
      </c>
      <c r="AG356" s="2">
        <v>4.3600000000000003</v>
      </c>
      <c r="AH356" s="2">
        <v>4.43</v>
      </c>
      <c r="AI356" s="2">
        <v>4.83</v>
      </c>
      <c r="AJ356" s="2">
        <v>5.09</v>
      </c>
      <c r="AK356" s="2">
        <v>5.21</v>
      </c>
      <c r="AL356" s="11">
        <v>3.3905845999999999</v>
      </c>
      <c r="AM356" s="11">
        <v>3.4007122000000001</v>
      </c>
      <c r="AN356" s="11">
        <v>3.4915698000000002</v>
      </c>
      <c r="AO356" s="11">
        <v>3.6569815999999999</v>
      </c>
      <c r="AP356" s="11">
        <v>3.8430032999999999</v>
      </c>
      <c r="AQ356" s="11">
        <v>4.0276328000000001</v>
      </c>
      <c r="AR356" s="11"/>
      <c r="AS356" s="2"/>
      <c r="AT356" s="7">
        <f t="shared" si="49"/>
        <v>3.3990000000000005</v>
      </c>
      <c r="AU356" s="7">
        <f t="shared" si="50"/>
        <v>3.0629999999999997</v>
      </c>
      <c r="AV356" s="7">
        <f t="shared" si="51"/>
        <v>1.7469999999999999</v>
      </c>
      <c r="AW356" s="2"/>
      <c r="AX356" s="8">
        <f t="shared" si="52"/>
        <v>25.999999999999979</v>
      </c>
      <c r="AY356" s="8">
        <f t="shared" si="53"/>
        <v>33.600000000000072</v>
      </c>
      <c r="AZ356" s="2"/>
      <c r="BA356" s="2">
        <f t="shared" si="54"/>
        <v>0.60999999999999988</v>
      </c>
      <c r="BB356" s="2">
        <f t="shared" si="55"/>
        <v>0.54999999999999982</v>
      </c>
      <c r="BC356" s="2"/>
      <c r="CB356" s="2"/>
    </row>
    <row r="357" spans="1:80" x14ac:dyDescent="0.25">
      <c r="A357" s="5">
        <f t="shared" si="56"/>
        <v>45778</v>
      </c>
      <c r="B357" t="s">
        <v>377</v>
      </c>
      <c r="C357" s="2">
        <v>4.4800000000000004</v>
      </c>
      <c r="D357" s="2">
        <v>4.25</v>
      </c>
      <c r="E357" s="2">
        <v>2.4500000000000002</v>
      </c>
      <c r="F357" s="2">
        <v>3.59</v>
      </c>
      <c r="G357" s="7">
        <v>1.25</v>
      </c>
      <c r="H357" s="2">
        <v>4.49</v>
      </c>
      <c r="I357" s="2">
        <v>2.33</v>
      </c>
      <c r="J357" s="2">
        <v>3.1</v>
      </c>
      <c r="K357" s="2">
        <v>3.17</v>
      </c>
      <c r="L357" s="2">
        <v>3.12</v>
      </c>
      <c r="M357" s="3">
        <v>4.1341999999999999</v>
      </c>
      <c r="N357" s="2"/>
      <c r="O357" s="2">
        <v>3.81</v>
      </c>
      <c r="P357" s="2">
        <v>3.7</v>
      </c>
      <c r="Q357" s="2"/>
      <c r="R357" s="3">
        <v>3.7949999999999999</v>
      </c>
      <c r="S357" s="3">
        <v>3.6082000000000001</v>
      </c>
      <c r="T357" s="4">
        <v>3.7210000000000001</v>
      </c>
      <c r="U357" s="4">
        <v>3.351</v>
      </c>
      <c r="V357" s="3">
        <v>1.7490000000000001</v>
      </c>
      <c r="W357" s="3">
        <v>1.748</v>
      </c>
      <c r="X357" s="2"/>
      <c r="Y357" s="2">
        <v>3.65</v>
      </c>
      <c r="Z357" s="2">
        <v>3.81</v>
      </c>
      <c r="AA357" s="2">
        <v>3.81</v>
      </c>
      <c r="AB357" s="2">
        <v>3.87</v>
      </c>
      <c r="AC357" s="2">
        <v>3.95</v>
      </c>
      <c r="AD357" s="2">
        <v>4.0999999999999996</v>
      </c>
      <c r="AE357" s="2">
        <v>4.1100000000000003</v>
      </c>
      <c r="AF357" s="2">
        <v>4.29</v>
      </c>
      <c r="AG357" s="2">
        <v>4.41</v>
      </c>
      <c r="AH357" s="2">
        <v>4.4800000000000004</v>
      </c>
      <c r="AI357" s="2">
        <v>4.88</v>
      </c>
      <c r="AJ357" s="2">
        <v>5.15</v>
      </c>
      <c r="AK357" s="2">
        <v>5.21</v>
      </c>
      <c r="AL357" s="11">
        <v>3.3847562999999998</v>
      </c>
      <c r="AM357" s="11">
        <v>3.4061203999999998</v>
      </c>
      <c r="AN357" s="11">
        <v>3.5254717000000002</v>
      </c>
      <c r="AO357" s="11">
        <v>3.7080332</v>
      </c>
      <c r="AP357" s="11">
        <v>3.8974245999999999</v>
      </c>
      <c r="AQ357" s="11">
        <v>4.0823679999999998</v>
      </c>
      <c r="AR357" s="11"/>
      <c r="AS357" s="2"/>
      <c r="AT357" s="7">
        <f t="shared" si="49"/>
        <v>3.4214000000000002</v>
      </c>
      <c r="AU357" s="7">
        <f t="shared" si="50"/>
        <v>2.9809999999999999</v>
      </c>
      <c r="AV357" s="7">
        <f t="shared" si="51"/>
        <v>1.7469999999999999</v>
      </c>
      <c r="AW357" s="2"/>
      <c r="AX357" s="8">
        <f t="shared" si="52"/>
        <v>23.000000000000043</v>
      </c>
      <c r="AY357" s="8">
        <f t="shared" si="53"/>
        <v>44.040000000000035</v>
      </c>
      <c r="AZ357" s="2"/>
      <c r="BA357" s="2">
        <f t="shared" si="54"/>
        <v>0.67000000000000037</v>
      </c>
      <c r="BB357" s="2">
        <f t="shared" si="55"/>
        <v>0.54999999999999982</v>
      </c>
      <c r="BC357" s="2"/>
      <c r="CB357" s="2"/>
    </row>
    <row r="358" spans="1:80" x14ac:dyDescent="0.25">
      <c r="A358" s="5">
        <f t="shared" si="56"/>
        <v>45779</v>
      </c>
      <c r="B358" t="s">
        <v>378</v>
      </c>
      <c r="C358" s="2">
        <v>4.53</v>
      </c>
      <c r="D358" s="2">
        <v>4.33</v>
      </c>
      <c r="E358" s="2">
        <v>2.5299999999999998</v>
      </c>
      <c r="F358" s="2">
        <v>3.66</v>
      </c>
      <c r="G358" s="7">
        <v>1.246</v>
      </c>
      <c r="H358" s="2">
        <v>4.46</v>
      </c>
      <c r="I358" s="2">
        <v>2.38</v>
      </c>
      <c r="J358" s="2">
        <v>3.18</v>
      </c>
      <c r="K358" s="2">
        <v>3.25</v>
      </c>
      <c r="L358" s="2">
        <v>3.2</v>
      </c>
      <c r="M358" s="3">
        <v>4.1689999999999996</v>
      </c>
      <c r="N358" s="2"/>
      <c r="O358" s="2">
        <v>3.87</v>
      </c>
      <c r="P358" s="2">
        <v>3.84</v>
      </c>
      <c r="Q358" s="2"/>
      <c r="R358" s="3">
        <v>3.8129</v>
      </c>
      <c r="S358" s="3">
        <v>3.6366999999999998</v>
      </c>
      <c r="T358" s="4">
        <v>3.8039999999999998</v>
      </c>
      <c r="U358" s="4">
        <v>3.4609999999999999</v>
      </c>
      <c r="V358" s="3">
        <v>1.8049999999999999</v>
      </c>
      <c r="W358" s="3">
        <v>1.82</v>
      </c>
      <c r="X358" s="2"/>
      <c r="Y358" s="2">
        <v>3.69</v>
      </c>
      <c r="Z358" s="2">
        <v>3.87</v>
      </c>
      <c r="AA358" s="2">
        <v>3.86</v>
      </c>
      <c r="AB358" s="2">
        <v>3.91</v>
      </c>
      <c r="AC358" s="2">
        <v>3.99</v>
      </c>
      <c r="AD358" s="2">
        <v>4.1399999999999997</v>
      </c>
      <c r="AE358" s="2">
        <v>4.1399999999999997</v>
      </c>
      <c r="AF358" s="2">
        <v>4.33</v>
      </c>
      <c r="AG358" s="2">
        <v>4.45</v>
      </c>
      <c r="AH358" s="2">
        <v>4.53</v>
      </c>
      <c r="AI358" s="2">
        <v>4.92</v>
      </c>
      <c r="AJ358" s="2">
        <v>5.19</v>
      </c>
      <c r="AK358" s="2">
        <v>5.46</v>
      </c>
      <c r="AL358" s="11">
        <v>3.4468041</v>
      </c>
      <c r="AM358" s="11">
        <v>3.4506511999999998</v>
      </c>
      <c r="AN358" s="11">
        <v>3.562424</v>
      </c>
      <c r="AO358" s="11">
        <v>3.7243005</v>
      </c>
      <c r="AP358" s="11">
        <v>3.8986284000000002</v>
      </c>
      <c r="AQ358" s="11">
        <v>4.0790100999999996</v>
      </c>
      <c r="AR358" s="11"/>
      <c r="AS358" s="2"/>
      <c r="AT358" s="7">
        <f t="shared" si="49"/>
        <v>3.4604999999999997</v>
      </c>
      <c r="AU358" s="7">
        <f t="shared" si="50"/>
        <v>3.1179999999999999</v>
      </c>
      <c r="AV358" s="7">
        <f t="shared" si="51"/>
        <v>1.8350000000000002</v>
      </c>
      <c r="AW358" s="2"/>
      <c r="AX358" s="8">
        <f t="shared" si="52"/>
        <v>20.000000000000018</v>
      </c>
      <c r="AY358" s="8">
        <f t="shared" si="53"/>
        <v>34.249999999999979</v>
      </c>
      <c r="AZ358" s="2"/>
      <c r="BA358" s="2">
        <f t="shared" si="54"/>
        <v>0.66000000000000014</v>
      </c>
      <c r="BB358" s="2">
        <f t="shared" si="55"/>
        <v>0.49000000000000021</v>
      </c>
      <c r="BC358" s="2"/>
      <c r="CB358" s="2"/>
    </row>
    <row r="359" spans="1:80" x14ac:dyDescent="0.25">
      <c r="A359" s="5">
        <f t="shared" si="56"/>
        <v>45782</v>
      </c>
      <c r="B359" t="s">
        <v>379</v>
      </c>
      <c r="C359" s="2">
        <v>4.51</v>
      </c>
      <c r="D359" s="2">
        <v>4.3600000000000003</v>
      </c>
      <c r="E359" s="2">
        <v>2.5299999999999998</v>
      </c>
      <c r="F359" s="2">
        <v>3.64</v>
      </c>
      <c r="G359" s="7">
        <v>1.2529999999999999</v>
      </c>
      <c r="H359" s="2">
        <v>4.5199999999999996</v>
      </c>
      <c r="I359" s="2">
        <v>2.41</v>
      </c>
      <c r="J359" s="2">
        <v>3.19</v>
      </c>
      <c r="K359" s="2">
        <v>3.25</v>
      </c>
      <c r="L359" s="2">
        <v>3.18</v>
      </c>
      <c r="M359" s="3">
        <v>4.2172999999999998</v>
      </c>
      <c r="N359" s="2"/>
      <c r="O359" s="2">
        <v>3.86</v>
      </c>
      <c r="P359" s="2">
        <v>3.84</v>
      </c>
      <c r="Q359" s="2"/>
      <c r="R359" s="3">
        <v>3.8129</v>
      </c>
      <c r="S359" s="3">
        <v>3.6366999999999998</v>
      </c>
      <c r="T359" s="4">
        <v>3.895</v>
      </c>
      <c r="U359" s="4">
        <v>3.5630000000000002</v>
      </c>
      <c r="V359" s="3">
        <v>1.802</v>
      </c>
      <c r="W359" s="3">
        <v>1.8089999999999999</v>
      </c>
      <c r="X359" s="2"/>
      <c r="Y359" s="2">
        <v>3.67</v>
      </c>
      <c r="Z359" s="2">
        <v>3.86</v>
      </c>
      <c r="AA359" s="2">
        <v>3.83</v>
      </c>
      <c r="AB359" s="2">
        <v>3.9</v>
      </c>
      <c r="AC359" s="2">
        <v>3.97</v>
      </c>
      <c r="AD359" s="2">
        <v>4.1100000000000003</v>
      </c>
      <c r="AE359" s="2">
        <v>4.1100000000000003</v>
      </c>
      <c r="AF359" s="2">
        <v>4.3</v>
      </c>
      <c r="AG359" s="2">
        <v>4.42</v>
      </c>
      <c r="AH359" s="2">
        <v>4.51</v>
      </c>
      <c r="AI359" s="2">
        <v>4.8899999999999997</v>
      </c>
      <c r="AJ359" s="2">
        <v>5.21</v>
      </c>
      <c r="AK359" s="2">
        <v>5.32</v>
      </c>
      <c r="AL359" s="11" t="e">
        <v>#N/A</v>
      </c>
      <c r="AM359" s="11" t="e">
        <v>#N/A</v>
      </c>
      <c r="AN359" s="11" t="e">
        <v>#N/A</v>
      </c>
      <c r="AO359" s="11" t="e">
        <v>#N/A</v>
      </c>
      <c r="AP359" s="11" t="e">
        <v>#N/A</v>
      </c>
      <c r="AQ359" s="11" t="e">
        <v>#N/A</v>
      </c>
      <c r="AR359" s="11"/>
      <c r="AS359" s="2"/>
      <c r="AT359" s="7">
        <f t="shared" si="49"/>
        <v>3.4604999999999997</v>
      </c>
      <c r="AU359" s="7">
        <f t="shared" si="50"/>
        <v>3.2310000000000003</v>
      </c>
      <c r="AV359" s="7">
        <f t="shared" si="51"/>
        <v>1.8159999999999998</v>
      </c>
      <c r="AW359" s="2"/>
      <c r="AX359" s="8">
        <f t="shared" si="52"/>
        <v>14.999999999999947</v>
      </c>
      <c r="AY359" s="8">
        <f t="shared" si="53"/>
        <v>22.949999999999939</v>
      </c>
      <c r="AZ359" s="2"/>
      <c r="BA359" s="2">
        <f t="shared" si="54"/>
        <v>0.64999999999999991</v>
      </c>
      <c r="BB359" s="2">
        <f t="shared" si="55"/>
        <v>0.52000000000000046</v>
      </c>
      <c r="BC359" s="2"/>
      <c r="CB359" s="2"/>
    </row>
    <row r="360" spans="1:80" x14ac:dyDescent="0.25">
      <c r="A360" s="5">
        <f t="shared" si="56"/>
        <v>45783</v>
      </c>
      <c r="B360" t="s">
        <v>380</v>
      </c>
      <c r="C360" s="2">
        <v>4.51</v>
      </c>
      <c r="D360" s="2">
        <v>4.3</v>
      </c>
      <c r="E360" s="2">
        <v>2.5299999999999998</v>
      </c>
      <c r="F360" s="2">
        <v>3.65</v>
      </c>
      <c r="G360" s="7">
        <v>1.246</v>
      </c>
      <c r="H360" s="2">
        <v>4.5999999999999996</v>
      </c>
      <c r="I360" s="2">
        <v>2.41</v>
      </c>
      <c r="J360" s="2">
        <v>3.15</v>
      </c>
      <c r="K360" s="2">
        <v>3.25</v>
      </c>
      <c r="L360" s="2">
        <v>3.2</v>
      </c>
      <c r="M360" s="3">
        <v>4.2839999999999998</v>
      </c>
      <c r="N360" s="2"/>
      <c r="O360" s="2">
        <v>3.83</v>
      </c>
      <c r="P360" s="2">
        <v>3.79</v>
      </c>
      <c r="Q360" s="2"/>
      <c r="R360" s="3">
        <v>3.7884000000000002</v>
      </c>
      <c r="S360" s="3">
        <v>3.6156000000000001</v>
      </c>
      <c r="T360" s="4">
        <v>3.9159999999999999</v>
      </c>
      <c r="U360" s="4">
        <v>3.581</v>
      </c>
      <c r="V360" s="3">
        <v>1.7769999999999999</v>
      </c>
      <c r="W360" s="3">
        <v>1.7849999999999999</v>
      </c>
      <c r="X360" s="2"/>
      <c r="Y360" s="2">
        <v>3.63</v>
      </c>
      <c r="Z360" s="2">
        <v>3.83</v>
      </c>
      <c r="AA360" s="2">
        <v>3.81</v>
      </c>
      <c r="AB360" s="2">
        <v>3.88</v>
      </c>
      <c r="AC360" s="2">
        <v>3.97</v>
      </c>
      <c r="AD360" s="2">
        <v>4.12</v>
      </c>
      <c r="AE360" s="2">
        <v>4.12</v>
      </c>
      <c r="AF360" s="2">
        <v>4.3099999999999996</v>
      </c>
      <c r="AG360" s="2">
        <v>4.4400000000000004</v>
      </c>
      <c r="AH360" s="2">
        <v>4.51</v>
      </c>
      <c r="AI360" s="2">
        <v>4.91</v>
      </c>
      <c r="AJ360" s="2">
        <v>5.19</v>
      </c>
      <c r="AK360" s="2">
        <v>5.31</v>
      </c>
      <c r="AL360" s="11">
        <v>3.4236026000000002</v>
      </c>
      <c r="AM360" s="11">
        <v>3.462548</v>
      </c>
      <c r="AN360" s="11">
        <v>3.5369516000000001</v>
      </c>
      <c r="AO360" s="11">
        <v>3.6865922000000002</v>
      </c>
      <c r="AP360" s="11">
        <v>3.8771567</v>
      </c>
      <c r="AQ360" s="11">
        <v>4.0757918999999996</v>
      </c>
      <c r="AR360" s="11"/>
      <c r="AS360" s="2"/>
      <c r="AT360" s="7">
        <f t="shared" si="49"/>
        <v>3.4428000000000001</v>
      </c>
      <c r="AU360" s="7">
        <f t="shared" si="50"/>
        <v>3.246</v>
      </c>
      <c r="AV360" s="7">
        <f t="shared" si="51"/>
        <v>1.7929999999999999</v>
      </c>
      <c r="AW360" s="2"/>
      <c r="AX360" s="8">
        <f t="shared" si="52"/>
        <v>20.999999999999996</v>
      </c>
      <c r="AY360" s="8">
        <f t="shared" si="53"/>
        <v>19.680000000000007</v>
      </c>
      <c r="AZ360" s="2"/>
      <c r="BA360" s="2">
        <f t="shared" si="54"/>
        <v>0.67999999999999972</v>
      </c>
      <c r="BB360" s="2">
        <f t="shared" si="55"/>
        <v>0.50999999999999979</v>
      </c>
      <c r="BC360" s="2"/>
      <c r="CB360" s="2"/>
    </row>
    <row r="361" spans="1:80" x14ac:dyDescent="0.25">
      <c r="A361" s="5">
        <f t="shared" si="56"/>
        <v>45784</v>
      </c>
      <c r="B361" t="s">
        <v>381</v>
      </c>
      <c r="C361" s="2">
        <v>4.45</v>
      </c>
      <c r="D361" s="2">
        <v>4.26</v>
      </c>
      <c r="E361" s="2">
        <v>2.4700000000000002</v>
      </c>
      <c r="F361" s="2">
        <v>3.56</v>
      </c>
      <c r="G361" s="7">
        <v>1.3089999999999999</v>
      </c>
      <c r="H361" s="2">
        <v>4.55</v>
      </c>
      <c r="I361" s="2">
        <v>2.34</v>
      </c>
      <c r="J361" s="2">
        <v>3.1</v>
      </c>
      <c r="K361" s="2">
        <v>3.2</v>
      </c>
      <c r="L361" s="2">
        <v>3.13</v>
      </c>
      <c r="M361" s="3">
        <v>4.2253999999999996</v>
      </c>
      <c r="N361" s="2"/>
      <c r="O361" s="2">
        <v>3.82</v>
      </c>
      <c r="P361" s="2">
        <v>3.79</v>
      </c>
      <c r="Q361" s="2"/>
      <c r="R361" s="3">
        <v>3.7841</v>
      </c>
      <c r="S361" s="3">
        <v>3.6067</v>
      </c>
      <c r="T361" s="4">
        <v>3.91</v>
      </c>
      <c r="U361" s="4">
        <v>3.573</v>
      </c>
      <c r="V361" s="3">
        <v>1.7649999999999999</v>
      </c>
      <c r="W361" s="3">
        <v>1.7649999999999999</v>
      </c>
      <c r="X361" s="2"/>
      <c r="Y361" s="2">
        <v>3.61</v>
      </c>
      <c r="Z361" s="2">
        <v>3.82</v>
      </c>
      <c r="AA361" s="2">
        <v>3.78</v>
      </c>
      <c r="AB361" s="2">
        <v>3.84</v>
      </c>
      <c r="AC361" s="2">
        <v>3.93</v>
      </c>
      <c r="AD361" s="2">
        <v>4.07</v>
      </c>
      <c r="AE361" s="2">
        <v>4.07</v>
      </c>
      <c r="AF361" s="2">
        <v>4.25</v>
      </c>
      <c r="AG361" s="2">
        <v>4.38</v>
      </c>
      <c r="AH361" s="2">
        <v>4.45</v>
      </c>
      <c r="AI361" s="2">
        <v>4.8499999999999996</v>
      </c>
      <c r="AJ361" s="2">
        <v>5.1100000000000003</v>
      </c>
      <c r="AK361" s="2">
        <v>5.22</v>
      </c>
      <c r="AL361" s="11">
        <v>3.4200686</v>
      </c>
      <c r="AM361" s="11">
        <v>3.4446102000000001</v>
      </c>
      <c r="AN361" s="11">
        <v>3.5115042999999999</v>
      </c>
      <c r="AO361" s="11">
        <v>3.6550140999999998</v>
      </c>
      <c r="AP361" s="11">
        <v>3.8295938</v>
      </c>
      <c r="AQ361" s="11">
        <v>4.0114416000000004</v>
      </c>
      <c r="AR361" s="11"/>
      <c r="AS361" s="2"/>
      <c r="AT361" s="7">
        <f t="shared" si="49"/>
        <v>3.4293</v>
      </c>
      <c r="AU361" s="7">
        <f t="shared" si="50"/>
        <v>3.2359999999999998</v>
      </c>
      <c r="AV361" s="7">
        <f t="shared" si="51"/>
        <v>1.7649999999999999</v>
      </c>
      <c r="AW361" s="2"/>
      <c r="AX361" s="8">
        <f t="shared" si="52"/>
        <v>19.000000000000039</v>
      </c>
      <c r="AY361" s="8">
        <f t="shared" si="53"/>
        <v>19.330000000000027</v>
      </c>
      <c r="AZ361" s="2"/>
      <c r="BA361" s="2">
        <f t="shared" si="54"/>
        <v>0.63000000000000034</v>
      </c>
      <c r="BB361" s="2">
        <f t="shared" si="55"/>
        <v>0.46999999999999975</v>
      </c>
      <c r="BC361" s="2"/>
      <c r="CB361" s="2"/>
    </row>
    <row r="362" spans="1:80" x14ac:dyDescent="0.25">
      <c r="A362" s="5">
        <f t="shared" si="56"/>
        <v>45785</v>
      </c>
      <c r="B362" t="s">
        <v>382</v>
      </c>
      <c r="C362" s="2">
        <v>4.55</v>
      </c>
      <c r="D362" s="2">
        <v>4.37</v>
      </c>
      <c r="E362" s="2">
        <v>2.5499999999999998</v>
      </c>
      <c r="F362" s="2">
        <v>3.6</v>
      </c>
      <c r="G362" s="7">
        <v>1.3240000000000001</v>
      </c>
      <c r="H362" s="2">
        <v>4.51</v>
      </c>
      <c r="I362" s="2">
        <v>2.2999999999999998</v>
      </c>
      <c r="J362" s="2">
        <v>3.2</v>
      </c>
      <c r="K362" s="2">
        <v>3.25</v>
      </c>
      <c r="L362" s="2">
        <v>3.19</v>
      </c>
      <c r="M362" s="3">
        <v>4.1904000000000003</v>
      </c>
      <c r="N362" s="2"/>
      <c r="O362" s="2">
        <v>3.94</v>
      </c>
      <c r="P362" s="2">
        <v>3.9</v>
      </c>
      <c r="Q362" s="2"/>
      <c r="R362" s="3">
        <v>3.9094000000000002</v>
      </c>
      <c r="S362" s="3">
        <v>3.7336999999999998</v>
      </c>
      <c r="T362" s="4">
        <v>3.927</v>
      </c>
      <c r="U362" s="4">
        <v>3.5830000000000002</v>
      </c>
      <c r="V362" s="3">
        <v>1.8109999999999999</v>
      </c>
      <c r="W362" s="3">
        <v>1.821</v>
      </c>
      <c r="X362" s="2"/>
      <c r="Y362" s="2">
        <v>3.77</v>
      </c>
      <c r="Z362" s="2">
        <v>3.94</v>
      </c>
      <c r="AA362" s="2">
        <v>3.91</v>
      </c>
      <c r="AB362" s="2">
        <v>3.97</v>
      </c>
      <c r="AC362" s="2">
        <v>4.03</v>
      </c>
      <c r="AD362" s="2">
        <v>4.1900000000000004</v>
      </c>
      <c r="AE362" s="2">
        <v>4.18</v>
      </c>
      <c r="AF362" s="2">
        <v>4.37</v>
      </c>
      <c r="AG362" s="2">
        <v>4.5</v>
      </c>
      <c r="AH362" s="2">
        <v>4.55</v>
      </c>
      <c r="AI362" s="2">
        <v>4.96</v>
      </c>
      <c r="AJ362" s="2">
        <v>5.21</v>
      </c>
      <c r="AK362" s="2">
        <v>5.34</v>
      </c>
      <c r="AL362" s="11">
        <v>3.5405441</v>
      </c>
      <c r="AM362" s="11">
        <v>3.5383022999999998</v>
      </c>
      <c r="AN362" s="11">
        <v>3.6138357000000001</v>
      </c>
      <c r="AO362" s="11">
        <v>3.7634240999999999</v>
      </c>
      <c r="AP362" s="11">
        <v>3.9334028000000001</v>
      </c>
      <c r="AQ362" s="11">
        <v>4.1088578</v>
      </c>
      <c r="AR362" s="11"/>
      <c r="AS362" s="2"/>
      <c r="AT362" s="7">
        <f t="shared" si="49"/>
        <v>3.5579999999999994</v>
      </c>
      <c r="AU362" s="7">
        <f t="shared" si="50"/>
        <v>3.2390000000000003</v>
      </c>
      <c r="AV362" s="7">
        <f t="shared" si="51"/>
        <v>1.831</v>
      </c>
      <c r="AW362" s="2"/>
      <c r="AX362" s="8">
        <f t="shared" si="52"/>
        <v>17.999999999999972</v>
      </c>
      <c r="AY362" s="8">
        <f t="shared" si="53"/>
        <v>31.899999999999906</v>
      </c>
      <c r="AZ362" s="2"/>
      <c r="BA362" s="2">
        <f t="shared" si="54"/>
        <v>0.60999999999999988</v>
      </c>
      <c r="BB362" s="2">
        <f t="shared" si="55"/>
        <v>0.4700000000000002</v>
      </c>
      <c r="BC362" s="2"/>
      <c r="CB362" s="2"/>
    </row>
    <row r="363" spans="1:80" x14ac:dyDescent="0.25">
      <c r="A363" s="5">
        <f t="shared" si="56"/>
        <v>45786</v>
      </c>
      <c r="B363" t="s">
        <v>383</v>
      </c>
      <c r="C363" s="2">
        <v>4.57</v>
      </c>
      <c r="D363" s="2">
        <v>4.37</v>
      </c>
      <c r="E363" s="2">
        <v>2.56</v>
      </c>
      <c r="F363" s="2">
        <v>3.64</v>
      </c>
      <c r="G363" s="7">
        <v>1.361</v>
      </c>
      <c r="H363" s="2">
        <v>4.54</v>
      </c>
      <c r="I363" s="2">
        <v>2.34</v>
      </c>
      <c r="J363" s="2">
        <v>3.16</v>
      </c>
      <c r="K363" s="2">
        <v>3.26</v>
      </c>
      <c r="L363" s="2">
        <v>3.22</v>
      </c>
      <c r="M363" s="3">
        <v>4.2393000000000001</v>
      </c>
      <c r="N363" s="2"/>
      <c r="O363" s="2">
        <v>3.91</v>
      </c>
      <c r="P363" s="2">
        <v>3.88</v>
      </c>
      <c r="Q363" s="2"/>
      <c r="R363" s="3">
        <v>3.8925000000000001</v>
      </c>
      <c r="S363" s="3">
        <v>3.7109000000000001</v>
      </c>
      <c r="T363" s="4">
        <v>3.9710000000000001</v>
      </c>
      <c r="U363" s="4">
        <v>3.6459999999999999</v>
      </c>
      <c r="V363" s="3">
        <v>1.8109999999999999</v>
      </c>
      <c r="W363" s="3">
        <v>1.8240000000000001</v>
      </c>
      <c r="X363" s="2"/>
      <c r="Y363" s="2">
        <v>3.76</v>
      </c>
      <c r="Z363" s="2">
        <v>3.91</v>
      </c>
      <c r="AA363" s="2">
        <v>3.89</v>
      </c>
      <c r="AB363" s="2">
        <v>3.96</v>
      </c>
      <c r="AC363" s="2">
        <v>4.03</v>
      </c>
      <c r="AD363" s="2">
        <v>4.1900000000000004</v>
      </c>
      <c r="AE363" s="2">
        <v>4.1900000000000004</v>
      </c>
      <c r="AF363" s="2">
        <v>4.38</v>
      </c>
      <c r="AG363" s="2">
        <v>4.51</v>
      </c>
      <c r="AH363" s="2">
        <v>4.57</v>
      </c>
      <c r="AI363" s="2">
        <v>4.97</v>
      </c>
      <c r="AJ363" s="2">
        <v>5.23</v>
      </c>
      <c r="AK363" s="2">
        <v>5.35</v>
      </c>
      <c r="AL363" s="11">
        <v>3.5161144000000002</v>
      </c>
      <c r="AM363" s="11">
        <v>3.5145992000000001</v>
      </c>
      <c r="AN363" s="11">
        <v>3.6231197000000002</v>
      </c>
      <c r="AO363" s="11">
        <v>3.7821437000000002</v>
      </c>
      <c r="AP363" s="11">
        <v>3.9579437</v>
      </c>
      <c r="AQ363" s="11">
        <v>4.1409333000000004</v>
      </c>
      <c r="AR363" s="11"/>
      <c r="AS363" s="2"/>
      <c r="AT363" s="7">
        <f t="shared" si="49"/>
        <v>3.5293000000000001</v>
      </c>
      <c r="AU363" s="7">
        <f t="shared" si="50"/>
        <v>3.3209999999999997</v>
      </c>
      <c r="AV363" s="7">
        <f t="shared" si="51"/>
        <v>1.8370000000000002</v>
      </c>
      <c r="AW363" s="2"/>
      <c r="AX363" s="8">
        <f t="shared" si="52"/>
        <v>20.000000000000018</v>
      </c>
      <c r="AY363" s="8">
        <f t="shared" si="53"/>
        <v>20.830000000000037</v>
      </c>
      <c r="AZ363" s="2"/>
      <c r="BA363" s="2">
        <f t="shared" si="54"/>
        <v>0.66000000000000014</v>
      </c>
      <c r="BB363" s="2">
        <f t="shared" si="55"/>
        <v>0.49000000000000021</v>
      </c>
      <c r="BC363" s="2"/>
      <c r="CB363" s="2"/>
    </row>
    <row r="364" spans="1:80" x14ac:dyDescent="0.25">
      <c r="A364" s="5">
        <f t="shared" si="56"/>
        <v>45789</v>
      </c>
      <c r="B364" t="s">
        <v>384</v>
      </c>
      <c r="C364" s="2">
        <v>4.6500000000000004</v>
      </c>
      <c r="D364" s="2">
        <v>4.45</v>
      </c>
      <c r="E364" s="2">
        <v>2.66</v>
      </c>
      <c r="F364" s="2">
        <v>3.71</v>
      </c>
      <c r="G364" s="7">
        <v>1.446</v>
      </c>
      <c r="H364" s="2">
        <v>4.58</v>
      </c>
      <c r="I364" s="2">
        <v>2.46</v>
      </c>
      <c r="J364" s="2">
        <v>3.21</v>
      </c>
      <c r="K364" s="2">
        <v>3.33</v>
      </c>
      <c r="L364" s="2">
        <v>3.3</v>
      </c>
      <c r="M364" s="3">
        <v>4.3113000000000001</v>
      </c>
      <c r="N364" s="2"/>
      <c r="O364" s="2">
        <v>4.01</v>
      </c>
      <c r="P364" s="2">
        <v>4</v>
      </c>
      <c r="Q364" s="2"/>
      <c r="R364" s="3">
        <v>3.9605999999999999</v>
      </c>
      <c r="S364" s="3">
        <v>3.8159999999999998</v>
      </c>
      <c r="T364" s="4">
        <v>4.0679999999999996</v>
      </c>
      <c r="U364" s="4">
        <v>3.798</v>
      </c>
      <c r="V364" s="3">
        <v>1.9219999999999999</v>
      </c>
      <c r="W364" s="3">
        <v>1.9550000000000001</v>
      </c>
      <c r="X364" s="2"/>
      <c r="Y364" s="2">
        <v>3.85</v>
      </c>
      <c r="Z364" s="2">
        <v>4.01</v>
      </c>
      <c r="AA364" s="2">
        <v>4</v>
      </c>
      <c r="AB364" s="2">
        <v>4.0599999999999996</v>
      </c>
      <c r="AC364" s="2">
        <v>4.1399999999999997</v>
      </c>
      <c r="AD364" s="2">
        <v>4.28</v>
      </c>
      <c r="AE364" s="2">
        <v>4.2699999999999996</v>
      </c>
      <c r="AF364" s="2">
        <v>4.46</v>
      </c>
      <c r="AG364" s="2">
        <v>4.59</v>
      </c>
      <c r="AH364" s="2">
        <v>4.6500000000000004</v>
      </c>
      <c r="AI364" s="2">
        <v>5.05</v>
      </c>
      <c r="AJ364" s="2">
        <v>5.29</v>
      </c>
      <c r="AK364" s="2">
        <v>5.4</v>
      </c>
      <c r="AL364" s="11">
        <v>3.6614971000000001</v>
      </c>
      <c r="AM364" s="11">
        <v>3.6745502999999999</v>
      </c>
      <c r="AN364" s="11">
        <v>3.7282481000000001</v>
      </c>
      <c r="AO364" s="11">
        <v>3.8581284</v>
      </c>
      <c r="AP364" s="11">
        <v>4.0233067</v>
      </c>
      <c r="AQ364" s="11">
        <v>4.2011583999999997</v>
      </c>
      <c r="AR364" s="11"/>
      <c r="AS364" s="2"/>
      <c r="AT364" s="7">
        <f t="shared" si="49"/>
        <v>3.6713999999999998</v>
      </c>
      <c r="AU364" s="7">
        <f t="shared" si="50"/>
        <v>3.5280000000000005</v>
      </c>
      <c r="AV364" s="7">
        <f t="shared" si="51"/>
        <v>1.9880000000000002</v>
      </c>
      <c r="AW364" s="2"/>
      <c r="AX364" s="8">
        <f t="shared" si="52"/>
        <v>20.000000000000018</v>
      </c>
      <c r="AY364" s="8">
        <f t="shared" si="53"/>
        <v>14.339999999999931</v>
      </c>
      <c r="AZ364" s="2"/>
      <c r="BA364" s="2">
        <f t="shared" si="54"/>
        <v>0.64000000000000057</v>
      </c>
      <c r="BB364" s="2">
        <f t="shared" si="55"/>
        <v>0.45000000000000018</v>
      </c>
      <c r="BC364" s="2"/>
      <c r="CB364" s="2"/>
    </row>
    <row r="365" spans="1:80" x14ac:dyDescent="0.25">
      <c r="A365" s="5">
        <f t="shared" si="56"/>
        <v>45790</v>
      </c>
      <c r="B365" t="s">
        <v>385</v>
      </c>
      <c r="C365" s="2">
        <v>4.67</v>
      </c>
      <c r="D365" s="2">
        <v>4.49</v>
      </c>
      <c r="E365" s="2">
        <v>2.68</v>
      </c>
      <c r="F365" s="2">
        <v>3.73</v>
      </c>
      <c r="G365" s="7">
        <v>1.444</v>
      </c>
      <c r="H365" s="2">
        <v>4.6500000000000004</v>
      </c>
      <c r="I365" s="2">
        <v>2.4500000000000002</v>
      </c>
      <c r="J365" s="2">
        <v>3.21</v>
      </c>
      <c r="K365" s="2">
        <v>3.36</v>
      </c>
      <c r="L365" s="2">
        <v>3.31</v>
      </c>
      <c r="M365" s="3">
        <v>4.3800999999999997</v>
      </c>
      <c r="N365" s="2"/>
      <c r="O365" s="2">
        <v>3.99</v>
      </c>
      <c r="P365" s="2">
        <v>4.0199999999999996</v>
      </c>
      <c r="Q365" s="2"/>
      <c r="R365" s="3">
        <v>3.9546000000000001</v>
      </c>
      <c r="S365" s="3">
        <v>3.8012999999999999</v>
      </c>
      <c r="T365" s="4">
        <v>4.0570000000000004</v>
      </c>
      <c r="U365" s="4">
        <v>3.77</v>
      </c>
      <c r="V365" s="3">
        <v>1.9239999999999999</v>
      </c>
      <c r="W365" s="3">
        <v>1.956</v>
      </c>
      <c r="X365" s="2"/>
      <c r="Y365" s="2">
        <v>3.8</v>
      </c>
      <c r="Z365" s="2">
        <v>3.99</v>
      </c>
      <c r="AA365" s="2">
        <v>3.99</v>
      </c>
      <c r="AB365" s="2">
        <v>4.05</v>
      </c>
      <c r="AC365" s="2">
        <v>4.13</v>
      </c>
      <c r="AD365" s="2">
        <v>4.2699999999999996</v>
      </c>
      <c r="AE365" s="2">
        <v>4.28</v>
      </c>
      <c r="AF365" s="2">
        <v>4.47</v>
      </c>
      <c r="AG365" s="2">
        <v>4.6100000000000003</v>
      </c>
      <c r="AH365" s="2">
        <v>4.67</v>
      </c>
      <c r="AI365" s="2">
        <v>5.0599999999999996</v>
      </c>
      <c r="AJ365" s="2">
        <v>5.31</v>
      </c>
      <c r="AK365" s="2">
        <v>5.4</v>
      </c>
      <c r="AL365" s="11">
        <v>3.6344948000000001</v>
      </c>
      <c r="AM365" s="11">
        <v>3.6600652</v>
      </c>
      <c r="AN365" s="11">
        <v>3.7089322999999998</v>
      </c>
      <c r="AO365" s="11">
        <v>3.8460923</v>
      </c>
      <c r="AP365" s="11">
        <v>4.0271148999999999</v>
      </c>
      <c r="AQ365" s="11">
        <v>4.2147230000000002</v>
      </c>
      <c r="AR365" s="11"/>
      <c r="AS365" s="2"/>
      <c r="AT365" s="7">
        <f t="shared" si="49"/>
        <v>3.6479999999999997</v>
      </c>
      <c r="AU365" s="7">
        <f t="shared" si="50"/>
        <v>3.4829999999999997</v>
      </c>
      <c r="AV365" s="7">
        <f t="shared" si="51"/>
        <v>1.988</v>
      </c>
      <c r="AW365" s="2"/>
      <c r="AX365" s="8">
        <f t="shared" si="52"/>
        <v>17.999999999999972</v>
      </c>
      <c r="AY365" s="8">
        <f t="shared" si="53"/>
        <v>16.500000000000004</v>
      </c>
      <c r="AZ365" s="2"/>
      <c r="BA365" s="2">
        <f t="shared" si="54"/>
        <v>0.67999999999999972</v>
      </c>
      <c r="BB365" s="2">
        <f t="shared" si="55"/>
        <v>0.47000000000000064</v>
      </c>
      <c r="BC365" s="2"/>
      <c r="CB365" s="2"/>
    </row>
    <row r="366" spans="1:80" x14ac:dyDescent="0.25">
      <c r="A366" s="5">
        <f t="shared" si="56"/>
        <v>45791</v>
      </c>
      <c r="B366" t="s">
        <v>386</v>
      </c>
      <c r="C366" s="2">
        <v>4.72</v>
      </c>
      <c r="D366" s="2">
        <v>4.53</v>
      </c>
      <c r="E366" s="2">
        <v>2.7</v>
      </c>
      <c r="F366" s="2">
        <v>3.74</v>
      </c>
      <c r="G366" s="7">
        <v>1.4570000000000001</v>
      </c>
      <c r="H366" s="2">
        <v>4.67</v>
      </c>
      <c r="I366" s="2">
        <v>2.38</v>
      </c>
      <c r="J366" s="2">
        <v>3.26</v>
      </c>
      <c r="K366" s="2">
        <v>3.38</v>
      </c>
      <c r="L366" s="2">
        <v>3.34</v>
      </c>
      <c r="M366" s="3">
        <v>4.4290000000000003</v>
      </c>
      <c r="N366" s="2"/>
      <c r="O366" s="2">
        <v>4.03</v>
      </c>
      <c r="P366" s="2">
        <v>4.05</v>
      </c>
      <c r="Q366" s="2"/>
      <c r="R366" s="3">
        <v>3.9948000000000001</v>
      </c>
      <c r="S366" s="3">
        <v>3.8601999999999999</v>
      </c>
      <c r="T366" s="4">
        <v>4.0650000000000004</v>
      </c>
      <c r="U366" s="4">
        <v>3.7730000000000001</v>
      </c>
      <c r="V366" s="3">
        <v>1.9339999999999999</v>
      </c>
      <c r="W366" s="3">
        <v>1.9710000000000001</v>
      </c>
      <c r="X366" s="2"/>
      <c r="Y366" s="2">
        <v>3.86</v>
      </c>
      <c r="Z366" s="2">
        <v>4.03</v>
      </c>
      <c r="AA366" s="2">
        <v>4.05</v>
      </c>
      <c r="AB366" s="2">
        <v>4.12</v>
      </c>
      <c r="AC366" s="2">
        <v>4.2</v>
      </c>
      <c r="AD366" s="2">
        <v>4.34</v>
      </c>
      <c r="AE366" s="2">
        <v>4.34</v>
      </c>
      <c r="AF366" s="2">
        <v>4.53</v>
      </c>
      <c r="AG366" s="2">
        <v>4.66</v>
      </c>
      <c r="AH366" s="2">
        <v>4.72</v>
      </c>
      <c r="AI366" s="2">
        <v>5.12</v>
      </c>
      <c r="AJ366" s="2">
        <v>5.36</v>
      </c>
      <c r="AK366" s="2">
        <v>5.46</v>
      </c>
      <c r="AL366" s="11">
        <v>3.7080834</v>
      </c>
      <c r="AM366" s="11">
        <v>3.7325938999999999</v>
      </c>
      <c r="AN366" s="11">
        <v>3.7876067999999998</v>
      </c>
      <c r="AO366" s="11">
        <v>3.9293040000000001</v>
      </c>
      <c r="AP366" s="11">
        <v>4.102449</v>
      </c>
      <c r="AQ366" s="11">
        <v>4.2807786999999999</v>
      </c>
      <c r="AR366" s="11"/>
      <c r="AS366" s="2"/>
      <c r="AT366" s="7">
        <f t="shared" si="49"/>
        <v>3.7255999999999996</v>
      </c>
      <c r="AU366" s="7">
        <f t="shared" si="50"/>
        <v>3.4809999999999999</v>
      </c>
      <c r="AV366" s="7">
        <f t="shared" si="51"/>
        <v>2.008</v>
      </c>
      <c r="AW366" s="2"/>
      <c r="AX366" s="8">
        <f t="shared" si="52"/>
        <v>18.99999999999995</v>
      </c>
      <c r="AY366" s="8">
        <f t="shared" si="53"/>
        <v>24.459999999999972</v>
      </c>
      <c r="AZ366" s="2"/>
      <c r="BA366" s="2">
        <f t="shared" si="54"/>
        <v>0.6899999999999995</v>
      </c>
      <c r="BB366" s="2">
        <f t="shared" si="55"/>
        <v>0.48000000000000043</v>
      </c>
      <c r="BC366" s="2"/>
      <c r="CB366" s="2"/>
    </row>
    <row r="367" spans="1:80" x14ac:dyDescent="0.25">
      <c r="A367" s="5">
        <f t="shared" si="56"/>
        <v>45792</v>
      </c>
      <c r="B367" t="s">
        <v>387</v>
      </c>
      <c r="C367" s="2">
        <v>4.6500000000000004</v>
      </c>
      <c r="D367" s="2">
        <v>4.45</v>
      </c>
      <c r="E367" s="2">
        <v>2.62</v>
      </c>
      <c r="F367" s="2">
        <v>3.66</v>
      </c>
      <c r="G367" s="7">
        <v>1.4730000000000001</v>
      </c>
      <c r="H367" s="2">
        <v>4.67</v>
      </c>
      <c r="I367" s="2">
        <v>2.37</v>
      </c>
      <c r="J367" s="2">
        <v>3.15</v>
      </c>
      <c r="K367" s="2">
        <v>3.29</v>
      </c>
      <c r="L367" s="2">
        <v>3.24</v>
      </c>
      <c r="M367" s="3">
        <v>4.4843999999999999</v>
      </c>
      <c r="N367" s="2"/>
      <c r="O367" s="2">
        <v>3.99</v>
      </c>
      <c r="P367" s="2">
        <v>3.97</v>
      </c>
      <c r="Q367" s="2"/>
      <c r="R367" s="3">
        <v>3.9739</v>
      </c>
      <c r="S367" s="3">
        <v>3.8250999999999999</v>
      </c>
      <c r="T367" s="4">
        <v>4.085</v>
      </c>
      <c r="U367" s="4">
        <v>3.8109999999999999</v>
      </c>
      <c r="V367" s="3">
        <v>1.887</v>
      </c>
      <c r="W367" s="3">
        <v>1.905</v>
      </c>
      <c r="X367" s="2"/>
      <c r="Y367" s="2">
        <v>3.8</v>
      </c>
      <c r="Z367" s="2">
        <v>3.99</v>
      </c>
      <c r="AA367" s="2">
        <v>3.99</v>
      </c>
      <c r="AB367" s="2">
        <v>4.05</v>
      </c>
      <c r="AC367" s="2">
        <v>4.1399999999999997</v>
      </c>
      <c r="AD367" s="2">
        <v>4.28</v>
      </c>
      <c r="AE367" s="2">
        <v>4.2699999999999996</v>
      </c>
      <c r="AF367" s="2">
        <v>4.46</v>
      </c>
      <c r="AG367" s="2">
        <v>4.59</v>
      </c>
      <c r="AH367" s="2">
        <v>4.6500000000000004</v>
      </c>
      <c r="AI367" s="2">
        <v>5.05</v>
      </c>
      <c r="AJ367" s="2">
        <v>5.29</v>
      </c>
      <c r="AK367" s="2">
        <v>5.4</v>
      </c>
      <c r="AL367" s="11">
        <v>3.6490369999999999</v>
      </c>
      <c r="AM367" s="11">
        <v>3.6737079000000001</v>
      </c>
      <c r="AN367" s="11">
        <v>3.7428876999999998</v>
      </c>
      <c r="AO367" s="11">
        <v>3.8756615000000001</v>
      </c>
      <c r="AP367" s="11">
        <v>4.0324176999999999</v>
      </c>
      <c r="AQ367" s="11">
        <v>4.1979004</v>
      </c>
      <c r="AR367" s="11"/>
      <c r="AS367" s="2"/>
      <c r="AT367" s="7">
        <f t="shared" si="49"/>
        <v>3.6762999999999999</v>
      </c>
      <c r="AU367" s="7">
        <f t="shared" si="50"/>
        <v>3.5369999999999999</v>
      </c>
      <c r="AV367" s="7">
        <f t="shared" si="51"/>
        <v>1.923</v>
      </c>
      <c r="AW367" s="2"/>
      <c r="AX367" s="8">
        <f t="shared" si="52"/>
        <v>20.000000000000018</v>
      </c>
      <c r="AY367" s="8">
        <f t="shared" si="53"/>
        <v>13.929999999999998</v>
      </c>
      <c r="AZ367" s="2"/>
      <c r="BA367" s="2">
        <f t="shared" si="54"/>
        <v>0.66000000000000014</v>
      </c>
      <c r="BB367" s="2">
        <f t="shared" si="55"/>
        <v>0.48</v>
      </c>
      <c r="BC367" s="2"/>
      <c r="CB367" s="2"/>
    </row>
    <row r="368" spans="1:80" x14ac:dyDescent="0.25">
      <c r="A368" s="5">
        <f t="shared" si="56"/>
        <v>45793</v>
      </c>
      <c r="B368" t="s">
        <v>388</v>
      </c>
      <c r="C368" s="2">
        <v>4.6500000000000004</v>
      </c>
      <c r="D368" s="2">
        <v>4.43</v>
      </c>
      <c r="E368" s="2">
        <v>2.59</v>
      </c>
      <c r="F368" s="2">
        <v>3.61</v>
      </c>
      <c r="G368" s="7">
        <v>1.458</v>
      </c>
      <c r="H368" s="2">
        <v>4.63</v>
      </c>
      <c r="I368" s="2">
        <v>2.37</v>
      </c>
      <c r="J368" s="2">
        <v>3.17</v>
      </c>
      <c r="K368" s="2">
        <v>3.27</v>
      </c>
      <c r="L368" s="2">
        <v>3.21</v>
      </c>
      <c r="M368" s="3">
        <v>4.4066999999999998</v>
      </c>
      <c r="N368" s="2"/>
      <c r="O368" s="2">
        <v>4.0199999999999996</v>
      </c>
      <c r="P368" s="2">
        <v>3.98</v>
      </c>
      <c r="Q368" s="2"/>
      <c r="R368" s="3">
        <v>3.9817</v>
      </c>
      <c r="S368" s="3">
        <v>3.8292999999999999</v>
      </c>
      <c r="T368" s="4">
        <v>4.0469999999999997</v>
      </c>
      <c r="U368" s="4">
        <v>3.7389999999999999</v>
      </c>
      <c r="V368" s="3">
        <v>1.87</v>
      </c>
      <c r="W368" s="3">
        <v>1.879</v>
      </c>
      <c r="X368" s="2"/>
      <c r="Y368" s="2">
        <v>3.83</v>
      </c>
      <c r="Z368" s="2">
        <v>4.0199999999999996</v>
      </c>
      <c r="AA368" s="2">
        <v>4.0199999999999996</v>
      </c>
      <c r="AB368" s="2">
        <v>4.07</v>
      </c>
      <c r="AC368" s="2">
        <v>4.16</v>
      </c>
      <c r="AD368" s="2">
        <v>4.3</v>
      </c>
      <c r="AE368" s="2">
        <v>4.29</v>
      </c>
      <c r="AF368" s="2">
        <v>4.47</v>
      </c>
      <c r="AG368" s="2">
        <v>4.59</v>
      </c>
      <c r="AH368" s="2">
        <v>4.6500000000000004</v>
      </c>
      <c r="AI368" s="2">
        <v>5.05</v>
      </c>
      <c r="AJ368" s="2">
        <v>5.3</v>
      </c>
      <c r="AK368" s="2">
        <v>5.4</v>
      </c>
      <c r="AL368" s="11">
        <v>3.6671749999999999</v>
      </c>
      <c r="AM368" s="11">
        <v>3.6743568999999998</v>
      </c>
      <c r="AN368" s="11">
        <v>3.7560717000000001</v>
      </c>
      <c r="AO368" s="11">
        <v>3.8884145999999999</v>
      </c>
      <c r="AP368" s="11">
        <v>4.0445602999999997</v>
      </c>
      <c r="AQ368" s="11">
        <v>4.2113177999999998</v>
      </c>
      <c r="AR368" s="11"/>
      <c r="AS368" s="2"/>
      <c r="AT368" s="7">
        <f t="shared" si="49"/>
        <v>3.6768999999999998</v>
      </c>
      <c r="AU368" s="7">
        <f t="shared" si="50"/>
        <v>3.431</v>
      </c>
      <c r="AV368" s="7">
        <f t="shared" si="51"/>
        <v>1.8879999999999999</v>
      </c>
      <c r="AW368" s="2"/>
      <c r="AX368" s="8">
        <f t="shared" si="52"/>
        <v>22.000000000000064</v>
      </c>
      <c r="AY368" s="8">
        <f t="shared" si="53"/>
        <v>24.589999999999979</v>
      </c>
      <c r="AZ368" s="2"/>
      <c r="BA368" s="2">
        <f t="shared" si="54"/>
        <v>0.63000000000000078</v>
      </c>
      <c r="BB368" s="2">
        <f t="shared" si="55"/>
        <v>0.44999999999999973</v>
      </c>
      <c r="BC368" s="2"/>
      <c r="CB368" s="2"/>
    </row>
    <row r="369" spans="1:80" x14ac:dyDescent="0.25">
      <c r="A369" s="5">
        <f t="shared" si="56"/>
        <v>45796</v>
      </c>
      <c r="B369" t="s">
        <v>389</v>
      </c>
      <c r="C369" s="2">
        <v>4.6500000000000004</v>
      </c>
      <c r="D369" s="2">
        <v>4.46</v>
      </c>
      <c r="E369" s="2">
        <v>2.57</v>
      </c>
      <c r="F369" s="2">
        <v>3.61</v>
      </c>
      <c r="G369" s="7">
        <v>1.4870000000000001</v>
      </c>
      <c r="H369" s="2">
        <v>4.71</v>
      </c>
      <c r="I369" s="2">
        <v>2.41</v>
      </c>
      <c r="J369" s="2" t="e">
        <v>#N/A</v>
      </c>
      <c r="K369" s="2">
        <v>3.25</v>
      </c>
      <c r="L369" s="2">
        <v>3.21</v>
      </c>
      <c r="M369" s="3">
        <v>4.4729999999999999</v>
      </c>
      <c r="N369" s="2"/>
      <c r="O369" s="2">
        <v>4.01</v>
      </c>
      <c r="P369" s="2">
        <v>3.98</v>
      </c>
      <c r="Q369" s="2"/>
      <c r="R369" s="3">
        <v>3.98</v>
      </c>
      <c r="S369" s="3">
        <v>3.8351000000000002</v>
      </c>
      <c r="T369" s="4">
        <v>4.0819999999999999</v>
      </c>
      <c r="U369" s="4">
        <v>3.7890000000000001</v>
      </c>
      <c r="V369" s="3">
        <v>1.871</v>
      </c>
      <c r="W369" s="3">
        <v>1.881</v>
      </c>
      <c r="X369" s="2"/>
      <c r="Y369" s="2">
        <v>3.81</v>
      </c>
      <c r="Z369" s="2">
        <v>4.01</v>
      </c>
      <c r="AA369" s="2">
        <v>4.01</v>
      </c>
      <c r="AB369" s="2">
        <v>4.07</v>
      </c>
      <c r="AC369" s="2">
        <v>4.1500000000000004</v>
      </c>
      <c r="AD369" s="2">
        <v>4.29</v>
      </c>
      <c r="AE369" s="2">
        <v>4.28</v>
      </c>
      <c r="AF369" s="2">
        <v>4.47</v>
      </c>
      <c r="AG369" s="2">
        <v>4.59</v>
      </c>
      <c r="AH369" s="2">
        <v>4.6500000000000004</v>
      </c>
      <c r="AI369" s="2">
        <v>5.0599999999999996</v>
      </c>
      <c r="AJ369" s="2">
        <v>5.31</v>
      </c>
      <c r="AK369" s="2">
        <v>5.39</v>
      </c>
      <c r="AL369" s="11">
        <v>3.6756777999999999</v>
      </c>
      <c r="AM369" s="11">
        <v>3.7041219000000001</v>
      </c>
      <c r="AN369" s="11">
        <v>3.7579254</v>
      </c>
      <c r="AO369" s="11">
        <v>3.8761437000000001</v>
      </c>
      <c r="AP369" s="11">
        <v>4.0343640000000001</v>
      </c>
      <c r="AQ369" s="11">
        <v>4.2109553999999996</v>
      </c>
      <c r="AR369" s="11"/>
      <c r="AS369" s="2"/>
      <c r="AT369" s="7">
        <f t="shared" si="49"/>
        <v>3.6902000000000004</v>
      </c>
      <c r="AU369" s="7">
        <f t="shared" si="50"/>
        <v>3.4960000000000004</v>
      </c>
      <c r="AV369" s="7">
        <f t="shared" si="51"/>
        <v>1.891</v>
      </c>
      <c r="AW369" s="2"/>
      <c r="AX369" s="8">
        <f t="shared" si="52"/>
        <v>19.000000000000039</v>
      </c>
      <c r="AY369" s="8">
        <f t="shared" si="53"/>
        <v>19.419999999999995</v>
      </c>
      <c r="AZ369" s="2"/>
      <c r="BA369" s="2">
        <f t="shared" si="54"/>
        <v>0.64000000000000057</v>
      </c>
      <c r="BB369" s="2">
        <f t="shared" si="55"/>
        <v>0.48</v>
      </c>
      <c r="BC369" s="2"/>
      <c r="CB369" s="2"/>
    </row>
    <row r="370" spans="1:80" x14ac:dyDescent="0.25">
      <c r="A370" s="5">
        <f t="shared" si="56"/>
        <v>45797</v>
      </c>
      <c r="B370" t="s">
        <v>390</v>
      </c>
      <c r="C370" s="2">
        <v>4.7</v>
      </c>
      <c r="D370" s="2">
        <v>4.4800000000000004</v>
      </c>
      <c r="E370" s="2">
        <v>2.6</v>
      </c>
      <c r="F370" s="2">
        <v>3.61</v>
      </c>
      <c r="G370" s="7">
        <v>1.5009999999999999</v>
      </c>
      <c r="H370" s="2">
        <v>4.67</v>
      </c>
      <c r="I370" s="2">
        <v>2.4300000000000002</v>
      </c>
      <c r="J370" s="2">
        <v>3.3</v>
      </c>
      <c r="K370" s="2">
        <v>3.26</v>
      </c>
      <c r="L370" s="2">
        <v>3.22</v>
      </c>
      <c r="M370" s="3">
        <v>4.3993000000000002</v>
      </c>
      <c r="N370" s="2"/>
      <c r="O370" s="2">
        <v>4.0599999999999996</v>
      </c>
      <c r="P370" s="2">
        <v>3.97</v>
      </c>
      <c r="Q370" s="2"/>
      <c r="R370" s="3">
        <v>3.9963000000000002</v>
      </c>
      <c r="S370" s="3">
        <v>3.8635000000000002</v>
      </c>
      <c r="T370" s="4">
        <v>4.0570000000000004</v>
      </c>
      <c r="U370" s="4">
        <v>3.7440000000000002</v>
      </c>
      <c r="V370" s="3">
        <v>1.861</v>
      </c>
      <c r="W370" s="3">
        <v>1.873</v>
      </c>
      <c r="X370" s="2"/>
      <c r="Y370" s="2">
        <v>3.87</v>
      </c>
      <c r="Z370" s="2">
        <v>4.0599999999999996</v>
      </c>
      <c r="AA370" s="2">
        <v>4.0599999999999996</v>
      </c>
      <c r="AB370" s="2">
        <v>4.1100000000000003</v>
      </c>
      <c r="AC370" s="2">
        <v>4.2</v>
      </c>
      <c r="AD370" s="2">
        <v>4.34</v>
      </c>
      <c r="AE370" s="2">
        <v>4.33</v>
      </c>
      <c r="AF370" s="2">
        <v>4.51</v>
      </c>
      <c r="AG370" s="2">
        <v>4.6399999999999997</v>
      </c>
      <c r="AH370" s="2">
        <v>4.7</v>
      </c>
      <c r="AI370" s="2">
        <v>5.0999999999999996</v>
      </c>
      <c r="AJ370" s="2">
        <v>5.34</v>
      </c>
      <c r="AK370" s="2">
        <v>5.45</v>
      </c>
      <c r="AL370" s="11">
        <v>3.7074242000000002</v>
      </c>
      <c r="AM370" s="11">
        <v>3.7432409999999998</v>
      </c>
      <c r="AN370" s="11">
        <v>3.7943292</v>
      </c>
      <c r="AO370" s="11">
        <v>3.9266200000000002</v>
      </c>
      <c r="AP370" s="11">
        <v>4.0954250999999999</v>
      </c>
      <c r="AQ370" s="11">
        <v>4.2695074999999996</v>
      </c>
      <c r="AR370" s="11"/>
      <c r="AS370" s="2"/>
      <c r="AT370" s="7">
        <f t="shared" si="49"/>
        <v>3.7307000000000001</v>
      </c>
      <c r="AU370" s="7">
        <f t="shared" si="50"/>
        <v>3.431</v>
      </c>
      <c r="AV370" s="7">
        <f t="shared" si="51"/>
        <v>1.885</v>
      </c>
      <c r="AW370" s="2"/>
      <c r="AX370" s="8">
        <f t="shared" si="52"/>
        <v>21.999999999999975</v>
      </c>
      <c r="AY370" s="8">
        <f t="shared" si="53"/>
        <v>29.970000000000006</v>
      </c>
      <c r="AZ370" s="2"/>
      <c r="BA370" s="2">
        <f t="shared" si="54"/>
        <v>0.64000000000000057</v>
      </c>
      <c r="BB370" s="2">
        <f t="shared" si="55"/>
        <v>0.51000000000000023</v>
      </c>
      <c r="BC370" s="2"/>
      <c r="CB370" s="2"/>
    </row>
    <row r="371" spans="1:80" x14ac:dyDescent="0.25">
      <c r="A371" s="5">
        <f t="shared" si="56"/>
        <v>45798</v>
      </c>
      <c r="B371" t="s">
        <v>391</v>
      </c>
      <c r="C371" s="2">
        <v>4.75</v>
      </c>
      <c r="D371" s="2">
        <v>4.58</v>
      </c>
      <c r="E371" s="2">
        <v>2.67</v>
      </c>
      <c r="F371" s="2">
        <v>3.68</v>
      </c>
      <c r="G371" s="7">
        <v>1.53</v>
      </c>
      <c r="H371" s="2">
        <v>4.71</v>
      </c>
      <c r="I371" s="2">
        <v>2.46</v>
      </c>
      <c r="J371" s="2">
        <v>3.39</v>
      </c>
      <c r="K371" s="2">
        <v>3.32</v>
      </c>
      <c r="L371" s="2">
        <v>3.27</v>
      </c>
      <c r="M371" s="3">
        <v>4.4481000000000002</v>
      </c>
      <c r="N371" s="2"/>
      <c r="O371" s="2">
        <v>4.09</v>
      </c>
      <c r="P371" s="2">
        <v>4.0199999999999996</v>
      </c>
      <c r="Q371" s="2"/>
      <c r="R371" s="3">
        <v>4.024</v>
      </c>
      <c r="S371" s="3">
        <v>3.8923000000000001</v>
      </c>
      <c r="T371" s="4">
        <v>4.077</v>
      </c>
      <c r="U371" s="4">
        <v>3.7669999999999999</v>
      </c>
      <c r="V371" s="3">
        <v>1.8819999999999999</v>
      </c>
      <c r="W371" s="3">
        <v>1.9019999999999999</v>
      </c>
      <c r="X371" s="2"/>
      <c r="Y371" s="2">
        <v>3.9</v>
      </c>
      <c r="Z371" s="2">
        <v>4.09</v>
      </c>
      <c r="AA371" s="2">
        <v>4.09</v>
      </c>
      <c r="AB371" s="2">
        <v>4.16</v>
      </c>
      <c r="AC371" s="2">
        <v>4.24</v>
      </c>
      <c r="AD371" s="2">
        <v>4.4000000000000004</v>
      </c>
      <c r="AE371" s="2">
        <v>4.38</v>
      </c>
      <c r="AF371" s="2">
        <v>4.57</v>
      </c>
      <c r="AG371" s="2">
        <v>4.6900000000000004</v>
      </c>
      <c r="AH371" s="2">
        <v>4.75</v>
      </c>
      <c r="AI371" s="2">
        <v>5.16</v>
      </c>
      <c r="AJ371" s="2">
        <v>5.42</v>
      </c>
      <c r="AK371" s="2">
        <v>5.55</v>
      </c>
      <c r="AL371" s="11">
        <v>3.7384287</v>
      </c>
      <c r="AM371" s="11">
        <v>3.7748827</v>
      </c>
      <c r="AN371" s="11">
        <v>3.8409051000000001</v>
      </c>
      <c r="AO371" s="11">
        <v>3.9842092</v>
      </c>
      <c r="AP371" s="11">
        <v>4.1560911000000003</v>
      </c>
      <c r="AQ371" s="11">
        <v>4.3328265999999998</v>
      </c>
      <c r="AR371" s="11"/>
      <c r="AS371" s="2"/>
      <c r="AT371" s="7">
        <f t="shared" si="49"/>
        <v>3.7606000000000002</v>
      </c>
      <c r="AU371" s="7">
        <f t="shared" si="50"/>
        <v>3.4569999999999999</v>
      </c>
      <c r="AV371" s="7">
        <f t="shared" si="51"/>
        <v>1.9219999999999999</v>
      </c>
      <c r="AW371" s="2"/>
      <c r="AX371" s="8">
        <f t="shared" si="52"/>
        <v>16.999999999999993</v>
      </c>
      <c r="AY371" s="8">
        <f t="shared" si="53"/>
        <v>30.360000000000031</v>
      </c>
      <c r="AZ371" s="2"/>
      <c r="BA371" s="2">
        <f t="shared" si="54"/>
        <v>0.66000000000000014</v>
      </c>
      <c r="BB371" s="2">
        <f t="shared" si="55"/>
        <v>0.5600000000000005</v>
      </c>
      <c r="BC371" s="2"/>
      <c r="CB371" s="2"/>
    </row>
    <row r="372" spans="1:80" x14ac:dyDescent="0.25">
      <c r="A372" s="5">
        <f t="shared" si="56"/>
        <v>45799</v>
      </c>
      <c r="B372" t="s">
        <v>392</v>
      </c>
      <c r="C372" s="2">
        <v>4.75</v>
      </c>
      <c r="D372" s="2">
        <v>4.54</v>
      </c>
      <c r="E372" s="2">
        <v>2.63</v>
      </c>
      <c r="F372" s="2">
        <v>3.68</v>
      </c>
      <c r="G372" s="7">
        <v>1.57</v>
      </c>
      <c r="H372" s="2">
        <v>4.71</v>
      </c>
      <c r="I372" s="2">
        <v>2.4500000000000002</v>
      </c>
      <c r="J372" s="2">
        <v>3.38</v>
      </c>
      <c r="K372" s="2">
        <v>3.31</v>
      </c>
      <c r="L372" s="2">
        <v>3.26</v>
      </c>
      <c r="M372" s="3">
        <v>4.4573999999999998</v>
      </c>
      <c r="N372" s="2"/>
      <c r="O372" s="2">
        <v>4.04</v>
      </c>
      <c r="P372" s="2">
        <v>4</v>
      </c>
      <c r="Q372" s="2"/>
      <c r="R372" s="3">
        <v>4.0063000000000004</v>
      </c>
      <c r="S372" s="3">
        <v>3.8607999999999998</v>
      </c>
      <c r="T372" s="4">
        <v>4.0670000000000002</v>
      </c>
      <c r="U372" s="4">
        <v>3.7650000000000001</v>
      </c>
      <c r="V372" s="3">
        <v>1.853</v>
      </c>
      <c r="W372" s="3">
        <v>1.8660000000000001</v>
      </c>
      <c r="X372" s="2"/>
      <c r="Y372" s="2">
        <v>3.86</v>
      </c>
      <c r="Z372" s="2">
        <v>4.04</v>
      </c>
      <c r="AA372" s="2">
        <v>4.04</v>
      </c>
      <c r="AB372" s="2">
        <v>4.13</v>
      </c>
      <c r="AC372" s="2">
        <v>4.2</v>
      </c>
      <c r="AD372" s="2">
        <v>4.3600000000000003</v>
      </c>
      <c r="AE372" s="2">
        <v>4.37</v>
      </c>
      <c r="AF372" s="2">
        <v>4.5599999999999996</v>
      </c>
      <c r="AG372" s="2">
        <v>4.6900000000000004</v>
      </c>
      <c r="AH372" s="2">
        <v>4.75</v>
      </c>
      <c r="AI372" s="2">
        <v>5.18</v>
      </c>
      <c r="AJ372" s="2">
        <v>5.43</v>
      </c>
      <c r="AK372" s="2">
        <v>5.55</v>
      </c>
      <c r="AL372" s="11">
        <v>3.6768394999999998</v>
      </c>
      <c r="AM372" s="11">
        <v>3.7052440999999998</v>
      </c>
      <c r="AN372" s="11">
        <v>3.8150217999999998</v>
      </c>
      <c r="AO372" s="11">
        <v>3.9849798999999999</v>
      </c>
      <c r="AP372" s="11">
        <v>4.1655300999999998</v>
      </c>
      <c r="AQ372" s="11">
        <v>4.3463272999999996</v>
      </c>
      <c r="AR372" s="11"/>
      <c r="AS372" s="2"/>
      <c r="AT372" s="7">
        <f t="shared" si="49"/>
        <v>3.7152999999999992</v>
      </c>
      <c r="AU372" s="7">
        <f t="shared" si="50"/>
        <v>3.4630000000000001</v>
      </c>
      <c r="AV372" s="7">
        <f t="shared" si="51"/>
        <v>1.8790000000000002</v>
      </c>
      <c r="AW372" s="2"/>
      <c r="AX372" s="8">
        <f t="shared" si="52"/>
        <v>20.999999999999996</v>
      </c>
      <c r="AY372" s="8">
        <f t="shared" si="53"/>
        <v>25.229999999999908</v>
      </c>
      <c r="AZ372" s="2"/>
      <c r="BA372" s="2">
        <f t="shared" si="54"/>
        <v>0.71</v>
      </c>
      <c r="BB372" s="2">
        <f t="shared" si="55"/>
        <v>0.54</v>
      </c>
      <c r="BC372" s="2"/>
      <c r="CB372" s="2"/>
    </row>
    <row r="373" spans="1:80" x14ac:dyDescent="0.25">
      <c r="A373" s="5">
        <f t="shared" si="56"/>
        <v>45800</v>
      </c>
      <c r="B373" t="s">
        <v>393</v>
      </c>
      <c r="C373" s="2">
        <v>4.68</v>
      </c>
      <c r="D373" s="2">
        <v>4.51</v>
      </c>
      <c r="E373" s="2">
        <v>2.57</v>
      </c>
      <c r="F373" s="2">
        <v>3.61</v>
      </c>
      <c r="G373" s="7">
        <v>1.546</v>
      </c>
      <c r="H373" s="2">
        <v>4.6900000000000004</v>
      </c>
      <c r="I373" s="2">
        <v>2.42</v>
      </c>
      <c r="J373" s="2">
        <v>3.35</v>
      </c>
      <c r="K373" s="2">
        <v>3.27</v>
      </c>
      <c r="L373" s="2">
        <v>3.21</v>
      </c>
      <c r="M373" s="3">
        <v>4.4212999999999996</v>
      </c>
      <c r="N373" s="2"/>
      <c r="O373" s="2">
        <v>3.99</v>
      </c>
      <c r="P373" s="2">
        <v>3.99</v>
      </c>
      <c r="Q373" s="2"/>
      <c r="R373" s="3">
        <v>3.9973999999999998</v>
      </c>
      <c r="S373" s="3">
        <v>3.8441999999999998</v>
      </c>
      <c r="T373" s="4">
        <v>4.0709999999999997</v>
      </c>
      <c r="U373" s="4">
        <v>3.7549999999999999</v>
      </c>
      <c r="V373" s="3">
        <v>1.82</v>
      </c>
      <c r="W373" s="3">
        <v>1.8280000000000001</v>
      </c>
      <c r="X373" s="2"/>
      <c r="Y373" s="2">
        <v>3.8</v>
      </c>
      <c r="Z373" s="2">
        <v>3.99</v>
      </c>
      <c r="AA373" s="2">
        <v>3.99</v>
      </c>
      <c r="AB373" s="2">
        <v>4.0599999999999996</v>
      </c>
      <c r="AC373" s="2">
        <v>4.13</v>
      </c>
      <c r="AD373" s="2">
        <v>4.29</v>
      </c>
      <c r="AE373" s="2">
        <v>4.3</v>
      </c>
      <c r="AF373" s="2">
        <v>4.49</v>
      </c>
      <c r="AG373" s="2">
        <v>4.62</v>
      </c>
      <c r="AH373" s="2">
        <v>4.68</v>
      </c>
      <c r="AI373" s="2">
        <v>5.0599999999999996</v>
      </c>
      <c r="AJ373" s="2">
        <v>5.36</v>
      </c>
      <c r="AK373" s="2">
        <v>5.46</v>
      </c>
      <c r="AL373" s="11">
        <v>3.6780252999999998</v>
      </c>
      <c r="AM373" s="11">
        <v>3.6631087</v>
      </c>
      <c r="AN373" s="11">
        <v>3.7625457</v>
      </c>
      <c r="AO373" s="11">
        <v>3.9099471000000001</v>
      </c>
      <c r="AP373" s="11">
        <v>4.0735999999999999</v>
      </c>
      <c r="AQ373" s="11">
        <v>4.2471182000000001</v>
      </c>
      <c r="AR373" s="11"/>
      <c r="AS373" s="2"/>
      <c r="AT373" s="7">
        <f t="shared" si="49"/>
        <v>3.6909999999999998</v>
      </c>
      <c r="AU373" s="7">
        <f t="shared" si="50"/>
        <v>3.4390000000000001</v>
      </c>
      <c r="AV373" s="7">
        <f t="shared" si="51"/>
        <v>1.8360000000000001</v>
      </c>
      <c r="AW373" s="2"/>
      <c r="AX373" s="8">
        <f t="shared" si="52"/>
        <v>16.999999999999993</v>
      </c>
      <c r="AY373" s="8">
        <f t="shared" si="53"/>
        <v>25.199999999999978</v>
      </c>
      <c r="AZ373" s="2"/>
      <c r="BA373" s="2">
        <f t="shared" si="54"/>
        <v>0.6899999999999995</v>
      </c>
      <c r="BB373" s="2">
        <f t="shared" si="55"/>
        <v>0.51999999999999957</v>
      </c>
      <c r="BC373" s="2"/>
      <c r="CB373" s="2"/>
    </row>
    <row r="374" spans="1:80" x14ac:dyDescent="0.25">
      <c r="A374" s="5">
        <f t="shared" si="56"/>
        <v>45803</v>
      </c>
      <c r="B374" t="s">
        <v>394</v>
      </c>
      <c r="C374" s="2" t="e">
        <v>#N/A</v>
      </c>
      <c r="D374" s="2" t="e">
        <v>#N/A</v>
      </c>
      <c r="E374" s="2">
        <v>2.56</v>
      </c>
      <c r="F374" s="2">
        <v>3.57</v>
      </c>
      <c r="G374" s="7">
        <v>1.504</v>
      </c>
      <c r="H374" s="2">
        <v>4.6500000000000004</v>
      </c>
      <c r="I374" s="2">
        <v>2.44</v>
      </c>
      <c r="J374" s="2">
        <v>3.33</v>
      </c>
      <c r="K374" s="2">
        <v>3.24</v>
      </c>
      <c r="L374" s="2">
        <v>3.18</v>
      </c>
      <c r="M374" s="3">
        <v>4.3806000000000003</v>
      </c>
      <c r="N374" s="2"/>
      <c r="O374" s="2">
        <v>3.99</v>
      </c>
      <c r="P374" s="2" t="e">
        <v>#N/A</v>
      </c>
      <c r="Q374" s="2"/>
      <c r="R374" s="3">
        <v>3.9973999999999998</v>
      </c>
      <c r="S374" s="3">
        <v>3.8441999999999998</v>
      </c>
      <c r="T374" s="4">
        <v>4.0910000000000002</v>
      </c>
      <c r="U374" s="4">
        <v>3.7639999999999998</v>
      </c>
      <c r="V374" s="3">
        <v>1.819</v>
      </c>
      <c r="W374" s="3">
        <v>1.8220000000000001</v>
      </c>
      <c r="X374" s="2"/>
      <c r="Y374" s="2">
        <v>3.81</v>
      </c>
      <c r="Z374" s="2">
        <v>3.99</v>
      </c>
      <c r="AA374" s="2">
        <v>4.01</v>
      </c>
      <c r="AB374" s="2">
        <v>4.08</v>
      </c>
      <c r="AC374" s="2">
        <v>4.16</v>
      </c>
      <c r="AD374" s="2">
        <v>4.3099999999999996</v>
      </c>
      <c r="AE374" s="2">
        <v>4.3</v>
      </c>
      <c r="AF374" s="2">
        <v>4.5</v>
      </c>
      <c r="AG374" s="2" t="e">
        <v>#N/A</v>
      </c>
      <c r="AH374" s="2" t="e">
        <v>#N/A</v>
      </c>
      <c r="AI374" s="2">
        <v>5.07</v>
      </c>
      <c r="AJ374" s="2">
        <v>5.37</v>
      </c>
      <c r="AK374" s="2">
        <v>5.49</v>
      </c>
      <c r="AL374" s="11" t="e">
        <v>#N/A</v>
      </c>
      <c r="AM374" s="11" t="e">
        <v>#N/A</v>
      </c>
      <c r="AN374" s="11" t="e">
        <v>#N/A</v>
      </c>
      <c r="AO374" s="11" t="e">
        <v>#N/A</v>
      </c>
      <c r="AP374" s="11" t="e">
        <v>#N/A</v>
      </c>
      <c r="AQ374" s="11" t="e">
        <v>#N/A</v>
      </c>
      <c r="AR374" s="11"/>
      <c r="AS374" s="2"/>
      <c r="AT374" s="7">
        <f t="shared" si="49"/>
        <v>3.6909999999999998</v>
      </c>
      <c r="AU374" s="7">
        <f t="shared" si="50"/>
        <v>3.4369999999999994</v>
      </c>
      <c r="AV374" s="7">
        <f t="shared" si="51"/>
        <v>1.8250000000000002</v>
      </c>
      <c r="AW374" s="2"/>
      <c r="AX374" s="8" t="e">
        <f t="shared" si="52"/>
        <v>#N/A</v>
      </c>
      <c r="AY374" s="8">
        <f t="shared" si="53"/>
        <v>25.400000000000045</v>
      </c>
      <c r="AZ374" s="2"/>
      <c r="BA374" s="2" t="e">
        <f t="shared" si="54"/>
        <v>#N/A</v>
      </c>
      <c r="BB374" s="2" t="e">
        <f t="shared" si="55"/>
        <v>#N/A</v>
      </c>
      <c r="BC374" s="2"/>
      <c r="CB374" s="2"/>
    </row>
    <row r="375" spans="1:80" x14ac:dyDescent="0.25">
      <c r="A375" s="5">
        <f t="shared" si="56"/>
        <v>45804</v>
      </c>
      <c r="B375" t="s">
        <v>395</v>
      </c>
      <c r="C375" s="2">
        <v>4.67</v>
      </c>
      <c r="D375" s="2">
        <v>4.43</v>
      </c>
      <c r="E375" s="2">
        <v>2.5299999999999998</v>
      </c>
      <c r="F375" s="2">
        <v>3.56</v>
      </c>
      <c r="G375" s="7">
        <v>1.4790000000000001</v>
      </c>
      <c r="H375" s="2">
        <v>4.6100000000000003</v>
      </c>
      <c r="I375" s="2">
        <v>2.39</v>
      </c>
      <c r="J375" s="2">
        <v>3.26</v>
      </c>
      <c r="K375" s="2">
        <v>3.21</v>
      </c>
      <c r="L375" s="2">
        <v>3.14</v>
      </c>
      <c r="M375" s="3">
        <v>4.3127000000000004</v>
      </c>
      <c r="N375" s="2"/>
      <c r="O375" s="2">
        <v>4.0199999999999996</v>
      </c>
      <c r="P375" s="2">
        <v>3.96</v>
      </c>
      <c r="Q375" s="2"/>
      <c r="R375" s="3">
        <v>4.0199999999999996</v>
      </c>
      <c r="S375" s="3">
        <v>3.8671000000000002</v>
      </c>
      <c r="T375" s="4">
        <v>4.093</v>
      </c>
      <c r="U375" s="4">
        <v>3.7490000000000001</v>
      </c>
      <c r="V375" s="3">
        <v>1.8260000000000001</v>
      </c>
      <c r="W375" s="3">
        <v>1.827</v>
      </c>
      <c r="X375" s="2"/>
      <c r="Y375" s="2">
        <v>3.88</v>
      </c>
      <c r="Z375" s="2">
        <v>4.0199999999999996</v>
      </c>
      <c r="AA375" s="2">
        <v>4.03</v>
      </c>
      <c r="AB375" s="2">
        <v>4.09</v>
      </c>
      <c r="AC375" s="2">
        <v>4.16</v>
      </c>
      <c r="AD375" s="2">
        <v>4.3</v>
      </c>
      <c r="AE375" s="2">
        <v>4.3</v>
      </c>
      <c r="AF375" s="2">
        <v>4.49</v>
      </c>
      <c r="AG375" s="2">
        <v>4.6100000000000003</v>
      </c>
      <c r="AH375" s="2">
        <v>4.67</v>
      </c>
      <c r="AI375" s="2">
        <v>5.0599999999999996</v>
      </c>
      <c r="AJ375" s="2">
        <v>5.33</v>
      </c>
      <c r="AK375" s="2">
        <v>5.43</v>
      </c>
      <c r="AL375" s="11">
        <v>3.7163339999999998</v>
      </c>
      <c r="AM375" s="11">
        <v>3.7130188999999998</v>
      </c>
      <c r="AN375" s="11">
        <v>3.7551047999999998</v>
      </c>
      <c r="AO375" s="11">
        <v>3.8798911999999999</v>
      </c>
      <c r="AP375" s="11">
        <v>4.0476666999999997</v>
      </c>
      <c r="AQ375" s="11">
        <v>4.2255633000000001</v>
      </c>
      <c r="AR375" s="11"/>
      <c r="AS375" s="2"/>
      <c r="AT375" s="7">
        <f t="shared" si="49"/>
        <v>3.7142000000000008</v>
      </c>
      <c r="AU375" s="7">
        <f t="shared" si="50"/>
        <v>3.4050000000000002</v>
      </c>
      <c r="AV375" s="7">
        <f t="shared" si="51"/>
        <v>1.8279999999999998</v>
      </c>
      <c r="AW375" s="2"/>
      <c r="AX375" s="8">
        <f t="shared" si="52"/>
        <v>24.000000000000021</v>
      </c>
      <c r="AY375" s="8">
        <f t="shared" si="53"/>
        <v>30.920000000000059</v>
      </c>
      <c r="AZ375" s="2"/>
      <c r="BA375" s="2">
        <f t="shared" si="54"/>
        <v>0.65000000000000036</v>
      </c>
      <c r="BB375" s="2">
        <f t="shared" si="55"/>
        <v>0.46999999999999975</v>
      </c>
      <c r="BC375" s="2"/>
      <c r="CB375" s="2"/>
    </row>
    <row r="376" spans="1:80" x14ac:dyDescent="0.25">
      <c r="A376" s="5">
        <f t="shared" si="56"/>
        <v>45805</v>
      </c>
      <c r="B376" t="s">
        <v>396</v>
      </c>
      <c r="C376" s="2">
        <v>4.72</v>
      </c>
      <c r="D376" s="2">
        <v>4.47</v>
      </c>
      <c r="E376" s="2">
        <v>2.54</v>
      </c>
      <c r="F376" s="2">
        <v>3.55</v>
      </c>
      <c r="G376" s="7">
        <v>1.518</v>
      </c>
      <c r="H376" s="2">
        <v>4.6500000000000004</v>
      </c>
      <c r="I376" s="2">
        <v>2.4</v>
      </c>
      <c r="J376" s="2">
        <v>3.25</v>
      </c>
      <c r="K376" s="2">
        <v>3.22</v>
      </c>
      <c r="L376" s="2">
        <v>3.16</v>
      </c>
      <c r="M376" s="3">
        <v>4.3329000000000004</v>
      </c>
      <c r="N376" s="2"/>
      <c r="O376" s="2">
        <v>4.08</v>
      </c>
      <c r="P376" s="2">
        <v>3.99</v>
      </c>
      <c r="Q376" s="2"/>
      <c r="R376" s="3">
        <v>4.0301999999999998</v>
      </c>
      <c r="S376" s="3">
        <v>3.8892000000000002</v>
      </c>
      <c r="T376" s="4">
        <v>4.0910000000000002</v>
      </c>
      <c r="U376" s="4">
        <v>3.7519999999999998</v>
      </c>
      <c r="V376" s="3">
        <v>1.831</v>
      </c>
      <c r="W376" s="3">
        <v>1.833</v>
      </c>
      <c r="X376" s="2"/>
      <c r="Y376" s="2">
        <v>3.9</v>
      </c>
      <c r="Z376" s="2">
        <v>4.08</v>
      </c>
      <c r="AA376" s="2">
        <v>4.07</v>
      </c>
      <c r="AB376" s="2">
        <v>4.13</v>
      </c>
      <c r="AC376" s="2">
        <v>4.2</v>
      </c>
      <c r="AD376" s="2">
        <v>4.3499999999999996</v>
      </c>
      <c r="AE376" s="2">
        <v>4.34</v>
      </c>
      <c r="AF376" s="2">
        <v>4.53</v>
      </c>
      <c r="AG376" s="2">
        <v>4.66</v>
      </c>
      <c r="AH376" s="2">
        <v>4.72</v>
      </c>
      <c r="AI376" s="2">
        <v>5.16</v>
      </c>
      <c r="AJ376" s="2">
        <v>5.36</v>
      </c>
      <c r="AK376" s="2">
        <v>5.5</v>
      </c>
      <c r="AL376" s="11">
        <v>3.7451120000000002</v>
      </c>
      <c r="AM376" s="11">
        <v>3.7483550000000001</v>
      </c>
      <c r="AN376" s="11">
        <v>3.8009871</v>
      </c>
      <c r="AO376" s="11">
        <v>3.9377564</v>
      </c>
      <c r="AP376" s="11">
        <v>4.1072860999999996</v>
      </c>
      <c r="AQ376" s="11">
        <v>4.2835641999999998</v>
      </c>
      <c r="AR376" s="11"/>
      <c r="AS376" s="2"/>
      <c r="AT376" s="7">
        <f t="shared" si="49"/>
        <v>3.7482000000000006</v>
      </c>
      <c r="AU376" s="7">
        <f t="shared" si="50"/>
        <v>3.4129999999999994</v>
      </c>
      <c r="AV376" s="7">
        <f t="shared" si="51"/>
        <v>1.835</v>
      </c>
      <c r="AW376" s="2"/>
      <c r="AX376" s="8">
        <f t="shared" si="52"/>
        <v>25</v>
      </c>
      <c r="AY376" s="8">
        <f t="shared" si="53"/>
        <v>33.520000000000124</v>
      </c>
      <c r="AZ376" s="2"/>
      <c r="BA376" s="2">
        <f t="shared" si="54"/>
        <v>0.63999999999999968</v>
      </c>
      <c r="BB376" s="2">
        <f t="shared" si="55"/>
        <v>0.47999999999999954</v>
      </c>
      <c r="BC376" s="2"/>
      <c r="CB376" s="2"/>
    </row>
    <row r="377" spans="1:80" x14ac:dyDescent="0.25">
      <c r="A377" s="5">
        <f t="shared" si="56"/>
        <v>45806</v>
      </c>
      <c r="B377" t="s">
        <v>397</v>
      </c>
      <c r="C377" s="2">
        <v>4.6500000000000004</v>
      </c>
      <c r="D377" s="2">
        <v>4.43</v>
      </c>
      <c r="E377" s="2">
        <v>2.5099999999999998</v>
      </c>
      <c r="F377" s="2">
        <v>3.51</v>
      </c>
      <c r="G377" s="7">
        <v>1.5189999999999999</v>
      </c>
      <c r="H377" s="2">
        <v>4.67</v>
      </c>
      <c r="I377" s="2">
        <v>2.39</v>
      </c>
      <c r="J377" s="2">
        <v>3.21</v>
      </c>
      <c r="K377" s="2">
        <v>3.18</v>
      </c>
      <c r="L377" s="2">
        <v>3.12</v>
      </c>
      <c r="M377" s="3">
        <v>4.3730000000000002</v>
      </c>
      <c r="N377" s="2"/>
      <c r="O377" s="2">
        <v>4.01</v>
      </c>
      <c r="P377" s="2">
        <v>3.94</v>
      </c>
      <c r="Q377" s="2"/>
      <c r="R377" s="3">
        <v>3.9986000000000002</v>
      </c>
      <c r="S377" s="3">
        <v>3.8290999999999999</v>
      </c>
      <c r="T377" s="4">
        <v>4.1109999999999998</v>
      </c>
      <c r="U377" s="4">
        <v>3.7959999999999998</v>
      </c>
      <c r="V377" s="3">
        <v>1.8160000000000001</v>
      </c>
      <c r="W377" s="3">
        <v>1.81</v>
      </c>
      <c r="X377" s="2"/>
      <c r="Y377" s="2">
        <v>3.84</v>
      </c>
      <c r="Z377" s="2">
        <v>4.01</v>
      </c>
      <c r="AA377" s="2">
        <v>4</v>
      </c>
      <c r="AB377" s="2">
        <v>4.07</v>
      </c>
      <c r="AC377" s="2">
        <v>4.1399999999999997</v>
      </c>
      <c r="AD377" s="2">
        <v>4.29</v>
      </c>
      <c r="AE377" s="2">
        <v>4.28</v>
      </c>
      <c r="AF377" s="2">
        <v>4.46</v>
      </c>
      <c r="AG377" s="2">
        <v>4.59</v>
      </c>
      <c r="AH377" s="2">
        <v>4.6500000000000004</v>
      </c>
      <c r="AI377" s="2">
        <v>5.0199999999999996</v>
      </c>
      <c r="AJ377" s="2">
        <v>5.31</v>
      </c>
      <c r="AK377" s="2">
        <v>5.37</v>
      </c>
      <c r="AL377" s="11">
        <v>3.6531725000000002</v>
      </c>
      <c r="AM377" s="11">
        <v>3.6553323</v>
      </c>
      <c r="AN377" s="11">
        <v>3.7360229</v>
      </c>
      <c r="AO377" s="11">
        <v>3.8808815999999999</v>
      </c>
      <c r="AP377" s="11">
        <v>4.0436158999999998</v>
      </c>
      <c r="AQ377" s="11">
        <v>4.2102173000000001</v>
      </c>
      <c r="AR377" s="11"/>
      <c r="AS377" s="2"/>
      <c r="AT377" s="7">
        <f t="shared" si="49"/>
        <v>3.6595999999999997</v>
      </c>
      <c r="AU377" s="7">
        <f t="shared" si="50"/>
        <v>3.4809999999999999</v>
      </c>
      <c r="AV377" s="7">
        <f t="shared" si="51"/>
        <v>1.804</v>
      </c>
      <c r="AW377" s="2"/>
      <c r="AX377" s="8">
        <f t="shared" si="52"/>
        <v>22.000000000000064</v>
      </c>
      <c r="AY377" s="8">
        <f t="shared" si="53"/>
        <v>17.859999999999985</v>
      </c>
      <c r="AZ377" s="2"/>
      <c r="BA377" s="2">
        <f t="shared" si="54"/>
        <v>0.64000000000000057</v>
      </c>
      <c r="BB377" s="2">
        <f t="shared" si="55"/>
        <v>0.48999999999999977</v>
      </c>
      <c r="BC377" s="2"/>
      <c r="CB377" s="2"/>
    </row>
    <row r="378" spans="1:80" x14ac:dyDescent="0.25">
      <c r="A378" s="5">
        <f t="shared" si="56"/>
        <v>45807</v>
      </c>
      <c r="B378" t="s">
        <v>398</v>
      </c>
      <c r="C378" s="2">
        <v>4.6399999999999997</v>
      </c>
      <c r="D378" s="2">
        <v>4.41</v>
      </c>
      <c r="E378" s="2">
        <v>2.5</v>
      </c>
      <c r="F378" s="2">
        <v>3.51</v>
      </c>
      <c r="G378" s="7">
        <v>1.5</v>
      </c>
      <c r="H378" s="2">
        <v>4.59</v>
      </c>
      <c r="I378" s="2">
        <v>2.35</v>
      </c>
      <c r="J378" s="2">
        <v>3.2</v>
      </c>
      <c r="K378" s="2">
        <v>3.16</v>
      </c>
      <c r="L378" s="2">
        <v>3.1</v>
      </c>
      <c r="M378" s="3">
        <v>4.2706999999999997</v>
      </c>
      <c r="N378" s="2"/>
      <c r="O378" s="2">
        <v>4.03</v>
      </c>
      <c r="P378" s="2">
        <v>3.91</v>
      </c>
      <c r="Q378" s="2"/>
      <c r="R378" s="3">
        <v>4.0007999999999999</v>
      </c>
      <c r="S378" s="3">
        <v>3.8389000000000002</v>
      </c>
      <c r="T378" s="4">
        <v>4.0570000000000004</v>
      </c>
      <c r="U378" s="4">
        <v>3.7120000000000002</v>
      </c>
      <c r="V378" s="3">
        <v>1.823</v>
      </c>
      <c r="W378" s="3">
        <v>1.8129999999999999</v>
      </c>
      <c r="X378" s="2"/>
      <c r="Y378" s="2">
        <v>3.86</v>
      </c>
      <c r="Z378" s="2">
        <v>4.03</v>
      </c>
      <c r="AA378" s="2">
        <v>4.0199999999999996</v>
      </c>
      <c r="AB378" s="2">
        <v>4.07</v>
      </c>
      <c r="AC378" s="2">
        <v>4.1399999999999997</v>
      </c>
      <c r="AD378" s="2">
        <v>4.28</v>
      </c>
      <c r="AE378" s="2">
        <v>4.28</v>
      </c>
      <c r="AF378" s="2">
        <v>4.45</v>
      </c>
      <c r="AG378" s="2">
        <v>4.58</v>
      </c>
      <c r="AH378" s="2">
        <v>4.6399999999999997</v>
      </c>
      <c r="AI378" s="2">
        <v>4.99</v>
      </c>
      <c r="AJ378" s="2">
        <v>5.26</v>
      </c>
      <c r="AK378" s="2">
        <v>5.35</v>
      </c>
      <c r="AL378" s="11">
        <v>3.6730184000000001</v>
      </c>
      <c r="AM378" s="11">
        <v>3.6650638999999998</v>
      </c>
      <c r="AN378" s="11">
        <v>3.7578724999999999</v>
      </c>
      <c r="AO378" s="11">
        <v>3.887661</v>
      </c>
      <c r="AP378" s="11">
        <v>4.0328071000000003</v>
      </c>
      <c r="AQ378" s="11">
        <v>4.1895555</v>
      </c>
      <c r="AR378" s="11"/>
      <c r="AS378" s="2"/>
      <c r="AT378" s="7">
        <f t="shared" si="49"/>
        <v>3.6770000000000005</v>
      </c>
      <c r="AU378" s="7">
        <f t="shared" si="50"/>
        <v>3.367</v>
      </c>
      <c r="AV378" s="7">
        <f t="shared" si="51"/>
        <v>1.8029999999999999</v>
      </c>
      <c r="AW378" s="2"/>
      <c r="AX378" s="8">
        <f t="shared" si="52"/>
        <v>22.999999999999954</v>
      </c>
      <c r="AY378" s="8">
        <f t="shared" si="53"/>
        <v>31.00000000000005</v>
      </c>
      <c r="AZ378" s="2"/>
      <c r="BA378" s="2">
        <f t="shared" si="54"/>
        <v>0.60999999999999943</v>
      </c>
      <c r="BB378" s="2">
        <f t="shared" si="55"/>
        <v>0.5</v>
      </c>
      <c r="BC378" s="2"/>
      <c r="CB378" s="2"/>
    </row>
    <row r="379" spans="1:80" x14ac:dyDescent="0.25">
      <c r="A379" s="5">
        <f t="shared" si="56"/>
        <v>45810</v>
      </c>
      <c r="B379" t="s">
        <v>399</v>
      </c>
      <c r="C379" s="2">
        <v>4.66</v>
      </c>
      <c r="D379" s="2">
        <v>4.46</v>
      </c>
      <c r="E379" s="2">
        <v>2.5099999999999998</v>
      </c>
      <c r="F379" s="2">
        <v>3.53</v>
      </c>
      <c r="G379" s="7">
        <v>1.51</v>
      </c>
      <c r="H379" s="2" t="e">
        <v>#N/A</v>
      </c>
      <c r="I379" s="2">
        <v>2.34</v>
      </c>
      <c r="J379" s="2">
        <v>3.23</v>
      </c>
      <c r="K379" s="2">
        <v>3.18</v>
      </c>
      <c r="L379" s="2">
        <v>3.11</v>
      </c>
      <c r="M379" s="3">
        <v>4.2706999999999997</v>
      </c>
      <c r="N379" s="2"/>
      <c r="O379" s="2">
        <v>4.03</v>
      </c>
      <c r="P379" s="2">
        <v>3.95</v>
      </c>
      <c r="Q379" s="2"/>
      <c r="R379" s="3">
        <v>4.0019999999999998</v>
      </c>
      <c r="S379" s="3">
        <v>3.8435000000000001</v>
      </c>
      <c r="T379" s="4">
        <v>4.0330000000000004</v>
      </c>
      <c r="U379" s="4">
        <v>3.694</v>
      </c>
      <c r="V379" s="3">
        <v>1.8320000000000001</v>
      </c>
      <c r="W379" s="3">
        <v>1.821</v>
      </c>
      <c r="X379" s="2"/>
      <c r="Y379" s="2">
        <v>3.86</v>
      </c>
      <c r="Z379" s="2">
        <v>4.03</v>
      </c>
      <c r="AA379" s="2">
        <v>4.0199999999999996</v>
      </c>
      <c r="AB379" s="2">
        <v>4.09</v>
      </c>
      <c r="AC379" s="2">
        <v>4.16</v>
      </c>
      <c r="AD379" s="2">
        <v>4.3</v>
      </c>
      <c r="AE379" s="2">
        <v>4.3</v>
      </c>
      <c r="AF379" s="2">
        <v>4.47</v>
      </c>
      <c r="AG379" s="2">
        <v>4.5999999999999996</v>
      </c>
      <c r="AH379" s="2">
        <v>4.66</v>
      </c>
      <c r="AI379" s="2">
        <v>5.0199999999999996</v>
      </c>
      <c r="AJ379" s="2">
        <v>5.32</v>
      </c>
      <c r="AK379" s="2">
        <v>5.39</v>
      </c>
      <c r="AL379" s="11">
        <v>3.6898875000000002</v>
      </c>
      <c r="AM379" s="11">
        <v>3.6924399999999999</v>
      </c>
      <c r="AN379" s="11">
        <v>3.7806934999999999</v>
      </c>
      <c r="AO379" s="11">
        <v>3.9117169999999999</v>
      </c>
      <c r="AP379" s="11">
        <v>4.0663840999999996</v>
      </c>
      <c r="AQ379" s="11">
        <v>4.2340597000000004</v>
      </c>
      <c r="AR379" s="11"/>
      <c r="AS379" s="2"/>
      <c r="AT379" s="7">
        <f t="shared" si="49"/>
        <v>3.6850000000000005</v>
      </c>
      <c r="AU379" s="7">
        <f t="shared" si="50"/>
        <v>3.3549999999999995</v>
      </c>
      <c r="AV379" s="7">
        <f t="shared" si="51"/>
        <v>1.8099999999999998</v>
      </c>
      <c r="AW379" s="2"/>
      <c r="AX379" s="8">
        <f t="shared" si="52"/>
        <v>20.000000000000018</v>
      </c>
      <c r="AY379" s="8">
        <f t="shared" si="53"/>
        <v>33.000000000000099</v>
      </c>
      <c r="AZ379" s="2"/>
      <c r="BA379" s="2">
        <f t="shared" si="54"/>
        <v>0.62999999999999989</v>
      </c>
      <c r="BB379" s="2">
        <f t="shared" si="55"/>
        <v>0.50999999999999979</v>
      </c>
      <c r="BC379" s="2"/>
      <c r="CB379" s="2"/>
    </row>
    <row r="380" spans="1:80" x14ac:dyDescent="0.25">
      <c r="A380" s="5">
        <f t="shared" si="56"/>
        <v>45811</v>
      </c>
      <c r="B380" t="s">
        <v>400</v>
      </c>
      <c r="C380" s="2">
        <v>4.6399999999999997</v>
      </c>
      <c r="D380" s="2">
        <v>4.46</v>
      </c>
      <c r="E380" s="2">
        <v>2.5099999999999998</v>
      </c>
      <c r="F380" s="2">
        <v>3.53</v>
      </c>
      <c r="G380" s="7">
        <v>1.4850000000000001</v>
      </c>
      <c r="H380" s="2">
        <v>4.63</v>
      </c>
      <c r="I380" s="2">
        <v>2.31</v>
      </c>
      <c r="J380" s="2">
        <v>3.28</v>
      </c>
      <c r="K380" s="2">
        <v>3.18</v>
      </c>
      <c r="L380" s="2">
        <v>3.13</v>
      </c>
      <c r="M380" s="3">
        <v>4.2573999999999996</v>
      </c>
      <c r="N380" s="2"/>
      <c r="O380" s="2">
        <v>4.04</v>
      </c>
      <c r="P380" s="2">
        <v>3.96</v>
      </c>
      <c r="Q380" s="2"/>
      <c r="R380" s="3">
        <v>3.9807999999999999</v>
      </c>
      <c r="S380" s="3">
        <v>3.8231999999999999</v>
      </c>
      <c r="T380" s="4">
        <v>4.0350000000000001</v>
      </c>
      <c r="U380" s="4">
        <v>3.6960000000000002</v>
      </c>
      <c r="V380" s="3">
        <v>1.823</v>
      </c>
      <c r="W380" s="3">
        <v>1.8109999999999999</v>
      </c>
      <c r="X380" s="2"/>
      <c r="Y380" s="2">
        <v>3.9</v>
      </c>
      <c r="Z380" s="2">
        <v>4.04</v>
      </c>
      <c r="AA380" s="2">
        <v>4.0199999999999996</v>
      </c>
      <c r="AB380" s="2">
        <v>4.07</v>
      </c>
      <c r="AC380" s="2">
        <v>4.1500000000000004</v>
      </c>
      <c r="AD380" s="2">
        <v>4.29</v>
      </c>
      <c r="AE380" s="2">
        <v>4.28</v>
      </c>
      <c r="AF380" s="2">
        <v>4.45</v>
      </c>
      <c r="AG380" s="2">
        <v>4.58</v>
      </c>
      <c r="AH380" s="2">
        <v>4.6399999999999997</v>
      </c>
      <c r="AI380" s="2">
        <v>4.99</v>
      </c>
      <c r="AJ380" s="2">
        <v>5.26</v>
      </c>
      <c r="AK380" s="2">
        <v>5.35</v>
      </c>
      <c r="AL380" s="11">
        <v>3.6700108</v>
      </c>
      <c r="AM380" s="11">
        <v>3.6725083999999999</v>
      </c>
      <c r="AN380" s="11">
        <v>3.7458724999999999</v>
      </c>
      <c r="AO380" s="11">
        <v>3.8776799</v>
      </c>
      <c r="AP380" s="11">
        <v>4.0416873000000004</v>
      </c>
      <c r="AQ380" s="11">
        <v>4.2173705999999997</v>
      </c>
      <c r="AR380" s="11"/>
      <c r="AS380" s="2"/>
      <c r="AT380" s="7">
        <f t="shared" si="49"/>
        <v>3.6656</v>
      </c>
      <c r="AU380" s="7">
        <f t="shared" si="50"/>
        <v>3.3570000000000002</v>
      </c>
      <c r="AV380" s="7">
        <f t="shared" si="51"/>
        <v>1.7989999999999999</v>
      </c>
      <c r="AW380" s="2"/>
      <c r="AX380" s="8">
        <f t="shared" si="52"/>
        <v>17.999999999999972</v>
      </c>
      <c r="AY380" s="8">
        <f t="shared" si="53"/>
        <v>30.859999999999978</v>
      </c>
      <c r="AZ380" s="2"/>
      <c r="BA380" s="2">
        <f t="shared" si="54"/>
        <v>0.59999999999999964</v>
      </c>
      <c r="BB380" s="2">
        <f t="shared" si="55"/>
        <v>0.5</v>
      </c>
      <c r="BC380" s="2"/>
      <c r="CB380" s="2"/>
    </row>
    <row r="381" spans="1:80" x14ac:dyDescent="0.25">
      <c r="A381" s="5">
        <f t="shared" si="56"/>
        <v>45812</v>
      </c>
      <c r="B381" t="s">
        <v>401</v>
      </c>
      <c r="C381" s="2">
        <v>4.59</v>
      </c>
      <c r="D381" s="2">
        <v>4.37</v>
      </c>
      <c r="E381" s="2">
        <v>2.5099999999999998</v>
      </c>
      <c r="F381" s="2">
        <v>3.49</v>
      </c>
      <c r="G381" s="7">
        <v>1.514</v>
      </c>
      <c r="H381" s="2">
        <v>4.58</v>
      </c>
      <c r="I381" s="2">
        <v>2.34</v>
      </c>
      <c r="J381" s="2">
        <v>3.24</v>
      </c>
      <c r="K381" s="2">
        <v>3.19</v>
      </c>
      <c r="L381" s="2">
        <v>3.12</v>
      </c>
      <c r="M381" s="3">
        <v>4.2491000000000003</v>
      </c>
      <c r="N381" s="2"/>
      <c r="O381" s="2">
        <v>4.01</v>
      </c>
      <c r="P381" s="2">
        <v>3.88</v>
      </c>
      <c r="Q381" s="2"/>
      <c r="R381" s="3">
        <v>3.9628000000000001</v>
      </c>
      <c r="S381" s="3">
        <v>3.8041</v>
      </c>
      <c r="T381" s="4">
        <v>4.0599999999999996</v>
      </c>
      <c r="U381" s="4">
        <v>3.7450000000000001</v>
      </c>
      <c r="V381" s="3">
        <v>1.821</v>
      </c>
      <c r="W381" s="3">
        <v>1.8160000000000001</v>
      </c>
      <c r="X381" s="2"/>
      <c r="Y381" s="2">
        <v>3.88</v>
      </c>
      <c r="Z381" s="2">
        <v>4.01</v>
      </c>
      <c r="AA381" s="2">
        <v>3.98</v>
      </c>
      <c r="AB381" s="2">
        <v>4.04</v>
      </c>
      <c r="AC381" s="2">
        <v>4.1100000000000003</v>
      </c>
      <c r="AD381" s="2">
        <v>4.25</v>
      </c>
      <c r="AE381" s="2">
        <v>4.2300000000000004</v>
      </c>
      <c r="AF381" s="2">
        <v>4.41</v>
      </c>
      <c r="AG381" s="2">
        <v>4.53</v>
      </c>
      <c r="AH381" s="2">
        <v>4.59</v>
      </c>
      <c r="AI381" s="2">
        <v>4.9800000000000004</v>
      </c>
      <c r="AJ381" s="2">
        <v>5.26</v>
      </c>
      <c r="AK381" s="2">
        <v>5.29</v>
      </c>
      <c r="AL381" s="11">
        <v>3.6432967000000001</v>
      </c>
      <c r="AM381" s="11">
        <v>3.6544243999999999</v>
      </c>
      <c r="AN381" s="11">
        <v>3.7177950000000002</v>
      </c>
      <c r="AO381" s="11">
        <v>3.8418260000000002</v>
      </c>
      <c r="AP381" s="11">
        <v>4.0002483</v>
      </c>
      <c r="AQ381" s="11">
        <v>4.1695973000000004</v>
      </c>
      <c r="AR381" s="11"/>
      <c r="AS381" s="2"/>
      <c r="AT381" s="7">
        <f t="shared" si="49"/>
        <v>3.6454</v>
      </c>
      <c r="AU381" s="7">
        <f t="shared" si="50"/>
        <v>3.4300000000000006</v>
      </c>
      <c r="AV381" s="7">
        <f t="shared" si="51"/>
        <v>1.8110000000000002</v>
      </c>
      <c r="AW381" s="2"/>
      <c r="AX381" s="8">
        <f t="shared" si="52"/>
        <v>21.999999999999975</v>
      </c>
      <c r="AY381" s="8">
        <f t="shared" si="53"/>
        <v>21.539999999999935</v>
      </c>
      <c r="AZ381" s="2"/>
      <c r="BA381" s="2">
        <f t="shared" si="54"/>
        <v>0.58000000000000007</v>
      </c>
      <c r="BB381" s="2">
        <f t="shared" si="55"/>
        <v>0.49000000000000021</v>
      </c>
      <c r="BC381" s="2"/>
      <c r="CB381" s="2"/>
    </row>
    <row r="382" spans="1:80" x14ac:dyDescent="0.25">
      <c r="A382" s="5">
        <f t="shared" si="56"/>
        <v>45813</v>
      </c>
      <c r="B382" t="s">
        <v>402</v>
      </c>
      <c r="C382" s="2">
        <v>4.6100000000000003</v>
      </c>
      <c r="D382" s="2">
        <v>4.4000000000000004</v>
      </c>
      <c r="E382" s="2">
        <v>2.59</v>
      </c>
      <c r="F382" s="2">
        <v>3.55</v>
      </c>
      <c r="G382" s="7">
        <v>1.4690000000000001</v>
      </c>
      <c r="H382" s="2">
        <v>4.57</v>
      </c>
      <c r="I382" s="2">
        <v>2.25</v>
      </c>
      <c r="J382" s="2">
        <v>3.26</v>
      </c>
      <c r="K382" s="2">
        <v>3.26</v>
      </c>
      <c r="L382" s="2">
        <v>3.17</v>
      </c>
      <c r="M382" s="3">
        <v>4.2473000000000001</v>
      </c>
      <c r="N382" s="2"/>
      <c r="O382" s="2">
        <v>4.01</v>
      </c>
      <c r="P382" s="2">
        <v>3.92</v>
      </c>
      <c r="Q382" s="2"/>
      <c r="R382" s="3">
        <v>3.9727999999999999</v>
      </c>
      <c r="S382" s="3">
        <v>3.8271999999999999</v>
      </c>
      <c r="T382" s="4">
        <v>3.9969999999999999</v>
      </c>
      <c r="U382" s="4">
        <v>3.6619999999999999</v>
      </c>
      <c r="V382" s="3">
        <v>1.88</v>
      </c>
      <c r="W382" s="3">
        <v>1.891</v>
      </c>
      <c r="X382" s="2"/>
      <c r="Y382" s="2">
        <v>3.91</v>
      </c>
      <c r="Z382" s="2">
        <v>4.01</v>
      </c>
      <c r="AA382" s="2">
        <v>4</v>
      </c>
      <c r="AB382" s="2">
        <v>4.05</v>
      </c>
      <c r="AC382" s="2">
        <v>4.13</v>
      </c>
      <c r="AD382" s="2">
        <v>4.2699999999999996</v>
      </c>
      <c r="AE382" s="2">
        <v>4.25</v>
      </c>
      <c r="AF382" s="2">
        <v>4.43</v>
      </c>
      <c r="AG382" s="2">
        <v>4.55</v>
      </c>
      <c r="AH382" s="2">
        <v>4.6100000000000003</v>
      </c>
      <c r="AI382" s="2">
        <v>4.97</v>
      </c>
      <c r="AJ382" s="2">
        <v>5.25</v>
      </c>
      <c r="AK382" s="2">
        <v>5.31</v>
      </c>
      <c r="AL382" s="11">
        <v>3.6696171</v>
      </c>
      <c r="AM382" s="11">
        <v>3.6663934999999999</v>
      </c>
      <c r="AN382" s="11">
        <v>3.7282891</v>
      </c>
      <c r="AO382" s="11">
        <v>3.8590314000000001</v>
      </c>
      <c r="AP382" s="11">
        <v>4.0127376999999997</v>
      </c>
      <c r="AQ382" s="11">
        <v>4.1745340000000004</v>
      </c>
      <c r="AR382" s="11"/>
      <c r="AS382" s="2"/>
      <c r="AT382" s="7">
        <f t="shared" si="49"/>
        <v>3.6816</v>
      </c>
      <c r="AU382" s="7">
        <f t="shared" si="50"/>
        <v>3.327</v>
      </c>
      <c r="AV382" s="7">
        <f t="shared" si="51"/>
        <v>1.9020000000000001</v>
      </c>
      <c r="AW382" s="2"/>
      <c r="AX382" s="8">
        <f t="shared" si="52"/>
        <v>20.999999999999996</v>
      </c>
      <c r="AY382" s="8">
        <f t="shared" si="53"/>
        <v>35.46</v>
      </c>
      <c r="AZ382" s="2"/>
      <c r="BA382" s="2">
        <f t="shared" si="54"/>
        <v>0.60000000000000053</v>
      </c>
      <c r="BB382" s="2">
        <f t="shared" si="55"/>
        <v>0.48000000000000043</v>
      </c>
      <c r="BC382" s="2"/>
      <c r="CB382" s="2"/>
    </row>
    <row r="383" spans="1:80" x14ac:dyDescent="0.25">
      <c r="A383" s="5">
        <f t="shared" si="56"/>
        <v>45814</v>
      </c>
      <c r="B383" t="s">
        <v>403</v>
      </c>
      <c r="C383" s="2">
        <v>4.6399999999999997</v>
      </c>
      <c r="D383" s="2">
        <v>4.51</v>
      </c>
      <c r="E383" s="2">
        <v>2.58</v>
      </c>
      <c r="F383" s="2">
        <v>3.52</v>
      </c>
      <c r="G383" s="7">
        <v>1.4610000000000001</v>
      </c>
      <c r="H383" s="2">
        <v>4.66</v>
      </c>
      <c r="I383" s="2">
        <v>2.4300000000000002</v>
      </c>
      <c r="J383" s="2">
        <v>3.34</v>
      </c>
      <c r="K383" s="2">
        <v>3.25</v>
      </c>
      <c r="L383" s="2">
        <v>3.15</v>
      </c>
      <c r="M383" s="3">
        <v>4.2683</v>
      </c>
      <c r="N383" s="2"/>
      <c r="O383" s="2">
        <v>4.0199999999999996</v>
      </c>
      <c r="P383" s="2">
        <v>4.04</v>
      </c>
      <c r="Q383" s="2"/>
      <c r="R383" s="3">
        <v>3.9834000000000001</v>
      </c>
      <c r="S383" s="3">
        <v>3.8517999999999999</v>
      </c>
      <c r="T383" s="4">
        <v>4.0069999999999997</v>
      </c>
      <c r="U383" s="4">
        <v>3.69</v>
      </c>
      <c r="V383" s="3">
        <v>1.887</v>
      </c>
      <c r="W383" s="3">
        <v>1.9019999999999999</v>
      </c>
      <c r="X383" s="2"/>
      <c r="Y383" s="2">
        <v>3.89</v>
      </c>
      <c r="Z383" s="2">
        <v>4.0199999999999996</v>
      </c>
      <c r="AA383" s="2">
        <v>4.04</v>
      </c>
      <c r="AB383" s="2">
        <v>4.09</v>
      </c>
      <c r="AC383" s="2">
        <v>4.16</v>
      </c>
      <c r="AD383" s="2">
        <v>4.3</v>
      </c>
      <c r="AE383" s="2">
        <v>4.29</v>
      </c>
      <c r="AF383" s="2">
        <v>4.46</v>
      </c>
      <c r="AG383" s="2">
        <v>4.58</v>
      </c>
      <c r="AH383" s="2">
        <v>4.6399999999999997</v>
      </c>
      <c r="AI383" s="2">
        <v>5.03</v>
      </c>
      <c r="AJ383" s="2">
        <v>5.24</v>
      </c>
      <c r="AK383" s="2">
        <v>5.34</v>
      </c>
      <c r="AL383" s="11">
        <v>3.6711657999999998</v>
      </c>
      <c r="AM383" s="11">
        <v>3.6913488999999999</v>
      </c>
      <c r="AN383" s="11">
        <v>3.7814969</v>
      </c>
      <c r="AO383" s="11">
        <v>3.9084145000000001</v>
      </c>
      <c r="AP383" s="11">
        <v>4.0571501999999997</v>
      </c>
      <c r="AQ383" s="11">
        <v>4.2180330000000001</v>
      </c>
      <c r="AR383" s="11"/>
      <c r="AS383" s="2"/>
      <c r="AT383" s="7">
        <f t="shared" si="49"/>
        <v>3.7201999999999997</v>
      </c>
      <c r="AU383" s="7">
        <f t="shared" si="50"/>
        <v>3.3730000000000002</v>
      </c>
      <c r="AV383" s="7">
        <f t="shared" si="51"/>
        <v>1.9169999999999998</v>
      </c>
      <c r="AW383" s="2"/>
      <c r="AX383" s="8">
        <f t="shared" si="52"/>
        <v>12.999999999999989</v>
      </c>
      <c r="AY383" s="8">
        <f t="shared" si="53"/>
        <v>34.719999999999949</v>
      </c>
      <c r="AZ383" s="2"/>
      <c r="BA383" s="2">
        <f t="shared" si="54"/>
        <v>0.62000000000000011</v>
      </c>
      <c r="BB383" s="2">
        <f t="shared" si="55"/>
        <v>0.46999999999999975</v>
      </c>
      <c r="BC383" s="2"/>
      <c r="CB383" s="2"/>
    </row>
    <row r="384" spans="1:80" x14ac:dyDescent="0.25">
      <c r="A384" s="5">
        <f t="shared" si="56"/>
        <v>45817</v>
      </c>
      <c r="B384" t="s">
        <v>404</v>
      </c>
      <c r="C384" s="2">
        <v>4.62</v>
      </c>
      <c r="D384" s="2">
        <v>4.49</v>
      </c>
      <c r="E384" s="2">
        <v>2.56</v>
      </c>
      <c r="F384" s="2">
        <v>3.51</v>
      </c>
      <c r="G384" s="7">
        <v>1.4630000000000001</v>
      </c>
      <c r="H384" s="2">
        <v>4.68</v>
      </c>
      <c r="I384" s="2">
        <v>2.38</v>
      </c>
      <c r="J384" s="2">
        <v>3.36</v>
      </c>
      <c r="K384" s="2">
        <v>3.24</v>
      </c>
      <c r="L384" s="2">
        <v>3.15</v>
      </c>
      <c r="M384" s="3">
        <v>4.2683</v>
      </c>
      <c r="N384" s="2"/>
      <c r="O384" s="2">
        <v>4</v>
      </c>
      <c r="P384" s="2">
        <v>4</v>
      </c>
      <c r="Q384" s="2"/>
      <c r="R384" s="3">
        <v>3.9578000000000002</v>
      </c>
      <c r="S384" s="3">
        <v>3.8187000000000002</v>
      </c>
      <c r="T384" s="4">
        <v>4.08</v>
      </c>
      <c r="U384" s="4">
        <v>3.7850000000000001</v>
      </c>
      <c r="V384" s="3">
        <v>1.875</v>
      </c>
      <c r="W384" s="3">
        <v>1.8859999999999999</v>
      </c>
      <c r="X384" s="2"/>
      <c r="Y384" s="2">
        <v>3.86</v>
      </c>
      <c r="Z384" s="2">
        <v>4</v>
      </c>
      <c r="AA384" s="2">
        <v>4.01</v>
      </c>
      <c r="AB384" s="2">
        <v>4.0599999999999996</v>
      </c>
      <c r="AC384" s="2">
        <v>4.13</v>
      </c>
      <c r="AD384" s="2">
        <v>4.28</v>
      </c>
      <c r="AE384" s="2">
        <v>4.2699999999999996</v>
      </c>
      <c r="AF384" s="2">
        <v>4.4400000000000004</v>
      </c>
      <c r="AG384" s="2">
        <v>4.5599999999999996</v>
      </c>
      <c r="AH384" s="2">
        <v>4.62</v>
      </c>
      <c r="AI384" s="2">
        <v>5</v>
      </c>
      <c r="AJ384" s="2">
        <v>5.23</v>
      </c>
      <c r="AK384" s="2">
        <v>5.32</v>
      </c>
      <c r="AL384" s="11">
        <v>3.6611113999999998</v>
      </c>
      <c r="AM384" s="11">
        <v>3.6983985000000001</v>
      </c>
      <c r="AN384" s="11">
        <v>3.7726999000000001</v>
      </c>
      <c r="AO384" s="11">
        <v>3.8811832000000002</v>
      </c>
      <c r="AP384" s="11">
        <v>4.0237246999999998</v>
      </c>
      <c r="AQ384" s="11">
        <v>4.1900354000000002</v>
      </c>
      <c r="AR384" s="11"/>
      <c r="AS384" s="2"/>
      <c r="AT384" s="7">
        <f t="shared" si="49"/>
        <v>3.6796000000000002</v>
      </c>
      <c r="AU384" s="7">
        <f t="shared" si="50"/>
        <v>3.49</v>
      </c>
      <c r="AV384" s="7">
        <f t="shared" si="51"/>
        <v>1.8969999999999998</v>
      </c>
      <c r="AW384" s="2"/>
      <c r="AX384" s="8">
        <f t="shared" si="52"/>
        <v>12.999999999999989</v>
      </c>
      <c r="AY384" s="8">
        <f t="shared" si="53"/>
        <v>18.96</v>
      </c>
      <c r="AZ384" s="2"/>
      <c r="BA384" s="2">
        <f t="shared" si="54"/>
        <v>0.62000000000000011</v>
      </c>
      <c r="BB384" s="2">
        <f t="shared" si="55"/>
        <v>0.49000000000000021</v>
      </c>
      <c r="BC384" s="2"/>
      <c r="CB384" s="2"/>
    </row>
    <row r="385" spans="1:80" x14ac:dyDescent="0.25">
      <c r="A385" s="5">
        <f t="shared" si="56"/>
        <v>45818</v>
      </c>
      <c r="B385" t="s">
        <v>405</v>
      </c>
      <c r="C385" s="2">
        <v>4.55</v>
      </c>
      <c r="D385" s="2">
        <v>4.47</v>
      </c>
      <c r="E385" s="2">
        <v>2.52</v>
      </c>
      <c r="F385" s="2">
        <v>3.47</v>
      </c>
      <c r="G385" s="7">
        <v>1.478</v>
      </c>
      <c r="H385" s="2">
        <v>4.66</v>
      </c>
      <c r="I385" s="2">
        <v>2.35</v>
      </c>
      <c r="J385" s="2">
        <v>3.35</v>
      </c>
      <c r="K385" s="2">
        <v>3.2</v>
      </c>
      <c r="L385" s="2">
        <v>3.11</v>
      </c>
      <c r="M385" s="3">
        <v>4.2507000000000001</v>
      </c>
      <c r="N385" s="2"/>
      <c r="O385" s="2">
        <v>3.92</v>
      </c>
      <c r="P385" s="2">
        <v>4.01</v>
      </c>
      <c r="Q385" s="2"/>
      <c r="R385" s="3">
        <v>3.8915999999999999</v>
      </c>
      <c r="S385" s="3">
        <v>3.7364000000000002</v>
      </c>
      <c r="T385" s="4">
        <v>4.0739999999999998</v>
      </c>
      <c r="U385" s="4">
        <v>3.7629999999999999</v>
      </c>
      <c r="V385" s="3">
        <v>1.865</v>
      </c>
      <c r="W385" s="3">
        <v>1.871</v>
      </c>
      <c r="X385" s="2"/>
      <c r="Y385" s="2">
        <v>3.77</v>
      </c>
      <c r="Z385" s="2">
        <v>3.92</v>
      </c>
      <c r="AA385" s="2">
        <v>3.92</v>
      </c>
      <c r="AB385" s="2">
        <v>3.98</v>
      </c>
      <c r="AC385" s="2">
        <v>4.05</v>
      </c>
      <c r="AD385" s="2">
        <v>4.24</v>
      </c>
      <c r="AE385" s="2">
        <v>4.18</v>
      </c>
      <c r="AF385" s="2">
        <v>4.3600000000000003</v>
      </c>
      <c r="AG385" s="2">
        <v>4.4800000000000004</v>
      </c>
      <c r="AH385" s="2">
        <v>4.55</v>
      </c>
      <c r="AI385" s="2">
        <v>4.93</v>
      </c>
      <c r="AJ385" s="2">
        <v>5.15</v>
      </c>
      <c r="AK385" s="2">
        <v>5.22</v>
      </c>
      <c r="AL385" s="11">
        <v>3.5596076000000001</v>
      </c>
      <c r="AM385" s="11">
        <v>3.6016656999999999</v>
      </c>
      <c r="AN385" s="11">
        <v>3.6740621</v>
      </c>
      <c r="AO385" s="11">
        <v>3.7958835999999998</v>
      </c>
      <c r="AP385" s="11">
        <v>3.9538348000000001</v>
      </c>
      <c r="AQ385" s="11">
        <v>4.1257805000000003</v>
      </c>
      <c r="AR385" s="11"/>
      <c r="AS385" s="2"/>
      <c r="AT385" s="7">
        <f t="shared" si="49"/>
        <v>3.5812000000000004</v>
      </c>
      <c r="AU385" s="7">
        <f t="shared" si="50"/>
        <v>3.452</v>
      </c>
      <c r="AV385" s="7">
        <f t="shared" si="51"/>
        <v>1.877</v>
      </c>
      <c r="AW385" s="2"/>
      <c r="AX385" s="8">
        <f t="shared" si="52"/>
        <v>8.0000000000000071</v>
      </c>
      <c r="AY385" s="8">
        <f t="shared" si="53"/>
        <v>12.920000000000043</v>
      </c>
      <c r="AZ385" s="2"/>
      <c r="BA385" s="2">
        <f t="shared" si="54"/>
        <v>0.62999999999999989</v>
      </c>
      <c r="BB385" s="2">
        <f t="shared" si="55"/>
        <v>0.45999999999999996</v>
      </c>
      <c r="BC385" s="2"/>
      <c r="CB385" s="2"/>
    </row>
    <row r="386" spans="1:80" x14ac:dyDescent="0.25">
      <c r="A386" s="5">
        <f t="shared" si="56"/>
        <v>45819</v>
      </c>
      <c r="B386" t="s">
        <v>406</v>
      </c>
      <c r="C386" s="2">
        <v>4.55</v>
      </c>
      <c r="D386" s="2">
        <v>4.41</v>
      </c>
      <c r="E386" s="2">
        <v>2.5299999999999998</v>
      </c>
      <c r="F386" s="2">
        <v>3.48</v>
      </c>
      <c r="G386" s="7">
        <v>1.46</v>
      </c>
      <c r="H386" s="2">
        <v>4.66</v>
      </c>
      <c r="I386" s="2">
        <v>2.35</v>
      </c>
      <c r="J386" s="2">
        <v>3.35</v>
      </c>
      <c r="K386" s="2">
        <v>3.22</v>
      </c>
      <c r="L386" s="2">
        <v>3.13</v>
      </c>
      <c r="M386" s="3">
        <v>4.2839</v>
      </c>
      <c r="N386" s="2"/>
      <c r="O386" s="2">
        <v>3.91</v>
      </c>
      <c r="P386" s="2">
        <v>3.95</v>
      </c>
      <c r="Q386" s="2"/>
      <c r="R386" s="3">
        <v>3.887</v>
      </c>
      <c r="S386" s="3">
        <v>3.7286999999999999</v>
      </c>
      <c r="T386" s="4">
        <v>4.0949999999999998</v>
      </c>
      <c r="U386" s="4">
        <v>3.8010000000000002</v>
      </c>
      <c r="V386" s="3">
        <v>1.8580000000000001</v>
      </c>
      <c r="W386" s="3">
        <v>1.8620000000000001</v>
      </c>
      <c r="X386" s="2"/>
      <c r="Y386" s="2">
        <v>3.77</v>
      </c>
      <c r="Z386" s="2">
        <v>3.91</v>
      </c>
      <c r="AA386" s="2">
        <v>3.91</v>
      </c>
      <c r="AB386" s="2">
        <v>3.97</v>
      </c>
      <c r="AC386" s="2">
        <v>4.04</v>
      </c>
      <c r="AD386" s="2">
        <v>4.2</v>
      </c>
      <c r="AE386" s="2">
        <v>4.18</v>
      </c>
      <c r="AF386" s="2">
        <v>4.3600000000000003</v>
      </c>
      <c r="AG386" s="2">
        <v>4.49</v>
      </c>
      <c r="AH386" s="2">
        <v>4.55</v>
      </c>
      <c r="AI386" s="2">
        <v>4.95</v>
      </c>
      <c r="AJ386" s="2">
        <v>5.2</v>
      </c>
      <c r="AK386" s="2">
        <v>5.28</v>
      </c>
      <c r="AL386" s="11">
        <v>3.5582805999999998</v>
      </c>
      <c r="AM386" s="11">
        <v>3.5938628000000001</v>
      </c>
      <c r="AN386" s="11">
        <v>3.6664417</v>
      </c>
      <c r="AO386" s="11">
        <v>3.7961472000000001</v>
      </c>
      <c r="AP386" s="11">
        <v>3.9634876999999999</v>
      </c>
      <c r="AQ386" s="11">
        <v>4.1405256000000001</v>
      </c>
      <c r="AR386" s="11"/>
      <c r="AS386" s="2"/>
      <c r="AT386" s="7">
        <f t="shared" si="49"/>
        <v>3.5703999999999998</v>
      </c>
      <c r="AU386" s="7">
        <f t="shared" si="50"/>
        <v>3.5070000000000006</v>
      </c>
      <c r="AV386" s="7">
        <f t="shared" si="51"/>
        <v>1.8660000000000001</v>
      </c>
      <c r="AW386" s="2"/>
      <c r="AX386" s="8">
        <f t="shared" si="52"/>
        <v>13.999999999999968</v>
      </c>
      <c r="AY386" s="8">
        <f t="shared" si="53"/>
        <v>6.3399999999999235</v>
      </c>
      <c r="AZ386" s="2"/>
      <c r="BA386" s="2">
        <f t="shared" si="54"/>
        <v>0.63999999999999968</v>
      </c>
      <c r="BB386" s="2">
        <f t="shared" si="55"/>
        <v>0.45999999999999996</v>
      </c>
      <c r="BC386" s="2"/>
      <c r="CB386" s="2"/>
    </row>
    <row r="387" spans="1:80" x14ac:dyDescent="0.25">
      <c r="A387" s="5">
        <f t="shared" si="56"/>
        <v>45820</v>
      </c>
      <c r="B387" t="s">
        <v>407</v>
      </c>
      <c r="C387" s="2">
        <v>4.49</v>
      </c>
      <c r="D387" s="2">
        <v>4.3600000000000003</v>
      </c>
      <c r="E387" s="2">
        <v>2.48</v>
      </c>
      <c r="F387" s="2">
        <v>3.43</v>
      </c>
      <c r="G387" s="7">
        <v>1.4530000000000001</v>
      </c>
      <c r="H387" s="2">
        <v>4.6100000000000003</v>
      </c>
      <c r="I387" s="2">
        <v>2.31</v>
      </c>
      <c r="J387" s="2">
        <v>3.33</v>
      </c>
      <c r="K387" s="2">
        <v>3.19</v>
      </c>
      <c r="L387" s="2">
        <v>3.09</v>
      </c>
      <c r="M387" s="3">
        <v>4.2378999999999998</v>
      </c>
      <c r="N387" s="2"/>
      <c r="O387" s="2">
        <v>3.87</v>
      </c>
      <c r="P387" s="2">
        <v>3.91</v>
      </c>
      <c r="Q387" s="2"/>
      <c r="R387" s="3">
        <v>3.8591000000000002</v>
      </c>
      <c r="S387" s="3">
        <v>3.6848999999999998</v>
      </c>
      <c r="T387" s="4">
        <v>4.0199999999999996</v>
      </c>
      <c r="U387" s="4">
        <v>3.698</v>
      </c>
      <c r="V387" s="3">
        <v>1.853</v>
      </c>
      <c r="W387" s="3">
        <v>1.843</v>
      </c>
      <c r="X387" s="2"/>
      <c r="Y387" s="2">
        <v>3.72</v>
      </c>
      <c r="Z387" s="2">
        <v>3.87</v>
      </c>
      <c r="AA387" s="2">
        <v>3.87</v>
      </c>
      <c r="AB387" s="2">
        <v>3.92</v>
      </c>
      <c r="AC387" s="2">
        <v>3.99</v>
      </c>
      <c r="AD387" s="2">
        <v>4.12</v>
      </c>
      <c r="AE387" s="2">
        <v>4.1100000000000003</v>
      </c>
      <c r="AF387" s="2">
        <v>4.29</v>
      </c>
      <c r="AG387" s="2">
        <v>4.42</v>
      </c>
      <c r="AH387" s="2">
        <v>4.49</v>
      </c>
      <c r="AI387" s="2">
        <v>4.87</v>
      </c>
      <c r="AJ387" s="2">
        <v>5.0999999999999996</v>
      </c>
      <c r="AK387" s="2">
        <v>5.19</v>
      </c>
      <c r="AL387" s="11">
        <v>3.5086529999999998</v>
      </c>
      <c r="AM387" s="11">
        <v>3.5096349</v>
      </c>
      <c r="AN387" s="11">
        <v>3.5919178999999999</v>
      </c>
      <c r="AO387" s="11">
        <v>3.739792</v>
      </c>
      <c r="AP387" s="11">
        <v>3.9058175999999998</v>
      </c>
      <c r="AQ387" s="11">
        <v>4.0762178999999996</v>
      </c>
      <c r="AR387" s="11"/>
      <c r="AS387" s="2"/>
      <c r="AT387" s="7">
        <f t="shared" si="49"/>
        <v>3.5106999999999995</v>
      </c>
      <c r="AU387" s="7">
        <f t="shared" si="50"/>
        <v>3.3760000000000003</v>
      </c>
      <c r="AV387" s="7">
        <f t="shared" si="51"/>
        <v>1.833</v>
      </c>
      <c r="AW387" s="2"/>
      <c r="AX387" s="8">
        <f t="shared" si="52"/>
        <v>12.999999999999989</v>
      </c>
      <c r="AY387" s="8">
        <f t="shared" si="53"/>
        <v>13.469999999999915</v>
      </c>
      <c r="AZ387" s="2"/>
      <c r="BA387" s="2">
        <f t="shared" si="54"/>
        <v>0.62000000000000011</v>
      </c>
      <c r="BB387" s="2">
        <f t="shared" si="55"/>
        <v>0.45000000000000018</v>
      </c>
      <c r="BC387" s="2"/>
      <c r="CB387" s="2"/>
    </row>
    <row r="388" spans="1:80" x14ac:dyDescent="0.25">
      <c r="A388" s="5">
        <f t="shared" si="56"/>
        <v>45821</v>
      </c>
      <c r="B388" t="s">
        <v>408</v>
      </c>
      <c r="C388" s="2">
        <v>4.5599999999999996</v>
      </c>
      <c r="D388" s="2">
        <v>4.41</v>
      </c>
      <c r="E388" s="2">
        <v>2.5299999999999998</v>
      </c>
      <c r="F388" s="2">
        <v>3.51</v>
      </c>
      <c r="G388" s="7">
        <v>1.4059999999999999</v>
      </c>
      <c r="H388" s="2">
        <v>4.59</v>
      </c>
      <c r="I388" s="2">
        <v>2.3199999999999998</v>
      </c>
      <c r="J388" s="2">
        <v>3.38</v>
      </c>
      <c r="K388" s="2">
        <v>3.25</v>
      </c>
      <c r="L388" s="2">
        <v>3.17</v>
      </c>
      <c r="M388" s="3">
        <v>4.1536999999999997</v>
      </c>
      <c r="N388" s="2"/>
      <c r="O388" s="2">
        <v>3.95</v>
      </c>
      <c r="P388" s="2">
        <v>3.96</v>
      </c>
      <c r="Q388" s="2"/>
      <c r="R388" s="3">
        <v>3.8973</v>
      </c>
      <c r="S388" s="3">
        <v>3.746</v>
      </c>
      <c r="T388" s="4">
        <v>4.0289999999999999</v>
      </c>
      <c r="U388" s="4">
        <v>3.7069999999999999</v>
      </c>
      <c r="V388" s="3">
        <v>1.89</v>
      </c>
      <c r="W388" s="3">
        <v>1.8879999999999999</v>
      </c>
      <c r="X388" s="2"/>
      <c r="Y388" s="2">
        <v>3.79</v>
      </c>
      <c r="Z388" s="2">
        <v>3.95</v>
      </c>
      <c r="AA388" s="2">
        <v>3.95</v>
      </c>
      <c r="AB388" s="2">
        <v>4</v>
      </c>
      <c r="AC388" s="2">
        <v>4.08</v>
      </c>
      <c r="AD388" s="2">
        <v>4.21</v>
      </c>
      <c r="AE388" s="2">
        <v>4.2</v>
      </c>
      <c r="AF388" s="2">
        <v>4.38</v>
      </c>
      <c r="AG388" s="2">
        <v>4.5</v>
      </c>
      <c r="AH388" s="2">
        <v>4.5599999999999996</v>
      </c>
      <c r="AI388" s="2">
        <v>4.93</v>
      </c>
      <c r="AJ388" s="2">
        <v>5.17</v>
      </c>
      <c r="AK388" s="2">
        <v>5.25</v>
      </c>
      <c r="AL388" s="11">
        <v>3.5587059000000001</v>
      </c>
      <c r="AM388" s="11">
        <v>3.5685020999999999</v>
      </c>
      <c r="AN388" s="11">
        <v>3.6818029000000001</v>
      </c>
      <c r="AO388" s="11">
        <v>3.8320121</v>
      </c>
      <c r="AP388" s="11">
        <v>3.9953661</v>
      </c>
      <c r="AQ388" s="11">
        <v>4.1624071999999996</v>
      </c>
      <c r="AR388" s="11"/>
      <c r="AS388" s="2"/>
      <c r="AT388" s="7">
        <f t="shared" si="49"/>
        <v>3.5947</v>
      </c>
      <c r="AU388" s="7">
        <f t="shared" si="50"/>
        <v>3.3849999999999998</v>
      </c>
      <c r="AV388" s="7">
        <f t="shared" si="51"/>
        <v>1.8859999999999999</v>
      </c>
      <c r="AW388" s="2"/>
      <c r="AX388" s="8">
        <f t="shared" si="52"/>
        <v>14.999999999999947</v>
      </c>
      <c r="AY388" s="8">
        <f t="shared" si="53"/>
        <v>20.97000000000002</v>
      </c>
      <c r="AZ388" s="2"/>
      <c r="BA388" s="2">
        <f t="shared" si="54"/>
        <v>0.60999999999999943</v>
      </c>
      <c r="BB388" s="2">
        <f t="shared" si="55"/>
        <v>0.45000000000000018</v>
      </c>
      <c r="BC388" s="2"/>
      <c r="CB388" s="2"/>
    </row>
    <row r="389" spans="1:80" x14ac:dyDescent="0.25">
      <c r="A389" s="5">
        <f t="shared" si="56"/>
        <v>45824</v>
      </c>
      <c r="B389" t="s">
        <v>409</v>
      </c>
      <c r="C389" s="2">
        <v>4.54</v>
      </c>
      <c r="D389" s="2">
        <v>4.46</v>
      </c>
      <c r="E389" s="2">
        <v>2.5499999999999998</v>
      </c>
      <c r="F389" s="2">
        <v>3.49</v>
      </c>
      <c r="G389" s="7">
        <v>1.458</v>
      </c>
      <c r="H389" s="2">
        <v>4.6500000000000004</v>
      </c>
      <c r="I389" s="2">
        <v>2.4</v>
      </c>
      <c r="J389" s="2">
        <v>3.4</v>
      </c>
      <c r="K389" s="2">
        <v>3.24</v>
      </c>
      <c r="L389" s="2">
        <v>3.15</v>
      </c>
      <c r="M389" s="3">
        <v>4.2320000000000002</v>
      </c>
      <c r="N389" s="2"/>
      <c r="O389" s="2">
        <v>3.92</v>
      </c>
      <c r="P389" s="2">
        <v>3.97</v>
      </c>
      <c r="Q389" s="2"/>
      <c r="R389" s="3">
        <v>3.8797000000000001</v>
      </c>
      <c r="S389" s="3">
        <v>3.7172000000000001</v>
      </c>
      <c r="T389" s="4">
        <v>4.0510000000000002</v>
      </c>
      <c r="U389" s="4">
        <v>3.7269999999999999</v>
      </c>
      <c r="V389" s="3">
        <v>1.83</v>
      </c>
      <c r="W389" s="3">
        <v>1.877</v>
      </c>
      <c r="X389" s="2"/>
      <c r="Y389" s="2">
        <v>3.77</v>
      </c>
      <c r="Z389" s="2">
        <v>3.92</v>
      </c>
      <c r="AA389" s="2">
        <v>3.92</v>
      </c>
      <c r="AB389" s="2">
        <v>3.98</v>
      </c>
      <c r="AC389" s="2">
        <v>4.0599999999999996</v>
      </c>
      <c r="AD389" s="2">
        <v>4.1900000000000004</v>
      </c>
      <c r="AE389" s="2">
        <v>4.18</v>
      </c>
      <c r="AF389" s="2">
        <v>4.3600000000000003</v>
      </c>
      <c r="AG389" s="2">
        <v>4.49</v>
      </c>
      <c r="AH389" s="2">
        <v>4.54</v>
      </c>
      <c r="AI389" s="2">
        <v>4.9400000000000004</v>
      </c>
      <c r="AJ389" s="2">
        <v>5.17</v>
      </c>
      <c r="AK389" s="2">
        <v>5.28</v>
      </c>
      <c r="AL389" s="11">
        <v>3.5425672000000001</v>
      </c>
      <c r="AM389" s="11">
        <v>3.5733016000000002</v>
      </c>
      <c r="AN389" s="11">
        <v>3.6623328000000002</v>
      </c>
      <c r="AO389" s="11">
        <v>3.7903112000000001</v>
      </c>
      <c r="AP389" s="11">
        <v>3.9513910000000001</v>
      </c>
      <c r="AQ389" s="11">
        <v>4.1320629000000002</v>
      </c>
      <c r="AR389" s="11"/>
      <c r="AS389" s="2"/>
      <c r="AT389" s="7">
        <f t="shared" si="49"/>
        <v>3.5547</v>
      </c>
      <c r="AU389" s="7">
        <f t="shared" si="50"/>
        <v>3.4029999999999996</v>
      </c>
      <c r="AV389" s="7">
        <f t="shared" si="51"/>
        <v>1.9239999999999999</v>
      </c>
      <c r="AW389" s="2"/>
      <c r="AX389" s="8">
        <f t="shared" si="52"/>
        <v>8.0000000000000071</v>
      </c>
      <c r="AY389" s="8">
        <f t="shared" si="53"/>
        <v>15.170000000000039</v>
      </c>
      <c r="AZ389" s="2"/>
      <c r="BA389" s="2">
        <f t="shared" si="54"/>
        <v>0.62000000000000011</v>
      </c>
      <c r="BB389" s="2">
        <f t="shared" si="55"/>
        <v>0.48999999999999977</v>
      </c>
      <c r="BC389" s="2"/>
      <c r="CB389" s="2"/>
    </row>
    <row r="390" spans="1:80" x14ac:dyDescent="0.25">
      <c r="A390" s="5">
        <f t="shared" si="56"/>
        <v>45825</v>
      </c>
      <c r="B390" t="s">
        <v>410</v>
      </c>
      <c r="C390" s="2">
        <v>4.54</v>
      </c>
      <c r="D390" s="2">
        <v>4.3899999999999997</v>
      </c>
      <c r="E390" s="2">
        <v>2.52</v>
      </c>
      <c r="F390" s="2">
        <v>3.52</v>
      </c>
      <c r="G390" s="7">
        <v>1.474</v>
      </c>
      <c r="H390" s="2">
        <v>4.63</v>
      </c>
      <c r="I390" s="2">
        <v>2.39</v>
      </c>
      <c r="J390" s="2">
        <v>3.37</v>
      </c>
      <c r="K390" s="2">
        <v>3.25</v>
      </c>
      <c r="L390" s="2">
        <v>3.21</v>
      </c>
      <c r="M390" s="3">
        <v>4.2556000000000003</v>
      </c>
      <c r="N390" s="2"/>
      <c r="O390" s="2">
        <v>3.92</v>
      </c>
      <c r="P390" s="2">
        <v>3.95</v>
      </c>
      <c r="Q390" s="2"/>
      <c r="R390" s="3">
        <v>3.8811</v>
      </c>
      <c r="S390" s="3">
        <v>3.7164999999999999</v>
      </c>
      <c r="T390" s="4">
        <v>4.04</v>
      </c>
      <c r="U390" s="4">
        <v>3.718</v>
      </c>
      <c r="V390" s="3">
        <v>1.8540000000000001</v>
      </c>
      <c r="W390" s="3">
        <v>1.897</v>
      </c>
      <c r="X390" s="2"/>
      <c r="Y390" s="2">
        <v>3.78</v>
      </c>
      <c r="Z390" s="2">
        <v>3.92</v>
      </c>
      <c r="AA390" s="2">
        <v>3.92</v>
      </c>
      <c r="AB390" s="2">
        <v>3.98</v>
      </c>
      <c r="AC390" s="2">
        <v>4.05</v>
      </c>
      <c r="AD390" s="2">
        <v>4.1900000000000004</v>
      </c>
      <c r="AE390" s="2">
        <v>4.18</v>
      </c>
      <c r="AF390" s="2">
        <v>4.3600000000000003</v>
      </c>
      <c r="AG390" s="2">
        <v>4.4800000000000004</v>
      </c>
      <c r="AH390" s="2">
        <v>4.54</v>
      </c>
      <c r="AI390" s="2">
        <v>4.93</v>
      </c>
      <c r="AJ390" s="2">
        <v>5.17</v>
      </c>
      <c r="AK390" s="2">
        <v>5.27</v>
      </c>
      <c r="AL390" s="11">
        <v>3.5346774000000001</v>
      </c>
      <c r="AM390" s="11">
        <v>3.5653890000000001</v>
      </c>
      <c r="AN390" s="11">
        <v>3.6532933999999999</v>
      </c>
      <c r="AO390" s="11">
        <v>3.7903845</v>
      </c>
      <c r="AP390" s="11">
        <v>3.9603530999999998</v>
      </c>
      <c r="AQ390" s="11">
        <v>4.1415467000000001</v>
      </c>
      <c r="AR390" s="11"/>
      <c r="AS390" s="2"/>
      <c r="AT390" s="7">
        <f t="shared" si="49"/>
        <v>3.5518999999999998</v>
      </c>
      <c r="AU390" s="7">
        <f t="shared" si="50"/>
        <v>3.3959999999999999</v>
      </c>
      <c r="AV390" s="7">
        <f t="shared" si="51"/>
        <v>1.94</v>
      </c>
      <c r="AW390" s="2"/>
      <c r="AX390" s="8">
        <f t="shared" si="52"/>
        <v>15.000000000000036</v>
      </c>
      <c r="AY390" s="8">
        <f t="shared" si="53"/>
        <v>15.589999999999993</v>
      </c>
      <c r="AZ390" s="2"/>
      <c r="BA390" s="2">
        <f t="shared" si="54"/>
        <v>0.62000000000000011</v>
      </c>
      <c r="BB390" s="2">
        <f t="shared" si="55"/>
        <v>0.4399999999999995</v>
      </c>
      <c r="BC390" s="2"/>
      <c r="CB390" s="2"/>
    </row>
    <row r="391" spans="1:80" x14ac:dyDescent="0.25">
      <c r="A391" s="5">
        <f t="shared" si="56"/>
        <v>45826</v>
      </c>
      <c r="B391" t="s">
        <v>411</v>
      </c>
      <c r="C391" s="2">
        <v>4.5</v>
      </c>
      <c r="D391" s="2">
        <v>4.38</v>
      </c>
      <c r="E391" s="2">
        <v>2.5099999999999998</v>
      </c>
      <c r="F391" s="2">
        <v>3.47</v>
      </c>
      <c r="G391" s="7">
        <v>1.4450000000000001</v>
      </c>
      <c r="H391" s="2">
        <v>4.63</v>
      </c>
      <c r="I391" s="2">
        <v>2.33</v>
      </c>
      <c r="J391" s="2">
        <v>3.34</v>
      </c>
      <c r="K391" s="2">
        <v>3.23</v>
      </c>
      <c r="L391" s="2">
        <v>3.2</v>
      </c>
      <c r="M391" s="3">
        <v>4.2526000000000002</v>
      </c>
      <c r="N391" s="2"/>
      <c r="O391" s="2">
        <v>3.9</v>
      </c>
      <c r="P391" s="2">
        <v>3.94</v>
      </c>
      <c r="Q391" s="2"/>
      <c r="R391" s="3">
        <v>3.8866999999999998</v>
      </c>
      <c r="S391" s="3">
        <v>3.7113</v>
      </c>
      <c r="T391" s="4">
        <v>4.0570000000000004</v>
      </c>
      <c r="U391" s="4">
        <v>3.706</v>
      </c>
      <c r="V391" s="3">
        <v>1.841</v>
      </c>
      <c r="W391" s="3">
        <v>1.877</v>
      </c>
      <c r="X391" s="2"/>
      <c r="Y391" s="2">
        <v>3.78</v>
      </c>
      <c r="Z391" s="2">
        <v>3.9</v>
      </c>
      <c r="AA391" s="2">
        <v>3.89</v>
      </c>
      <c r="AB391" s="2">
        <v>3.94</v>
      </c>
      <c r="AC391" s="2">
        <v>4.0199999999999996</v>
      </c>
      <c r="AD391" s="2">
        <v>4.1500000000000004</v>
      </c>
      <c r="AE391" s="2">
        <v>4.1399999999999997</v>
      </c>
      <c r="AF391" s="2">
        <v>4.32</v>
      </c>
      <c r="AG391" s="2">
        <v>4.45</v>
      </c>
      <c r="AH391" s="2">
        <v>4.5</v>
      </c>
      <c r="AI391" s="2">
        <v>4.91</v>
      </c>
      <c r="AJ391" s="2">
        <v>5.13</v>
      </c>
      <c r="AK391" s="2">
        <v>5.24</v>
      </c>
      <c r="AL391" s="11">
        <v>3.5383078000000001</v>
      </c>
      <c r="AM391" s="11">
        <v>3.5470562999999999</v>
      </c>
      <c r="AN391" s="11">
        <v>3.6193281000000002</v>
      </c>
      <c r="AO391" s="11">
        <v>3.7522828000000001</v>
      </c>
      <c r="AP391" s="11">
        <v>3.9188896</v>
      </c>
      <c r="AQ391" s="11">
        <v>4.0927008000000002</v>
      </c>
      <c r="AR391" s="11"/>
      <c r="AS391" s="2"/>
      <c r="AT391" s="7">
        <f t="shared" si="49"/>
        <v>3.5359000000000003</v>
      </c>
      <c r="AU391" s="7">
        <f t="shared" si="50"/>
        <v>3.3549999999999995</v>
      </c>
      <c r="AV391" s="7">
        <f t="shared" si="51"/>
        <v>1.913</v>
      </c>
      <c r="AW391" s="2"/>
      <c r="AX391" s="8">
        <f t="shared" si="52"/>
        <v>12.000000000000011</v>
      </c>
      <c r="AY391" s="8">
        <f t="shared" si="53"/>
        <v>18.090000000000074</v>
      </c>
      <c r="AZ391" s="2"/>
      <c r="BA391" s="2">
        <f t="shared" si="54"/>
        <v>0.60000000000000009</v>
      </c>
      <c r="BB391" s="2">
        <f t="shared" si="55"/>
        <v>0.43999999999999995</v>
      </c>
      <c r="BC391" s="2"/>
      <c r="CB391" s="2"/>
    </row>
    <row r="392" spans="1:80" x14ac:dyDescent="0.25">
      <c r="A392" s="5">
        <f t="shared" si="56"/>
        <v>45827</v>
      </c>
      <c r="B392" t="s">
        <v>412</v>
      </c>
      <c r="C392" s="2">
        <v>4.54</v>
      </c>
      <c r="D392" s="2" t="e">
        <v>#N/A</v>
      </c>
      <c r="E392" s="2">
        <v>2.5099999999999998</v>
      </c>
      <c r="F392" s="2">
        <v>3.55</v>
      </c>
      <c r="G392" s="7">
        <v>1.419</v>
      </c>
      <c r="H392" s="2">
        <v>4.63</v>
      </c>
      <c r="I392" s="2">
        <v>2.41</v>
      </c>
      <c r="J392" s="2">
        <v>3.34</v>
      </c>
      <c r="K392" s="2">
        <v>3.26</v>
      </c>
      <c r="L392" s="2">
        <v>3.23</v>
      </c>
      <c r="M392" s="3">
        <v>4.2145999999999999</v>
      </c>
      <c r="N392" s="2"/>
      <c r="O392" s="2">
        <v>3.91</v>
      </c>
      <c r="P392" s="2" t="e">
        <v>#N/A</v>
      </c>
      <c r="Q392" s="2"/>
      <c r="R392" s="3">
        <v>3.883</v>
      </c>
      <c r="S392" s="3">
        <v>3.7204000000000002</v>
      </c>
      <c r="T392" s="4">
        <v>4.05</v>
      </c>
      <c r="U392" s="4">
        <v>3.7250000000000001</v>
      </c>
      <c r="V392" s="3">
        <v>1.841</v>
      </c>
      <c r="W392" s="3">
        <v>1.887</v>
      </c>
      <c r="X392" s="2"/>
      <c r="Y392" s="2">
        <v>3.78</v>
      </c>
      <c r="Z392" s="2">
        <v>3.91</v>
      </c>
      <c r="AA392" s="2">
        <v>3.9</v>
      </c>
      <c r="AB392" s="2">
        <v>3.96</v>
      </c>
      <c r="AC392" s="2">
        <v>4.04</v>
      </c>
      <c r="AD392" s="2">
        <v>4.17</v>
      </c>
      <c r="AE392" s="2">
        <v>4.16</v>
      </c>
      <c r="AF392" s="2">
        <v>4.25</v>
      </c>
      <c r="AG392" s="2">
        <v>4.47</v>
      </c>
      <c r="AH392" s="2">
        <v>4.54</v>
      </c>
      <c r="AI392" s="2">
        <v>4.87</v>
      </c>
      <c r="AJ392" s="2">
        <v>5.16</v>
      </c>
      <c r="AK392" s="2">
        <v>5.27</v>
      </c>
      <c r="AL392" s="11">
        <v>3.5516055999999998</v>
      </c>
      <c r="AM392" s="11">
        <v>3.5562203000000001</v>
      </c>
      <c r="AN392" s="11">
        <v>3.6334909</v>
      </c>
      <c r="AO392" s="11">
        <v>3.7775875999999999</v>
      </c>
      <c r="AP392" s="11">
        <v>3.9429375000000002</v>
      </c>
      <c r="AQ392" s="11">
        <v>4.1134456000000004</v>
      </c>
      <c r="AR392" s="11"/>
      <c r="AS392" s="2"/>
      <c r="AT392" s="7">
        <f t="shared" si="49"/>
        <v>3.5578000000000003</v>
      </c>
      <c r="AU392" s="7">
        <f t="shared" si="50"/>
        <v>3.4000000000000004</v>
      </c>
      <c r="AV392" s="7">
        <f t="shared" si="51"/>
        <v>1.9330000000000001</v>
      </c>
      <c r="AW392" s="2"/>
      <c r="AX392" s="8" t="e">
        <f t="shared" si="52"/>
        <v>#N/A</v>
      </c>
      <c r="AY392" s="8">
        <f t="shared" si="53"/>
        <v>15.779999999999994</v>
      </c>
      <c r="AZ392" s="2"/>
      <c r="BA392" s="2">
        <f t="shared" si="54"/>
        <v>0.62999999999999989</v>
      </c>
      <c r="BB392" s="2" t="e">
        <f t="shared" si="55"/>
        <v>#N/A</v>
      </c>
      <c r="BC392" s="2"/>
      <c r="CB392" s="2"/>
    </row>
    <row r="393" spans="1:80" x14ac:dyDescent="0.25">
      <c r="A393" s="5">
        <f t="shared" si="56"/>
        <v>45828</v>
      </c>
      <c r="B393" t="s">
        <v>413</v>
      </c>
      <c r="C393" s="2">
        <v>4.5199999999999996</v>
      </c>
      <c r="D393" s="2">
        <v>4.38</v>
      </c>
      <c r="E393" s="2">
        <v>2.52</v>
      </c>
      <c r="F393" s="2">
        <v>3.52</v>
      </c>
      <c r="G393" s="7">
        <v>1.393</v>
      </c>
      <c r="H393" s="2" t="e">
        <v>#N/A</v>
      </c>
      <c r="I393" s="2" t="e">
        <v>#N/A</v>
      </c>
      <c r="J393" s="2">
        <v>3.3</v>
      </c>
      <c r="K393" s="2">
        <v>3.26</v>
      </c>
      <c r="L393" s="2">
        <v>3.22</v>
      </c>
      <c r="M393" s="3">
        <v>4.1829999999999998</v>
      </c>
      <c r="N393" s="2"/>
      <c r="O393" s="2">
        <v>3.91</v>
      </c>
      <c r="P393" s="2">
        <v>3.91</v>
      </c>
      <c r="Q393" s="2"/>
      <c r="R393" s="3">
        <v>3.879</v>
      </c>
      <c r="S393" s="3">
        <v>3.7216999999999998</v>
      </c>
      <c r="T393" s="4">
        <v>4.0549999999999997</v>
      </c>
      <c r="U393" s="4">
        <v>3.72</v>
      </c>
      <c r="V393" s="3">
        <v>1.85</v>
      </c>
      <c r="W393" s="3">
        <v>1.8919999999999999</v>
      </c>
      <c r="X393" s="2"/>
      <c r="Y393" s="2">
        <v>3.78</v>
      </c>
      <c r="Z393" s="2">
        <v>3.91</v>
      </c>
      <c r="AA393" s="2">
        <v>3.9</v>
      </c>
      <c r="AB393" s="2">
        <v>3.96</v>
      </c>
      <c r="AC393" s="2">
        <v>4.21</v>
      </c>
      <c r="AD393" s="2">
        <v>4.17</v>
      </c>
      <c r="AE393" s="2">
        <v>4.16</v>
      </c>
      <c r="AF393" s="2">
        <v>4.34</v>
      </c>
      <c r="AG393" s="2">
        <v>4.46</v>
      </c>
      <c r="AH393" s="2">
        <v>4.5199999999999996</v>
      </c>
      <c r="AI393" s="2">
        <v>4.95</v>
      </c>
      <c r="AJ393" s="2">
        <v>5.16</v>
      </c>
      <c r="AK393" s="2">
        <v>5.28</v>
      </c>
      <c r="AL393" s="11">
        <v>3.5378162999999998</v>
      </c>
      <c r="AM393" s="11">
        <v>3.5506650999999998</v>
      </c>
      <c r="AN393" s="11">
        <v>3.6621090000000001</v>
      </c>
      <c r="AO393" s="11">
        <v>3.8008587</v>
      </c>
      <c r="AP393" s="11">
        <v>3.9529264999999998</v>
      </c>
      <c r="AQ393" s="11">
        <v>4.1150209000000002</v>
      </c>
      <c r="AR393" s="11"/>
      <c r="AS393" s="2"/>
      <c r="AT393" s="7">
        <f t="shared" si="49"/>
        <v>3.5643999999999996</v>
      </c>
      <c r="AU393" s="7">
        <f t="shared" si="50"/>
        <v>3.3850000000000007</v>
      </c>
      <c r="AV393" s="7">
        <f t="shared" si="51"/>
        <v>1.9339999999999997</v>
      </c>
      <c r="AW393" s="2"/>
      <c r="AX393" s="8">
        <f t="shared" si="52"/>
        <v>13.999999999999968</v>
      </c>
      <c r="AY393" s="8">
        <f t="shared" si="53"/>
        <v>17.939999999999891</v>
      </c>
      <c r="AZ393" s="2"/>
      <c r="BA393" s="2">
        <f t="shared" si="54"/>
        <v>0.60999999999999943</v>
      </c>
      <c r="BB393" s="2">
        <f t="shared" si="55"/>
        <v>0.46999999999999975</v>
      </c>
      <c r="BC393" s="2"/>
      <c r="CB393" s="2"/>
    </row>
    <row r="394" spans="1:80" x14ac:dyDescent="0.25">
      <c r="A394" s="5">
        <f t="shared" si="56"/>
        <v>45831</v>
      </c>
      <c r="B394" t="s">
        <v>414</v>
      </c>
      <c r="C394" s="2">
        <v>4.49</v>
      </c>
      <c r="D394" s="2">
        <v>4.34</v>
      </c>
      <c r="E394" s="2">
        <v>2.52</v>
      </c>
      <c r="F394" s="2">
        <v>3.51</v>
      </c>
      <c r="G394" s="7">
        <v>1.41</v>
      </c>
      <c r="H394" s="2">
        <v>4.62</v>
      </c>
      <c r="I394" s="2">
        <v>2.34</v>
      </c>
      <c r="J394" s="2">
        <v>3.28</v>
      </c>
      <c r="K394" s="2">
        <v>3.24</v>
      </c>
      <c r="L394" s="2">
        <v>3.21</v>
      </c>
      <c r="M394" s="3">
        <v>4.2183000000000002</v>
      </c>
      <c r="N394" s="2"/>
      <c r="O394" s="2">
        <v>3.89</v>
      </c>
      <c r="P394" s="2">
        <v>3.83</v>
      </c>
      <c r="Q394" s="2"/>
      <c r="R394" s="3">
        <v>3.8609</v>
      </c>
      <c r="S394" s="3">
        <v>3.6890999999999998</v>
      </c>
      <c r="T394" s="4">
        <v>4.032</v>
      </c>
      <c r="U394" s="4">
        <v>3.6909999999999998</v>
      </c>
      <c r="V394" s="3">
        <v>1.84</v>
      </c>
      <c r="W394" s="3">
        <v>1.877</v>
      </c>
      <c r="X394" s="2"/>
      <c r="Y394" s="2">
        <v>3.75</v>
      </c>
      <c r="Z394" s="2">
        <v>3.89</v>
      </c>
      <c r="AA394" s="2">
        <v>3.88</v>
      </c>
      <c r="AB394" s="2">
        <v>3.94</v>
      </c>
      <c r="AC394" s="2">
        <v>4.01</v>
      </c>
      <c r="AD394" s="2">
        <v>4.1399999999999997</v>
      </c>
      <c r="AE394" s="2">
        <v>4.12</v>
      </c>
      <c r="AF394" s="2">
        <v>4.3</v>
      </c>
      <c r="AG394" s="2">
        <v>4.43</v>
      </c>
      <c r="AH394" s="2">
        <v>4.49</v>
      </c>
      <c r="AI394" s="2">
        <v>4.87</v>
      </c>
      <c r="AJ394" s="2">
        <v>5.0999999999999996</v>
      </c>
      <c r="AK394" s="2">
        <v>5.16</v>
      </c>
      <c r="AL394" s="11">
        <v>3.5231732</v>
      </c>
      <c r="AM394" s="11">
        <v>3.5485802999999998</v>
      </c>
      <c r="AN394" s="11">
        <v>3.6294558000000001</v>
      </c>
      <c r="AO394" s="11">
        <v>3.7439008999999999</v>
      </c>
      <c r="AP394" s="11">
        <v>3.8972278999999999</v>
      </c>
      <c r="AQ394" s="11">
        <v>4.0750371000000003</v>
      </c>
      <c r="AR394" s="11"/>
      <c r="AS394" s="2"/>
      <c r="AT394" s="7">
        <f t="shared" ref="AT394:AT457" si="57">(2*S394)-R394</f>
        <v>3.5172999999999996</v>
      </c>
      <c r="AU394" s="7">
        <f t="shared" ref="AU394:AU457" si="58">(2*U394)-T394</f>
        <v>3.3499999999999996</v>
      </c>
      <c r="AV394" s="7">
        <f t="shared" ref="AV394:AV457" si="59">(2*W394)-V394</f>
        <v>1.9139999999999999</v>
      </c>
      <c r="AW394" s="2"/>
      <c r="AX394" s="8">
        <f t="shared" ref="AX394:AX457" si="60">(C394-D394)*100</f>
        <v>15.000000000000036</v>
      </c>
      <c r="AY394" s="8">
        <f t="shared" ref="AY394:AY457" si="61">(AT394-AU394)*100</f>
        <v>16.73</v>
      </c>
      <c r="AZ394" s="2"/>
      <c r="BA394" s="2">
        <f t="shared" ref="BA394:BA457" si="62">C394-O394</f>
        <v>0.60000000000000009</v>
      </c>
      <c r="BB394" s="2">
        <f t="shared" ref="BB394:BB457" si="63">D394-P394</f>
        <v>0.50999999999999979</v>
      </c>
      <c r="BC394" s="2"/>
      <c r="CB394" s="2"/>
    </row>
    <row r="395" spans="1:80" x14ac:dyDescent="0.25">
      <c r="A395" s="5">
        <f t="shared" si="56"/>
        <v>45832</v>
      </c>
      <c r="B395" t="s">
        <v>415</v>
      </c>
      <c r="C395" s="2">
        <v>4.47</v>
      </c>
      <c r="D395" s="2">
        <v>4.3</v>
      </c>
      <c r="E395" s="2">
        <v>2.54</v>
      </c>
      <c r="F395" s="2">
        <v>3.48</v>
      </c>
      <c r="G395" s="7">
        <v>1.4239999999999999</v>
      </c>
      <c r="H395" s="2">
        <v>4.58</v>
      </c>
      <c r="I395" s="2">
        <v>2.31</v>
      </c>
      <c r="J395" s="2">
        <v>3.27</v>
      </c>
      <c r="K395" s="2">
        <v>3.24</v>
      </c>
      <c r="L395" s="2">
        <v>3.2</v>
      </c>
      <c r="M395" s="3">
        <v>4.1543999999999999</v>
      </c>
      <c r="N395" s="2"/>
      <c r="O395" s="2">
        <v>3.87</v>
      </c>
      <c r="P395" s="2">
        <v>3.81</v>
      </c>
      <c r="Q395" s="2"/>
      <c r="R395" s="3">
        <v>3.8435000000000001</v>
      </c>
      <c r="S395" s="3">
        <v>3.6747000000000001</v>
      </c>
      <c r="T395" s="4">
        <v>3.97</v>
      </c>
      <c r="U395" s="4">
        <v>3.6150000000000002</v>
      </c>
      <c r="V395" s="3">
        <v>1.8380000000000001</v>
      </c>
      <c r="W395" s="3">
        <v>1.88</v>
      </c>
      <c r="X395" s="2"/>
      <c r="Y395" s="2">
        <v>3.77</v>
      </c>
      <c r="Z395" s="2">
        <v>3.87</v>
      </c>
      <c r="AA395" s="2">
        <v>3.86</v>
      </c>
      <c r="AB395" s="2">
        <v>3.92</v>
      </c>
      <c r="AC395" s="2">
        <v>4.09</v>
      </c>
      <c r="AD395" s="2">
        <v>4.1100000000000003</v>
      </c>
      <c r="AE395" s="2">
        <v>4.0999999999999996</v>
      </c>
      <c r="AF395" s="2">
        <v>4.28</v>
      </c>
      <c r="AG395" s="2">
        <v>4.41</v>
      </c>
      <c r="AH395" s="2">
        <v>4.47</v>
      </c>
      <c r="AI395" s="2">
        <v>4.88</v>
      </c>
      <c r="AJ395" s="2">
        <v>5.1100000000000003</v>
      </c>
      <c r="AK395" s="2">
        <v>5.21</v>
      </c>
      <c r="AL395" s="11">
        <v>3.4862829999999998</v>
      </c>
      <c r="AM395" s="11">
        <v>3.5225835999999999</v>
      </c>
      <c r="AN395" s="11">
        <v>3.6067844</v>
      </c>
      <c r="AO395" s="11">
        <v>3.7345174999999999</v>
      </c>
      <c r="AP395" s="11">
        <v>3.9000653999999999</v>
      </c>
      <c r="AQ395" s="11">
        <v>4.0809981000000004</v>
      </c>
      <c r="AR395" s="11"/>
      <c r="AS395" s="2"/>
      <c r="AT395" s="7">
        <f t="shared" si="57"/>
        <v>3.5059</v>
      </c>
      <c r="AU395" s="7">
        <f t="shared" si="58"/>
        <v>3.2600000000000002</v>
      </c>
      <c r="AV395" s="7">
        <f t="shared" si="59"/>
        <v>1.9219999999999997</v>
      </c>
      <c r="AW395" s="2"/>
      <c r="AX395" s="8">
        <f t="shared" si="60"/>
        <v>16.999999999999993</v>
      </c>
      <c r="AY395" s="8">
        <f t="shared" si="61"/>
        <v>24.589999999999979</v>
      </c>
      <c r="AZ395" s="2"/>
      <c r="BA395" s="2">
        <f t="shared" si="62"/>
        <v>0.59999999999999964</v>
      </c>
      <c r="BB395" s="2">
        <f t="shared" si="63"/>
        <v>0.48999999999999977</v>
      </c>
      <c r="BC395" s="2"/>
      <c r="CB395" s="2"/>
    </row>
    <row r="396" spans="1:80" x14ac:dyDescent="0.25">
      <c r="A396" s="5">
        <f t="shared" si="56"/>
        <v>45833</v>
      </c>
      <c r="B396" t="s">
        <v>416</v>
      </c>
      <c r="C396" s="2">
        <v>4.46</v>
      </c>
      <c r="D396" s="2">
        <v>4.29</v>
      </c>
      <c r="E396" s="2">
        <v>2.56</v>
      </c>
      <c r="F396" s="2">
        <v>3.5</v>
      </c>
      <c r="G396" s="7">
        <v>1.399</v>
      </c>
      <c r="H396" s="2">
        <v>4.55</v>
      </c>
      <c r="I396" s="2">
        <v>2.37</v>
      </c>
      <c r="J396" s="2">
        <v>3.32</v>
      </c>
      <c r="K396" s="2">
        <v>3.25</v>
      </c>
      <c r="L396" s="2">
        <v>3.23</v>
      </c>
      <c r="M396" s="3">
        <v>4.1186999999999996</v>
      </c>
      <c r="N396" s="2"/>
      <c r="O396" s="2">
        <v>3.88</v>
      </c>
      <c r="P396" s="2">
        <v>3.78</v>
      </c>
      <c r="Q396" s="2"/>
      <c r="R396" s="3">
        <v>3.8233999999999999</v>
      </c>
      <c r="S396" s="3">
        <v>3.6551999999999998</v>
      </c>
      <c r="T396" s="4">
        <v>3.9430000000000001</v>
      </c>
      <c r="U396" s="4">
        <v>3.585</v>
      </c>
      <c r="V396" s="3">
        <v>1.82</v>
      </c>
      <c r="W396" s="3">
        <v>1.8720000000000001</v>
      </c>
      <c r="X396" s="2"/>
      <c r="Y396" s="2">
        <v>3.76</v>
      </c>
      <c r="Z396" s="2">
        <v>3.88</v>
      </c>
      <c r="AA396" s="2">
        <v>3.85</v>
      </c>
      <c r="AB396" s="2">
        <v>3.91</v>
      </c>
      <c r="AC396" s="2">
        <v>4.07</v>
      </c>
      <c r="AD396" s="2">
        <v>4.12</v>
      </c>
      <c r="AE396" s="2">
        <v>4.1100000000000003</v>
      </c>
      <c r="AF396" s="2">
        <v>4.28</v>
      </c>
      <c r="AG396" s="2">
        <v>4.41</v>
      </c>
      <c r="AH396" s="2">
        <v>4.46</v>
      </c>
      <c r="AI396" s="2">
        <v>4.8899999999999997</v>
      </c>
      <c r="AJ396" s="2">
        <v>5.1100000000000003</v>
      </c>
      <c r="AK396" s="2">
        <v>5.19</v>
      </c>
      <c r="AL396" s="11">
        <v>3.4295798</v>
      </c>
      <c r="AM396" s="11">
        <v>3.4801101000000001</v>
      </c>
      <c r="AN396" s="11">
        <v>3.5851910999999999</v>
      </c>
      <c r="AO396" s="11">
        <v>3.7337783</v>
      </c>
      <c r="AP396" s="11">
        <v>3.9084759999999998</v>
      </c>
      <c r="AQ396" s="11">
        <v>4.0869397000000003</v>
      </c>
      <c r="AR396" s="11"/>
      <c r="AS396" s="2"/>
      <c r="AT396" s="7">
        <f t="shared" si="57"/>
        <v>3.4869999999999997</v>
      </c>
      <c r="AU396" s="7">
        <f t="shared" si="58"/>
        <v>3.2269999999999999</v>
      </c>
      <c r="AV396" s="7">
        <f t="shared" si="59"/>
        <v>1.9240000000000002</v>
      </c>
      <c r="AW396" s="2"/>
      <c r="AX396" s="8">
        <f t="shared" si="60"/>
        <v>16.999999999999993</v>
      </c>
      <c r="AY396" s="8">
        <f t="shared" si="61"/>
        <v>25.999999999999979</v>
      </c>
      <c r="AZ396" s="2"/>
      <c r="BA396" s="2">
        <f t="shared" si="62"/>
        <v>0.58000000000000007</v>
      </c>
      <c r="BB396" s="2">
        <f t="shared" si="63"/>
        <v>0.51000000000000023</v>
      </c>
      <c r="BC396" s="2"/>
      <c r="CB396" s="2"/>
    </row>
    <row r="397" spans="1:80" x14ac:dyDescent="0.25">
      <c r="A397" s="5">
        <f t="shared" si="56"/>
        <v>45834</v>
      </c>
      <c r="B397" t="s">
        <v>417</v>
      </c>
      <c r="C397" s="2">
        <v>4.47</v>
      </c>
      <c r="D397" s="2">
        <v>4.26</v>
      </c>
      <c r="E397" s="2">
        <v>2.56</v>
      </c>
      <c r="F397" s="2">
        <v>3.47</v>
      </c>
      <c r="G397" s="7">
        <v>1.4239999999999999</v>
      </c>
      <c r="H397" s="2">
        <v>4.5199999999999996</v>
      </c>
      <c r="I397" s="2">
        <v>2.36</v>
      </c>
      <c r="J397" s="2">
        <v>3.34</v>
      </c>
      <c r="K397" s="2">
        <v>3.24</v>
      </c>
      <c r="L397" s="2">
        <v>3.2</v>
      </c>
      <c r="M397" s="3">
        <v>4.1063999999999998</v>
      </c>
      <c r="N397" s="2"/>
      <c r="O397" s="2">
        <v>3.82</v>
      </c>
      <c r="P397" s="2">
        <v>3.72</v>
      </c>
      <c r="Q397" s="2"/>
      <c r="R397" s="3">
        <v>3.8111000000000002</v>
      </c>
      <c r="S397" s="3">
        <v>3.6212</v>
      </c>
      <c r="T397" s="4">
        <v>3.9</v>
      </c>
      <c r="U397" s="4">
        <v>3.5350000000000001</v>
      </c>
      <c r="V397" s="3">
        <v>1.8049999999999999</v>
      </c>
      <c r="W397" s="3">
        <v>1.8580000000000001</v>
      </c>
      <c r="X397" s="2"/>
      <c r="Y397" s="2">
        <v>3.72</v>
      </c>
      <c r="Z397" s="2">
        <v>3.82</v>
      </c>
      <c r="AA397" s="2">
        <v>3.81</v>
      </c>
      <c r="AB397" s="2">
        <v>3.87</v>
      </c>
      <c r="AC397" s="2">
        <v>3.95</v>
      </c>
      <c r="AD397" s="2">
        <v>4.0999999999999996</v>
      </c>
      <c r="AE397" s="2">
        <v>4.09</v>
      </c>
      <c r="AF397" s="2">
        <v>4.28</v>
      </c>
      <c r="AG397" s="2">
        <v>4.4000000000000004</v>
      </c>
      <c r="AH397" s="2">
        <v>4.47</v>
      </c>
      <c r="AI397" s="2">
        <v>4.84</v>
      </c>
      <c r="AJ397" s="2">
        <v>5.14</v>
      </c>
      <c r="AK397" s="2">
        <v>5.24</v>
      </c>
      <c r="AL397" s="11">
        <v>3.4022823999999998</v>
      </c>
      <c r="AM397" s="11">
        <v>3.4213553999999999</v>
      </c>
      <c r="AN397" s="11">
        <v>3.5391596000000001</v>
      </c>
      <c r="AO397" s="11">
        <v>3.7118937000000001</v>
      </c>
      <c r="AP397" s="11">
        <v>3.9009440999999998</v>
      </c>
      <c r="AQ397" s="11">
        <v>4.0887596000000004</v>
      </c>
      <c r="AR397" s="11"/>
      <c r="AS397" s="2"/>
      <c r="AT397" s="7">
        <f t="shared" si="57"/>
        <v>3.4312999999999998</v>
      </c>
      <c r="AU397" s="7">
        <f t="shared" si="58"/>
        <v>3.1700000000000004</v>
      </c>
      <c r="AV397" s="7">
        <f t="shared" si="59"/>
        <v>1.9110000000000003</v>
      </c>
      <c r="AW397" s="2"/>
      <c r="AX397" s="8">
        <f t="shared" si="60"/>
        <v>20.999999999999996</v>
      </c>
      <c r="AY397" s="8">
        <f t="shared" si="61"/>
        <v>26.129999999999942</v>
      </c>
      <c r="AZ397" s="2"/>
      <c r="BA397" s="2">
        <f t="shared" si="62"/>
        <v>0.64999999999999991</v>
      </c>
      <c r="BB397" s="2">
        <f t="shared" si="63"/>
        <v>0.53999999999999959</v>
      </c>
      <c r="BC397" s="2"/>
      <c r="CB397" s="2"/>
    </row>
    <row r="398" spans="1:80" x14ac:dyDescent="0.25">
      <c r="A398" s="5">
        <f t="shared" si="56"/>
        <v>45835</v>
      </c>
      <c r="B398" t="s">
        <v>418</v>
      </c>
      <c r="C398" s="2">
        <v>4.5</v>
      </c>
      <c r="D398" s="2">
        <v>4.29</v>
      </c>
      <c r="E398" s="2">
        <v>2.59</v>
      </c>
      <c r="F398" s="2">
        <v>3.49</v>
      </c>
      <c r="G398" s="7">
        <v>1.4390000000000001</v>
      </c>
      <c r="H398" s="2">
        <v>4.54</v>
      </c>
      <c r="I398" s="2">
        <v>2.2999999999999998</v>
      </c>
      <c r="J398" s="2">
        <v>3.31</v>
      </c>
      <c r="K398" s="2">
        <v>3.27</v>
      </c>
      <c r="L398" s="2">
        <v>3.23</v>
      </c>
      <c r="M398" s="3">
        <v>4.1296999999999997</v>
      </c>
      <c r="N398" s="2"/>
      <c r="O398" s="2">
        <v>3.84</v>
      </c>
      <c r="P398" s="2">
        <v>3.74</v>
      </c>
      <c r="Q398" s="2"/>
      <c r="R398" s="3">
        <v>3.8163999999999998</v>
      </c>
      <c r="S398" s="3">
        <v>3.6303000000000001</v>
      </c>
      <c r="T398" s="4">
        <v>3.8959999999999999</v>
      </c>
      <c r="U398" s="4">
        <v>3.5259999999999998</v>
      </c>
      <c r="V398" s="3">
        <v>1.835</v>
      </c>
      <c r="W398" s="3">
        <v>1.8879999999999999</v>
      </c>
      <c r="X398" s="2"/>
      <c r="Y398" s="2">
        <v>3.74</v>
      </c>
      <c r="Z398" s="2">
        <v>3.84</v>
      </c>
      <c r="AA398" s="2">
        <v>3.83</v>
      </c>
      <c r="AB398" s="2">
        <v>3.89</v>
      </c>
      <c r="AC398" s="2">
        <v>3.97</v>
      </c>
      <c r="AD398" s="2">
        <v>4.12</v>
      </c>
      <c r="AE398" s="2">
        <v>4.12</v>
      </c>
      <c r="AF398" s="2">
        <v>4.3099999999999996</v>
      </c>
      <c r="AG398" s="2">
        <v>4.4400000000000004</v>
      </c>
      <c r="AH398" s="2">
        <v>4.5</v>
      </c>
      <c r="AI398" s="2">
        <v>4.91</v>
      </c>
      <c r="AJ398" s="2">
        <v>5.16</v>
      </c>
      <c r="AK398" s="2">
        <v>5.27</v>
      </c>
      <c r="AL398" s="11">
        <v>3.4168349999999998</v>
      </c>
      <c r="AM398" s="11">
        <v>3.4241937999999998</v>
      </c>
      <c r="AN398" s="11">
        <v>3.5691928000000002</v>
      </c>
      <c r="AO398" s="11">
        <v>3.7549771999999999</v>
      </c>
      <c r="AP398" s="11">
        <v>3.9448474</v>
      </c>
      <c r="AQ398" s="11">
        <v>4.1306748999999998</v>
      </c>
      <c r="AR398" s="11"/>
      <c r="AS398" s="2"/>
      <c r="AT398" s="7">
        <f t="shared" si="57"/>
        <v>3.4442000000000004</v>
      </c>
      <c r="AU398" s="7">
        <f t="shared" si="58"/>
        <v>3.1559999999999997</v>
      </c>
      <c r="AV398" s="7">
        <f t="shared" si="59"/>
        <v>1.9409999999999998</v>
      </c>
      <c r="AW398" s="2"/>
      <c r="AX398" s="8">
        <f t="shared" si="60"/>
        <v>20.999999999999996</v>
      </c>
      <c r="AY398" s="8">
        <f t="shared" si="61"/>
        <v>28.820000000000068</v>
      </c>
      <c r="AZ398" s="2"/>
      <c r="BA398" s="2">
        <f t="shared" si="62"/>
        <v>0.66000000000000014</v>
      </c>
      <c r="BB398" s="2">
        <f t="shared" si="63"/>
        <v>0.54999999999999982</v>
      </c>
      <c r="BC398" s="2"/>
      <c r="CB398" s="2"/>
    </row>
    <row r="399" spans="1:80" x14ac:dyDescent="0.25">
      <c r="A399" s="5">
        <f t="shared" ref="A399:A462" si="64">+A394+7</f>
        <v>45838</v>
      </c>
      <c r="B399" t="s">
        <v>419</v>
      </c>
      <c r="C399" s="2">
        <v>4.4800000000000004</v>
      </c>
      <c r="D399" s="2">
        <v>4.24</v>
      </c>
      <c r="E399" s="2">
        <v>2.59</v>
      </c>
      <c r="F399" s="2">
        <v>3.49</v>
      </c>
      <c r="G399" s="7">
        <v>1.4259999999999999</v>
      </c>
      <c r="H399" s="2">
        <v>4.57</v>
      </c>
      <c r="I399" s="2">
        <v>2.2999999999999998</v>
      </c>
      <c r="J399" s="2">
        <v>3.27</v>
      </c>
      <c r="K399" s="2">
        <v>3.28</v>
      </c>
      <c r="L399" s="2">
        <v>3.22</v>
      </c>
      <c r="M399" s="3">
        <v>4.1616999999999997</v>
      </c>
      <c r="N399" s="2"/>
      <c r="O399" s="2">
        <v>3.81</v>
      </c>
      <c r="P399" s="2">
        <v>3.72</v>
      </c>
      <c r="Q399" s="2"/>
      <c r="R399" s="3">
        <v>3.7925</v>
      </c>
      <c r="S399" s="3">
        <v>3.6103000000000001</v>
      </c>
      <c r="T399" s="4">
        <v>3.8679999999999999</v>
      </c>
      <c r="U399" s="4">
        <v>3.496</v>
      </c>
      <c r="V399" s="3">
        <v>1.8320000000000001</v>
      </c>
      <c r="W399" s="3">
        <v>1.8939999999999999</v>
      </c>
      <c r="X399" s="2"/>
      <c r="Y399" s="2">
        <v>3.75</v>
      </c>
      <c r="Z399" s="2">
        <v>3.81</v>
      </c>
      <c r="AA399" s="2">
        <v>3.81</v>
      </c>
      <c r="AB399" s="2">
        <v>3.87</v>
      </c>
      <c r="AC399" s="2">
        <v>3.95</v>
      </c>
      <c r="AD399" s="2">
        <v>4.0999999999999996</v>
      </c>
      <c r="AE399" s="2">
        <v>4.0999999999999996</v>
      </c>
      <c r="AF399" s="2">
        <v>4.3</v>
      </c>
      <c r="AG399" s="2">
        <v>4.42</v>
      </c>
      <c r="AH399" s="2">
        <v>4.4800000000000004</v>
      </c>
      <c r="AI399" s="2">
        <v>4.8600000000000003</v>
      </c>
      <c r="AJ399" s="2">
        <v>5.18</v>
      </c>
      <c r="AK399" s="2">
        <v>5.25</v>
      </c>
      <c r="AL399" s="11">
        <v>3.4136123999999999</v>
      </c>
      <c r="AM399" s="11">
        <v>3.4651914000000001</v>
      </c>
      <c r="AN399" s="11">
        <v>3.5674731999999998</v>
      </c>
      <c r="AO399" s="11">
        <v>3.7140569999999999</v>
      </c>
      <c r="AP399" s="11">
        <v>3.8941324000000002</v>
      </c>
      <c r="AQ399" s="11">
        <v>4.0904294999999999</v>
      </c>
      <c r="AR399" s="11"/>
      <c r="AS399" s="2"/>
      <c r="AT399" s="7">
        <f t="shared" si="57"/>
        <v>3.4281000000000001</v>
      </c>
      <c r="AU399" s="7">
        <f t="shared" si="58"/>
        <v>3.1240000000000001</v>
      </c>
      <c r="AV399" s="7">
        <f t="shared" si="59"/>
        <v>1.9559999999999997</v>
      </c>
      <c r="AW399" s="2"/>
      <c r="AX399" s="8">
        <f t="shared" si="60"/>
        <v>24.000000000000021</v>
      </c>
      <c r="AY399" s="8">
        <f t="shared" si="61"/>
        <v>30.410000000000004</v>
      </c>
      <c r="AZ399" s="2"/>
      <c r="BA399" s="2">
        <f t="shared" si="62"/>
        <v>0.67000000000000037</v>
      </c>
      <c r="BB399" s="2">
        <f t="shared" si="63"/>
        <v>0.52</v>
      </c>
      <c r="BC399" s="2"/>
      <c r="CB399" s="2"/>
    </row>
    <row r="400" spans="1:80" x14ac:dyDescent="0.25">
      <c r="A400" s="5">
        <f t="shared" si="64"/>
        <v>45839</v>
      </c>
      <c r="B400" t="s">
        <v>420</v>
      </c>
      <c r="C400" s="2">
        <v>4.4400000000000004</v>
      </c>
      <c r="D400" s="2">
        <v>4.26</v>
      </c>
      <c r="E400" s="2">
        <v>2.57</v>
      </c>
      <c r="F400" s="2">
        <v>3.47</v>
      </c>
      <c r="G400" s="7">
        <v>1.381</v>
      </c>
      <c r="H400" s="2">
        <v>4.51</v>
      </c>
      <c r="I400" s="2">
        <v>2.23</v>
      </c>
      <c r="J400" s="2" t="e">
        <v>#N/A</v>
      </c>
      <c r="K400" s="2">
        <v>3.24</v>
      </c>
      <c r="L400" s="2">
        <v>3.21</v>
      </c>
      <c r="M400" s="3">
        <v>4.1163999999999996</v>
      </c>
      <c r="N400" s="2"/>
      <c r="O400" s="2">
        <v>3.81</v>
      </c>
      <c r="P400" s="2">
        <v>3.78</v>
      </c>
      <c r="Q400" s="2"/>
      <c r="R400" s="3">
        <v>3.7982</v>
      </c>
      <c r="S400" s="3">
        <v>3.6160999999999999</v>
      </c>
      <c r="T400" s="4">
        <v>3.8519999999999999</v>
      </c>
      <c r="U400" s="4">
        <v>3.4710000000000001</v>
      </c>
      <c r="V400" s="3">
        <v>1.8240000000000001</v>
      </c>
      <c r="W400" s="3">
        <v>1.8779999999999999</v>
      </c>
      <c r="X400" s="2"/>
      <c r="Y400" s="2">
        <v>3.49</v>
      </c>
      <c r="Z400" s="2">
        <v>3.81</v>
      </c>
      <c r="AA400" s="2">
        <v>3.79</v>
      </c>
      <c r="AB400" s="2">
        <v>3.85</v>
      </c>
      <c r="AC400" s="2">
        <v>3.94</v>
      </c>
      <c r="AD400" s="2">
        <v>4.07</v>
      </c>
      <c r="AE400" s="2">
        <v>4.05</v>
      </c>
      <c r="AF400" s="2">
        <v>4.25</v>
      </c>
      <c r="AG400" s="2">
        <v>4.38</v>
      </c>
      <c r="AH400" s="2">
        <v>4.4400000000000004</v>
      </c>
      <c r="AI400" s="2">
        <v>4.84</v>
      </c>
      <c r="AJ400" s="2">
        <v>5.0999999999999996</v>
      </c>
      <c r="AK400" s="2">
        <v>5.2</v>
      </c>
      <c r="AL400" s="11">
        <v>3.4232817</v>
      </c>
      <c r="AM400" s="11">
        <v>3.4365486000000001</v>
      </c>
      <c r="AN400" s="11">
        <v>3.4997856999999999</v>
      </c>
      <c r="AO400" s="11">
        <v>3.6386793000000002</v>
      </c>
      <c r="AP400" s="11">
        <v>3.8179487999999999</v>
      </c>
      <c r="AQ400" s="11">
        <v>4.0056323999999996</v>
      </c>
      <c r="AR400" s="11"/>
      <c r="AS400" s="2"/>
      <c r="AT400" s="7">
        <f t="shared" si="57"/>
        <v>3.4339999999999997</v>
      </c>
      <c r="AU400" s="7">
        <f t="shared" si="58"/>
        <v>3.0900000000000003</v>
      </c>
      <c r="AV400" s="7">
        <f t="shared" si="59"/>
        <v>1.9319999999999997</v>
      </c>
      <c r="AW400" s="2"/>
      <c r="AX400" s="8">
        <f t="shared" si="60"/>
        <v>18.00000000000006</v>
      </c>
      <c r="AY400" s="8">
        <f t="shared" si="61"/>
        <v>34.399999999999942</v>
      </c>
      <c r="AZ400" s="2"/>
      <c r="BA400" s="2">
        <f t="shared" si="62"/>
        <v>0.63000000000000034</v>
      </c>
      <c r="BB400" s="2">
        <f t="shared" si="63"/>
        <v>0.48</v>
      </c>
      <c r="BC400" s="2"/>
      <c r="CB400" s="2"/>
    </row>
    <row r="401" spans="1:80" x14ac:dyDescent="0.25">
      <c r="A401" s="5">
        <f t="shared" si="64"/>
        <v>45840</v>
      </c>
      <c r="B401" t="s">
        <v>421</v>
      </c>
      <c r="C401" s="2">
        <v>4.6100000000000003</v>
      </c>
      <c r="D401" s="2">
        <v>4.3</v>
      </c>
      <c r="E401" s="2">
        <v>2.63</v>
      </c>
      <c r="F401" s="2">
        <v>3.55</v>
      </c>
      <c r="G401" s="7">
        <v>1.4390000000000001</v>
      </c>
      <c r="H401" s="2">
        <v>4.5199999999999996</v>
      </c>
      <c r="I401" s="2">
        <v>2.25</v>
      </c>
      <c r="J401" s="2">
        <v>3.36</v>
      </c>
      <c r="K401" s="2">
        <v>3.33</v>
      </c>
      <c r="L401" s="2">
        <v>3.28</v>
      </c>
      <c r="M401" s="3">
        <v>4.1525999999999996</v>
      </c>
      <c r="N401" s="2"/>
      <c r="O401" s="2">
        <v>3.89</v>
      </c>
      <c r="P401" s="2">
        <v>3.79</v>
      </c>
      <c r="Q401" s="2"/>
      <c r="R401" s="3">
        <v>3.8138999999999998</v>
      </c>
      <c r="S401" s="3">
        <v>3.6530999999999998</v>
      </c>
      <c r="T401" s="4">
        <v>3.8849999999999998</v>
      </c>
      <c r="U401" s="4">
        <v>3.5409999999999999</v>
      </c>
      <c r="V401" s="3">
        <v>1.833</v>
      </c>
      <c r="W401" s="3">
        <v>1.8979999999999999</v>
      </c>
      <c r="X401" s="2"/>
      <c r="Y401" s="2">
        <v>3.81</v>
      </c>
      <c r="Z401" s="2">
        <v>3.89</v>
      </c>
      <c r="AA401" s="2">
        <v>3.89</v>
      </c>
      <c r="AB401" s="2">
        <v>3.96</v>
      </c>
      <c r="AC401" s="2">
        <v>4.04</v>
      </c>
      <c r="AD401" s="2">
        <v>4.1900000000000004</v>
      </c>
      <c r="AE401" s="2">
        <v>4.2</v>
      </c>
      <c r="AF401" s="2">
        <v>4.41</v>
      </c>
      <c r="AG401" s="2">
        <v>4.54</v>
      </c>
      <c r="AH401" s="2">
        <v>4.6100000000000003</v>
      </c>
      <c r="AI401" s="2">
        <v>5.0999999999999996</v>
      </c>
      <c r="AJ401" s="2">
        <v>5.3</v>
      </c>
      <c r="AK401" s="2">
        <v>5.46</v>
      </c>
      <c r="AL401" s="11">
        <v>3.4840705000000001</v>
      </c>
      <c r="AM401" s="11">
        <v>3.5285093999999999</v>
      </c>
      <c r="AN401" s="11">
        <v>3.6300135999999998</v>
      </c>
      <c r="AO401" s="11">
        <v>3.8066030999999998</v>
      </c>
      <c r="AP401" s="11">
        <v>4.0044719000000004</v>
      </c>
      <c r="AQ401" s="11">
        <v>4.1986296000000003</v>
      </c>
      <c r="AR401" s="11"/>
      <c r="AS401" s="2"/>
      <c r="AT401" s="7">
        <f t="shared" si="57"/>
        <v>3.4922999999999997</v>
      </c>
      <c r="AU401" s="7">
        <f t="shared" si="58"/>
        <v>3.1970000000000001</v>
      </c>
      <c r="AV401" s="7">
        <f t="shared" si="59"/>
        <v>1.9629999999999999</v>
      </c>
      <c r="AW401" s="2"/>
      <c r="AX401" s="8">
        <f t="shared" si="60"/>
        <v>31.00000000000005</v>
      </c>
      <c r="AY401" s="8">
        <f t="shared" si="61"/>
        <v>29.529999999999966</v>
      </c>
      <c r="AZ401" s="2"/>
      <c r="BA401" s="2">
        <f t="shared" si="62"/>
        <v>0.7200000000000002</v>
      </c>
      <c r="BB401" s="2">
        <f t="shared" si="63"/>
        <v>0.50999999999999979</v>
      </c>
      <c r="BC401" s="2"/>
      <c r="CB401" s="2"/>
    </row>
    <row r="402" spans="1:80" x14ac:dyDescent="0.25">
      <c r="A402" s="5">
        <f t="shared" si="64"/>
        <v>45841</v>
      </c>
      <c r="B402" t="s">
        <v>422</v>
      </c>
      <c r="C402" s="2">
        <v>4.55</v>
      </c>
      <c r="D402" s="2">
        <v>4.3499999999999996</v>
      </c>
      <c r="E402" s="2">
        <v>2.58</v>
      </c>
      <c r="F402" s="2">
        <v>3.47</v>
      </c>
      <c r="G402" s="7">
        <v>1.4350000000000001</v>
      </c>
      <c r="H402" s="2">
        <v>4.57</v>
      </c>
      <c r="I402" s="2">
        <v>2.2400000000000002</v>
      </c>
      <c r="J402" s="2">
        <v>3.39</v>
      </c>
      <c r="K402" s="2">
        <v>3.28</v>
      </c>
      <c r="L402" s="2">
        <v>3.24</v>
      </c>
      <c r="M402" s="3">
        <v>4.1837</v>
      </c>
      <c r="N402" s="2"/>
      <c r="O402" s="2">
        <v>3.85</v>
      </c>
      <c r="P402" s="2">
        <v>3.88</v>
      </c>
      <c r="Q402" s="2"/>
      <c r="R402" s="3">
        <v>3.7995000000000001</v>
      </c>
      <c r="S402" s="3">
        <v>3.6246999999999998</v>
      </c>
      <c r="T402" s="4">
        <v>3.8540000000000001</v>
      </c>
      <c r="U402" s="4">
        <v>3.5089999999999999</v>
      </c>
      <c r="V402" s="3">
        <v>1.8120000000000001</v>
      </c>
      <c r="W402" s="3">
        <v>1.873</v>
      </c>
      <c r="X402" s="2"/>
      <c r="Y402" s="2">
        <v>3.77</v>
      </c>
      <c r="Z402" s="2">
        <v>3.85</v>
      </c>
      <c r="AA402" s="2">
        <v>3.83</v>
      </c>
      <c r="AB402" s="2">
        <v>3.91</v>
      </c>
      <c r="AC402" s="2">
        <v>3.99</v>
      </c>
      <c r="AD402" s="2">
        <v>4.1399999999999997</v>
      </c>
      <c r="AE402" s="2">
        <v>4.1399999999999997</v>
      </c>
      <c r="AF402" s="2">
        <v>4.3499999999999996</v>
      </c>
      <c r="AG402" s="2">
        <v>4.4800000000000004</v>
      </c>
      <c r="AH402" s="2">
        <v>4.55</v>
      </c>
      <c r="AI402" s="2">
        <v>4.97</v>
      </c>
      <c r="AJ402" s="2">
        <v>5.23</v>
      </c>
      <c r="AK402" s="2">
        <v>5.35</v>
      </c>
      <c r="AL402" s="11">
        <v>3.426069</v>
      </c>
      <c r="AM402" s="11">
        <v>3.4554659999999999</v>
      </c>
      <c r="AN402" s="11">
        <v>3.5917797</v>
      </c>
      <c r="AO402" s="11">
        <v>3.7747405999999999</v>
      </c>
      <c r="AP402" s="11">
        <v>3.9610474999999998</v>
      </c>
      <c r="AQ402" s="11">
        <v>4.1437540999999998</v>
      </c>
      <c r="AR402" s="11"/>
      <c r="AS402" s="2"/>
      <c r="AT402" s="7">
        <f t="shared" si="57"/>
        <v>3.4498999999999995</v>
      </c>
      <c r="AU402" s="7">
        <f t="shared" si="58"/>
        <v>3.1639999999999997</v>
      </c>
      <c r="AV402" s="7">
        <f t="shared" si="59"/>
        <v>1.9339999999999999</v>
      </c>
      <c r="AW402" s="2"/>
      <c r="AX402" s="8">
        <f t="shared" si="60"/>
        <v>20.000000000000018</v>
      </c>
      <c r="AY402" s="8">
        <f t="shared" si="61"/>
        <v>28.589999999999982</v>
      </c>
      <c r="AZ402" s="2"/>
      <c r="BA402" s="2">
        <f t="shared" si="62"/>
        <v>0.69999999999999973</v>
      </c>
      <c r="BB402" s="2">
        <f t="shared" si="63"/>
        <v>0.46999999999999975</v>
      </c>
      <c r="BC402" s="2"/>
      <c r="CB402" s="2"/>
    </row>
    <row r="403" spans="1:80" x14ac:dyDescent="0.25">
      <c r="A403" s="5">
        <f t="shared" si="64"/>
        <v>45842</v>
      </c>
      <c r="B403" t="s">
        <v>423</v>
      </c>
      <c r="C403" s="2">
        <v>4.55</v>
      </c>
      <c r="D403" s="2" t="e">
        <v>#N/A</v>
      </c>
      <c r="E403" s="2">
        <v>2.56</v>
      </c>
      <c r="F403" s="2">
        <v>3.47</v>
      </c>
      <c r="G403" s="7">
        <v>1.431</v>
      </c>
      <c r="H403" s="2">
        <v>4.5599999999999996</v>
      </c>
      <c r="I403" s="2">
        <v>2.2799999999999998</v>
      </c>
      <c r="J403" s="2">
        <v>3.36</v>
      </c>
      <c r="K403" s="2">
        <v>3.27</v>
      </c>
      <c r="L403" s="2">
        <v>3.21</v>
      </c>
      <c r="M403" s="3">
        <v>4.1954000000000002</v>
      </c>
      <c r="N403" s="2"/>
      <c r="O403" s="2">
        <v>3.85</v>
      </c>
      <c r="P403" s="2" t="e">
        <v>#N/A</v>
      </c>
      <c r="Q403" s="2"/>
      <c r="R403" s="3">
        <v>3.7925</v>
      </c>
      <c r="S403" s="3">
        <v>3.6194999999999999</v>
      </c>
      <c r="T403" s="4">
        <v>3.9809999999999999</v>
      </c>
      <c r="U403" s="4">
        <v>3.6309999999999998</v>
      </c>
      <c r="V403" s="3">
        <v>1.794</v>
      </c>
      <c r="W403" s="3">
        <v>1.851</v>
      </c>
      <c r="X403" s="2"/>
      <c r="Y403" s="2">
        <v>3.77</v>
      </c>
      <c r="Z403" s="2">
        <v>3.85</v>
      </c>
      <c r="AA403" s="2">
        <v>3.84</v>
      </c>
      <c r="AB403" s="2">
        <v>3.91</v>
      </c>
      <c r="AC403" s="2">
        <v>3.99</v>
      </c>
      <c r="AD403" s="2">
        <v>4.1399999999999997</v>
      </c>
      <c r="AE403" s="2">
        <v>4.1399999999999997</v>
      </c>
      <c r="AF403" s="2">
        <v>4.3499999999999996</v>
      </c>
      <c r="AG403" s="2">
        <v>4.4800000000000004</v>
      </c>
      <c r="AH403" s="2">
        <v>4.55</v>
      </c>
      <c r="AI403" s="2">
        <v>4.95</v>
      </c>
      <c r="AJ403" s="2">
        <v>5.23</v>
      </c>
      <c r="AK403" s="2">
        <v>5.31</v>
      </c>
      <c r="AL403" s="11">
        <v>3.4236835999999999</v>
      </c>
      <c r="AM403" s="11">
        <v>3.4557508000000001</v>
      </c>
      <c r="AN403" s="11">
        <v>3.5887232999999998</v>
      </c>
      <c r="AO403" s="11">
        <v>3.7578494</v>
      </c>
      <c r="AP403" s="11">
        <v>3.9441229</v>
      </c>
      <c r="AQ403" s="11">
        <v>4.1363352000000004</v>
      </c>
      <c r="AR403" s="11"/>
      <c r="AS403" s="2"/>
      <c r="AT403" s="7">
        <f t="shared" si="57"/>
        <v>3.4464999999999999</v>
      </c>
      <c r="AU403" s="7">
        <f t="shared" si="58"/>
        <v>3.2809999999999997</v>
      </c>
      <c r="AV403" s="7">
        <f t="shared" si="59"/>
        <v>1.9079999999999999</v>
      </c>
      <c r="AW403" s="2"/>
      <c r="AX403" s="8" t="e">
        <f t="shared" si="60"/>
        <v>#N/A</v>
      </c>
      <c r="AY403" s="8">
        <f t="shared" si="61"/>
        <v>16.550000000000018</v>
      </c>
      <c r="AZ403" s="2"/>
      <c r="BA403" s="2">
        <f t="shared" si="62"/>
        <v>0.69999999999999973</v>
      </c>
      <c r="BB403" s="2" t="e">
        <f t="shared" si="63"/>
        <v>#N/A</v>
      </c>
      <c r="BC403" s="2"/>
      <c r="CB403" s="2"/>
    </row>
    <row r="404" spans="1:80" x14ac:dyDescent="0.25">
      <c r="A404" s="5">
        <f t="shared" si="64"/>
        <v>45845</v>
      </c>
      <c r="B404" t="s">
        <v>424</v>
      </c>
      <c r="C404" s="2">
        <v>4.58</v>
      </c>
      <c r="D404" s="2">
        <v>4.4000000000000004</v>
      </c>
      <c r="E404" s="2">
        <v>2.6</v>
      </c>
      <c r="F404" s="2">
        <v>3.52</v>
      </c>
      <c r="G404" s="7">
        <v>1.4650000000000001</v>
      </c>
      <c r="H404" s="2">
        <v>4.55</v>
      </c>
      <c r="I404" s="2">
        <v>2.29</v>
      </c>
      <c r="J404" s="2">
        <v>3.4</v>
      </c>
      <c r="K404" s="2">
        <v>3.32</v>
      </c>
      <c r="L404" s="2">
        <v>3.26</v>
      </c>
      <c r="M404" s="3">
        <v>4.1829000000000001</v>
      </c>
      <c r="N404" s="2"/>
      <c r="O404" s="2">
        <v>3.87</v>
      </c>
      <c r="P404" s="2">
        <v>3.9</v>
      </c>
      <c r="Q404" s="2"/>
      <c r="R404" s="3">
        <v>3.7942999999999998</v>
      </c>
      <c r="S404" s="3">
        <v>3.6301999999999999</v>
      </c>
      <c r="T404" s="4">
        <v>3.968</v>
      </c>
      <c r="U404" s="4">
        <v>3.6139999999999999</v>
      </c>
      <c r="V404" s="3">
        <v>1.798</v>
      </c>
      <c r="W404" s="3">
        <v>1.8620000000000001</v>
      </c>
      <c r="X404" s="2"/>
      <c r="Y404" s="2">
        <v>3.79</v>
      </c>
      <c r="Z404" s="2">
        <v>3.87</v>
      </c>
      <c r="AA404" s="2">
        <v>3.85</v>
      </c>
      <c r="AB404" s="2">
        <v>3.93</v>
      </c>
      <c r="AC404" s="2">
        <v>4.01</v>
      </c>
      <c r="AD404" s="2">
        <v>4.18</v>
      </c>
      <c r="AE404" s="2">
        <v>4.17</v>
      </c>
      <c r="AF404" s="2">
        <v>4.38</v>
      </c>
      <c r="AG404" s="2">
        <v>4.51</v>
      </c>
      <c r="AH404" s="2">
        <v>4.58</v>
      </c>
      <c r="AI404" s="2">
        <v>5.01</v>
      </c>
      <c r="AJ404" s="2">
        <v>5.28</v>
      </c>
      <c r="AK404" s="2">
        <v>5.39</v>
      </c>
      <c r="AL404" s="11">
        <v>3.4503149999999998</v>
      </c>
      <c r="AM404" s="11">
        <v>3.5072796999999998</v>
      </c>
      <c r="AN404" s="11">
        <v>3.6213377000000002</v>
      </c>
      <c r="AO404" s="11">
        <v>3.7841176000000001</v>
      </c>
      <c r="AP404" s="11">
        <v>3.9739428999999999</v>
      </c>
      <c r="AQ404" s="11">
        <v>4.1747617999999997</v>
      </c>
      <c r="AR404" s="11"/>
      <c r="AS404" s="2"/>
      <c r="AT404" s="7">
        <f t="shared" si="57"/>
        <v>3.4661</v>
      </c>
      <c r="AU404" s="7">
        <f t="shared" si="58"/>
        <v>3.26</v>
      </c>
      <c r="AV404" s="7">
        <f t="shared" si="59"/>
        <v>1.9260000000000002</v>
      </c>
      <c r="AW404" s="2"/>
      <c r="AX404" s="8">
        <f t="shared" si="60"/>
        <v>17.999999999999972</v>
      </c>
      <c r="AY404" s="8">
        <f t="shared" si="61"/>
        <v>20.610000000000017</v>
      </c>
      <c r="AZ404" s="2"/>
      <c r="BA404" s="2">
        <f t="shared" si="62"/>
        <v>0.71</v>
      </c>
      <c r="BB404" s="2">
        <f t="shared" si="63"/>
        <v>0.50000000000000044</v>
      </c>
      <c r="BC404" s="2"/>
      <c r="CB404" s="2"/>
    </row>
    <row r="405" spans="1:80" x14ac:dyDescent="0.25">
      <c r="A405" s="5">
        <f t="shared" si="64"/>
        <v>45846</v>
      </c>
      <c r="B405" t="s">
        <v>425</v>
      </c>
      <c r="C405" s="2">
        <v>4.63</v>
      </c>
      <c r="D405" s="2">
        <v>4.42</v>
      </c>
      <c r="E405" s="2">
        <v>2.64</v>
      </c>
      <c r="F405" s="2">
        <v>3.57</v>
      </c>
      <c r="G405" s="7">
        <v>1.486</v>
      </c>
      <c r="H405" s="2">
        <v>4.57</v>
      </c>
      <c r="I405" s="2">
        <v>2.3199999999999998</v>
      </c>
      <c r="J405" s="2">
        <v>3.44</v>
      </c>
      <c r="K405" s="2">
        <v>3.36</v>
      </c>
      <c r="L405" s="2">
        <v>3.3</v>
      </c>
      <c r="M405" s="3">
        <v>4.2643000000000004</v>
      </c>
      <c r="N405" s="2"/>
      <c r="O405" s="2">
        <v>3.9</v>
      </c>
      <c r="P405" s="2">
        <v>3.91</v>
      </c>
      <c r="Q405" s="2"/>
      <c r="R405" s="3">
        <v>3.8077000000000001</v>
      </c>
      <c r="S405" s="3">
        <v>3.6505000000000001</v>
      </c>
      <c r="T405" s="4">
        <v>3.9889999999999999</v>
      </c>
      <c r="U405" s="4">
        <v>3.64</v>
      </c>
      <c r="V405" s="3">
        <v>1.831</v>
      </c>
      <c r="W405" s="3">
        <v>1.9</v>
      </c>
      <c r="X405" s="2"/>
      <c r="Y405" s="2">
        <v>3.78</v>
      </c>
      <c r="Z405" s="2">
        <v>3.9</v>
      </c>
      <c r="AA405" s="2">
        <v>3.87</v>
      </c>
      <c r="AB405" s="2">
        <v>3.97</v>
      </c>
      <c r="AC405" s="2">
        <v>4.05</v>
      </c>
      <c r="AD405" s="2">
        <v>4.21</v>
      </c>
      <c r="AE405" s="2">
        <v>4.21</v>
      </c>
      <c r="AF405" s="2">
        <v>4.42</v>
      </c>
      <c r="AG405" s="2">
        <v>4.5599999999999996</v>
      </c>
      <c r="AH405" s="2">
        <v>4.63</v>
      </c>
      <c r="AI405" s="2">
        <v>5.03</v>
      </c>
      <c r="AJ405" s="2">
        <v>5.34</v>
      </c>
      <c r="AK405" s="2">
        <v>5.44</v>
      </c>
      <c r="AL405" s="11">
        <v>3.471381</v>
      </c>
      <c r="AM405" s="11">
        <v>3.5360371000000002</v>
      </c>
      <c r="AN405" s="11">
        <v>3.6447254</v>
      </c>
      <c r="AO405" s="11">
        <v>3.8184695999999998</v>
      </c>
      <c r="AP405" s="11">
        <v>4.0266871999999996</v>
      </c>
      <c r="AQ405" s="11">
        <v>4.2343412999999996</v>
      </c>
      <c r="AR405" s="11"/>
      <c r="AS405" s="2"/>
      <c r="AT405" s="7">
        <f t="shared" si="57"/>
        <v>3.4933000000000001</v>
      </c>
      <c r="AU405" s="7">
        <f t="shared" si="58"/>
        <v>3.2910000000000004</v>
      </c>
      <c r="AV405" s="7">
        <f t="shared" si="59"/>
        <v>1.9689999999999999</v>
      </c>
      <c r="AW405" s="2"/>
      <c r="AX405" s="8">
        <f t="shared" si="60"/>
        <v>20.999999999999996</v>
      </c>
      <c r="AY405" s="8">
        <f t="shared" si="61"/>
        <v>20.229999999999968</v>
      </c>
      <c r="AZ405" s="2"/>
      <c r="BA405" s="2">
        <f t="shared" si="62"/>
        <v>0.73</v>
      </c>
      <c r="BB405" s="2">
        <f t="shared" si="63"/>
        <v>0.50999999999999979</v>
      </c>
      <c r="BC405" s="2"/>
      <c r="CB405" s="2"/>
    </row>
    <row r="406" spans="1:80" x14ac:dyDescent="0.25">
      <c r="A406" s="5">
        <f t="shared" si="64"/>
        <v>45847</v>
      </c>
      <c r="B406" t="s">
        <v>426</v>
      </c>
      <c r="C406" s="2">
        <v>4.5999999999999996</v>
      </c>
      <c r="D406" s="2">
        <v>4.34</v>
      </c>
      <c r="E406" s="2">
        <v>2.62</v>
      </c>
      <c r="F406" s="2">
        <v>3.55</v>
      </c>
      <c r="G406" s="7">
        <v>1.5049999999999999</v>
      </c>
      <c r="H406" s="2">
        <v>4.63</v>
      </c>
      <c r="I406" s="2">
        <v>2.29</v>
      </c>
      <c r="J406" s="2">
        <v>3.38</v>
      </c>
      <c r="K406" s="2">
        <v>3.35</v>
      </c>
      <c r="L406" s="2">
        <v>3.28</v>
      </c>
      <c r="M406" s="3">
        <v>4.3419999999999996</v>
      </c>
      <c r="N406" s="2"/>
      <c r="O406" s="2">
        <v>3.87</v>
      </c>
      <c r="P406" s="2">
        <v>3.86</v>
      </c>
      <c r="Q406" s="2"/>
      <c r="R406" s="3">
        <v>3.8048000000000002</v>
      </c>
      <c r="S406" s="3">
        <v>3.6476999999999999</v>
      </c>
      <c r="T406" s="4">
        <v>3.99</v>
      </c>
      <c r="U406" s="4">
        <v>3.6419999999999999</v>
      </c>
      <c r="V406" s="3">
        <v>1.825</v>
      </c>
      <c r="W406" s="3">
        <v>1.885</v>
      </c>
      <c r="X406" s="2"/>
      <c r="Y406" s="2">
        <v>3.77</v>
      </c>
      <c r="Z406" s="2">
        <v>3.87</v>
      </c>
      <c r="AA406" s="2">
        <v>3.87</v>
      </c>
      <c r="AB406" s="2">
        <v>3.96</v>
      </c>
      <c r="AC406" s="2">
        <v>4.04</v>
      </c>
      <c r="AD406" s="2">
        <v>4.2</v>
      </c>
      <c r="AE406" s="2">
        <v>4.1900000000000004</v>
      </c>
      <c r="AF406" s="2">
        <v>4.4000000000000004</v>
      </c>
      <c r="AG406" s="2">
        <v>4.53</v>
      </c>
      <c r="AH406" s="2">
        <v>4.5999999999999996</v>
      </c>
      <c r="AI406" s="2">
        <v>5.03</v>
      </c>
      <c r="AJ406" s="2">
        <v>5.29</v>
      </c>
      <c r="AK406" s="2">
        <v>5.42</v>
      </c>
      <c r="AL406" s="11">
        <v>3.4656889</v>
      </c>
      <c r="AM406" s="11">
        <v>3.5251983999999998</v>
      </c>
      <c r="AN406" s="11">
        <v>3.6355835999999999</v>
      </c>
      <c r="AO406" s="11">
        <v>3.8046411999999998</v>
      </c>
      <c r="AP406" s="11">
        <v>3.9978159</v>
      </c>
      <c r="AQ406" s="11">
        <v>4.1952607999999998</v>
      </c>
      <c r="AR406" s="11"/>
      <c r="AS406" s="2"/>
      <c r="AT406" s="7">
        <f t="shared" si="57"/>
        <v>3.4905999999999997</v>
      </c>
      <c r="AU406" s="7">
        <f t="shared" si="58"/>
        <v>3.2939999999999996</v>
      </c>
      <c r="AV406" s="7">
        <f t="shared" si="59"/>
        <v>1.9450000000000001</v>
      </c>
      <c r="AW406" s="2"/>
      <c r="AX406" s="8">
        <f t="shared" si="60"/>
        <v>25.999999999999979</v>
      </c>
      <c r="AY406" s="8">
        <f t="shared" si="61"/>
        <v>19.660000000000011</v>
      </c>
      <c r="AZ406" s="2"/>
      <c r="BA406" s="2">
        <f t="shared" si="62"/>
        <v>0.72999999999999954</v>
      </c>
      <c r="BB406" s="2">
        <f t="shared" si="63"/>
        <v>0.48</v>
      </c>
      <c r="BC406" s="2"/>
      <c r="CB406" s="2"/>
    </row>
    <row r="407" spans="1:80" x14ac:dyDescent="0.25">
      <c r="A407" s="5">
        <f t="shared" si="64"/>
        <v>45848</v>
      </c>
      <c r="B407" t="s">
        <v>427</v>
      </c>
      <c r="C407" s="2">
        <v>4.5999999999999996</v>
      </c>
      <c r="D407" s="2">
        <v>4.3499999999999996</v>
      </c>
      <c r="E407" s="2">
        <v>2.65</v>
      </c>
      <c r="F407" s="2">
        <v>3.59</v>
      </c>
      <c r="G407" s="7">
        <v>1.4910000000000001</v>
      </c>
      <c r="H407" s="2">
        <v>4.55</v>
      </c>
      <c r="I407" s="2">
        <v>2.39</v>
      </c>
      <c r="J407" s="2">
        <v>3.41</v>
      </c>
      <c r="K407" s="2">
        <v>3.39</v>
      </c>
      <c r="L407" s="2">
        <v>3.3</v>
      </c>
      <c r="M407" s="3">
        <v>4.2869000000000002</v>
      </c>
      <c r="N407" s="2"/>
      <c r="O407" s="2">
        <v>3.86</v>
      </c>
      <c r="P407" s="2">
        <v>3.87</v>
      </c>
      <c r="Q407" s="2"/>
      <c r="R407" s="3">
        <v>3.7985000000000002</v>
      </c>
      <c r="S407" s="3">
        <v>3.6419000000000001</v>
      </c>
      <c r="T407" s="4">
        <v>3.9529999999999998</v>
      </c>
      <c r="U407" s="4">
        <v>3.6019999999999999</v>
      </c>
      <c r="V407" s="3">
        <v>1.85</v>
      </c>
      <c r="W407" s="3">
        <v>1.9159999999999999</v>
      </c>
      <c r="X407" s="2"/>
      <c r="Y407" s="2">
        <v>3.78</v>
      </c>
      <c r="Z407" s="2">
        <v>3.86</v>
      </c>
      <c r="AA407" s="2">
        <v>3.86</v>
      </c>
      <c r="AB407" s="2">
        <v>3.94</v>
      </c>
      <c r="AC407" s="2">
        <v>4.03</v>
      </c>
      <c r="AD407" s="2">
        <v>4.2</v>
      </c>
      <c r="AE407" s="2">
        <v>4.1900000000000004</v>
      </c>
      <c r="AF407" s="2">
        <v>4.4000000000000004</v>
      </c>
      <c r="AG407" s="2">
        <v>4.5199999999999996</v>
      </c>
      <c r="AH407" s="2">
        <v>4.5999999999999996</v>
      </c>
      <c r="AI407" s="2">
        <v>5</v>
      </c>
      <c r="AJ407" s="2">
        <v>5.29</v>
      </c>
      <c r="AK407" s="2">
        <v>5.4</v>
      </c>
      <c r="AL407" s="11">
        <v>3.4479568999999999</v>
      </c>
      <c r="AM407" s="11">
        <v>3.5096695000000002</v>
      </c>
      <c r="AN407" s="11">
        <v>3.6458160999999998</v>
      </c>
      <c r="AO407" s="11">
        <v>3.8224803000000001</v>
      </c>
      <c r="AP407" s="11">
        <v>4.0084106999999998</v>
      </c>
      <c r="AQ407" s="11">
        <v>4.1971327</v>
      </c>
      <c r="AR407" s="11"/>
      <c r="AS407" s="2"/>
      <c r="AT407" s="7">
        <f t="shared" si="57"/>
        <v>3.4853000000000001</v>
      </c>
      <c r="AU407" s="7">
        <f t="shared" si="58"/>
        <v>3.2509999999999999</v>
      </c>
      <c r="AV407" s="7">
        <f t="shared" si="59"/>
        <v>1.9819999999999998</v>
      </c>
      <c r="AW407" s="2"/>
      <c r="AX407" s="8">
        <f t="shared" si="60"/>
        <v>25</v>
      </c>
      <c r="AY407" s="8">
        <f t="shared" si="61"/>
        <v>23.430000000000017</v>
      </c>
      <c r="AZ407" s="2"/>
      <c r="BA407" s="2">
        <f t="shared" si="62"/>
        <v>0.73999999999999977</v>
      </c>
      <c r="BB407" s="2">
        <f t="shared" si="63"/>
        <v>0.47999999999999954</v>
      </c>
      <c r="BC407" s="2"/>
      <c r="CB407" s="2"/>
    </row>
    <row r="408" spans="1:80" x14ac:dyDescent="0.25">
      <c r="A408" s="5">
        <f t="shared" si="64"/>
        <v>45849</v>
      </c>
      <c r="B408" t="s">
        <v>428</v>
      </c>
      <c r="C408" s="2">
        <v>4.63</v>
      </c>
      <c r="D408" s="2">
        <v>4.43</v>
      </c>
      <c r="E408" s="2">
        <v>2.69</v>
      </c>
      <c r="F408" s="2">
        <v>3.61</v>
      </c>
      <c r="G408" s="7">
        <v>1.5289999999999999</v>
      </c>
      <c r="H408" s="2">
        <v>4.55</v>
      </c>
      <c r="I408" s="2">
        <v>2.42</v>
      </c>
      <c r="J408" s="2">
        <v>3.5</v>
      </c>
      <c r="K408" s="2">
        <v>3.42</v>
      </c>
      <c r="L408" s="2">
        <v>3.33</v>
      </c>
      <c r="M408" s="3">
        <v>4.3296999999999999</v>
      </c>
      <c r="N408" s="2"/>
      <c r="O408" s="2">
        <v>3.88</v>
      </c>
      <c r="P408" s="2">
        <v>3.91</v>
      </c>
      <c r="Q408" s="2"/>
      <c r="R408" s="3">
        <v>3.802</v>
      </c>
      <c r="S408" s="3">
        <v>3.6503000000000001</v>
      </c>
      <c r="T408" s="4">
        <v>3.9689999999999999</v>
      </c>
      <c r="U408" s="4">
        <v>3.629</v>
      </c>
      <c r="V408" s="3">
        <v>1.871</v>
      </c>
      <c r="W408" s="3">
        <v>1.9379999999999999</v>
      </c>
      <c r="X408" s="2"/>
      <c r="Y408" s="2">
        <v>3.78</v>
      </c>
      <c r="Z408" s="2">
        <v>3.88</v>
      </c>
      <c r="AA408" s="2">
        <v>3.88</v>
      </c>
      <c r="AB408" s="2">
        <v>3.97</v>
      </c>
      <c r="AC408" s="2">
        <v>4.0599999999999996</v>
      </c>
      <c r="AD408" s="2">
        <v>4.2300000000000004</v>
      </c>
      <c r="AE408" s="2">
        <v>4.2300000000000004</v>
      </c>
      <c r="AF408" s="2">
        <v>4.43</v>
      </c>
      <c r="AG408" s="2">
        <v>4.5599999999999996</v>
      </c>
      <c r="AH408" s="2">
        <v>4.63</v>
      </c>
      <c r="AI408" s="2">
        <v>5.03</v>
      </c>
      <c r="AJ408" s="2">
        <v>5.32</v>
      </c>
      <c r="AK408" s="2">
        <v>5.43</v>
      </c>
      <c r="AL408" s="11">
        <v>3.4555433</v>
      </c>
      <c r="AM408" s="11">
        <v>3.5148915999999999</v>
      </c>
      <c r="AN408" s="11">
        <v>3.6722193999999999</v>
      </c>
      <c r="AO408" s="11">
        <v>3.8554388999999998</v>
      </c>
      <c r="AP408" s="11">
        <v>4.0440253000000004</v>
      </c>
      <c r="AQ408" s="11">
        <v>4.2360100999999997</v>
      </c>
      <c r="AR408" s="11"/>
      <c r="AS408" s="2"/>
      <c r="AT408" s="7">
        <f t="shared" si="57"/>
        <v>3.4986000000000002</v>
      </c>
      <c r="AU408" s="7">
        <f t="shared" si="58"/>
        <v>3.2890000000000001</v>
      </c>
      <c r="AV408" s="7">
        <f t="shared" si="59"/>
        <v>2.0049999999999999</v>
      </c>
      <c r="AW408" s="2"/>
      <c r="AX408" s="8">
        <f t="shared" si="60"/>
        <v>20.000000000000018</v>
      </c>
      <c r="AY408" s="8">
        <f t="shared" si="61"/>
        <v>20.96</v>
      </c>
      <c r="AZ408" s="2"/>
      <c r="BA408" s="2">
        <f t="shared" si="62"/>
        <v>0.75</v>
      </c>
      <c r="BB408" s="2">
        <f t="shared" si="63"/>
        <v>0.51999999999999957</v>
      </c>
      <c r="BC408" s="2"/>
      <c r="CB408" s="2"/>
    </row>
    <row r="409" spans="1:80" x14ac:dyDescent="0.25">
      <c r="A409" s="5">
        <f t="shared" si="64"/>
        <v>45852</v>
      </c>
      <c r="B409" t="s">
        <v>429</v>
      </c>
      <c r="C409" s="2">
        <v>4.59</v>
      </c>
      <c r="D409" s="2">
        <v>4.43</v>
      </c>
      <c r="E409" s="2">
        <v>2.72</v>
      </c>
      <c r="F409" s="2">
        <v>3.62</v>
      </c>
      <c r="G409" s="7">
        <v>1.577</v>
      </c>
      <c r="H409" s="2">
        <v>4.59</v>
      </c>
      <c r="I409" s="2">
        <v>2.38</v>
      </c>
      <c r="J409" s="2">
        <v>3.52</v>
      </c>
      <c r="K409" s="2">
        <v>3.42</v>
      </c>
      <c r="L409" s="2">
        <v>3.33</v>
      </c>
      <c r="M409" s="3">
        <v>4.3720999999999997</v>
      </c>
      <c r="N409" s="2"/>
      <c r="O409" s="2">
        <v>3.82</v>
      </c>
      <c r="P409" s="2">
        <v>3.9</v>
      </c>
      <c r="Q409" s="2"/>
      <c r="R409" s="3">
        <v>3.7544</v>
      </c>
      <c r="S409" s="3">
        <v>3.6088</v>
      </c>
      <c r="T409" s="4">
        <v>3.9780000000000002</v>
      </c>
      <c r="U409" s="4">
        <v>3.6339999999999999</v>
      </c>
      <c r="V409" s="3">
        <v>1.8440000000000001</v>
      </c>
      <c r="W409" s="3">
        <v>1.913</v>
      </c>
      <c r="X409" s="2"/>
      <c r="Y409" s="2">
        <v>3.74</v>
      </c>
      <c r="Z409" s="2">
        <v>3.82</v>
      </c>
      <c r="AA409" s="2">
        <v>3.83</v>
      </c>
      <c r="AB409" s="2">
        <v>3.92</v>
      </c>
      <c r="AC409" s="2">
        <v>4.01</v>
      </c>
      <c r="AD409" s="2">
        <v>4.18</v>
      </c>
      <c r="AE409" s="2">
        <v>4.1900000000000004</v>
      </c>
      <c r="AF409" s="2">
        <v>4.3899999999999997</v>
      </c>
      <c r="AG409" s="2">
        <v>4.5199999999999996</v>
      </c>
      <c r="AH409" s="2">
        <v>4.59</v>
      </c>
      <c r="AI409" s="2">
        <v>5.05</v>
      </c>
      <c r="AJ409" s="2">
        <v>5.3</v>
      </c>
      <c r="AK409" s="2">
        <v>5.44</v>
      </c>
      <c r="AL409" s="11">
        <v>3.4142301000000002</v>
      </c>
      <c r="AM409" s="11">
        <v>3.5236361</v>
      </c>
      <c r="AN409" s="11">
        <v>3.6527265999999998</v>
      </c>
      <c r="AO409" s="11">
        <v>3.8149912000000001</v>
      </c>
      <c r="AP409" s="11">
        <v>4.0074541999999997</v>
      </c>
      <c r="AQ409" s="11">
        <v>4.2146357999999999</v>
      </c>
      <c r="AR409" s="11"/>
      <c r="AS409" s="2"/>
      <c r="AT409" s="7">
        <f t="shared" si="57"/>
        <v>3.4632000000000001</v>
      </c>
      <c r="AU409" s="7">
        <f t="shared" si="58"/>
        <v>3.2899999999999996</v>
      </c>
      <c r="AV409" s="7">
        <f t="shared" si="59"/>
        <v>1.982</v>
      </c>
      <c r="AW409" s="2"/>
      <c r="AX409" s="8">
        <f t="shared" si="60"/>
        <v>16.000000000000014</v>
      </c>
      <c r="AY409" s="8">
        <f t="shared" si="61"/>
        <v>17.320000000000046</v>
      </c>
      <c r="AZ409" s="2"/>
      <c r="BA409" s="2">
        <f t="shared" si="62"/>
        <v>0.77</v>
      </c>
      <c r="BB409" s="2">
        <f t="shared" si="63"/>
        <v>0.5299999999999998</v>
      </c>
      <c r="BC409" s="2"/>
      <c r="CB409" s="2"/>
    </row>
    <row r="410" spans="1:80" x14ac:dyDescent="0.25">
      <c r="A410" s="5">
        <f t="shared" si="64"/>
        <v>45853</v>
      </c>
      <c r="B410" t="s">
        <v>430</v>
      </c>
      <c r="C410" s="2">
        <v>4.63</v>
      </c>
      <c r="D410" s="2">
        <v>4.5</v>
      </c>
      <c r="E410" s="2">
        <v>2.7</v>
      </c>
      <c r="F410" s="2">
        <v>3.6</v>
      </c>
      <c r="G410" s="7">
        <v>1.577</v>
      </c>
      <c r="H410" s="2">
        <v>4.6100000000000003</v>
      </c>
      <c r="I410" s="2">
        <v>2.37</v>
      </c>
      <c r="J410" s="2">
        <v>3.61</v>
      </c>
      <c r="K410" s="2">
        <v>3.4</v>
      </c>
      <c r="L410" s="2">
        <v>3.32</v>
      </c>
      <c r="M410" s="3">
        <v>4.3776999999999999</v>
      </c>
      <c r="N410" s="2"/>
      <c r="O410" s="2">
        <v>3.84</v>
      </c>
      <c r="P410" s="2">
        <v>3.96</v>
      </c>
      <c r="Q410" s="2"/>
      <c r="R410" s="3">
        <v>3.7696999999999998</v>
      </c>
      <c r="S410" s="3">
        <v>3.6265000000000001</v>
      </c>
      <c r="T410" s="4">
        <v>3.9849999999999999</v>
      </c>
      <c r="U410" s="4">
        <v>3.6480000000000001</v>
      </c>
      <c r="V410" s="3">
        <v>1.835</v>
      </c>
      <c r="W410" s="3">
        <v>1.9019999999999999</v>
      </c>
      <c r="X410" s="2"/>
      <c r="Y410" s="2">
        <v>3.77</v>
      </c>
      <c r="Z410" s="2">
        <v>3.84</v>
      </c>
      <c r="AA410" s="2">
        <v>3.86</v>
      </c>
      <c r="AB410" s="2">
        <v>3.95</v>
      </c>
      <c r="AC410" s="2">
        <v>4.04</v>
      </c>
      <c r="AD410" s="2">
        <v>4.22</v>
      </c>
      <c r="AE410" s="2">
        <v>4.22</v>
      </c>
      <c r="AF410" s="2">
        <v>4.43</v>
      </c>
      <c r="AG410" s="2">
        <v>4.5599999999999996</v>
      </c>
      <c r="AH410" s="2">
        <v>4.63</v>
      </c>
      <c r="AI410" s="2">
        <v>5.08</v>
      </c>
      <c r="AJ410" s="2">
        <v>5.34</v>
      </c>
      <c r="AK410" s="2">
        <v>5.47</v>
      </c>
      <c r="AL410" s="11">
        <v>3.4521506999999998</v>
      </c>
      <c r="AM410" s="11">
        <v>3.5569784000000002</v>
      </c>
      <c r="AN410" s="11">
        <v>3.6759135999999999</v>
      </c>
      <c r="AO410" s="11">
        <v>3.8438672</v>
      </c>
      <c r="AP410" s="11">
        <v>4.0435140000000001</v>
      </c>
      <c r="AQ410" s="11">
        <v>4.2482157000000003</v>
      </c>
      <c r="AR410" s="11"/>
      <c r="AS410" s="2"/>
      <c r="AT410" s="7">
        <f t="shared" si="57"/>
        <v>3.4833000000000003</v>
      </c>
      <c r="AU410" s="7">
        <f t="shared" si="58"/>
        <v>3.3110000000000004</v>
      </c>
      <c r="AV410" s="7">
        <f t="shared" si="59"/>
        <v>1.9689999999999999</v>
      </c>
      <c r="AW410" s="2"/>
      <c r="AX410" s="8">
        <f t="shared" si="60"/>
        <v>12.999999999999989</v>
      </c>
      <c r="AY410" s="8">
        <f t="shared" si="61"/>
        <v>17.22999999999999</v>
      </c>
      <c r="AZ410" s="2"/>
      <c r="BA410" s="2">
        <f t="shared" si="62"/>
        <v>0.79</v>
      </c>
      <c r="BB410" s="2">
        <f t="shared" si="63"/>
        <v>0.54</v>
      </c>
      <c r="BC410" s="2"/>
      <c r="CB410" s="2"/>
    </row>
    <row r="411" spans="1:80" x14ac:dyDescent="0.25">
      <c r="A411" s="5">
        <f t="shared" si="64"/>
        <v>45854</v>
      </c>
      <c r="B411" t="s">
        <v>431</v>
      </c>
      <c r="C411" s="2">
        <v>4.6399999999999997</v>
      </c>
      <c r="D411" s="2">
        <v>4.46</v>
      </c>
      <c r="E411" s="2">
        <v>2.68</v>
      </c>
      <c r="F411" s="2">
        <v>3.57</v>
      </c>
      <c r="G411" s="7">
        <v>1.57</v>
      </c>
      <c r="H411" s="2">
        <v>4.62</v>
      </c>
      <c r="I411" s="2">
        <v>2.36</v>
      </c>
      <c r="J411" s="2">
        <v>3.59</v>
      </c>
      <c r="K411" s="2">
        <v>3.37</v>
      </c>
      <c r="L411" s="2">
        <v>3.29</v>
      </c>
      <c r="M411" s="3">
        <v>4.4009</v>
      </c>
      <c r="N411" s="2"/>
      <c r="O411" s="2">
        <v>3.86</v>
      </c>
      <c r="P411" s="2">
        <v>3.89</v>
      </c>
      <c r="Q411" s="2"/>
      <c r="R411" s="3">
        <v>3.7904</v>
      </c>
      <c r="S411" s="3">
        <v>3.6444000000000001</v>
      </c>
      <c r="T411" s="4">
        <v>4.0279999999999996</v>
      </c>
      <c r="U411" s="4">
        <v>3.6989999999999998</v>
      </c>
      <c r="V411" s="3">
        <v>1.82</v>
      </c>
      <c r="W411" s="3">
        <v>1.877</v>
      </c>
      <c r="X411" s="2"/>
      <c r="Y411" s="2">
        <v>3.78</v>
      </c>
      <c r="Z411" s="2">
        <v>3.86</v>
      </c>
      <c r="AA411" s="2">
        <v>3.86</v>
      </c>
      <c r="AB411" s="2">
        <v>3.96</v>
      </c>
      <c r="AC411" s="2">
        <v>4.0599999999999996</v>
      </c>
      <c r="AD411" s="2">
        <v>4.2300000000000004</v>
      </c>
      <c r="AE411" s="2">
        <v>4.2300000000000004</v>
      </c>
      <c r="AF411" s="2">
        <v>4.4400000000000004</v>
      </c>
      <c r="AG411" s="2">
        <v>4.57</v>
      </c>
      <c r="AH411" s="2">
        <v>4.6399999999999997</v>
      </c>
      <c r="AI411" s="2">
        <v>5.08</v>
      </c>
      <c r="AJ411" s="2">
        <v>5.34</v>
      </c>
      <c r="AK411" s="2">
        <v>5.47</v>
      </c>
      <c r="AL411" s="11">
        <v>3.4637604999999998</v>
      </c>
      <c r="AM411" s="11">
        <v>3.5463279999999999</v>
      </c>
      <c r="AN411" s="11">
        <v>3.6777671999999999</v>
      </c>
      <c r="AO411" s="11">
        <v>3.8617167999999999</v>
      </c>
      <c r="AP411" s="11">
        <v>4.0574351999999996</v>
      </c>
      <c r="AQ411" s="11">
        <v>4.2512677999999999</v>
      </c>
      <c r="AR411" s="11"/>
      <c r="AS411" s="2"/>
      <c r="AT411" s="7">
        <f t="shared" si="57"/>
        <v>3.4984000000000002</v>
      </c>
      <c r="AU411" s="7">
        <f t="shared" si="58"/>
        <v>3.37</v>
      </c>
      <c r="AV411" s="7">
        <f t="shared" si="59"/>
        <v>1.9339999999999999</v>
      </c>
      <c r="AW411" s="2"/>
      <c r="AX411" s="8">
        <f t="shared" si="60"/>
        <v>17.999999999999972</v>
      </c>
      <c r="AY411" s="8">
        <f t="shared" si="61"/>
        <v>12.840000000000007</v>
      </c>
      <c r="AZ411" s="2"/>
      <c r="BA411" s="2">
        <f t="shared" si="62"/>
        <v>0.7799999999999998</v>
      </c>
      <c r="BB411" s="2">
        <f t="shared" si="63"/>
        <v>0.56999999999999984</v>
      </c>
      <c r="BC411" s="2"/>
      <c r="CB411" s="2"/>
    </row>
    <row r="412" spans="1:80" x14ac:dyDescent="0.25">
      <c r="A412" s="5">
        <f t="shared" si="64"/>
        <v>45855</v>
      </c>
      <c r="B412" t="s">
        <v>432</v>
      </c>
      <c r="C412" s="2">
        <v>4.67</v>
      </c>
      <c r="D412" s="2">
        <v>4.47</v>
      </c>
      <c r="E412" s="2">
        <v>2.69</v>
      </c>
      <c r="F412" s="2">
        <v>3.58</v>
      </c>
      <c r="G412" s="7">
        <v>1.556</v>
      </c>
      <c r="H412" s="2">
        <v>4.62</v>
      </c>
      <c r="I412" s="2">
        <v>2.38</v>
      </c>
      <c r="J412" s="2">
        <v>3.57</v>
      </c>
      <c r="K412" s="2">
        <v>3.39</v>
      </c>
      <c r="L412" s="2">
        <v>3.3</v>
      </c>
      <c r="M412" s="3">
        <v>4.3460000000000001</v>
      </c>
      <c r="N412" s="2"/>
      <c r="O412" s="2">
        <v>3.92</v>
      </c>
      <c r="P412" s="2">
        <v>3.92</v>
      </c>
      <c r="Q412" s="2"/>
      <c r="R412" s="3">
        <v>3.8334999999999999</v>
      </c>
      <c r="S412" s="3">
        <v>3.7</v>
      </c>
      <c r="T412" s="4">
        <v>3.9980000000000002</v>
      </c>
      <c r="U412" s="4">
        <v>3.65</v>
      </c>
      <c r="V412" s="3">
        <v>1.833</v>
      </c>
      <c r="W412" s="3">
        <v>1.889</v>
      </c>
      <c r="X412" s="2"/>
      <c r="Y412" s="2">
        <v>3.84</v>
      </c>
      <c r="Z412" s="2">
        <v>3.92</v>
      </c>
      <c r="AA412" s="2">
        <v>3.93</v>
      </c>
      <c r="AB412" s="2">
        <v>4.0199999999999996</v>
      </c>
      <c r="AC412" s="2">
        <v>4.1100000000000003</v>
      </c>
      <c r="AD412" s="2">
        <v>4.26</v>
      </c>
      <c r="AE412" s="2">
        <v>4.2699999999999996</v>
      </c>
      <c r="AF412" s="2">
        <v>4.4800000000000004</v>
      </c>
      <c r="AG412" s="2">
        <v>4.5999999999999996</v>
      </c>
      <c r="AH412" s="2">
        <v>4.67</v>
      </c>
      <c r="AI412" s="2">
        <v>5.12</v>
      </c>
      <c r="AJ412" s="2">
        <v>5.37</v>
      </c>
      <c r="AK412" s="2">
        <v>5.5</v>
      </c>
      <c r="AL412" s="11">
        <v>3.5248642000000001</v>
      </c>
      <c r="AM412" s="11">
        <v>3.5988171000000002</v>
      </c>
      <c r="AN412" s="11">
        <v>3.7326039</v>
      </c>
      <c r="AO412" s="11">
        <v>3.9087040000000002</v>
      </c>
      <c r="AP412" s="11">
        <v>4.0984512999999998</v>
      </c>
      <c r="AQ412" s="11">
        <v>4.2919435999999997</v>
      </c>
      <c r="AR412" s="11"/>
      <c r="AS412" s="2"/>
      <c r="AT412" s="7">
        <f t="shared" si="57"/>
        <v>3.5665000000000004</v>
      </c>
      <c r="AU412" s="7">
        <f t="shared" si="58"/>
        <v>3.3019999999999996</v>
      </c>
      <c r="AV412" s="7">
        <f t="shared" si="59"/>
        <v>1.9450000000000001</v>
      </c>
      <c r="AW412" s="2"/>
      <c r="AX412" s="8">
        <f t="shared" si="60"/>
        <v>20.000000000000018</v>
      </c>
      <c r="AY412" s="8">
        <f t="shared" si="61"/>
        <v>26.450000000000085</v>
      </c>
      <c r="AZ412" s="2"/>
      <c r="BA412" s="2">
        <f t="shared" si="62"/>
        <v>0.75</v>
      </c>
      <c r="BB412" s="2">
        <f t="shared" si="63"/>
        <v>0.54999999999999982</v>
      </c>
      <c r="BC412" s="2"/>
      <c r="CB412" s="2"/>
    </row>
    <row r="413" spans="1:80" x14ac:dyDescent="0.25">
      <c r="A413" s="5">
        <f t="shared" si="64"/>
        <v>45856</v>
      </c>
      <c r="B413" t="s">
        <v>433</v>
      </c>
      <c r="C413" s="2">
        <v>4.67</v>
      </c>
      <c r="D413" s="2">
        <v>4.4400000000000004</v>
      </c>
      <c r="E413" s="2">
        <v>2.68</v>
      </c>
      <c r="F413" s="2">
        <v>3.56</v>
      </c>
      <c r="G413" s="7">
        <v>1.5269999999999999</v>
      </c>
      <c r="H413" s="2">
        <v>4.6399999999999997</v>
      </c>
      <c r="I413" s="2">
        <v>2.4300000000000002</v>
      </c>
      <c r="J413" s="2">
        <v>3.58</v>
      </c>
      <c r="K413" s="2">
        <v>3.39</v>
      </c>
      <c r="L413" s="2">
        <v>3.3</v>
      </c>
      <c r="M413" s="3">
        <v>4.3380000000000001</v>
      </c>
      <c r="N413" s="2"/>
      <c r="O413" s="2">
        <v>3.91</v>
      </c>
      <c r="P413" s="2">
        <v>3.88</v>
      </c>
      <c r="Q413" s="2"/>
      <c r="R413" s="3">
        <v>3.8218999999999999</v>
      </c>
      <c r="S413" s="3">
        <v>3.6865999999999999</v>
      </c>
      <c r="T413" s="4">
        <v>3.9969999999999999</v>
      </c>
      <c r="U413" s="4">
        <v>3.6429999999999998</v>
      </c>
      <c r="V413" s="3">
        <v>1.83</v>
      </c>
      <c r="W413" s="3">
        <v>1.887</v>
      </c>
      <c r="X413" s="2"/>
      <c r="Y413" s="2">
        <v>3.82</v>
      </c>
      <c r="Z413" s="2">
        <v>3.91</v>
      </c>
      <c r="AA413" s="2">
        <v>3.91</v>
      </c>
      <c r="AB413" s="2">
        <v>4.01</v>
      </c>
      <c r="AC413" s="2">
        <v>4.09</v>
      </c>
      <c r="AD413" s="2">
        <v>4.26</v>
      </c>
      <c r="AE413" s="2">
        <v>4.2699999999999996</v>
      </c>
      <c r="AF413" s="2">
        <v>4.4800000000000004</v>
      </c>
      <c r="AG413" s="2">
        <v>4.5999999999999996</v>
      </c>
      <c r="AH413" s="2">
        <v>4.67</v>
      </c>
      <c r="AI413" s="2">
        <v>5.14</v>
      </c>
      <c r="AJ413" s="2">
        <v>5.39</v>
      </c>
      <c r="AK413" s="2">
        <v>5.52</v>
      </c>
      <c r="AL413" s="11">
        <v>3.5129337</v>
      </c>
      <c r="AM413" s="11">
        <v>3.5785916000000002</v>
      </c>
      <c r="AN413" s="11">
        <v>3.7345627000000001</v>
      </c>
      <c r="AO413" s="11">
        <v>3.9141642999999999</v>
      </c>
      <c r="AP413" s="11">
        <v>4.1025102999999996</v>
      </c>
      <c r="AQ413" s="11">
        <v>4.2953410999999999</v>
      </c>
      <c r="AR413" s="11"/>
      <c r="AS413" s="2"/>
      <c r="AT413" s="7">
        <f t="shared" si="57"/>
        <v>3.5512999999999999</v>
      </c>
      <c r="AU413" s="7">
        <f t="shared" si="58"/>
        <v>3.2889999999999997</v>
      </c>
      <c r="AV413" s="7">
        <f t="shared" si="59"/>
        <v>1.944</v>
      </c>
      <c r="AW413" s="2"/>
      <c r="AX413" s="8">
        <f t="shared" si="60"/>
        <v>22.999999999999954</v>
      </c>
      <c r="AY413" s="8">
        <f t="shared" si="61"/>
        <v>26.230000000000018</v>
      </c>
      <c r="AZ413" s="2"/>
      <c r="BA413" s="2">
        <f t="shared" si="62"/>
        <v>0.75999999999999979</v>
      </c>
      <c r="BB413" s="2">
        <f t="shared" si="63"/>
        <v>0.5600000000000005</v>
      </c>
      <c r="BC413" s="2"/>
      <c r="CB413" s="2"/>
    </row>
    <row r="414" spans="1:80" x14ac:dyDescent="0.25">
      <c r="A414" s="5">
        <f t="shared" si="64"/>
        <v>45859</v>
      </c>
      <c r="B414" t="s">
        <v>434</v>
      </c>
      <c r="C414" s="2">
        <v>4.5999999999999996</v>
      </c>
      <c r="D414" s="2">
        <v>4.38</v>
      </c>
      <c r="E414" s="2">
        <v>2.61</v>
      </c>
      <c r="F414" s="2">
        <v>3.48</v>
      </c>
      <c r="G414" s="7">
        <v>1.5189999999999999</v>
      </c>
      <c r="H414" s="2">
        <v>4.6100000000000003</v>
      </c>
      <c r="I414" s="2">
        <v>2.4</v>
      </c>
      <c r="J414" s="2">
        <v>3.52</v>
      </c>
      <c r="K414" s="2">
        <v>3.3</v>
      </c>
      <c r="L414" s="2">
        <v>3.22</v>
      </c>
      <c r="M414" s="3">
        <v>4.3220000000000001</v>
      </c>
      <c r="N414" s="2"/>
      <c r="O414" s="2">
        <v>3.87</v>
      </c>
      <c r="P414" s="2">
        <v>3.85</v>
      </c>
      <c r="Q414" s="2"/>
      <c r="R414" s="3">
        <v>3.8127</v>
      </c>
      <c r="S414" s="3">
        <v>3.6709000000000001</v>
      </c>
      <c r="T414" s="4">
        <v>3.9729999999999999</v>
      </c>
      <c r="U414" s="4">
        <v>3.6040000000000001</v>
      </c>
      <c r="V414" s="3">
        <v>1.8080000000000001</v>
      </c>
      <c r="W414" s="3">
        <v>1.8520000000000001</v>
      </c>
      <c r="X414" s="2"/>
      <c r="Y414" s="2">
        <v>3.77</v>
      </c>
      <c r="Z414" s="2">
        <v>3.87</v>
      </c>
      <c r="AA414" s="2">
        <v>3.87</v>
      </c>
      <c r="AB414" s="2">
        <v>3.95</v>
      </c>
      <c r="AC414" s="2">
        <v>4.04</v>
      </c>
      <c r="AD414" s="2">
        <v>4.1900000000000004</v>
      </c>
      <c r="AE414" s="2">
        <v>4.2</v>
      </c>
      <c r="AF414" s="2">
        <v>4.41</v>
      </c>
      <c r="AG414" s="2">
        <v>4.53</v>
      </c>
      <c r="AH414" s="2">
        <v>4.5999999999999996</v>
      </c>
      <c r="AI414" s="2">
        <v>5.05</v>
      </c>
      <c r="AJ414" s="2">
        <v>5.31</v>
      </c>
      <c r="AK414" s="2">
        <v>5.43</v>
      </c>
      <c r="AL414" s="11">
        <v>3.5144584999999999</v>
      </c>
      <c r="AM414" s="11">
        <v>3.5717444999999999</v>
      </c>
      <c r="AN414" s="11">
        <v>3.6832389999999999</v>
      </c>
      <c r="AO414" s="11">
        <v>3.8354925</v>
      </c>
      <c r="AP414" s="11">
        <v>4.0174807000000001</v>
      </c>
      <c r="AQ414" s="11">
        <v>4.2156916999999998</v>
      </c>
      <c r="AR414" s="11"/>
      <c r="AS414" s="2"/>
      <c r="AT414" s="7">
        <f t="shared" si="57"/>
        <v>3.5291000000000001</v>
      </c>
      <c r="AU414" s="7">
        <f t="shared" si="58"/>
        <v>3.2350000000000003</v>
      </c>
      <c r="AV414" s="7">
        <f t="shared" si="59"/>
        <v>1.8960000000000001</v>
      </c>
      <c r="AW414" s="2"/>
      <c r="AX414" s="8">
        <f t="shared" si="60"/>
        <v>21.999999999999975</v>
      </c>
      <c r="AY414" s="8">
        <f t="shared" si="61"/>
        <v>29.409999999999982</v>
      </c>
      <c r="AZ414" s="2"/>
      <c r="BA414" s="2">
        <f t="shared" si="62"/>
        <v>0.72999999999999954</v>
      </c>
      <c r="BB414" s="2">
        <f t="shared" si="63"/>
        <v>0.5299999999999998</v>
      </c>
      <c r="BC414" s="2"/>
      <c r="CB414" s="2"/>
    </row>
    <row r="415" spans="1:80" x14ac:dyDescent="0.25">
      <c r="A415" s="5">
        <f t="shared" si="64"/>
        <v>45860</v>
      </c>
      <c r="B415" t="s">
        <v>435</v>
      </c>
      <c r="C415" s="2">
        <v>4.57</v>
      </c>
      <c r="D415" s="2">
        <v>4.3499999999999996</v>
      </c>
      <c r="E415" s="2">
        <v>2.6</v>
      </c>
      <c r="F415" s="2">
        <v>3.46</v>
      </c>
      <c r="G415" s="7">
        <v>1.51</v>
      </c>
      <c r="H415" s="2">
        <v>4.59</v>
      </c>
      <c r="I415" s="2">
        <v>2.4</v>
      </c>
      <c r="J415" s="2">
        <v>3.5</v>
      </c>
      <c r="K415" s="2">
        <v>3.27</v>
      </c>
      <c r="L415" s="2">
        <v>3.21</v>
      </c>
      <c r="M415" s="3">
        <v>4.3079000000000001</v>
      </c>
      <c r="N415" s="2"/>
      <c r="O415" s="2">
        <v>3.85</v>
      </c>
      <c r="P415" s="2">
        <v>3.83</v>
      </c>
      <c r="Q415" s="2"/>
      <c r="R415" s="3">
        <v>3.7896000000000001</v>
      </c>
      <c r="S415" s="3">
        <v>3.6368</v>
      </c>
      <c r="T415" s="4">
        <v>3.9889999999999999</v>
      </c>
      <c r="U415" s="4">
        <v>3.6230000000000002</v>
      </c>
      <c r="V415" s="3">
        <v>1.7989999999999999</v>
      </c>
      <c r="W415" s="3">
        <v>1.845</v>
      </c>
      <c r="X415" s="2"/>
      <c r="Y415" s="2">
        <v>3.74</v>
      </c>
      <c r="Z415" s="2">
        <v>3.85</v>
      </c>
      <c r="AA415" s="2">
        <v>3.84</v>
      </c>
      <c r="AB415" s="2">
        <v>3.92</v>
      </c>
      <c r="AC415" s="2">
        <v>4</v>
      </c>
      <c r="AD415" s="2">
        <v>4.16</v>
      </c>
      <c r="AE415" s="2">
        <v>4.17</v>
      </c>
      <c r="AF415" s="2">
        <v>4.38</v>
      </c>
      <c r="AG415" s="2">
        <v>4.5</v>
      </c>
      <c r="AH415" s="2">
        <v>4.57</v>
      </c>
      <c r="AI415" s="2">
        <v>5.0199999999999996</v>
      </c>
      <c r="AJ415" s="2">
        <v>5.29</v>
      </c>
      <c r="AK415" s="2">
        <v>5.4</v>
      </c>
      <c r="AL415" s="11">
        <v>3.4723666999999998</v>
      </c>
      <c r="AM415" s="11">
        <v>3.5216967000000001</v>
      </c>
      <c r="AN415" s="11">
        <v>3.6296113000000001</v>
      </c>
      <c r="AO415" s="11">
        <v>3.7965415</v>
      </c>
      <c r="AP415" s="11">
        <v>3.994326</v>
      </c>
      <c r="AQ415" s="11">
        <v>4.1974872999999997</v>
      </c>
      <c r="AR415" s="11"/>
      <c r="AS415" s="2"/>
      <c r="AT415" s="7">
        <f t="shared" si="57"/>
        <v>3.484</v>
      </c>
      <c r="AU415" s="7">
        <f t="shared" si="58"/>
        <v>3.2570000000000006</v>
      </c>
      <c r="AV415" s="7">
        <f t="shared" si="59"/>
        <v>1.891</v>
      </c>
      <c r="AW415" s="2"/>
      <c r="AX415" s="8">
        <f t="shared" si="60"/>
        <v>22.000000000000064</v>
      </c>
      <c r="AY415" s="8">
        <f t="shared" si="61"/>
        <v>22.699999999999942</v>
      </c>
      <c r="AZ415" s="2"/>
      <c r="BA415" s="2">
        <f t="shared" si="62"/>
        <v>0.7200000000000002</v>
      </c>
      <c r="BB415" s="2">
        <f t="shared" si="63"/>
        <v>0.51999999999999957</v>
      </c>
      <c r="BC415" s="2"/>
      <c r="CB415" s="2"/>
    </row>
    <row r="416" spans="1:80" x14ac:dyDescent="0.25">
      <c r="A416" s="5">
        <f t="shared" si="64"/>
        <v>45861</v>
      </c>
      <c r="B416" t="s">
        <v>436</v>
      </c>
      <c r="C416" s="2">
        <v>4.6399999999999997</v>
      </c>
      <c r="D416" s="2">
        <v>4.4000000000000004</v>
      </c>
      <c r="E416" s="2">
        <v>2.67</v>
      </c>
      <c r="F416" s="2">
        <v>3.51</v>
      </c>
      <c r="G416" s="7">
        <v>1.589</v>
      </c>
      <c r="H416" s="2">
        <v>4.5599999999999996</v>
      </c>
      <c r="I416" s="2">
        <v>2.39</v>
      </c>
      <c r="J416" s="2">
        <v>3.56</v>
      </c>
      <c r="K416" s="2">
        <v>3.32</v>
      </c>
      <c r="L416" s="2">
        <v>3.22</v>
      </c>
      <c r="M416" s="3">
        <v>4.2946999999999997</v>
      </c>
      <c r="N416" s="2"/>
      <c r="O416" s="2">
        <v>3.9</v>
      </c>
      <c r="P416" s="2">
        <v>3.88</v>
      </c>
      <c r="Q416" s="2"/>
      <c r="R416" s="3">
        <v>3.8048000000000002</v>
      </c>
      <c r="S416" s="3">
        <v>3.6686999999999999</v>
      </c>
      <c r="T416" s="4">
        <v>3.9710000000000001</v>
      </c>
      <c r="U416" s="4">
        <v>3.597</v>
      </c>
      <c r="V416" s="3">
        <v>1.8380000000000001</v>
      </c>
      <c r="W416" s="3">
        <v>1.887</v>
      </c>
      <c r="X416" s="2"/>
      <c r="Y416" s="2">
        <v>3.8</v>
      </c>
      <c r="Z416" s="2">
        <v>3.9</v>
      </c>
      <c r="AA416" s="2">
        <v>3.89</v>
      </c>
      <c r="AB416" s="2">
        <v>3.97</v>
      </c>
      <c r="AC416" s="2">
        <v>4.0599999999999996</v>
      </c>
      <c r="AD416" s="2">
        <v>4.22</v>
      </c>
      <c r="AE416" s="2">
        <v>4.2300000000000004</v>
      </c>
      <c r="AF416" s="2">
        <v>4.4400000000000004</v>
      </c>
      <c r="AG416" s="2">
        <v>4.57</v>
      </c>
      <c r="AH416" s="2">
        <v>4.6399999999999997</v>
      </c>
      <c r="AI416" s="2">
        <v>5.14</v>
      </c>
      <c r="AJ416" s="2">
        <v>5.37</v>
      </c>
      <c r="AK416" s="2">
        <v>5.53</v>
      </c>
      <c r="AL416" s="11">
        <v>3.5117451000000002</v>
      </c>
      <c r="AM416" s="11">
        <v>3.5688846999999999</v>
      </c>
      <c r="AN416" s="11">
        <v>3.6966386</v>
      </c>
      <c r="AO416" s="11">
        <v>3.8808503999999999</v>
      </c>
      <c r="AP416" s="11">
        <v>4.0799361999999997</v>
      </c>
      <c r="AQ416" s="11">
        <v>4.2801393000000001</v>
      </c>
      <c r="AR416" s="11"/>
      <c r="AS416" s="2"/>
      <c r="AT416" s="7">
        <f t="shared" si="57"/>
        <v>3.5325999999999995</v>
      </c>
      <c r="AU416" s="7">
        <f t="shared" si="58"/>
        <v>3.2229999999999999</v>
      </c>
      <c r="AV416" s="7">
        <f t="shared" si="59"/>
        <v>1.9359999999999999</v>
      </c>
      <c r="AW416" s="2"/>
      <c r="AX416" s="8">
        <f t="shared" si="60"/>
        <v>23.999999999999932</v>
      </c>
      <c r="AY416" s="8">
        <f t="shared" si="61"/>
        <v>30.959999999999965</v>
      </c>
      <c r="AZ416" s="2"/>
      <c r="BA416" s="2">
        <f t="shared" si="62"/>
        <v>0.73999999999999977</v>
      </c>
      <c r="BB416" s="2">
        <f t="shared" si="63"/>
        <v>0.52000000000000046</v>
      </c>
      <c r="BC416" s="2"/>
      <c r="CB416" s="2"/>
    </row>
    <row r="417" spans="1:80" x14ac:dyDescent="0.25">
      <c r="A417" s="5">
        <f t="shared" si="64"/>
        <v>45862</v>
      </c>
      <c r="B417" t="s">
        <v>437</v>
      </c>
      <c r="C417" s="2">
        <v>4.62</v>
      </c>
      <c r="D417" s="2">
        <v>4.43</v>
      </c>
      <c r="E417" s="2">
        <v>2.7</v>
      </c>
      <c r="F417" s="2">
        <v>3.58</v>
      </c>
      <c r="G417" s="7">
        <v>1.5980000000000001</v>
      </c>
      <c r="H417" s="2">
        <v>4.6100000000000003</v>
      </c>
      <c r="I417" s="2">
        <v>2.44</v>
      </c>
      <c r="J417" s="2">
        <v>3.56</v>
      </c>
      <c r="K417" s="2">
        <v>3.38</v>
      </c>
      <c r="L417" s="2">
        <v>3.31</v>
      </c>
      <c r="M417" s="3">
        <v>4.359</v>
      </c>
      <c r="N417" s="2"/>
      <c r="O417" s="2">
        <v>3.87</v>
      </c>
      <c r="P417" s="2">
        <v>3.93</v>
      </c>
      <c r="Q417" s="2"/>
      <c r="R417" s="3">
        <v>3.7970000000000002</v>
      </c>
      <c r="S417" s="3">
        <v>3.6593</v>
      </c>
      <c r="T417" s="4">
        <v>3.988</v>
      </c>
      <c r="U417" s="4">
        <v>3.637</v>
      </c>
      <c r="V417" s="3">
        <v>1.899</v>
      </c>
      <c r="W417" s="3">
        <v>1.954</v>
      </c>
      <c r="X417" s="2"/>
      <c r="Y417" s="2">
        <v>3.77</v>
      </c>
      <c r="Z417" s="2">
        <v>3.87</v>
      </c>
      <c r="AA417" s="2">
        <v>3.87</v>
      </c>
      <c r="AB417" s="2">
        <v>3.95</v>
      </c>
      <c r="AC417" s="2">
        <v>4.04</v>
      </c>
      <c r="AD417" s="2">
        <v>4.2</v>
      </c>
      <c r="AE417" s="2">
        <v>4.2</v>
      </c>
      <c r="AF417" s="2">
        <v>4.42</v>
      </c>
      <c r="AG417" s="2">
        <v>4.55</v>
      </c>
      <c r="AH417" s="2">
        <v>4.62</v>
      </c>
      <c r="AI417" s="2">
        <v>5.0999999999999996</v>
      </c>
      <c r="AJ417" s="2">
        <v>5.34</v>
      </c>
      <c r="AK417" s="2">
        <v>5.47</v>
      </c>
      <c r="AL417" s="11">
        <v>3.4909954000000001</v>
      </c>
      <c r="AM417" s="11">
        <v>3.5482866</v>
      </c>
      <c r="AN417" s="11">
        <v>3.6800989999999998</v>
      </c>
      <c r="AO417" s="11">
        <v>3.8597568</v>
      </c>
      <c r="AP417" s="11">
        <v>4.0525259</v>
      </c>
      <c r="AQ417" s="11">
        <v>4.2469435000000004</v>
      </c>
      <c r="AR417" s="11"/>
      <c r="AS417" s="2"/>
      <c r="AT417" s="7">
        <f t="shared" si="57"/>
        <v>3.5215999999999998</v>
      </c>
      <c r="AU417" s="7">
        <f t="shared" si="58"/>
        <v>3.286</v>
      </c>
      <c r="AV417" s="7">
        <f t="shared" si="59"/>
        <v>2.0089999999999999</v>
      </c>
      <c r="AW417" s="2"/>
      <c r="AX417" s="8">
        <f t="shared" si="60"/>
        <v>19.000000000000039</v>
      </c>
      <c r="AY417" s="8">
        <f t="shared" si="61"/>
        <v>23.559999999999981</v>
      </c>
      <c r="AZ417" s="2"/>
      <c r="BA417" s="2">
        <f t="shared" si="62"/>
        <v>0.75</v>
      </c>
      <c r="BB417" s="2">
        <f t="shared" si="63"/>
        <v>0.49999999999999956</v>
      </c>
      <c r="BC417" s="2"/>
      <c r="CB417" s="2"/>
    </row>
    <row r="418" spans="1:80" x14ac:dyDescent="0.25">
      <c r="A418" s="5">
        <f t="shared" si="64"/>
        <v>45863</v>
      </c>
      <c r="B418" t="s">
        <v>438</v>
      </c>
      <c r="C418" s="2">
        <v>4.63</v>
      </c>
      <c r="D418" s="2">
        <v>4.4000000000000004</v>
      </c>
      <c r="E418" s="2">
        <v>2.71</v>
      </c>
      <c r="F418" s="2">
        <v>3.57</v>
      </c>
      <c r="G418" s="7">
        <v>1.597</v>
      </c>
      <c r="H418" s="2">
        <v>4.6399999999999997</v>
      </c>
      <c r="I418" s="2">
        <v>2.46</v>
      </c>
      <c r="J418" s="2">
        <v>3.53</v>
      </c>
      <c r="K418" s="2">
        <v>3.38</v>
      </c>
      <c r="L418" s="2">
        <v>3.3</v>
      </c>
      <c r="M418" s="3">
        <v>4.3456000000000001</v>
      </c>
      <c r="N418" s="2"/>
      <c r="O418" s="2">
        <v>3.88</v>
      </c>
      <c r="P418" s="2">
        <v>3.92</v>
      </c>
      <c r="Q418" s="2"/>
      <c r="R418" s="3">
        <v>3.8197999999999999</v>
      </c>
      <c r="S418" s="3">
        <v>3.6924999999999999</v>
      </c>
      <c r="T418" s="4">
        <v>4.0140000000000002</v>
      </c>
      <c r="U418" s="4">
        <v>3.673</v>
      </c>
      <c r="V418" s="3">
        <v>1.9079999999999999</v>
      </c>
      <c r="W418" s="3">
        <v>1.968</v>
      </c>
      <c r="X418" s="2"/>
      <c r="Y418" s="2">
        <v>3.78</v>
      </c>
      <c r="Z418" s="2">
        <v>3.88</v>
      </c>
      <c r="AA418" s="2">
        <v>3.88</v>
      </c>
      <c r="AB418" s="2">
        <v>3.96</v>
      </c>
      <c r="AC418" s="2">
        <v>4.05</v>
      </c>
      <c r="AD418" s="2">
        <v>4.21</v>
      </c>
      <c r="AE418" s="2">
        <v>4.21</v>
      </c>
      <c r="AF418" s="2">
        <v>4.43</v>
      </c>
      <c r="AG418" s="2">
        <v>4.5599999999999996</v>
      </c>
      <c r="AH418" s="2">
        <v>4.63</v>
      </c>
      <c r="AI418" s="2">
        <v>5.05</v>
      </c>
      <c r="AJ418" s="2">
        <v>5.33</v>
      </c>
      <c r="AK418" s="2">
        <v>5.42</v>
      </c>
      <c r="AL418" s="11">
        <v>3.5243592000000001</v>
      </c>
      <c r="AM418" s="11">
        <v>3.5757959000000001</v>
      </c>
      <c r="AN418" s="11">
        <v>3.7091080999999999</v>
      </c>
      <c r="AO418" s="11">
        <v>3.8710675000000001</v>
      </c>
      <c r="AP418" s="11">
        <v>4.0461391999999998</v>
      </c>
      <c r="AQ418" s="11">
        <v>4.2301985999999996</v>
      </c>
      <c r="AR418" s="11"/>
      <c r="AS418" s="2"/>
      <c r="AT418" s="7">
        <f t="shared" si="57"/>
        <v>3.5651999999999999</v>
      </c>
      <c r="AU418" s="7">
        <f t="shared" si="58"/>
        <v>3.3319999999999999</v>
      </c>
      <c r="AV418" s="7">
        <f t="shared" si="59"/>
        <v>2.028</v>
      </c>
      <c r="AW418" s="2"/>
      <c r="AX418" s="8">
        <f t="shared" si="60"/>
        <v>22.999999999999954</v>
      </c>
      <c r="AY418" s="8">
        <f t="shared" si="61"/>
        <v>23.320000000000007</v>
      </c>
      <c r="AZ418" s="2"/>
      <c r="BA418" s="2">
        <f t="shared" si="62"/>
        <v>0.75</v>
      </c>
      <c r="BB418" s="2">
        <f t="shared" si="63"/>
        <v>0.48000000000000043</v>
      </c>
      <c r="BC418" s="2"/>
      <c r="CB418" s="2"/>
    </row>
    <row r="419" spans="1:80" x14ac:dyDescent="0.25">
      <c r="A419" s="5">
        <f t="shared" si="64"/>
        <v>45866</v>
      </c>
      <c r="B419" t="s">
        <v>439</v>
      </c>
      <c r="C419" s="2">
        <v>4.6500000000000004</v>
      </c>
      <c r="D419" s="2">
        <v>4.42</v>
      </c>
      <c r="E419" s="2">
        <v>2.69</v>
      </c>
      <c r="F419" s="2">
        <v>3.53</v>
      </c>
      <c r="G419" s="7">
        <v>1.56</v>
      </c>
      <c r="H419" s="2">
        <v>4.6100000000000003</v>
      </c>
      <c r="I419" s="2">
        <v>2.4</v>
      </c>
      <c r="J419" s="2">
        <v>3.53</v>
      </c>
      <c r="K419" s="2">
        <v>3.36</v>
      </c>
      <c r="L419" s="2">
        <v>3.28</v>
      </c>
      <c r="M419" s="3">
        <v>4.3399000000000001</v>
      </c>
      <c r="N419" s="2"/>
      <c r="O419" s="2">
        <v>3.91</v>
      </c>
      <c r="P419" s="2">
        <v>3.93</v>
      </c>
      <c r="Q419" s="2"/>
      <c r="R419" s="3">
        <v>3.8130000000000002</v>
      </c>
      <c r="S419" s="3">
        <v>3.6934</v>
      </c>
      <c r="T419" s="4">
        <v>4.0090000000000003</v>
      </c>
      <c r="U419" s="4">
        <v>3.6709999999999998</v>
      </c>
      <c r="V419" s="3">
        <v>1.893</v>
      </c>
      <c r="W419" s="3">
        <v>1.9450000000000001</v>
      </c>
      <c r="X419" s="2"/>
      <c r="Y419" s="2">
        <v>3.81</v>
      </c>
      <c r="Z419" s="2">
        <v>3.91</v>
      </c>
      <c r="AA419" s="2">
        <v>3.91</v>
      </c>
      <c r="AB419" s="2">
        <v>3.99</v>
      </c>
      <c r="AC419" s="2">
        <v>4.08</v>
      </c>
      <c r="AD419" s="2">
        <v>4.24</v>
      </c>
      <c r="AE419" s="2">
        <v>4.2300000000000004</v>
      </c>
      <c r="AF419" s="2">
        <v>4.46</v>
      </c>
      <c r="AG419" s="2">
        <v>4.58</v>
      </c>
      <c r="AH419" s="2">
        <v>4.6500000000000004</v>
      </c>
      <c r="AI419" s="2">
        <v>5.08</v>
      </c>
      <c r="AJ419" s="2">
        <v>5.34</v>
      </c>
      <c r="AK419" s="2">
        <v>5.46</v>
      </c>
      <c r="AL419" s="11">
        <v>3.5405087000000002</v>
      </c>
      <c r="AM419" s="11">
        <v>3.6250914999999999</v>
      </c>
      <c r="AN419" s="11">
        <v>3.7407629</v>
      </c>
      <c r="AO419" s="11">
        <v>3.8904136</v>
      </c>
      <c r="AP419" s="11">
        <v>4.066084</v>
      </c>
      <c r="AQ419" s="11">
        <v>4.2577964000000001</v>
      </c>
      <c r="AR419" s="11"/>
      <c r="AS419" s="2"/>
      <c r="AT419" s="7">
        <f t="shared" si="57"/>
        <v>3.5737999999999999</v>
      </c>
      <c r="AU419" s="7">
        <f t="shared" si="58"/>
        <v>3.3329999999999993</v>
      </c>
      <c r="AV419" s="7">
        <f t="shared" si="59"/>
        <v>1.9970000000000001</v>
      </c>
      <c r="AW419" s="2"/>
      <c r="AX419" s="8">
        <f t="shared" si="60"/>
        <v>23.000000000000043</v>
      </c>
      <c r="AY419" s="8">
        <f t="shared" si="61"/>
        <v>24.080000000000055</v>
      </c>
      <c r="AZ419" s="2"/>
      <c r="BA419" s="2">
        <f t="shared" si="62"/>
        <v>0.74000000000000021</v>
      </c>
      <c r="BB419" s="2">
        <f t="shared" si="63"/>
        <v>0.48999999999999977</v>
      </c>
      <c r="BC419" s="2"/>
      <c r="CB419" s="2"/>
    </row>
    <row r="420" spans="1:80" x14ac:dyDescent="0.25">
      <c r="A420" s="5">
        <f t="shared" si="64"/>
        <v>45867</v>
      </c>
      <c r="B420" t="s">
        <v>440</v>
      </c>
      <c r="C420" s="2">
        <v>4.62</v>
      </c>
      <c r="D420" s="2">
        <v>4.34</v>
      </c>
      <c r="E420" s="2">
        <v>2.68</v>
      </c>
      <c r="F420" s="2">
        <v>3.54</v>
      </c>
      <c r="G420" s="7">
        <v>1.5649999999999999</v>
      </c>
      <c r="H420" s="2">
        <v>4.59</v>
      </c>
      <c r="I420" s="2">
        <v>2.4300000000000002</v>
      </c>
      <c r="J420" s="2">
        <v>3.47</v>
      </c>
      <c r="K420" s="2">
        <v>3.34</v>
      </c>
      <c r="L420" s="2">
        <v>3.27</v>
      </c>
      <c r="M420" s="3">
        <v>4.3305999999999996</v>
      </c>
      <c r="N420" s="2"/>
      <c r="O420" s="2">
        <v>3.88</v>
      </c>
      <c r="P420" s="2">
        <v>3.88</v>
      </c>
      <c r="Q420" s="2"/>
      <c r="R420" s="3">
        <v>3.8079000000000001</v>
      </c>
      <c r="S420" s="3">
        <v>3.6821999999999999</v>
      </c>
      <c r="T420" s="4">
        <v>4.0010000000000003</v>
      </c>
      <c r="U420" s="4">
        <v>3.6669999999999998</v>
      </c>
      <c r="V420" s="3">
        <v>1.91</v>
      </c>
      <c r="W420" s="3">
        <v>1.9650000000000001</v>
      </c>
      <c r="X420" s="2"/>
      <c r="Y420" s="2">
        <v>3.78</v>
      </c>
      <c r="Z420" s="2">
        <v>3.88</v>
      </c>
      <c r="AA420" s="2">
        <v>3.89</v>
      </c>
      <c r="AB420" s="2">
        <v>3.97</v>
      </c>
      <c r="AC420" s="2">
        <v>4.0599999999999996</v>
      </c>
      <c r="AD420" s="2">
        <v>4.21</v>
      </c>
      <c r="AE420" s="2">
        <v>4.21</v>
      </c>
      <c r="AF420" s="2">
        <v>4.42</v>
      </c>
      <c r="AG420" s="2">
        <v>4.55</v>
      </c>
      <c r="AH420" s="2">
        <v>4.62</v>
      </c>
      <c r="AI420" s="2">
        <v>5.04</v>
      </c>
      <c r="AJ420" s="2">
        <v>5.31</v>
      </c>
      <c r="AK420" s="2">
        <v>5.42</v>
      </c>
      <c r="AL420" s="11">
        <v>3.5292265</v>
      </c>
      <c r="AM420" s="11">
        <v>3.6034332999999998</v>
      </c>
      <c r="AN420" s="11">
        <v>3.7039466999999999</v>
      </c>
      <c r="AO420" s="11">
        <v>3.8589175999999998</v>
      </c>
      <c r="AP420" s="11">
        <v>4.0475063999999996</v>
      </c>
      <c r="AQ420" s="11">
        <v>4.2435925000000001</v>
      </c>
      <c r="AR420" s="11"/>
      <c r="AS420" s="2"/>
      <c r="AT420" s="7">
        <f t="shared" si="57"/>
        <v>3.5564999999999998</v>
      </c>
      <c r="AU420" s="7">
        <f t="shared" si="58"/>
        <v>3.3329999999999993</v>
      </c>
      <c r="AV420" s="7">
        <f t="shared" si="59"/>
        <v>2.0200000000000005</v>
      </c>
      <c r="AW420" s="2"/>
      <c r="AX420" s="8">
        <f t="shared" si="60"/>
        <v>28.000000000000025</v>
      </c>
      <c r="AY420" s="8">
        <f t="shared" si="61"/>
        <v>22.350000000000048</v>
      </c>
      <c r="AZ420" s="2"/>
      <c r="BA420" s="2">
        <f t="shared" si="62"/>
        <v>0.74000000000000021</v>
      </c>
      <c r="BB420" s="2">
        <f t="shared" si="63"/>
        <v>0.45999999999999996</v>
      </c>
      <c r="BC420" s="2"/>
      <c r="CB420" s="2"/>
    </row>
    <row r="421" spans="1:80" x14ac:dyDescent="0.25">
      <c r="A421" s="5">
        <f t="shared" si="64"/>
        <v>45868</v>
      </c>
      <c r="B421" t="s">
        <v>441</v>
      </c>
      <c r="C421" s="2">
        <v>4.5999999999999996</v>
      </c>
      <c r="D421" s="2">
        <v>4.38</v>
      </c>
      <c r="E421" s="2">
        <v>2.71</v>
      </c>
      <c r="F421" s="2">
        <v>3.54</v>
      </c>
      <c r="G421" s="7">
        <v>1.554</v>
      </c>
      <c r="H421" s="2">
        <v>4.55</v>
      </c>
      <c r="I421" s="2">
        <v>2.44</v>
      </c>
      <c r="J421" s="2">
        <v>3.49</v>
      </c>
      <c r="K421" s="2">
        <v>3.37</v>
      </c>
      <c r="L421" s="2">
        <v>3.29</v>
      </c>
      <c r="M421" s="3">
        <v>4.2556000000000003</v>
      </c>
      <c r="N421" s="2"/>
      <c r="O421" s="2">
        <v>3.87</v>
      </c>
      <c r="P421" s="2">
        <v>3.94</v>
      </c>
      <c r="Q421" s="2"/>
      <c r="R421" s="3">
        <v>3.8121</v>
      </c>
      <c r="S421" s="3">
        <v>3.6873</v>
      </c>
      <c r="T421" s="4">
        <v>3.9670000000000001</v>
      </c>
      <c r="U421" s="4">
        <v>3.62</v>
      </c>
      <c r="V421" s="3">
        <v>1.92</v>
      </c>
      <c r="W421" s="3">
        <v>1.9750000000000001</v>
      </c>
      <c r="X421" s="2"/>
      <c r="Y421" s="2">
        <v>3.77</v>
      </c>
      <c r="Z421" s="2">
        <v>3.87</v>
      </c>
      <c r="AA421" s="2">
        <v>3.87</v>
      </c>
      <c r="AB421" s="2">
        <v>3.95</v>
      </c>
      <c r="AC421" s="2">
        <v>4.04</v>
      </c>
      <c r="AD421" s="2">
        <v>4.2300000000000004</v>
      </c>
      <c r="AE421" s="2">
        <v>4.18</v>
      </c>
      <c r="AF421" s="2">
        <v>4.3899999999999997</v>
      </c>
      <c r="AG421" s="2">
        <v>4.53</v>
      </c>
      <c r="AH421" s="2">
        <v>4.5999999999999996</v>
      </c>
      <c r="AI421" s="2">
        <v>5.0199999999999996</v>
      </c>
      <c r="AJ421" s="2">
        <v>5.3</v>
      </c>
      <c r="AK421" s="2">
        <v>5.42</v>
      </c>
      <c r="AL421" s="11">
        <v>3.5404802000000002</v>
      </c>
      <c r="AM421" s="11">
        <v>3.5858298</v>
      </c>
      <c r="AN421" s="11">
        <v>3.6781779000000001</v>
      </c>
      <c r="AO421" s="11">
        <v>3.8320474</v>
      </c>
      <c r="AP421" s="11">
        <v>4.0133552000000003</v>
      </c>
      <c r="AQ421" s="11">
        <v>4.2026576999999996</v>
      </c>
      <c r="AR421" s="11"/>
      <c r="AS421" s="2"/>
      <c r="AT421" s="7">
        <f t="shared" si="57"/>
        <v>3.5625</v>
      </c>
      <c r="AU421" s="7">
        <f t="shared" si="58"/>
        <v>3.2730000000000001</v>
      </c>
      <c r="AV421" s="7">
        <f t="shared" si="59"/>
        <v>2.0300000000000002</v>
      </c>
      <c r="AW421" s="2"/>
      <c r="AX421" s="8">
        <f t="shared" si="60"/>
        <v>21.999999999999975</v>
      </c>
      <c r="AY421" s="8">
        <f t="shared" si="61"/>
        <v>28.949999999999989</v>
      </c>
      <c r="AZ421" s="2"/>
      <c r="BA421" s="2">
        <f t="shared" si="62"/>
        <v>0.72999999999999954</v>
      </c>
      <c r="BB421" s="2">
        <f t="shared" si="63"/>
        <v>0.43999999999999995</v>
      </c>
      <c r="BC421" s="2"/>
      <c r="CB421" s="2"/>
    </row>
    <row r="422" spans="1:80" x14ac:dyDescent="0.25">
      <c r="A422" s="5">
        <f t="shared" si="64"/>
        <v>45869</v>
      </c>
      <c r="B422" t="s">
        <v>442</v>
      </c>
      <c r="C422" s="2">
        <v>4.57</v>
      </c>
      <c r="D422" s="2">
        <v>4.37</v>
      </c>
      <c r="E422" s="2">
        <v>2.7</v>
      </c>
      <c r="F422" s="2">
        <v>3.53</v>
      </c>
      <c r="G422" s="7">
        <v>1.56</v>
      </c>
      <c r="H422" s="2">
        <v>4.54</v>
      </c>
      <c r="I422" s="2">
        <v>2.44</v>
      </c>
      <c r="J422" s="2">
        <v>3.47</v>
      </c>
      <c r="K422" s="2">
        <v>3.35</v>
      </c>
      <c r="L422" s="2">
        <v>3.28</v>
      </c>
      <c r="M422" s="3">
        <v>4.2625999999999999</v>
      </c>
      <c r="N422" s="2"/>
      <c r="O422" s="2">
        <v>3.87</v>
      </c>
      <c r="P422" s="2">
        <v>3.95</v>
      </c>
      <c r="Q422" s="2"/>
      <c r="R422" s="3">
        <v>3.8058000000000001</v>
      </c>
      <c r="S422" s="3">
        <v>3.6757</v>
      </c>
      <c r="T422" s="4">
        <v>4.069</v>
      </c>
      <c r="U422" s="4">
        <v>3.7040000000000002</v>
      </c>
      <c r="V422" s="3">
        <v>1.9390000000000001</v>
      </c>
      <c r="W422" s="3">
        <v>1.994</v>
      </c>
      <c r="X422" s="2"/>
      <c r="Y422" s="2">
        <v>3.85</v>
      </c>
      <c r="Z422" s="2">
        <v>3.87</v>
      </c>
      <c r="AA422" s="2">
        <v>3.86</v>
      </c>
      <c r="AB422" s="2">
        <v>3.93</v>
      </c>
      <c r="AC422" s="2">
        <v>4.01</v>
      </c>
      <c r="AD422" s="2">
        <v>4.17</v>
      </c>
      <c r="AE422" s="2">
        <v>4.17</v>
      </c>
      <c r="AF422" s="2">
        <v>4.37</v>
      </c>
      <c r="AG422" s="2">
        <v>4.5</v>
      </c>
      <c r="AH422" s="2">
        <v>4.57</v>
      </c>
      <c r="AI422" s="2">
        <v>5.01</v>
      </c>
      <c r="AJ422" s="2">
        <v>5.28</v>
      </c>
      <c r="AK422" s="2">
        <v>5.38</v>
      </c>
      <c r="AL422" s="11">
        <v>3.5058172999999999</v>
      </c>
      <c r="AM422" s="11">
        <v>3.5562961</v>
      </c>
      <c r="AN422" s="11">
        <v>3.6578232000000002</v>
      </c>
      <c r="AO422" s="11">
        <v>3.8132492</v>
      </c>
      <c r="AP422" s="11">
        <v>3.9881544999999998</v>
      </c>
      <c r="AQ422" s="11">
        <v>4.1704469</v>
      </c>
      <c r="AR422" s="11"/>
      <c r="AS422" s="2"/>
      <c r="AT422" s="7">
        <f t="shared" si="57"/>
        <v>3.5455999999999999</v>
      </c>
      <c r="AU422" s="7">
        <f t="shared" si="58"/>
        <v>3.3390000000000004</v>
      </c>
      <c r="AV422" s="7">
        <f t="shared" si="59"/>
        <v>2.0489999999999999</v>
      </c>
      <c r="AW422" s="2"/>
      <c r="AX422" s="8">
        <f t="shared" si="60"/>
        <v>20.000000000000018</v>
      </c>
      <c r="AY422" s="8">
        <f t="shared" si="61"/>
        <v>20.659999999999947</v>
      </c>
      <c r="AZ422" s="2"/>
      <c r="BA422" s="2">
        <f t="shared" si="62"/>
        <v>0.70000000000000018</v>
      </c>
      <c r="BB422" s="2">
        <f t="shared" si="63"/>
        <v>0.41999999999999993</v>
      </c>
      <c r="BC422" s="2"/>
      <c r="CB422" s="2"/>
    </row>
    <row r="423" spans="1:80" x14ac:dyDescent="0.25">
      <c r="A423" s="5">
        <f t="shared" si="64"/>
        <v>45870</v>
      </c>
      <c r="B423" t="s">
        <v>443</v>
      </c>
      <c r="C423" s="2">
        <v>4.53</v>
      </c>
      <c r="D423" s="2">
        <v>4.2300000000000004</v>
      </c>
      <c r="E423" s="2">
        <v>2.67</v>
      </c>
      <c r="F423" s="2">
        <v>3.54</v>
      </c>
      <c r="G423" s="7">
        <v>1.5529999999999999</v>
      </c>
      <c r="H423" s="2">
        <v>4.5599999999999996</v>
      </c>
      <c r="I423" s="2">
        <v>2.38</v>
      </c>
      <c r="J423" s="2">
        <v>3.39</v>
      </c>
      <c r="K423" s="2">
        <v>3.34</v>
      </c>
      <c r="L423" s="2">
        <v>3.26</v>
      </c>
      <c r="M423" s="3">
        <v>4.3159999999999998</v>
      </c>
      <c r="N423" s="2"/>
      <c r="O423" s="2">
        <v>3.79</v>
      </c>
      <c r="P423" s="2">
        <v>3.7</v>
      </c>
      <c r="Q423" s="2"/>
      <c r="R423" s="3">
        <v>3.7381000000000002</v>
      </c>
      <c r="S423" s="3">
        <v>3.5979000000000001</v>
      </c>
      <c r="T423" s="4">
        <v>4.0709999999999997</v>
      </c>
      <c r="U423" s="4">
        <v>3.7189999999999999</v>
      </c>
      <c r="V423" s="3">
        <v>1.9059999999999999</v>
      </c>
      <c r="W423" s="3">
        <v>1.9550000000000001</v>
      </c>
      <c r="X423" s="2"/>
      <c r="Y423" s="2">
        <v>3.76</v>
      </c>
      <c r="Z423" s="2">
        <v>3.79</v>
      </c>
      <c r="AA423" s="2">
        <v>3.78</v>
      </c>
      <c r="AB423" s="2">
        <v>3.86</v>
      </c>
      <c r="AC423" s="2">
        <v>3.94</v>
      </c>
      <c r="AD423" s="2">
        <v>4.0999999999999996</v>
      </c>
      <c r="AE423" s="2">
        <v>4.1100000000000003</v>
      </c>
      <c r="AF423" s="2">
        <v>4.3099999999999996</v>
      </c>
      <c r="AG423" s="2">
        <v>4.45</v>
      </c>
      <c r="AH423" s="2">
        <v>4.53</v>
      </c>
      <c r="AI423" s="2">
        <v>4.96</v>
      </c>
      <c r="AJ423" s="2">
        <v>5.23</v>
      </c>
      <c r="AK423" s="2">
        <v>5.35</v>
      </c>
      <c r="AL423" s="11">
        <v>3.4129531000000002</v>
      </c>
      <c r="AM423" s="11">
        <v>3.4580294999999999</v>
      </c>
      <c r="AN423" s="11">
        <v>3.5976121000000001</v>
      </c>
      <c r="AO423" s="11">
        <v>3.7715841000000001</v>
      </c>
      <c r="AP423" s="11">
        <v>3.9547482999999999</v>
      </c>
      <c r="AQ423" s="11">
        <v>4.1430993999999997</v>
      </c>
      <c r="AR423" s="11"/>
      <c r="AS423" s="2"/>
      <c r="AT423" s="7">
        <f t="shared" si="57"/>
        <v>3.4577</v>
      </c>
      <c r="AU423" s="7">
        <f t="shared" si="58"/>
        <v>3.367</v>
      </c>
      <c r="AV423" s="7">
        <f t="shared" si="59"/>
        <v>2.0040000000000004</v>
      </c>
      <c r="AW423" s="2"/>
      <c r="AX423" s="8">
        <f t="shared" si="60"/>
        <v>29.999999999999982</v>
      </c>
      <c r="AY423" s="8">
        <f t="shared" si="61"/>
        <v>9.07</v>
      </c>
      <c r="AZ423" s="2"/>
      <c r="BA423" s="2">
        <f t="shared" si="62"/>
        <v>0.74000000000000021</v>
      </c>
      <c r="BB423" s="2">
        <f t="shared" si="63"/>
        <v>0.53000000000000025</v>
      </c>
      <c r="BC423" s="2"/>
      <c r="CB423" s="2"/>
    </row>
    <row r="424" spans="1:80" x14ac:dyDescent="0.25">
      <c r="A424" s="5">
        <f t="shared" si="64"/>
        <v>45873</v>
      </c>
      <c r="B424" t="s">
        <v>444</v>
      </c>
      <c r="C424" s="2">
        <v>4.51</v>
      </c>
      <c r="D424" s="2">
        <v>4.22</v>
      </c>
      <c r="E424" s="2">
        <v>2.62</v>
      </c>
      <c r="F424" s="2">
        <v>3.45</v>
      </c>
      <c r="G424" s="7">
        <v>1.5049999999999999</v>
      </c>
      <c r="H424" s="2">
        <v>4.5</v>
      </c>
      <c r="I424" s="2">
        <v>2.41</v>
      </c>
      <c r="J424" s="2" t="e">
        <v>#N/A</v>
      </c>
      <c r="K424" s="2">
        <v>3.28</v>
      </c>
      <c r="L424" s="2">
        <v>3.2</v>
      </c>
      <c r="M424" s="3">
        <v>4.3159999999999998</v>
      </c>
      <c r="N424" s="2"/>
      <c r="O424" s="2">
        <v>3.8</v>
      </c>
      <c r="P424" s="2">
        <v>3.68</v>
      </c>
      <c r="Q424" s="2"/>
      <c r="R424" s="3">
        <v>3.7515000000000001</v>
      </c>
      <c r="S424" s="3">
        <v>3.6105</v>
      </c>
      <c r="T424" s="4">
        <v>3.8069999999999999</v>
      </c>
      <c r="U424" s="4">
        <v>3.4590000000000001</v>
      </c>
      <c r="V424" s="3">
        <v>1.887</v>
      </c>
      <c r="W424" s="3">
        <v>1.9279999999999999</v>
      </c>
      <c r="X424" s="2"/>
      <c r="Y424" s="2">
        <v>3.78</v>
      </c>
      <c r="Z424" s="2">
        <v>3.8</v>
      </c>
      <c r="AA424" s="2">
        <v>3.79</v>
      </c>
      <c r="AB424" s="2">
        <v>3.86</v>
      </c>
      <c r="AC424" s="2">
        <v>3.94</v>
      </c>
      <c r="AD424" s="2">
        <v>4.09</v>
      </c>
      <c r="AE424" s="2">
        <v>4.0999999999999996</v>
      </c>
      <c r="AF424" s="2">
        <v>4.3</v>
      </c>
      <c r="AG424" s="2">
        <v>4.4400000000000004</v>
      </c>
      <c r="AH424" s="2">
        <v>4.51</v>
      </c>
      <c r="AI424" s="2">
        <v>4.93</v>
      </c>
      <c r="AJ424" s="2">
        <v>5.22</v>
      </c>
      <c r="AK424" s="2">
        <v>5.32</v>
      </c>
      <c r="AL424" s="11">
        <v>3.4586353000000001</v>
      </c>
      <c r="AM424" s="11">
        <v>3.4963690000000001</v>
      </c>
      <c r="AN424" s="11">
        <v>3.5868826</v>
      </c>
      <c r="AO424" s="11">
        <v>3.7336048000000002</v>
      </c>
      <c r="AP424" s="11">
        <v>3.9129860999999999</v>
      </c>
      <c r="AQ424" s="11">
        <v>4.1080560999999998</v>
      </c>
      <c r="AR424" s="11"/>
      <c r="AS424" s="2"/>
      <c r="AT424" s="7">
        <f t="shared" si="57"/>
        <v>3.4695</v>
      </c>
      <c r="AU424" s="7">
        <f t="shared" si="58"/>
        <v>3.1110000000000002</v>
      </c>
      <c r="AV424" s="7">
        <f t="shared" si="59"/>
        <v>1.9689999999999999</v>
      </c>
      <c r="AW424" s="2"/>
      <c r="AX424" s="8">
        <f t="shared" si="60"/>
        <v>29.000000000000004</v>
      </c>
      <c r="AY424" s="8">
        <f t="shared" si="61"/>
        <v>35.84999999999998</v>
      </c>
      <c r="AZ424" s="2"/>
      <c r="BA424" s="2">
        <f t="shared" si="62"/>
        <v>0.71</v>
      </c>
      <c r="BB424" s="2">
        <f t="shared" si="63"/>
        <v>0.53999999999999959</v>
      </c>
      <c r="BC424" s="2"/>
      <c r="CB424" s="2"/>
    </row>
    <row r="425" spans="1:80" x14ac:dyDescent="0.25">
      <c r="A425" s="5">
        <f t="shared" si="64"/>
        <v>45874</v>
      </c>
      <c r="B425" t="s">
        <v>445</v>
      </c>
      <c r="C425" s="2">
        <v>4.5199999999999996</v>
      </c>
      <c r="D425" s="2">
        <v>4.22</v>
      </c>
      <c r="E425" s="2">
        <v>2.62</v>
      </c>
      <c r="F425" s="2">
        <v>3.45</v>
      </c>
      <c r="G425" s="7">
        <v>1.4730000000000001</v>
      </c>
      <c r="H425" s="2">
        <v>4.45</v>
      </c>
      <c r="I425" s="2">
        <v>2.4</v>
      </c>
      <c r="J425" s="2">
        <v>3.38</v>
      </c>
      <c r="K425" s="2">
        <v>3.28</v>
      </c>
      <c r="L425" s="2">
        <v>3.19</v>
      </c>
      <c r="M425" s="3">
        <v>4.2260999999999997</v>
      </c>
      <c r="N425" s="2"/>
      <c r="O425" s="2">
        <v>3.83</v>
      </c>
      <c r="P425" s="2">
        <v>3.72</v>
      </c>
      <c r="Q425" s="2"/>
      <c r="R425" s="3">
        <v>3.7671000000000001</v>
      </c>
      <c r="S425" s="3">
        <v>3.6248999999999998</v>
      </c>
      <c r="T425" s="4">
        <v>3.8220000000000001</v>
      </c>
      <c r="U425" s="4">
        <v>3.4729999999999999</v>
      </c>
      <c r="V425" s="3">
        <v>1.887</v>
      </c>
      <c r="W425" s="3">
        <v>1.9239999999999999</v>
      </c>
      <c r="X425" s="2"/>
      <c r="Y425" s="2">
        <v>3.81</v>
      </c>
      <c r="Z425" s="2">
        <v>3.83</v>
      </c>
      <c r="AA425" s="2">
        <v>3.81</v>
      </c>
      <c r="AB425" s="2">
        <v>3.88</v>
      </c>
      <c r="AC425" s="2">
        <v>3.96</v>
      </c>
      <c r="AD425" s="2">
        <v>4.1100000000000003</v>
      </c>
      <c r="AE425" s="2">
        <v>4.1100000000000003</v>
      </c>
      <c r="AF425" s="2">
        <v>4.3099999999999996</v>
      </c>
      <c r="AG425" s="2">
        <v>4.45</v>
      </c>
      <c r="AH425" s="2">
        <v>4.5199999999999996</v>
      </c>
      <c r="AI425" s="2">
        <v>4.93</v>
      </c>
      <c r="AJ425" s="2">
        <v>5.22</v>
      </c>
      <c r="AK425" s="2">
        <v>5.33</v>
      </c>
      <c r="AL425" s="11">
        <v>3.4833007999999999</v>
      </c>
      <c r="AM425" s="11">
        <v>3.5100033000000002</v>
      </c>
      <c r="AN425" s="11">
        <v>3.5788120000000001</v>
      </c>
      <c r="AO425" s="11">
        <v>3.7263367000000001</v>
      </c>
      <c r="AP425" s="11">
        <v>3.9177019999999998</v>
      </c>
      <c r="AQ425" s="11">
        <v>4.1176002</v>
      </c>
      <c r="AR425" s="11"/>
      <c r="AS425" s="2"/>
      <c r="AT425" s="7">
        <f t="shared" si="57"/>
        <v>3.4826999999999995</v>
      </c>
      <c r="AU425" s="7">
        <f t="shared" si="58"/>
        <v>3.1239999999999997</v>
      </c>
      <c r="AV425" s="7">
        <f t="shared" si="59"/>
        <v>1.9609999999999999</v>
      </c>
      <c r="AW425" s="2"/>
      <c r="AX425" s="8">
        <f t="shared" si="60"/>
        <v>29.999999999999982</v>
      </c>
      <c r="AY425" s="8">
        <f t="shared" si="61"/>
        <v>35.869999999999976</v>
      </c>
      <c r="AZ425" s="2"/>
      <c r="BA425" s="2">
        <f t="shared" si="62"/>
        <v>0.6899999999999995</v>
      </c>
      <c r="BB425" s="2">
        <f t="shared" si="63"/>
        <v>0.49999999999999956</v>
      </c>
      <c r="BC425" s="2"/>
      <c r="CB425" s="2"/>
    </row>
    <row r="426" spans="1:80" x14ac:dyDescent="0.25">
      <c r="A426" s="5">
        <f t="shared" si="64"/>
        <v>45875</v>
      </c>
      <c r="B426" t="s">
        <v>446</v>
      </c>
      <c r="C426" s="2">
        <v>4.5199999999999996</v>
      </c>
      <c r="D426" s="2">
        <v>4.22</v>
      </c>
      <c r="E426" s="2">
        <v>2.65</v>
      </c>
      <c r="F426" s="2">
        <v>3.48</v>
      </c>
      <c r="G426" s="7">
        <v>1.5029999999999999</v>
      </c>
      <c r="H426" s="2">
        <v>4.4800000000000004</v>
      </c>
      <c r="I426" s="2">
        <v>2.39</v>
      </c>
      <c r="J426" s="2">
        <v>3.41</v>
      </c>
      <c r="K426" s="2">
        <v>3.31</v>
      </c>
      <c r="L426" s="2">
        <v>3.23</v>
      </c>
      <c r="M426" s="3">
        <v>4.2576999999999998</v>
      </c>
      <c r="N426" s="2"/>
      <c r="O426" s="2">
        <v>3.82</v>
      </c>
      <c r="P426" s="2">
        <v>3.7</v>
      </c>
      <c r="Q426" s="2"/>
      <c r="R426" s="3">
        <v>3.7585999999999999</v>
      </c>
      <c r="S426" s="3">
        <v>3.6160000000000001</v>
      </c>
      <c r="T426" s="4">
        <v>3.8420000000000001</v>
      </c>
      <c r="U426" s="4">
        <v>3.4940000000000002</v>
      </c>
      <c r="V426" s="3">
        <v>1.9019999999999999</v>
      </c>
      <c r="W426" s="3">
        <v>1.9410000000000001</v>
      </c>
      <c r="X426" s="2"/>
      <c r="Y426" s="2">
        <v>3.8</v>
      </c>
      <c r="Z426" s="2">
        <v>3.82</v>
      </c>
      <c r="AA426" s="2">
        <v>3.8</v>
      </c>
      <c r="AB426" s="2">
        <v>3.87</v>
      </c>
      <c r="AC426" s="2">
        <v>3.96</v>
      </c>
      <c r="AD426" s="2">
        <v>4.12</v>
      </c>
      <c r="AE426" s="2">
        <v>4.1100000000000003</v>
      </c>
      <c r="AF426" s="2">
        <v>4.3099999999999996</v>
      </c>
      <c r="AG426" s="2">
        <v>4.45</v>
      </c>
      <c r="AH426" s="2">
        <v>4.5199999999999996</v>
      </c>
      <c r="AI426" s="2">
        <v>4.91</v>
      </c>
      <c r="AJ426" s="2">
        <v>5.23</v>
      </c>
      <c r="AK426" s="2">
        <v>5.32</v>
      </c>
      <c r="AL426" s="11">
        <v>3.4659547000000002</v>
      </c>
      <c r="AM426" s="11">
        <v>3.4901344999999999</v>
      </c>
      <c r="AN426" s="11">
        <v>3.5802325000000002</v>
      </c>
      <c r="AO426" s="11">
        <v>3.7407873</v>
      </c>
      <c r="AP426" s="11">
        <v>3.9284531</v>
      </c>
      <c r="AQ426" s="11">
        <v>4.1215096999999998</v>
      </c>
      <c r="AR426" s="11"/>
      <c r="AS426" s="2"/>
      <c r="AT426" s="7">
        <f t="shared" si="57"/>
        <v>3.4734000000000003</v>
      </c>
      <c r="AU426" s="7">
        <f t="shared" si="58"/>
        <v>3.1460000000000004</v>
      </c>
      <c r="AV426" s="7">
        <f t="shared" si="59"/>
        <v>1.9800000000000002</v>
      </c>
      <c r="AW426" s="2"/>
      <c r="AX426" s="8">
        <f t="shared" si="60"/>
        <v>29.999999999999982</v>
      </c>
      <c r="AY426" s="8">
        <f t="shared" si="61"/>
        <v>32.739999999999995</v>
      </c>
      <c r="AZ426" s="2"/>
      <c r="BA426" s="2">
        <f t="shared" si="62"/>
        <v>0.69999999999999973</v>
      </c>
      <c r="BB426" s="2">
        <f t="shared" si="63"/>
        <v>0.51999999999999957</v>
      </c>
      <c r="BC426" s="2"/>
      <c r="CB426" s="2"/>
    </row>
    <row r="427" spans="1:80" x14ac:dyDescent="0.25">
      <c r="A427" s="5">
        <f t="shared" si="64"/>
        <v>45876</v>
      </c>
      <c r="B427" t="s">
        <v>447</v>
      </c>
      <c r="C427" s="2">
        <v>4.5599999999999996</v>
      </c>
      <c r="D427" s="2">
        <v>4.2300000000000004</v>
      </c>
      <c r="E427" s="2">
        <v>2.63</v>
      </c>
      <c r="F427" s="2">
        <v>3.45</v>
      </c>
      <c r="G427" s="7">
        <v>1.474</v>
      </c>
      <c r="H427" s="2">
        <v>4.4400000000000004</v>
      </c>
      <c r="I427" s="2">
        <v>2.35</v>
      </c>
      <c r="J427" s="2">
        <v>3.4</v>
      </c>
      <c r="K427" s="2">
        <v>3.3</v>
      </c>
      <c r="L427" s="2">
        <v>3.21</v>
      </c>
      <c r="M427" s="3">
        <v>4.2423999999999999</v>
      </c>
      <c r="N427" s="2"/>
      <c r="O427" s="2">
        <v>3.89</v>
      </c>
      <c r="P427" s="2">
        <v>3.73</v>
      </c>
      <c r="Q427" s="2"/>
      <c r="R427" s="3">
        <v>3.8119999999999998</v>
      </c>
      <c r="S427" s="3">
        <v>3.6717</v>
      </c>
      <c r="T427" s="4">
        <v>3.8079999999999998</v>
      </c>
      <c r="U427" s="4">
        <v>3.468</v>
      </c>
      <c r="V427" s="3">
        <v>1.907</v>
      </c>
      <c r="W427" s="3">
        <v>1.9450000000000001</v>
      </c>
      <c r="X427" s="2"/>
      <c r="Y427" s="2">
        <v>3.85</v>
      </c>
      <c r="Z427" s="2">
        <v>3.89</v>
      </c>
      <c r="AA427" s="2">
        <v>3.88</v>
      </c>
      <c r="AB427" s="2">
        <v>3.94</v>
      </c>
      <c r="AC427" s="2">
        <v>4.0199999999999996</v>
      </c>
      <c r="AD427" s="2">
        <v>4.16</v>
      </c>
      <c r="AE427" s="2">
        <v>4.1500000000000004</v>
      </c>
      <c r="AF427" s="2">
        <v>4.3600000000000003</v>
      </c>
      <c r="AG427" s="2">
        <v>4.49</v>
      </c>
      <c r="AH427" s="2">
        <v>4.5599999999999996</v>
      </c>
      <c r="AI427" s="2">
        <v>4.97</v>
      </c>
      <c r="AJ427" s="2">
        <v>5.24</v>
      </c>
      <c r="AK427" s="2">
        <v>5.35</v>
      </c>
      <c r="AL427" s="11">
        <v>3.5300137</v>
      </c>
      <c r="AM427" s="11">
        <v>3.5307192000000001</v>
      </c>
      <c r="AN427" s="11">
        <v>3.6211052000000001</v>
      </c>
      <c r="AO427" s="11">
        <v>3.7746312999999998</v>
      </c>
      <c r="AP427" s="11">
        <v>3.9522210000000002</v>
      </c>
      <c r="AQ427" s="11">
        <v>4.1380502000000003</v>
      </c>
      <c r="AR427" s="11"/>
      <c r="AS427" s="2"/>
      <c r="AT427" s="7">
        <f t="shared" si="57"/>
        <v>3.5314000000000001</v>
      </c>
      <c r="AU427" s="7">
        <f t="shared" si="58"/>
        <v>3.1280000000000001</v>
      </c>
      <c r="AV427" s="7">
        <f t="shared" si="59"/>
        <v>1.9830000000000001</v>
      </c>
      <c r="AW427" s="2"/>
      <c r="AX427" s="8">
        <f t="shared" si="60"/>
        <v>32.999999999999915</v>
      </c>
      <c r="AY427" s="8">
        <f t="shared" si="61"/>
        <v>40.339999999999996</v>
      </c>
      <c r="AZ427" s="2"/>
      <c r="BA427" s="2">
        <f t="shared" si="62"/>
        <v>0.66999999999999948</v>
      </c>
      <c r="BB427" s="2">
        <f t="shared" si="63"/>
        <v>0.50000000000000044</v>
      </c>
      <c r="BC427" s="2"/>
      <c r="CB427" s="2"/>
    </row>
    <row r="428" spans="1:80" x14ac:dyDescent="0.25">
      <c r="A428" s="5">
        <f t="shared" si="64"/>
        <v>45877</v>
      </c>
      <c r="B428" t="s">
        <v>448</v>
      </c>
      <c r="C428" s="2">
        <v>4.5999999999999996</v>
      </c>
      <c r="D428" s="2">
        <v>4.2699999999999996</v>
      </c>
      <c r="E428" s="2">
        <v>2.69</v>
      </c>
      <c r="F428" s="2">
        <v>3.52</v>
      </c>
      <c r="G428" s="7">
        <v>1.482</v>
      </c>
      <c r="H428" s="2">
        <v>4.43</v>
      </c>
      <c r="I428" s="2">
        <v>2.38</v>
      </c>
      <c r="J428" s="2">
        <v>3.38</v>
      </c>
      <c r="K428" s="2">
        <v>3.35</v>
      </c>
      <c r="L428" s="2">
        <v>3.26</v>
      </c>
      <c r="M428" s="3">
        <v>4.2473999999999998</v>
      </c>
      <c r="N428" s="2"/>
      <c r="O428" s="2">
        <v>3.91</v>
      </c>
      <c r="P428" s="2">
        <v>3.76</v>
      </c>
      <c r="Q428" s="2"/>
      <c r="R428" s="3">
        <v>3.8201999999999998</v>
      </c>
      <c r="S428" s="3">
        <v>3.6837</v>
      </c>
      <c r="T428" s="4">
        <v>3.831</v>
      </c>
      <c r="U428" s="4">
        <v>3.496</v>
      </c>
      <c r="V428" s="3">
        <v>1.9279999999999999</v>
      </c>
      <c r="W428" s="3">
        <v>1.9750000000000001</v>
      </c>
      <c r="X428" s="2"/>
      <c r="Y428" s="2">
        <v>3.86</v>
      </c>
      <c r="Z428" s="2">
        <v>3.91</v>
      </c>
      <c r="AA428" s="2">
        <v>3.9</v>
      </c>
      <c r="AB428" s="2">
        <v>3.97</v>
      </c>
      <c r="AC428" s="2">
        <v>4.04</v>
      </c>
      <c r="AD428" s="2">
        <v>4.1900000000000004</v>
      </c>
      <c r="AE428" s="2">
        <v>4.1900000000000004</v>
      </c>
      <c r="AF428" s="2">
        <v>4.4000000000000004</v>
      </c>
      <c r="AG428" s="2">
        <v>4.53</v>
      </c>
      <c r="AH428" s="2">
        <v>4.5999999999999996</v>
      </c>
      <c r="AI428" s="2">
        <v>5.03</v>
      </c>
      <c r="AJ428" s="2">
        <v>5.3</v>
      </c>
      <c r="AK428" s="2">
        <v>5.43</v>
      </c>
      <c r="AL428" s="11">
        <v>3.5293215999999998</v>
      </c>
      <c r="AM428" s="11">
        <v>3.5334634</v>
      </c>
      <c r="AN428" s="11">
        <v>3.6568809</v>
      </c>
      <c r="AO428" s="11">
        <v>3.8278511000000002</v>
      </c>
      <c r="AP428" s="11">
        <v>4.0100924999999998</v>
      </c>
      <c r="AQ428" s="11">
        <v>4.1996777999999999</v>
      </c>
      <c r="AR428" s="11"/>
      <c r="AS428" s="2"/>
      <c r="AT428" s="7">
        <f t="shared" si="57"/>
        <v>3.5472000000000001</v>
      </c>
      <c r="AU428" s="7">
        <f t="shared" si="58"/>
        <v>3.161</v>
      </c>
      <c r="AV428" s="7">
        <f t="shared" si="59"/>
        <v>2.0220000000000002</v>
      </c>
      <c r="AW428" s="2"/>
      <c r="AX428" s="8">
        <f t="shared" si="60"/>
        <v>33.000000000000007</v>
      </c>
      <c r="AY428" s="8">
        <f t="shared" si="61"/>
        <v>38.620000000000012</v>
      </c>
      <c r="AZ428" s="2"/>
      <c r="BA428" s="2">
        <f t="shared" si="62"/>
        <v>0.6899999999999995</v>
      </c>
      <c r="BB428" s="2">
        <f t="shared" si="63"/>
        <v>0.50999999999999979</v>
      </c>
      <c r="BC428" s="2"/>
      <c r="CB428" s="2"/>
    </row>
    <row r="429" spans="1:80" x14ac:dyDescent="0.25">
      <c r="A429" s="5">
        <f t="shared" si="64"/>
        <v>45880</v>
      </c>
      <c r="B429" t="s">
        <v>449</v>
      </c>
      <c r="C429" s="2">
        <v>4.5599999999999996</v>
      </c>
      <c r="D429" s="2">
        <v>4.2699999999999996</v>
      </c>
      <c r="E429" s="2">
        <v>2.69</v>
      </c>
      <c r="F429" s="2">
        <v>3.51</v>
      </c>
      <c r="G429" s="7">
        <v>1.482</v>
      </c>
      <c r="H429" s="2">
        <v>4.4400000000000004</v>
      </c>
      <c r="I429" s="2">
        <v>2.36</v>
      </c>
      <c r="J429" s="2">
        <v>3.4</v>
      </c>
      <c r="K429" s="2">
        <v>3.35</v>
      </c>
      <c r="L429" s="2">
        <v>3.26</v>
      </c>
      <c r="M429" s="3">
        <v>4.2469000000000001</v>
      </c>
      <c r="N429" s="2"/>
      <c r="O429" s="2">
        <v>3.87</v>
      </c>
      <c r="P429" s="2">
        <v>3.75</v>
      </c>
      <c r="Q429" s="2"/>
      <c r="R429" s="3">
        <v>3.7961999999999998</v>
      </c>
      <c r="S429" s="3">
        <v>3.6560999999999999</v>
      </c>
      <c r="T429" s="4">
        <v>3.839</v>
      </c>
      <c r="U429" s="4">
        <v>3.51</v>
      </c>
      <c r="V429" s="3">
        <v>1.9350000000000001</v>
      </c>
      <c r="W429" s="3">
        <v>1.9770000000000001</v>
      </c>
      <c r="X429" s="2"/>
      <c r="Y429" s="2">
        <v>3.83</v>
      </c>
      <c r="Z429" s="2">
        <v>3.87</v>
      </c>
      <c r="AA429" s="2">
        <v>3.86</v>
      </c>
      <c r="AB429" s="2">
        <v>3.92</v>
      </c>
      <c r="AC429" s="2">
        <v>4</v>
      </c>
      <c r="AD429" s="2">
        <v>4.1500000000000004</v>
      </c>
      <c r="AE429" s="2">
        <v>4.1500000000000004</v>
      </c>
      <c r="AF429" s="2">
        <v>4.37</v>
      </c>
      <c r="AG429" s="2">
        <v>4.49</v>
      </c>
      <c r="AH429" s="2">
        <v>4.5599999999999996</v>
      </c>
      <c r="AI429" s="2">
        <v>4.9800000000000004</v>
      </c>
      <c r="AJ429" s="2">
        <v>5.26</v>
      </c>
      <c r="AK429" s="2">
        <v>5.39</v>
      </c>
      <c r="AL429" s="11">
        <v>3.5158955000000001</v>
      </c>
      <c r="AM429" s="11">
        <v>3.5367940999999998</v>
      </c>
      <c r="AN429" s="11">
        <v>3.6220645</v>
      </c>
      <c r="AO429" s="11">
        <v>3.7659332000000001</v>
      </c>
      <c r="AP429" s="11">
        <v>3.9471250000000002</v>
      </c>
      <c r="AQ429" s="11">
        <v>4.1468610999999997</v>
      </c>
      <c r="AR429" s="11"/>
      <c r="AS429" s="2"/>
      <c r="AT429" s="7">
        <f t="shared" si="57"/>
        <v>3.516</v>
      </c>
      <c r="AU429" s="7">
        <f t="shared" si="58"/>
        <v>3.1809999999999996</v>
      </c>
      <c r="AV429" s="7">
        <f t="shared" si="59"/>
        <v>2.0190000000000001</v>
      </c>
      <c r="AW429" s="2"/>
      <c r="AX429" s="8">
        <f t="shared" si="60"/>
        <v>29.000000000000004</v>
      </c>
      <c r="AY429" s="8">
        <f t="shared" si="61"/>
        <v>33.500000000000043</v>
      </c>
      <c r="AZ429" s="2"/>
      <c r="BA429" s="2">
        <f t="shared" si="62"/>
        <v>0.6899999999999995</v>
      </c>
      <c r="BB429" s="2">
        <f t="shared" si="63"/>
        <v>0.51999999999999957</v>
      </c>
      <c r="BC429" s="2"/>
      <c r="CB429" s="2"/>
    </row>
    <row r="430" spans="1:80" x14ac:dyDescent="0.25">
      <c r="A430" s="5">
        <f t="shared" si="64"/>
        <v>45881</v>
      </c>
      <c r="B430" t="s">
        <v>450</v>
      </c>
      <c r="C430" s="2">
        <v>4.62</v>
      </c>
      <c r="D430" s="2">
        <v>4.29</v>
      </c>
      <c r="E430" s="2">
        <v>2.74</v>
      </c>
      <c r="F430" s="2">
        <v>3.56</v>
      </c>
      <c r="G430" s="7">
        <v>1.506</v>
      </c>
      <c r="H430" s="2">
        <v>4.43</v>
      </c>
      <c r="I430" s="2">
        <v>2.4300000000000002</v>
      </c>
      <c r="J430" s="2">
        <v>3.44</v>
      </c>
      <c r="K430" s="2">
        <v>3.4</v>
      </c>
      <c r="L430" s="2">
        <v>3.3</v>
      </c>
      <c r="M430" s="3">
        <v>4.2439</v>
      </c>
      <c r="N430" s="2"/>
      <c r="O430" s="2">
        <v>3.88</v>
      </c>
      <c r="P430" s="2">
        <v>3.73</v>
      </c>
      <c r="Q430" s="2"/>
      <c r="R430" s="3">
        <v>3.8151000000000002</v>
      </c>
      <c r="S430" s="3">
        <v>3.6812999999999998</v>
      </c>
      <c r="T430" s="4">
        <v>3.851</v>
      </c>
      <c r="U430" s="4">
        <v>3.5289999999999999</v>
      </c>
      <c r="V430" s="3">
        <v>1.9390000000000001</v>
      </c>
      <c r="W430" s="3">
        <v>1.9830000000000001</v>
      </c>
      <c r="X430" s="2"/>
      <c r="Y430" s="2">
        <v>3.85</v>
      </c>
      <c r="Z430" s="2">
        <v>3.88</v>
      </c>
      <c r="AA430" s="2">
        <v>3.88</v>
      </c>
      <c r="AB430" s="2">
        <v>3.96</v>
      </c>
      <c r="AC430" s="2">
        <v>4.03</v>
      </c>
      <c r="AD430" s="2">
        <v>4.2</v>
      </c>
      <c r="AE430" s="2">
        <v>4.2</v>
      </c>
      <c r="AF430" s="2">
        <v>4.42</v>
      </c>
      <c r="AG430" s="2">
        <v>4.55</v>
      </c>
      <c r="AH430" s="2">
        <v>4.62</v>
      </c>
      <c r="AI430" s="2">
        <v>5.05</v>
      </c>
      <c r="AJ430" s="2">
        <v>5.33</v>
      </c>
      <c r="AK430" s="2">
        <v>5.47</v>
      </c>
      <c r="AL430" s="11">
        <v>3.5415594000000001</v>
      </c>
      <c r="AM430" s="11">
        <v>3.566154</v>
      </c>
      <c r="AN430" s="11">
        <v>3.6543043000000002</v>
      </c>
      <c r="AO430" s="11">
        <v>3.8164030000000002</v>
      </c>
      <c r="AP430" s="11">
        <v>4.0150354000000004</v>
      </c>
      <c r="AQ430" s="11">
        <v>4.2205309</v>
      </c>
      <c r="AR430" s="11"/>
      <c r="AS430" s="2"/>
      <c r="AT430" s="7">
        <f t="shared" si="57"/>
        <v>3.5474999999999994</v>
      </c>
      <c r="AU430" s="7">
        <f t="shared" si="58"/>
        <v>3.2069999999999999</v>
      </c>
      <c r="AV430" s="7">
        <f t="shared" si="59"/>
        <v>2.0270000000000001</v>
      </c>
      <c r="AW430" s="2"/>
      <c r="AX430" s="8">
        <f t="shared" si="60"/>
        <v>33.000000000000007</v>
      </c>
      <c r="AY430" s="8">
        <f t="shared" si="61"/>
        <v>34.049999999999955</v>
      </c>
      <c r="AZ430" s="2"/>
      <c r="BA430" s="2">
        <f t="shared" si="62"/>
        <v>0.74000000000000021</v>
      </c>
      <c r="BB430" s="2">
        <f t="shared" si="63"/>
        <v>0.56000000000000005</v>
      </c>
      <c r="BC430" s="2"/>
      <c r="CB430" s="2"/>
    </row>
    <row r="431" spans="1:80" x14ac:dyDescent="0.25">
      <c r="A431" s="5">
        <f t="shared" si="64"/>
        <v>45882</v>
      </c>
      <c r="B431" t="s">
        <v>451</v>
      </c>
      <c r="C431" s="2">
        <v>4.59</v>
      </c>
      <c r="D431" s="2">
        <v>4.24</v>
      </c>
      <c r="E431" s="2">
        <v>2.68</v>
      </c>
      <c r="F431" s="2">
        <v>3.48</v>
      </c>
      <c r="G431" s="7">
        <v>1.512</v>
      </c>
      <c r="H431" s="2">
        <v>4.43</v>
      </c>
      <c r="I431" s="2">
        <v>2.4</v>
      </c>
      <c r="J431" s="2">
        <v>3.41</v>
      </c>
      <c r="K431" s="2">
        <v>3.33</v>
      </c>
      <c r="L431" s="2">
        <v>3.23</v>
      </c>
      <c r="M431" s="3">
        <v>4.2249999999999996</v>
      </c>
      <c r="N431" s="2"/>
      <c r="O431" s="2">
        <v>3.87</v>
      </c>
      <c r="P431" s="2">
        <v>3.69</v>
      </c>
      <c r="Q431" s="2"/>
      <c r="R431" s="3">
        <v>3.8081</v>
      </c>
      <c r="S431" s="3">
        <v>3.6667999999999998</v>
      </c>
      <c r="T431" s="4">
        <v>3.7869999999999999</v>
      </c>
      <c r="U431" s="4">
        <v>3.46</v>
      </c>
      <c r="V431" s="3">
        <v>1.923</v>
      </c>
      <c r="W431" s="3">
        <v>1.9530000000000001</v>
      </c>
      <c r="X431" s="2"/>
      <c r="Y431" s="2">
        <v>3.84</v>
      </c>
      <c r="Z431" s="2">
        <v>3.87</v>
      </c>
      <c r="AA431" s="2">
        <v>3.87</v>
      </c>
      <c r="AB431" s="2">
        <v>3.94</v>
      </c>
      <c r="AC431" s="2">
        <v>4.0199999999999996</v>
      </c>
      <c r="AD431" s="2">
        <v>4.18</v>
      </c>
      <c r="AE431" s="2">
        <v>4.17</v>
      </c>
      <c r="AF431" s="2">
        <v>4.3899999999999997</v>
      </c>
      <c r="AG431" s="2">
        <v>4.55</v>
      </c>
      <c r="AH431" s="2">
        <v>4.59</v>
      </c>
      <c r="AI431" s="2">
        <v>5.0199999999999996</v>
      </c>
      <c r="AJ431" s="2">
        <v>5.3</v>
      </c>
      <c r="AK431" s="2">
        <v>5.42</v>
      </c>
      <c r="AL431" s="11">
        <v>3.5328651999999998</v>
      </c>
      <c r="AM431" s="11">
        <v>3.5425689</v>
      </c>
      <c r="AN431" s="11">
        <v>3.6332727999999999</v>
      </c>
      <c r="AO431" s="11">
        <v>3.7966897999999998</v>
      </c>
      <c r="AP431" s="11">
        <v>3.9868505000000001</v>
      </c>
      <c r="AQ431" s="11">
        <v>4.1836532999999996</v>
      </c>
      <c r="AR431" s="11"/>
      <c r="AS431" s="2"/>
      <c r="AT431" s="7">
        <f t="shared" si="57"/>
        <v>3.5254999999999996</v>
      </c>
      <c r="AU431" s="7">
        <f t="shared" si="58"/>
        <v>3.133</v>
      </c>
      <c r="AV431" s="7">
        <f t="shared" si="59"/>
        <v>1.9830000000000001</v>
      </c>
      <c r="AW431" s="2"/>
      <c r="AX431" s="8">
        <f t="shared" si="60"/>
        <v>34.999999999999964</v>
      </c>
      <c r="AY431" s="8">
        <f t="shared" si="61"/>
        <v>39.249999999999964</v>
      </c>
      <c r="AZ431" s="2"/>
      <c r="BA431" s="2">
        <f t="shared" si="62"/>
        <v>0.71999999999999975</v>
      </c>
      <c r="BB431" s="2">
        <f t="shared" si="63"/>
        <v>0.55000000000000027</v>
      </c>
      <c r="BC431" s="2"/>
      <c r="CB431" s="2"/>
    </row>
    <row r="432" spans="1:80" x14ac:dyDescent="0.25">
      <c r="A432" s="5">
        <f t="shared" si="64"/>
        <v>45883</v>
      </c>
      <c r="B432" t="s">
        <v>452</v>
      </c>
      <c r="C432" s="2">
        <v>4.6399999999999997</v>
      </c>
      <c r="D432" s="2">
        <v>4.29</v>
      </c>
      <c r="E432" s="2">
        <v>2.71</v>
      </c>
      <c r="F432" s="2">
        <v>3.52</v>
      </c>
      <c r="G432" s="7">
        <v>1.55</v>
      </c>
      <c r="H432" s="2">
        <v>4.43</v>
      </c>
      <c r="I432" s="2">
        <v>2.4300000000000002</v>
      </c>
      <c r="J432" s="2">
        <v>3.41</v>
      </c>
      <c r="K432" s="2">
        <v>3.37</v>
      </c>
      <c r="L432" s="2">
        <v>3.26</v>
      </c>
      <c r="M432" s="3">
        <v>4.2089999999999996</v>
      </c>
      <c r="N432" s="2"/>
      <c r="O432" s="2">
        <v>3.91</v>
      </c>
      <c r="P432" s="2">
        <v>3.74</v>
      </c>
      <c r="Q432" s="2"/>
      <c r="R432" s="3">
        <v>3.8283999999999998</v>
      </c>
      <c r="S432" s="3">
        <v>3.6949000000000001</v>
      </c>
      <c r="T432" s="4">
        <v>3.76</v>
      </c>
      <c r="U432" s="4">
        <v>3.4279999999999999</v>
      </c>
      <c r="V432" s="3">
        <v>1.9279999999999999</v>
      </c>
      <c r="W432" s="3">
        <v>1.964</v>
      </c>
      <c r="X432" s="2"/>
      <c r="Y432" s="2">
        <v>3.89</v>
      </c>
      <c r="Z432" s="2">
        <v>3.91</v>
      </c>
      <c r="AA432" s="2">
        <v>3.91</v>
      </c>
      <c r="AB432" s="2">
        <v>3.98</v>
      </c>
      <c r="AC432" s="2">
        <v>4.0599999999999996</v>
      </c>
      <c r="AD432" s="2">
        <v>4.22</v>
      </c>
      <c r="AE432" s="2">
        <v>4.22</v>
      </c>
      <c r="AF432" s="2">
        <v>4.43</v>
      </c>
      <c r="AG432" s="2">
        <v>4.57</v>
      </c>
      <c r="AH432" s="2">
        <v>4.6399999999999997</v>
      </c>
      <c r="AI432" s="2">
        <v>5.07</v>
      </c>
      <c r="AJ432" s="2">
        <v>5.35</v>
      </c>
      <c r="AK432" s="2">
        <v>5.49</v>
      </c>
      <c r="AL432" s="11">
        <v>3.5446433000000002</v>
      </c>
      <c r="AM432" s="11">
        <v>3.5636785</v>
      </c>
      <c r="AN432" s="11">
        <v>3.6738643</v>
      </c>
      <c r="AO432" s="11">
        <v>3.8413379999999999</v>
      </c>
      <c r="AP432" s="11">
        <v>4.0276287999999996</v>
      </c>
      <c r="AQ432" s="11">
        <v>4.2213459999999996</v>
      </c>
      <c r="AR432" s="11"/>
      <c r="AS432" s="2"/>
      <c r="AT432" s="7">
        <f t="shared" si="57"/>
        <v>3.5614000000000003</v>
      </c>
      <c r="AU432" s="7">
        <f t="shared" si="58"/>
        <v>3.0960000000000001</v>
      </c>
      <c r="AV432" s="7">
        <f t="shared" si="59"/>
        <v>2</v>
      </c>
      <c r="AW432" s="2"/>
      <c r="AX432" s="8">
        <f t="shared" si="60"/>
        <v>34.999999999999964</v>
      </c>
      <c r="AY432" s="8">
        <f t="shared" si="61"/>
        <v>46.540000000000028</v>
      </c>
      <c r="AZ432" s="2"/>
      <c r="BA432" s="2">
        <f t="shared" si="62"/>
        <v>0.72999999999999954</v>
      </c>
      <c r="BB432" s="2">
        <f t="shared" si="63"/>
        <v>0.54999999999999982</v>
      </c>
      <c r="BC432" s="2"/>
      <c r="CB432" s="2"/>
    </row>
    <row r="433" spans="1:80" x14ac:dyDescent="0.25">
      <c r="A433" s="5">
        <f t="shared" si="64"/>
        <v>45884</v>
      </c>
      <c r="B433" t="s">
        <v>453</v>
      </c>
      <c r="C433" s="2">
        <v>4.7</v>
      </c>
      <c r="D433" s="2">
        <v>4.33</v>
      </c>
      <c r="E433" s="2">
        <v>2.79</v>
      </c>
      <c r="F433" s="2">
        <v>3.62</v>
      </c>
      <c r="G433" s="7">
        <v>1.5720000000000001</v>
      </c>
      <c r="H433" s="2">
        <v>4.45</v>
      </c>
      <c r="I433" s="2">
        <v>2.4300000000000002</v>
      </c>
      <c r="J433" s="2">
        <v>3.46</v>
      </c>
      <c r="K433" s="2">
        <v>3.47</v>
      </c>
      <c r="L433" s="2">
        <v>3.36</v>
      </c>
      <c r="M433" s="3">
        <v>4.2274000000000003</v>
      </c>
      <c r="N433" s="2"/>
      <c r="O433" s="2">
        <v>3.94</v>
      </c>
      <c r="P433" s="2">
        <v>3.76</v>
      </c>
      <c r="Q433" s="2"/>
      <c r="R433" s="3">
        <v>3.8386999999999998</v>
      </c>
      <c r="S433" s="3">
        <v>3.7164999999999999</v>
      </c>
      <c r="T433" s="4">
        <v>3.81</v>
      </c>
      <c r="U433" s="4">
        <v>3.4820000000000002</v>
      </c>
      <c r="V433" s="3">
        <v>1.946</v>
      </c>
      <c r="W433" s="3">
        <v>1.9890000000000001</v>
      </c>
      <c r="X433" s="2"/>
      <c r="Y433" s="2">
        <v>3.93</v>
      </c>
      <c r="Z433" s="2">
        <v>3.94</v>
      </c>
      <c r="AA433" s="2">
        <v>3.94</v>
      </c>
      <c r="AB433" s="2">
        <v>4.0199999999999996</v>
      </c>
      <c r="AC433" s="2">
        <v>4.09</v>
      </c>
      <c r="AD433" s="2">
        <v>4.2699999999999996</v>
      </c>
      <c r="AE433" s="2">
        <v>4.2699999999999996</v>
      </c>
      <c r="AF433" s="2">
        <v>4.49</v>
      </c>
      <c r="AG433" s="2">
        <v>4.63</v>
      </c>
      <c r="AH433" s="2">
        <v>4.7</v>
      </c>
      <c r="AI433" s="2">
        <v>5.14</v>
      </c>
      <c r="AJ433" s="2">
        <v>5.41</v>
      </c>
      <c r="AK433" s="2">
        <v>5.57</v>
      </c>
      <c r="AL433" s="11">
        <v>3.5752305</v>
      </c>
      <c r="AM433" s="11">
        <v>3.5954017999999999</v>
      </c>
      <c r="AN433" s="11">
        <v>3.7252890999999999</v>
      </c>
      <c r="AO433" s="11">
        <v>3.9000414999999999</v>
      </c>
      <c r="AP433" s="11">
        <v>4.0910194999999998</v>
      </c>
      <c r="AQ433" s="11">
        <v>4.2908358</v>
      </c>
      <c r="AR433" s="11"/>
      <c r="AS433" s="2"/>
      <c r="AT433" s="7">
        <f t="shared" si="57"/>
        <v>3.5943000000000001</v>
      </c>
      <c r="AU433" s="7">
        <f t="shared" si="58"/>
        <v>3.1540000000000004</v>
      </c>
      <c r="AV433" s="7">
        <f t="shared" si="59"/>
        <v>2.032</v>
      </c>
      <c r="AW433" s="2"/>
      <c r="AX433" s="8">
        <f t="shared" si="60"/>
        <v>37.000000000000014</v>
      </c>
      <c r="AY433" s="8">
        <f t="shared" si="61"/>
        <v>44.029999999999973</v>
      </c>
      <c r="AZ433" s="2"/>
      <c r="BA433" s="2">
        <f t="shared" si="62"/>
        <v>0.76000000000000023</v>
      </c>
      <c r="BB433" s="2">
        <f t="shared" si="63"/>
        <v>0.57000000000000028</v>
      </c>
      <c r="BC433" s="2"/>
      <c r="CB433" s="2"/>
    </row>
    <row r="434" spans="1:80" x14ac:dyDescent="0.25">
      <c r="A434" s="5">
        <f t="shared" si="64"/>
        <v>45887</v>
      </c>
      <c r="B434" t="s">
        <v>454</v>
      </c>
      <c r="C434" s="2">
        <v>4.7300000000000004</v>
      </c>
      <c r="D434" s="2">
        <v>4.34</v>
      </c>
      <c r="E434" s="2">
        <v>2.76</v>
      </c>
      <c r="F434" s="2">
        <v>3.58</v>
      </c>
      <c r="G434" s="7">
        <v>1.571</v>
      </c>
      <c r="H434" s="2">
        <v>4.47</v>
      </c>
      <c r="I434" s="2">
        <v>2.4300000000000002</v>
      </c>
      <c r="J434" s="2">
        <v>3.49</v>
      </c>
      <c r="K434" s="2">
        <v>3.45</v>
      </c>
      <c r="L434" s="2">
        <v>3.33</v>
      </c>
      <c r="M434" s="3">
        <v>4.2690000000000001</v>
      </c>
      <c r="N434" s="2"/>
      <c r="O434" s="2">
        <v>3.96</v>
      </c>
      <c r="P434" s="2">
        <v>3.77</v>
      </c>
      <c r="Q434" s="2"/>
      <c r="R434" s="3">
        <v>3.8502000000000001</v>
      </c>
      <c r="S434" s="3">
        <v>3.7391999999999999</v>
      </c>
      <c r="T434" s="4">
        <v>3.8319999999999999</v>
      </c>
      <c r="U434" s="4">
        <v>3.4980000000000002</v>
      </c>
      <c r="V434" s="3">
        <v>1.9390000000000001</v>
      </c>
      <c r="W434" s="3">
        <v>1.9770000000000001</v>
      </c>
      <c r="X434" s="2"/>
      <c r="Y434" s="2">
        <v>3.93</v>
      </c>
      <c r="Z434" s="2">
        <v>3.96</v>
      </c>
      <c r="AA434" s="2">
        <v>3.96</v>
      </c>
      <c r="AB434" s="2">
        <v>4.04</v>
      </c>
      <c r="AC434" s="2">
        <v>4.12</v>
      </c>
      <c r="AD434" s="2">
        <v>4.3</v>
      </c>
      <c r="AE434" s="2">
        <v>4.3</v>
      </c>
      <c r="AF434" s="2">
        <v>4.5199999999999996</v>
      </c>
      <c r="AG434" s="2">
        <v>4.66</v>
      </c>
      <c r="AH434" s="2">
        <v>4.7300000000000004</v>
      </c>
      <c r="AI434" s="2">
        <v>5.19</v>
      </c>
      <c r="AJ434" s="2">
        <v>5.47</v>
      </c>
      <c r="AK434" s="2">
        <v>5.61</v>
      </c>
      <c r="AL434" s="11">
        <v>3.6135511</v>
      </c>
      <c r="AM434" s="11">
        <v>3.6581229</v>
      </c>
      <c r="AN434" s="11">
        <v>3.7519944999999999</v>
      </c>
      <c r="AO434" s="11">
        <v>3.9045825999999999</v>
      </c>
      <c r="AP434" s="11">
        <v>4.0932459999999997</v>
      </c>
      <c r="AQ434" s="11">
        <v>4.3013744000000003</v>
      </c>
      <c r="AR434" s="11"/>
      <c r="AS434" s="2"/>
      <c r="AT434" s="7">
        <f t="shared" si="57"/>
        <v>3.6281999999999996</v>
      </c>
      <c r="AU434" s="7">
        <f t="shared" si="58"/>
        <v>3.1640000000000006</v>
      </c>
      <c r="AV434" s="7">
        <f t="shared" si="59"/>
        <v>2.0150000000000001</v>
      </c>
      <c r="AW434" s="2"/>
      <c r="AX434" s="8">
        <f t="shared" si="60"/>
        <v>39.000000000000057</v>
      </c>
      <c r="AY434" s="8">
        <f t="shared" si="61"/>
        <v>46.419999999999902</v>
      </c>
      <c r="AZ434" s="2"/>
      <c r="BA434" s="2">
        <f t="shared" si="62"/>
        <v>0.77000000000000046</v>
      </c>
      <c r="BB434" s="2">
        <f t="shared" si="63"/>
        <v>0.56999999999999984</v>
      </c>
      <c r="BC434" s="2"/>
      <c r="CB434" s="2"/>
    </row>
    <row r="435" spans="1:80" x14ac:dyDescent="0.25">
      <c r="A435" s="5">
        <f t="shared" si="64"/>
        <v>45888</v>
      </c>
      <c r="B435" t="s">
        <v>455</v>
      </c>
      <c r="C435" s="2">
        <v>4.72</v>
      </c>
      <c r="D435" s="2">
        <v>4.3</v>
      </c>
      <c r="E435" s="2">
        <v>2.75</v>
      </c>
      <c r="F435" s="2">
        <v>3.59</v>
      </c>
      <c r="G435" s="7">
        <v>1.5920000000000001</v>
      </c>
      <c r="H435" s="2">
        <v>4.53</v>
      </c>
      <c r="I435" s="2">
        <v>2.42</v>
      </c>
      <c r="J435" s="2">
        <v>3.46</v>
      </c>
      <c r="K435" s="2">
        <v>3.45</v>
      </c>
      <c r="L435" s="2">
        <v>3.33</v>
      </c>
      <c r="M435" s="3">
        <v>4.3273999999999999</v>
      </c>
      <c r="N435" s="2"/>
      <c r="O435" s="2">
        <v>3.96</v>
      </c>
      <c r="P435" s="2">
        <v>3.75</v>
      </c>
      <c r="Q435" s="2"/>
      <c r="R435" s="3">
        <v>3.8570000000000002</v>
      </c>
      <c r="S435" s="3">
        <v>3.7587000000000002</v>
      </c>
      <c r="T435" s="4">
        <v>3.8460000000000001</v>
      </c>
      <c r="U435" s="4">
        <v>3.5179999999999998</v>
      </c>
      <c r="V435" s="3">
        <v>1.9370000000000001</v>
      </c>
      <c r="W435" s="3">
        <v>1.972</v>
      </c>
      <c r="X435" s="2"/>
      <c r="Y435" s="2">
        <v>3.94</v>
      </c>
      <c r="Z435" s="2">
        <v>3.96</v>
      </c>
      <c r="AA435" s="2">
        <v>3.97</v>
      </c>
      <c r="AB435" s="2">
        <v>4.05</v>
      </c>
      <c r="AC435" s="2">
        <v>4.12</v>
      </c>
      <c r="AD435" s="2">
        <v>4.29</v>
      </c>
      <c r="AE435" s="2">
        <v>4.29</v>
      </c>
      <c r="AF435" s="2">
        <v>4.51</v>
      </c>
      <c r="AG435" s="2">
        <v>4.6500000000000004</v>
      </c>
      <c r="AH435" s="2">
        <v>4.72</v>
      </c>
      <c r="AI435" s="2">
        <v>5.14</v>
      </c>
      <c r="AJ435" s="2">
        <v>5.45</v>
      </c>
      <c r="AK435" s="2">
        <v>5.56</v>
      </c>
      <c r="AL435" s="11">
        <v>3.6361678999999998</v>
      </c>
      <c r="AM435" s="11">
        <v>3.6861899999999999</v>
      </c>
      <c r="AN435" s="11">
        <v>3.7534301000000001</v>
      </c>
      <c r="AO435" s="11">
        <v>3.8983045000000001</v>
      </c>
      <c r="AP435" s="11">
        <v>4.0926422999999996</v>
      </c>
      <c r="AQ435" s="11">
        <v>4.3002596999999998</v>
      </c>
      <c r="AR435" s="11"/>
      <c r="AS435" s="2"/>
      <c r="AT435" s="7">
        <f t="shared" si="57"/>
        <v>3.6604000000000001</v>
      </c>
      <c r="AU435" s="7">
        <f t="shared" si="58"/>
        <v>3.1899999999999995</v>
      </c>
      <c r="AV435" s="7">
        <f t="shared" si="59"/>
        <v>2.0069999999999997</v>
      </c>
      <c r="AW435" s="2"/>
      <c r="AX435" s="8">
        <f t="shared" si="60"/>
        <v>41.999999999999993</v>
      </c>
      <c r="AY435" s="8">
        <f t="shared" si="61"/>
        <v>47.040000000000063</v>
      </c>
      <c r="AZ435" s="2"/>
      <c r="BA435" s="2">
        <f t="shared" si="62"/>
        <v>0.75999999999999979</v>
      </c>
      <c r="BB435" s="2">
        <f t="shared" si="63"/>
        <v>0.54999999999999982</v>
      </c>
      <c r="BC435" s="2"/>
      <c r="CB435" s="2"/>
    </row>
    <row r="436" spans="1:80" x14ac:dyDescent="0.25">
      <c r="A436" s="5">
        <f t="shared" si="64"/>
        <v>45889</v>
      </c>
      <c r="B436" t="s">
        <v>456</v>
      </c>
      <c r="C436" s="2">
        <v>4.67</v>
      </c>
      <c r="D436" s="2">
        <v>4.29</v>
      </c>
      <c r="E436" s="2">
        <v>2.72</v>
      </c>
      <c r="F436" s="2">
        <v>3.56</v>
      </c>
      <c r="G436" s="7">
        <v>1.6120000000000001</v>
      </c>
      <c r="H436" s="2">
        <v>4.42</v>
      </c>
      <c r="I436" s="2">
        <v>2.42</v>
      </c>
      <c r="J436" s="2">
        <v>3.46</v>
      </c>
      <c r="K436" s="2">
        <v>3.42</v>
      </c>
      <c r="L436" s="2">
        <v>3.3</v>
      </c>
      <c r="M436" s="3">
        <v>4.2976000000000001</v>
      </c>
      <c r="N436" s="2"/>
      <c r="O436" s="2">
        <v>3.93</v>
      </c>
      <c r="P436" s="2">
        <v>3.74</v>
      </c>
      <c r="Q436" s="2"/>
      <c r="R436" s="3">
        <v>3.8384</v>
      </c>
      <c r="S436" s="3">
        <v>3.7136</v>
      </c>
      <c r="T436" s="4">
        <v>3.83</v>
      </c>
      <c r="U436" s="4">
        <v>3.508</v>
      </c>
      <c r="V436" s="3">
        <v>1.9219999999999999</v>
      </c>
      <c r="W436" s="3">
        <v>1.9510000000000001</v>
      </c>
      <c r="X436" s="2"/>
      <c r="Y436" s="2">
        <v>3.89</v>
      </c>
      <c r="Z436" s="2">
        <v>3.93</v>
      </c>
      <c r="AA436" s="2">
        <v>3.93</v>
      </c>
      <c r="AB436" s="2">
        <v>4.01</v>
      </c>
      <c r="AC436" s="2">
        <v>4.08</v>
      </c>
      <c r="AD436" s="2">
        <v>4.25</v>
      </c>
      <c r="AE436" s="2">
        <v>4.24</v>
      </c>
      <c r="AF436" s="2">
        <v>4.46</v>
      </c>
      <c r="AG436" s="2">
        <v>4.5999999999999996</v>
      </c>
      <c r="AH436" s="2">
        <v>4.67</v>
      </c>
      <c r="AI436" s="2">
        <v>5.12</v>
      </c>
      <c r="AJ436" s="2">
        <v>5.39</v>
      </c>
      <c r="AK436" s="2">
        <v>5.53</v>
      </c>
      <c r="AL436" s="11">
        <v>3.5882768999999999</v>
      </c>
      <c r="AM436" s="11">
        <v>3.6056821999999999</v>
      </c>
      <c r="AN436" s="11">
        <v>3.6932184000000001</v>
      </c>
      <c r="AO436" s="11">
        <v>3.8603968000000002</v>
      </c>
      <c r="AP436" s="11">
        <v>4.0586735000000003</v>
      </c>
      <c r="AQ436" s="11">
        <v>4.2634797999999998</v>
      </c>
      <c r="AR436" s="11"/>
      <c r="AS436" s="2"/>
      <c r="AT436" s="7">
        <f t="shared" si="57"/>
        <v>3.5888</v>
      </c>
      <c r="AU436" s="7">
        <f t="shared" si="58"/>
        <v>3.1859999999999999</v>
      </c>
      <c r="AV436" s="7">
        <f t="shared" si="59"/>
        <v>1.9800000000000002</v>
      </c>
      <c r="AW436" s="2"/>
      <c r="AX436" s="8">
        <f t="shared" si="60"/>
        <v>37.999999999999986</v>
      </c>
      <c r="AY436" s="8">
        <f t="shared" si="61"/>
        <v>40.28</v>
      </c>
      <c r="AZ436" s="2"/>
      <c r="BA436" s="2">
        <f t="shared" si="62"/>
        <v>0.73999999999999977</v>
      </c>
      <c r="BB436" s="2">
        <f t="shared" si="63"/>
        <v>0.54999999999999982</v>
      </c>
      <c r="BC436" s="2"/>
      <c r="CB436" s="2"/>
    </row>
    <row r="437" spans="1:80" x14ac:dyDescent="0.25">
      <c r="A437" s="5">
        <f t="shared" si="64"/>
        <v>45890</v>
      </c>
      <c r="B437" t="s">
        <v>457</v>
      </c>
      <c r="C437" s="2">
        <v>4.7300000000000004</v>
      </c>
      <c r="D437" s="2">
        <v>4.33</v>
      </c>
      <c r="E437" s="2">
        <v>2.75</v>
      </c>
      <c r="F437" s="2">
        <v>3.6</v>
      </c>
      <c r="G437" s="7">
        <v>1.6040000000000001</v>
      </c>
      <c r="H437" s="2">
        <v>4.3899999999999997</v>
      </c>
      <c r="I437" s="2">
        <v>2.4900000000000002</v>
      </c>
      <c r="J437" s="2">
        <v>3.49</v>
      </c>
      <c r="K437" s="2">
        <v>3.46</v>
      </c>
      <c r="L437" s="2">
        <v>3.34</v>
      </c>
      <c r="M437" s="3">
        <v>4.2759999999999998</v>
      </c>
      <c r="N437" s="2"/>
      <c r="O437" s="2">
        <v>3.97</v>
      </c>
      <c r="P437" s="2">
        <v>3.79</v>
      </c>
      <c r="Q437" s="2"/>
      <c r="R437" s="3">
        <v>3.8696999999999999</v>
      </c>
      <c r="S437" s="3">
        <v>3.7564000000000002</v>
      </c>
      <c r="T437" s="4">
        <v>3.835</v>
      </c>
      <c r="U437" s="4">
        <v>3.5089999999999999</v>
      </c>
      <c r="V437" s="3">
        <v>1.9570000000000001</v>
      </c>
      <c r="W437" s="3">
        <v>1.994</v>
      </c>
      <c r="X437" s="2"/>
      <c r="Y437" s="2">
        <v>3.92</v>
      </c>
      <c r="Z437" s="2">
        <v>3.97</v>
      </c>
      <c r="AA437" s="2">
        <v>3.98</v>
      </c>
      <c r="AB437" s="2">
        <v>4.05</v>
      </c>
      <c r="AC437" s="2">
        <v>4.13</v>
      </c>
      <c r="AD437" s="2">
        <v>4.3</v>
      </c>
      <c r="AE437" s="2">
        <v>4.3</v>
      </c>
      <c r="AF437" s="2">
        <v>4.5199999999999996</v>
      </c>
      <c r="AG437" s="2">
        <v>4.6500000000000004</v>
      </c>
      <c r="AH437" s="2">
        <v>4.7300000000000004</v>
      </c>
      <c r="AI437" s="2">
        <v>5.17</v>
      </c>
      <c r="AJ437" s="2">
        <v>5.44</v>
      </c>
      <c r="AK437" s="2">
        <v>5.58</v>
      </c>
      <c r="AL437" s="11">
        <v>3.6202502999999999</v>
      </c>
      <c r="AM437" s="11">
        <v>3.6484467</v>
      </c>
      <c r="AN437" s="11">
        <v>3.7571786</v>
      </c>
      <c r="AO437" s="11">
        <v>3.9274279000000001</v>
      </c>
      <c r="AP437" s="11">
        <v>4.1165469000000003</v>
      </c>
      <c r="AQ437" s="11">
        <v>4.3121505000000004</v>
      </c>
      <c r="AR437" s="11"/>
      <c r="AS437" s="2"/>
      <c r="AT437" s="7">
        <f t="shared" si="57"/>
        <v>3.6431000000000004</v>
      </c>
      <c r="AU437" s="7">
        <f t="shared" si="58"/>
        <v>3.1829999999999998</v>
      </c>
      <c r="AV437" s="7">
        <f t="shared" si="59"/>
        <v>2.0309999999999997</v>
      </c>
      <c r="AW437" s="2"/>
      <c r="AX437" s="8">
        <f t="shared" si="60"/>
        <v>40.000000000000036</v>
      </c>
      <c r="AY437" s="8">
        <f t="shared" si="61"/>
        <v>46.010000000000062</v>
      </c>
      <c r="AZ437" s="2"/>
      <c r="BA437" s="2">
        <f t="shared" si="62"/>
        <v>0.76000000000000023</v>
      </c>
      <c r="BB437" s="2">
        <f t="shared" si="63"/>
        <v>0.54</v>
      </c>
      <c r="BC437" s="2"/>
      <c r="CB437" s="2"/>
    </row>
    <row r="438" spans="1:80" x14ac:dyDescent="0.25">
      <c r="A438" s="5">
        <f t="shared" si="64"/>
        <v>45891</v>
      </c>
      <c r="B438" t="s">
        <v>458</v>
      </c>
      <c r="C438" s="2">
        <v>4.6900000000000004</v>
      </c>
      <c r="D438" s="2">
        <v>4.26</v>
      </c>
      <c r="E438" s="2">
        <v>2.73</v>
      </c>
      <c r="F438" s="2">
        <v>3.55</v>
      </c>
      <c r="G438" s="7">
        <v>1.6240000000000001</v>
      </c>
      <c r="H438" s="2">
        <v>4.42</v>
      </c>
      <c r="I438" s="2">
        <v>2.46</v>
      </c>
      <c r="J438" s="2">
        <v>3.43</v>
      </c>
      <c r="K438" s="2">
        <v>3.43</v>
      </c>
      <c r="L438" s="2">
        <v>3.32</v>
      </c>
      <c r="M438" s="3">
        <v>4.3140000000000001</v>
      </c>
      <c r="N438" s="2"/>
      <c r="O438" s="2">
        <v>3.94</v>
      </c>
      <c r="P438" s="2">
        <v>3.69</v>
      </c>
      <c r="Q438" s="2"/>
      <c r="R438" s="3">
        <v>3.8605</v>
      </c>
      <c r="S438" s="3">
        <v>3.7464</v>
      </c>
      <c r="T438" s="4">
        <v>3.875</v>
      </c>
      <c r="U438" s="4">
        <v>3.5419999999999998</v>
      </c>
      <c r="V438" s="3">
        <v>1.946</v>
      </c>
      <c r="W438" s="3">
        <v>1.97</v>
      </c>
      <c r="X438" s="2"/>
      <c r="Y438" s="2">
        <v>3.9</v>
      </c>
      <c r="Z438" s="2">
        <v>3.94</v>
      </c>
      <c r="AA438" s="2">
        <v>3.95</v>
      </c>
      <c r="AB438" s="2">
        <v>4.0199999999999996</v>
      </c>
      <c r="AC438" s="2">
        <v>4.0999999999999996</v>
      </c>
      <c r="AD438" s="2">
        <v>4.26</v>
      </c>
      <c r="AE438" s="2">
        <v>4.26</v>
      </c>
      <c r="AF438" s="2">
        <v>4.47</v>
      </c>
      <c r="AG438" s="2">
        <v>4.62</v>
      </c>
      <c r="AH438" s="2">
        <v>4.6900000000000004</v>
      </c>
      <c r="AI438" s="2">
        <v>5.12</v>
      </c>
      <c r="AJ438" s="2">
        <v>5.41</v>
      </c>
      <c r="AK438" s="2">
        <v>5.54</v>
      </c>
      <c r="AL438" s="11">
        <v>3.6073523999999999</v>
      </c>
      <c r="AM438" s="11">
        <v>3.6298569999999999</v>
      </c>
      <c r="AN438" s="11">
        <v>3.7494112999999998</v>
      </c>
      <c r="AO438" s="11">
        <v>3.9063055000000002</v>
      </c>
      <c r="AP438" s="11">
        <v>4.0811336000000002</v>
      </c>
      <c r="AQ438" s="11">
        <v>4.2704070999999999</v>
      </c>
      <c r="AR438" s="11"/>
      <c r="AS438" s="2"/>
      <c r="AT438" s="7">
        <f t="shared" si="57"/>
        <v>3.6322999999999999</v>
      </c>
      <c r="AU438" s="7">
        <f t="shared" si="58"/>
        <v>3.2089999999999996</v>
      </c>
      <c r="AV438" s="7">
        <f t="shared" si="59"/>
        <v>1.994</v>
      </c>
      <c r="AW438" s="2"/>
      <c r="AX438" s="8">
        <f t="shared" si="60"/>
        <v>43.000000000000057</v>
      </c>
      <c r="AY438" s="8">
        <f t="shared" si="61"/>
        <v>42.330000000000027</v>
      </c>
      <c r="AZ438" s="2"/>
      <c r="BA438" s="2">
        <f t="shared" si="62"/>
        <v>0.75000000000000044</v>
      </c>
      <c r="BB438" s="2">
        <f t="shared" si="63"/>
        <v>0.56999999999999984</v>
      </c>
      <c r="BC438" s="2"/>
      <c r="CB438" s="2"/>
    </row>
    <row r="439" spans="1:80" x14ac:dyDescent="0.25">
      <c r="A439" s="5">
        <f t="shared" si="64"/>
        <v>45894</v>
      </c>
      <c r="B439" t="s">
        <v>459</v>
      </c>
      <c r="C439" s="2" t="e">
        <v>#N/A</v>
      </c>
      <c r="D439" s="2">
        <v>4.28</v>
      </c>
      <c r="E439" s="2">
        <v>2.74</v>
      </c>
      <c r="F439" s="2">
        <v>3.62</v>
      </c>
      <c r="G439" s="7">
        <v>1.617</v>
      </c>
      <c r="H439" s="2">
        <v>4.4000000000000004</v>
      </c>
      <c r="I439" s="2">
        <v>2.46</v>
      </c>
      <c r="J439" s="2">
        <v>3.47</v>
      </c>
      <c r="K439" s="2">
        <v>3.51</v>
      </c>
      <c r="L439" s="2">
        <v>3.35</v>
      </c>
      <c r="M439" s="3">
        <v>4.2850999999999999</v>
      </c>
      <c r="N439" s="2"/>
      <c r="O439" s="2" t="e">
        <v>#N/A</v>
      </c>
      <c r="P439" s="2">
        <v>3.73</v>
      </c>
      <c r="Q439" s="2"/>
      <c r="R439" s="3">
        <v>3.8605</v>
      </c>
      <c r="S439" s="3">
        <v>3.7464</v>
      </c>
      <c r="T439" s="4">
        <v>3.8069999999999999</v>
      </c>
      <c r="U439" s="4">
        <v>3.4590000000000001</v>
      </c>
      <c r="V439" s="3">
        <v>1.9610000000000001</v>
      </c>
      <c r="W439" s="3">
        <v>1.9930000000000001</v>
      </c>
      <c r="X439" s="2"/>
      <c r="Y439" s="2">
        <v>3.89</v>
      </c>
      <c r="Z439" s="2" t="e">
        <v>#N/A</v>
      </c>
      <c r="AA439" s="2">
        <v>3.95</v>
      </c>
      <c r="AB439" s="2">
        <v>4.0199999999999996</v>
      </c>
      <c r="AC439" s="2">
        <v>4.0999999999999996</v>
      </c>
      <c r="AD439" s="2">
        <v>4.26</v>
      </c>
      <c r="AE439" s="2">
        <v>4.26</v>
      </c>
      <c r="AF439" s="2">
        <v>4.5599999999999996</v>
      </c>
      <c r="AG439" s="2">
        <v>4.62</v>
      </c>
      <c r="AH439" s="2" t="e">
        <v>#N/A</v>
      </c>
      <c r="AI439" s="2">
        <v>5.0599999999999996</v>
      </c>
      <c r="AJ439" s="2">
        <v>5.42</v>
      </c>
      <c r="AK439" s="2">
        <v>5.56</v>
      </c>
      <c r="AL439" s="11" t="e">
        <v>#N/A</v>
      </c>
      <c r="AM439" s="11" t="e">
        <v>#N/A</v>
      </c>
      <c r="AN439" s="11" t="e">
        <v>#N/A</v>
      </c>
      <c r="AO439" s="11" t="e">
        <v>#N/A</v>
      </c>
      <c r="AP439" s="11" t="e">
        <v>#N/A</v>
      </c>
      <c r="AQ439" s="11" t="e">
        <v>#N/A</v>
      </c>
      <c r="AR439" s="11"/>
      <c r="AS439" s="2"/>
      <c r="AT439" s="7">
        <f t="shared" si="57"/>
        <v>3.6322999999999999</v>
      </c>
      <c r="AU439" s="7">
        <f t="shared" si="58"/>
        <v>3.1110000000000002</v>
      </c>
      <c r="AV439" s="7">
        <f t="shared" si="59"/>
        <v>2.0250000000000004</v>
      </c>
      <c r="AW439" s="2"/>
      <c r="AX439" s="8" t="e">
        <f t="shared" si="60"/>
        <v>#N/A</v>
      </c>
      <c r="AY439" s="8">
        <f t="shared" si="61"/>
        <v>52.129999999999967</v>
      </c>
      <c r="AZ439" s="2"/>
      <c r="BA439" s="2" t="e">
        <f t="shared" si="62"/>
        <v>#N/A</v>
      </c>
      <c r="BB439" s="2">
        <f t="shared" si="63"/>
        <v>0.55000000000000027</v>
      </c>
      <c r="BC439" s="2"/>
      <c r="CB439" s="2"/>
    </row>
    <row r="440" spans="1:80" x14ac:dyDescent="0.25">
      <c r="A440" s="5">
        <f t="shared" si="64"/>
        <v>45895</v>
      </c>
      <c r="B440" t="s">
        <v>460</v>
      </c>
      <c r="C440" s="2">
        <v>4.7300000000000004</v>
      </c>
      <c r="D440" s="2">
        <v>4.26</v>
      </c>
      <c r="E440" s="2">
        <v>2.72</v>
      </c>
      <c r="F440" s="2">
        <v>3.58</v>
      </c>
      <c r="G440" s="7">
        <v>1.6259999999999999</v>
      </c>
      <c r="H440" s="2">
        <v>4.41</v>
      </c>
      <c r="I440" s="2">
        <v>2.48</v>
      </c>
      <c r="J440" s="2">
        <v>3.46</v>
      </c>
      <c r="K440" s="2">
        <v>3.49</v>
      </c>
      <c r="L440" s="2">
        <v>3.32</v>
      </c>
      <c r="M440" s="3">
        <v>4.3136999999999999</v>
      </c>
      <c r="N440" s="2"/>
      <c r="O440" s="2">
        <v>3.96</v>
      </c>
      <c r="P440" s="2">
        <v>3.68</v>
      </c>
      <c r="Q440" s="2"/>
      <c r="R440" s="3">
        <v>3.8679999999999999</v>
      </c>
      <c r="S440" s="3">
        <v>3.7682000000000002</v>
      </c>
      <c r="T440" s="4">
        <v>3.8</v>
      </c>
      <c r="U440" s="4">
        <v>3.452</v>
      </c>
      <c r="V440" s="3">
        <v>1.9470000000000001</v>
      </c>
      <c r="W440" s="3">
        <v>1.968</v>
      </c>
      <c r="X440" s="2"/>
      <c r="Y440" s="2">
        <v>3.91</v>
      </c>
      <c r="Z440" s="2">
        <v>3.96</v>
      </c>
      <c r="AA440" s="2">
        <v>3.98</v>
      </c>
      <c r="AB440" s="2">
        <v>4.0599999999999996</v>
      </c>
      <c r="AC440" s="2">
        <v>4.13</v>
      </c>
      <c r="AD440" s="2">
        <v>4.3</v>
      </c>
      <c r="AE440" s="2">
        <v>4.3</v>
      </c>
      <c r="AF440" s="2">
        <v>4.5999999999999996</v>
      </c>
      <c r="AG440" s="2">
        <v>4.66</v>
      </c>
      <c r="AH440" s="2">
        <v>4.7300000000000004</v>
      </c>
      <c r="AI440" s="2">
        <v>5.19</v>
      </c>
      <c r="AJ440" s="2">
        <v>5.46</v>
      </c>
      <c r="AK440" s="2">
        <v>5.6</v>
      </c>
      <c r="AL440" s="11">
        <v>3.6454064000000002</v>
      </c>
      <c r="AM440" s="11">
        <v>3.6969015999999999</v>
      </c>
      <c r="AN440" s="11">
        <v>3.7672405000000002</v>
      </c>
      <c r="AO440" s="11">
        <v>3.9150106999999998</v>
      </c>
      <c r="AP440" s="11">
        <v>4.1113704999999996</v>
      </c>
      <c r="AQ440" s="11">
        <v>4.3204228000000002</v>
      </c>
      <c r="AR440" s="11"/>
      <c r="AS440" s="2"/>
      <c r="AT440" s="7">
        <f t="shared" si="57"/>
        <v>3.6684000000000005</v>
      </c>
      <c r="AU440" s="7">
        <f t="shared" si="58"/>
        <v>3.1040000000000001</v>
      </c>
      <c r="AV440" s="7">
        <f t="shared" si="59"/>
        <v>1.9889999999999999</v>
      </c>
      <c r="AW440" s="2"/>
      <c r="AX440" s="8">
        <f t="shared" si="60"/>
        <v>47.000000000000064</v>
      </c>
      <c r="AY440" s="8">
        <f t="shared" si="61"/>
        <v>56.440000000000047</v>
      </c>
      <c r="AZ440" s="2"/>
      <c r="BA440" s="2">
        <f t="shared" si="62"/>
        <v>0.77000000000000046</v>
      </c>
      <c r="BB440" s="2">
        <f t="shared" si="63"/>
        <v>0.57999999999999963</v>
      </c>
      <c r="BC440" s="2"/>
      <c r="CB440" s="2"/>
    </row>
    <row r="441" spans="1:80" x14ac:dyDescent="0.25">
      <c r="A441" s="5">
        <f t="shared" si="64"/>
        <v>45896</v>
      </c>
      <c r="B441" t="s">
        <v>461</v>
      </c>
      <c r="C441" s="2">
        <v>4.74</v>
      </c>
      <c r="D441" s="2">
        <v>4.24</v>
      </c>
      <c r="E441" s="2">
        <v>2.7</v>
      </c>
      <c r="F441" s="2">
        <v>3.6</v>
      </c>
      <c r="G441" s="7">
        <v>1.625</v>
      </c>
      <c r="H441" s="2">
        <v>4.4000000000000004</v>
      </c>
      <c r="I441" s="2">
        <v>2.54</v>
      </c>
      <c r="J441" s="2">
        <v>3.45</v>
      </c>
      <c r="K441" s="2">
        <v>3.51</v>
      </c>
      <c r="L441" s="2">
        <v>3.32</v>
      </c>
      <c r="M441" s="3">
        <v>4.3254000000000001</v>
      </c>
      <c r="N441" s="2"/>
      <c r="O441" s="2">
        <v>3.98</v>
      </c>
      <c r="P441" s="2">
        <v>3.62</v>
      </c>
      <c r="Q441" s="2"/>
      <c r="R441" s="3">
        <v>3.8704999999999998</v>
      </c>
      <c r="S441" s="3">
        <v>3.7656999999999998</v>
      </c>
      <c r="T441" s="4">
        <v>3.7850000000000001</v>
      </c>
      <c r="U441" s="4">
        <v>3.4319999999999999</v>
      </c>
      <c r="V441" s="3">
        <v>1.9379999999999999</v>
      </c>
      <c r="W441" s="3">
        <v>1.9470000000000001</v>
      </c>
      <c r="X441" s="2"/>
      <c r="Y441" s="2">
        <v>3.91</v>
      </c>
      <c r="Z441" s="2">
        <v>3.98</v>
      </c>
      <c r="AA441" s="2">
        <v>3.98</v>
      </c>
      <c r="AB441" s="2">
        <v>4.0599999999999996</v>
      </c>
      <c r="AC441" s="2">
        <v>4.13</v>
      </c>
      <c r="AD441" s="2">
        <v>4.3</v>
      </c>
      <c r="AE441" s="2">
        <v>4.3</v>
      </c>
      <c r="AF441" s="2">
        <v>4.5999999999999996</v>
      </c>
      <c r="AG441" s="2">
        <v>4.66</v>
      </c>
      <c r="AH441" s="2">
        <v>4.74</v>
      </c>
      <c r="AI441" s="2">
        <v>5.18</v>
      </c>
      <c r="AJ441" s="2">
        <v>5.46</v>
      </c>
      <c r="AK441" s="2">
        <v>5.6</v>
      </c>
      <c r="AL441" s="11">
        <v>3.6437949999999999</v>
      </c>
      <c r="AM441" s="11">
        <v>3.6727376999999999</v>
      </c>
      <c r="AN441" s="11">
        <v>3.7513502000000001</v>
      </c>
      <c r="AO441" s="11">
        <v>3.9106969</v>
      </c>
      <c r="AP441" s="11">
        <v>4.1063014999999998</v>
      </c>
      <c r="AQ441" s="11">
        <v>4.3105479999999998</v>
      </c>
      <c r="AR441" s="11"/>
      <c r="AS441" s="2"/>
      <c r="AT441" s="7">
        <f t="shared" si="57"/>
        <v>3.6608999999999998</v>
      </c>
      <c r="AU441" s="7">
        <f t="shared" si="58"/>
        <v>3.0789999999999997</v>
      </c>
      <c r="AV441" s="7">
        <f t="shared" si="59"/>
        <v>1.9560000000000002</v>
      </c>
      <c r="AW441" s="2"/>
      <c r="AX441" s="8">
        <f t="shared" si="60"/>
        <v>50</v>
      </c>
      <c r="AY441" s="8">
        <f t="shared" si="61"/>
        <v>58.190000000000012</v>
      </c>
      <c r="AZ441" s="2"/>
      <c r="BA441" s="2">
        <f t="shared" si="62"/>
        <v>0.76000000000000023</v>
      </c>
      <c r="BB441" s="2">
        <f t="shared" si="63"/>
        <v>0.62000000000000011</v>
      </c>
      <c r="BC441" s="2"/>
      <c r="CB441" s="2"/>
    </row>
    <row r="442" spans="1:80" x14ac:dyDescent="0.25">
      <c r="A442" s="5">
        <f t="shared" si="64"/>
        <v>45897</v>
      </c>
      <c r="B442" t="s">
        <v>462</v>
      </c>
      <c r="C442" s="2">
        <v>4.7</v>
      </c>
      <c r="D442" s="2">
        <v>4.22</v>
      </c>
      <c r="E442" s="2">
        <v>2.7</v>
      </c>
      <c r="F442" s="2">
        <v>3.57</v>
      </c>
      <c r="G442" s="7">
        <v>1.61</v>
      </c>
      <c r="H442" s="2">
        <v>4.3600000000000003</v>
      </c>
      <c r="I442" s="2">
        <v>2.56</v>
      </c>
      <c r="J442" s="2">
        <v>3.43</v>
      </c>
      <c r="K442" s="2">
        <v>3.49</v>
      </c>
      <c r="L442" s="2">
        <v>3.3</v>
      </c>
      <c r="M442" s="3">
        <v>4.2880000000000003</v>
      </c>
      <c r="N442" s="2"/>
      <c r="O442" s="2">
        <v>3.94</v>
      </c>
      <c r="P442" s="2">
        <v>3.64</v>
      </c>
      <c r="Q442" s="2"/>
      <c r="R442" s="3">
        <v>3.8574000000000002</v>
      </c>
      <c r="S442" s="3">
        <v>3.7456</v>
      </c>
      <c r="T442" s="4">
        <v>3.7490000000000001</v>
      </c>
      <c r="U442" s="4">
        <v>3.39</v>
      </c>
      <c r="V442" s="3">
        <v>1.95</v>
      </c>
      <c r="W442" s="3">
        <v>1.9590000000000001</v>
      </c>
      <c r="X442" s="2"/>
      <c r="Y442" s="2">
        <v>3.9</v>
      </c>
      <c r="Z442" s="2">
        <v>3.94</v>
      </c>
      <c r="AA442" s="2">
        <v>3.96</v>
      </c>
      <c r="AB442" s="2">
        <v>4.03</v>
      </c>
      <c r="AC442" s="2">
        <v>4.0999999999999996</v>
      </c>
      <c r="AD442" s="2">
        <v>4.2699999999999996</v>
      </c>
      <c r="AE442" s="2">
        <v>4.2699999999999996</v>
      </c>
      <c r="AF442" s="2">
        <v>4.57</v>
      </c>
      <c r="AG442" s="2">
        <v>4.63</v>
      </c>
      <c r="AH442" s="2">
        <v>4.7</v>
      </c>
      <c r="AI442" s="2">
        <v>5.16</v>
      </c>
      <c r="AJ442" s="2">
        <v>5.44</v>
      </c>
      <c r="AK442" s="2">
        <v>5.58</v>
      </c>
      <c r="AL442" s="11">
        <v>3.5990476999999998</v>
      </c>
      <c r="AM442" s="11">
        <v>3.6191298999999999</v>
      </c>
      <c r="AN442" s="11">
        <v>3.7470664999999999</v>
      </c>
      <c r="AO442" s="11">
        <v>3.8994211000000001</v>
      </c>
      <c r="AP442" s="11">
        <v>4.0782544999999999</v>
      </c>
      <c r="AQ442" s="11">
        <v>4.2764853</v>
      </c>
      <c r="AR442" s="11"/>
      <c r="AS442" s="2"/>
      <c r="AT442" s="7">
        <f t="shared" si="57"/>
        <v>3.6337999999999999</v>
      </c>
      <c r="AU442" s="7">
        <f t="shared" si="58"/>
        <v>3.0310000000000001</v>
      </c>
      <c r="AV442" s="7">
        <f t="shared" si="59"/>
        <v>1.9680000000000002</v>
      </c>
      <c r="AW442" s="2"/>
      <c r="AX442" s="8">
        <f t="shared" si="60"/>
        <v>48.000000000000043</v>
      </c>
      <c r="AY442" s="8">
        <f t="shared" si="61"/>
        <v>60.27999999999998</v>
      </c>
      <c r="AZ442" s="2"/>
      <c r="BA442" s="2">
        <f t="shared" si="62"/>
        <v>0.76000000000000023</v>
      </c>
      <c r="BB442" s="2">
        <f t="shared" si="63"/>
        <v>0.57999999999999963</v>
      </c>
      <c r="BC442" s="2"/>
      <c r="CB442" s="2"/>
    </row>
    <row r="443" spans="1:80" x14ac:dyDescent="0.25">
      <c r="A443" s="5">
        <f t="shared" si="64"/>
        <v>45898</v>
      </c>
      <c r="B443" t="s">
        <v>463</v>
      </c>
      <c r="C443" s="2">
        <v>4.71</v>
      </c>
      <c r="D443" s="2">
        <v>4.2300000000000004</v>
      </c>
      <c r="E443" s="2">
        <v>2.72</v>
      </c>
      <c r="F443" s="2">
        <v>3.6</v>
      </c>
      <c r="G443" s="7">
        <v>1.611</v>
      </c>
      <c r="H443" s="2">
        <v>4.3899999999999997</v>
      </c>
      <c r="I443" s="2">
        <v>2.5499999999999998</v>
      </c>
      <c r="J443" s="2">
        <v>3.38</v>
      </c>
      <c r="K443" s="2">
        <v>3.5</v>
      </c>
      <c r="L443" s="2">
        <v>3.32</v>
      </c>
      <c r="M443" s="3">
        <v>4.2786</v>
      </c>
      <c r="N443" s="2"/>
      <c r="O443" s="2">
        <v>3.94</v>
      </c>
      <c r="P443" s="2">
        <v>3.62</v>
      </c>
      <c r="Q443" s="2"/>
      <c r="R443" s="3">
        <v>3.8622000000000001</v>
      </c>
      <c r="S443" s="3">
        <v>3.7503000000000002</v>
      </c>
      <c r="T443" s="4">
        <v>3.766</v>
      </c>
      <c r="U443" s="4">
        <v>3.4049999999999998</v>
      </c>
      <c r="V443" s="3">
        <v>1.9510000000000001</v>
      </c>
      <c r="W443" s="3">
        <v>1.958</v>
      </c>
      <c r="X443" s="2"/>
      <c r="Y443" s="2">
        <v>3.9</v>
      </c>
      <c r="Z443" s="2">
        <v>3.94</v>
      </c>
      <c r="AA443" s="2">
        <v>3.95</v>
      </c>
      <c r="AB443" s="2">
        <v>4.0199999999999996</v>
      </c>
      <c r="AC443" s="2">
        <v>4.0999999999999996</v>
      </c>
      <c r="AD443" s="2">
        <v>4.2699999999999996</v>
      </c>
      <c r="AE443" s="2">
        <v>4.2699999999999996</v>
      </c>
      <c r="AF443" s="2">
        <v>4.58</v>
      </c>
      <c r="AG443" s="2">
        <v>4.6399999999999997</v>
      </c>
      <c r="AH443" s="2">
        <v>4.71</v>
      </c>
      <c r="AI443" s="2">
        <v>5.15</v>
      </c>
      <c r="AJ443" s="2">
        <v>5.46</v>
      </c>
      <c r="AK443" s="2">
        <v>5.59</v>
      </c>
      <c r="AL443" s="11">
        <v>3.6162721000000002</v>
      </c>
      <c r="AM443" s="11">
        <v>3.6416110000000002</v>
      </c>
      <c r="AN443" s="11">
        <v>3.7590522000000002</v>
      </c>
      <c r="AO443" s="11">
        <v>3.9080623999999999</v>
      </c>
      <c r="AP443" s="11">
        <v>4.0910758999999999</v>
      </c>
      <c r="AQ443" s="11">
        <v>4.2955604999999997</v>
      </c>
      <c r="AR443" s="11"/>
      <c r="AS443" s="2"/>
      <c r="AT443" s="7">
        <f t="shared" si="57"/>
        <v>3.6384000000000003</v>
      </c>
      <c r="AU443" s="7">
        <f t="shared" si="58"/>
        <v>3.0439999999999996</v>
      </c>
      <c r="AV443" s="7">
        <f t="shared" si="59"/>
        <v>1.9649999999999999</v>
      </c>
      <c r="AW443" s="2"/>
      <c r="AX443" s="8">
        <f t="shared" si="60"/>
        <v>47.999999999999957</v>
      </c>
      <c r="AY443" s="8">
        <f t="shared" si="61"/>
        <v>59.440000000000069</v>
      </c>
      <c r="AZ443" s="2"/>
      <c r="BA443" s="2">
        <f t="shared" si="62"/>
        <v>0.77</v>
      </c>
      <c r="BB443" s="2">
        <f t="shared" si="63"/>
        <v>0.61000000000000032</v>
      </c>
      <c r="BC443" s="2"/>
      <c r="CB443" s="2"/>
    </row>
    <row r="444" spans="1:80" x14ac:dyDescent="0.25">
      <c r="A444" s="5">
        <f t="shared" si="64"/>
        <v>45901</v>
      </c>
      <c r="B444" t="s">
        <v>464</v>
      </c>
      <c r="C444" s="2">
        <v>4.75</v>
      </c>
      <c r="D444" s="2" t="e">
        <v>#N/A</v>
      </c>
      <c r="E444" s="2">
        <v>2.75</v>
      </c>
      <c r="F444" s="2">
        <v>3.63</v>
      </c>
      <c r="G444" s="7">
        <v>1.625</v>
      </c>
      <c r="H444" s="2">
        <v>4.41</v>
      </c>
      <c r="I444" s="2">
        <v>2.54</v>
      </c>
      <c r="J444" s="2" t="e">
        <v>#N/A</v>
      </c>
      <c r="K444" s="2">
        <v>3.54</v>
      </c>
      <c r="L444" s="2">
        <v>3.35</v>
      </c>
      <c r="M444" s="3">
        <v>4.3208000000000002</v>
      </c>
      <c r="N444" s="2"/>
      <c r="O444" s="2">
        <v>3.97</v>
      </c>
      <c r="P444" s="2" t="e">
        <v>#N/A</v>
      </c>
      <c r="Q444" s="2"/>
      <c r="R444" s="3">
        <v>3.8626</v>
      </c>
      <c r="S444" s="3">
        <v>3.7635000000000001</v>
      </c>
      <c r="T444" s="4">
        <v>3.7519999999999998</v>
      </c>
      <c r="U444" s="4">
        <v>3.39</v>
      </c>
      <c r="V444" s="3">
        <v>1.962</v>
      </c>
      <c r="W444" s="3">
        <v>1.972</v>
      </c>
      <c r="X444" s="2"/>
      <c r="Y444" s="2">
        <v>3.92</v>
      </c>
      <c r="Z444" s="2">
        <v>3.97</v>
      </c>
      <c r="AA444" s="2">
        <v>3.98</v>
      </c>
      <c r="AB444" s="2">
        <v>4.0599999999999996</v>
      </c>
      <c r="AC444" s="2">
        <v>4.13</v>
      </c>
      <c r="AD444" s="2">
        <v>4.3099999999999996</v>
      </c>
      <c r="AE444" s="2">
        <v>4.3099999999999996</v>
      </c>
      <c r="AF444" s="2">
        <v>4.6100000000000003</v>
      </c>
      <c r="AG444" s="2">
        <v>4.68</v>
      </c>
      <c r="AH444" s="2">
        <v>4.75</v>
      </c>
      <c r="AI444" s="2">
        <v>5.21</v>
      </c>
      <c r="AJ444" s="2">
        <v>5.49</v>
      </c>
      <c r="AK444" s="2">
        <v>5.63</v>
      </c>
      <c r="AL444" s="11">
        <v>3.6306663000000001</v>
      </c>
      <c r="AM444" s="11">
        <v>3.6766580000000002</v>
      </c>
      <c r="AN444" s="11">
        <v>3.7954675999999998</v>
      </c>
      <c r="AO444" s="11">
        <v>3.9475983000000001</v>
      </c>
      <c r="AP444" s="11">
        <v>4.1359985999999997</v>
      </c>
      <c r="AQ444" s="11">
        <v>4.3457201999999997</v>
      </c>
      <c r="AR444" s="11"/>
      <c r="AS444" s="2"/>
      <c r="AT444" s="7">
        <f t="shared" si="57"/>
        <v>3.6644000000000001</v>
      </c>
      <c r="AU444" s="7">
        <f t="shared" si="58"/>
        <v>3.0280000000000005</v>
      </c>
      <c r="AV444" s="7">
        <f t="shared" si="59"/>
        <v>1.982</v>
      </c>
      <c r="AW444" s="2"/>
      <c r="AX444" s="8" t="e">
        <f t="shared" si="60"/>
        <v>#N/A</v>
      </c>
      <c r="AY444" s="8">
        <f t="shared" si="61"/>
        <v>63.639999999999965</v>
      </c>
      <c r="AZ444" s="2"/>
      <c r="BA444" s="2">
        <f t="shared" si="62"/>
        <v>0.7799999999999998</v>
      </c>
      <c r="BB444" s="2" t="e">
        <f t="shared" si="63"/>
        <v>#N/A</v>
      </c>
      <c r="BC444" s="2"/>
      <c r="CB444" s="2"/>
    </row>
    <row r="445" spans="1:80" x14ac:dyDescent="0.25">
      <c r="A445" s="5">
        <f t="shared" si="64"/>
        <v>45902</v>
      </c>
      <c r="B445" t="s">
        <v>465</v>
      </c>
      <c r="C445" s="2">
        <v>4.8</v>
      </c>
      <c r="D445" s="2">
        <v>4.28</v>
      </c>
      <c r="E445" s="2">
        <v>2.78</v>
      </c>
      <c r="F445" s="2">
        <v>3.71</v>
      </c>
      <c r="G445" s="7">
        <v>1.623</v>
      </c>
      <c r="H445" s="2">
        <v>4.46</v>
      </c>
      <c r="I445" s="2">
        <v>2.5499999999999998</v>
      </c>
      <c r="J445" s="2">
        <v>3.44</v>
      </c>
      <c r="K445" s="2">
        <v>3.58</v>
      </c>
      <c r="L445" s="2">
        <v>3.4</v>
      </c>
      <c r="M445" s="3">
        <v>4.3583999999999996</v>
      </c>
      <c r="N445" s="2"/>
      <c r="O445" s="2">
        <v>3.98</v>
      </c>
      <c r="P445" s="2">
        <v>3.66</v>
      </c>
      <c r="Q445" s="2"/>
      <c r="R445" s="3">
        <v>3.8702000000000001</v>
      </c>
      <c r="S445" s="3">
        <v>3.7787000000000002</v>
      </c>
      <c r="T445" s="4">
        <v>3.77</v>
      </c>
      <c r="U445" s="4">
        <v>3.4220000000000002</v>
      </c>
      <c r="V445" s="3">
        <v>1.9730000000000001</v>
      </c>
      <c r="W445" s="3">
        <v>1.9930000000000001</v>
      </c>
      <c r="X445" s="2"/>
      <c r="Y445" s="2">
        <v>3.93</v>
      </c>
      <c r="Z445" s="2">
        <v>3.98</v>
      </c>
      <c r="AA445" s="2">
        <v>4.01</v>
      </c>
      <c r="AB445" s="2">
        <v>4.0999999999999996</v>
      </c>
      <c r="AC445" s="2">
        <v>4.18</v>
      </c>
      <c r="AD445" s="2">
        <v>4.3600000000000003</v>
      </c>
      <c r="AE445" s="2">
        <v>4.3600000000000003</v>
      </c>
      <c r="AF445" s="2">
        <v>4.66</v>
      </c>
      <c r="AG445" s="2">
        <v>4.7300000000000004</v>
      </c>
      <c r="AH445" s="2">
        <v>4.8</v>
      </c>
      <c r="AI445" s="2">
        <v>5.27</v>
      </c>
      <c r="AJ445" s="2">
        <v>5.55</v>
      </c>
      <c r="AK445" s="2">
        <v>5.66</v>
      </c>
      <c r="AL445" s="11">
        <v>3.6528621999999999</v>
      </c>
      <c r="AM445" s="11">
        <v>3.7046587</v>
      </c>
      <c r="AN445" s="11">
        <v>3.8190165999999999</v>
      </c>
      <c r="AO445" s="11">
        <v>3.9732843</v>
      </c>
      <c r="AP445" s="11">
        <v>4.1642980999999999</v>
      </c>
      <c r="AQ445" s="11">
        <v>4.3748575000000001</v>
      </c>
      <c r="AR445" s="11"/>
      <c r="AS445" s="2"/>
      <c r="AT445" s="7">
        <f t="shared" si="57"/>
        <v>3.6872000000000003</v>
      </c>
      <c r="AU445" s="7">
        <f t="shared" si="58"/>
        <v>3.0740000000000003</v>
      </c>
      <c r="AV445" s="7">
        <f t="shared" si="59"/>
        <v>2.0129999999999999</v>
      </c>
      <c r="AW445" s="2"/>
      <c r="AX445" s="8">
        <f t="shared" si="60"/>
        <v>51.999999999999957</v>
      </c>
      <c r="AY445" s="8">
        <f t="shared" si="61"/>
        <v>61.319999999999993</v>
      </c>
      <c r="AZ445" s="2"/>
      <c r="BA445" s="2">
        <f t="shared" si="62"/>
        <v>0.81999999999999984</v>
      </c>
      <c r="BB445" s="2">
        <f t="shared" si="63"/>
        <v>0.62000000000000011</v>
      </c>
      <c r="BC445" s="2"/>
      <c r="CB445" s="2"/>
    </row>
    <row r="446" spans="1:80" x14ac:dyDescent="0.25">
      <c r="A446" s="5">
        <f t="shared" si="64"/>
        <v>45903</v>
      </c>
      <c r="B446" t="s">
        <v>466</v>
      </c>
      <c r="C446" s="2">
        <v>4.74</v>
      </c>
      <c r="D446" s="2">
        <v>4.22</v>
      </c>
      <c r="E446" s="2">
        <v>2.74</v>
      </c>
      <c r="F446" s="2">
        <v>3.64</v>
      </c>
      <c r="G446" s="7">
        <v>1.6419999999999999</v>
      </c>
      <c r="H446" s="2">
        <v>4.51</v>
      </c>
      <c r="I446" s="2">
        <v>2.59</v>
      </c>
      <c r="J446" s="2">
        <v>3.39</v>
      </c>
      <c r="K446" s="2">
        <v>3.55</v>
      </c>
      <c r="L446" s="2">
        <v>3.35</v>
      </c>
      <c r="M446" s="3">
        <v>4.4212999999999996</v>
      </c>
      <c r="N446" s="2"/>
      <c r="O446" s="2">
        <v>3.96</v>
      </c>
      <c r="P446" s="2">
        <v>3.61</v>
      </c>
      <c r="Q446" s="2"/>
      <c r="R446" s="3">
        <v>3.8580000000000001</v>
      </c>
      <c r="S446" s="3">
        <v>3.7572999999999999</v>
      </c>
      <c r="T446" s="4">
        <v>3.7650000000000001</v>
      </c>
      <c r="U446" s="4">
        <v>3.43</v>
      </c>
      <c r="V446" s="3">
        <v>1.9650000000000001</v>
      </c>
      <c r="W446" s="3">
        <v>1.9770000000000001</v>
      </c>
      <c r="X446" s="2"/>
      <c r="Y446" s="2">
        <v>3.9</v>
      </c>
      <c r="Z446" s="2">
        <v>3.96</v>
      </c>
      <c r="AA446" s="2">
        <v>3.97</v>
      </c>
      <c r="AB446" s="2">
        <v>4.05</v>
      </c>
      <c r="AC446" s="2">
        <v>4.13</v>
      </c>
      <c r="AD446" s="2">
        <v>4.29</v>
      </c>
      <c r="AE446" s="2">
        <v>4.29</v>
      </c>
      <c r="AF446" s="2">
        <v>4.5999999999999996</v>
      </c>
      <c r="AG446" s="2">
        <v>4.66</v>
      </c>
      <c r="AH446" s="2">
        <v>4.74</v>
      </c>
      <c r="AI446" s="2">
        <v>5.19</v>
      </c>
      <c r="AJ446" s="2">
        <v>5.46</v>
      </c>
      <c r="AK446" s="2">
        <v>5.6</v>
      </c>
      <c r="AL446" s="11">
        <v>3.6287188000000001</v>
      </c>
      <c r="AM446" s="11">
        <v>3.6747871999999999</v>
      </c>
      <c r="AN446" s="11">
        <v>3.7763597999999998</v>
      </c>
      <c r="AO446" s="11">
        <v>3.9153142000000001</v>
      </c>
      <c r="AP446" s="11">
        <v>4.0939931999999999</v>
      </c>
      <c r="AQ446" s="11">
        <v>4.2947597999999996</v>
      </c>
      <c r="AR446" s="11"/>
      <c r="AS446" s="2"/>
      <c r="AT446" s="7">
        <f t="shared" si="57"/>
        <v>3.6565999999999996</v>
      </c>
      <c r="AU446" s="7">
        <f t="shared" si="58"/>
        <v>3.0950000000000002</v>
      </c>
      <c r="AV446" s="7">
        <f t="shared" si="59"/>
        <v>1.9890000000000001</v>
      </c>
      <c r="AW446" s="2"/>
      <c r="AX446" s="8">
        <f t="shared" si="60"/>
        <v>52.000000000000043</v>
      </c>
      <c r="AY446" s="8">
        <f t="shared" si="61"/>
        <v>56.15999999999994</v>
      </c>
      <c r="AZ446" s="2"/>
      <c r="BA446" s="2">
        <f t="shared" si="62"/>
        <v>0.78000000000000025</v>
      </c>
      <c r="BB446" s="2">
        <f t="shared" si="63"/>
        <v>0.60999999999999988</v>
      </c>
      <c r="BC446" s="2"/>
      <c r="CB446" s="2"/>
    </row>
    <row r="447" spans="1:80" x14ac:dyDescent="0.25">
      <c r="A447" s="5">
        <f t="shared" si="64"/>
        <v>45904</v>
      </c>
      <c r="B447" t="s">
        <v>467</v>
      </c>
      <c r="C447" s="2">
        <v>4.74</v>
      </c>
      <c r="D447" s="2">
        <v>4.17</v>
      </c>
      <c r="E447" s="2">
        <v>2.72</v>
      </c>
      <c r="F447" s="2">
        <v>3.59</v>
      </c>
      <c r="G447" s="7">
        <v>1.595</v>
      </c>
      <c r="H447" s="2">
        <v>4.46</v>
      </c>
      <c r="I447" s="2">
        <v>2.5499999999999998</v>
      </c>
      <c r="J447" s="2">
        <v>3.35</v>
      </c>
      <c r="K447" s="2">
        <v>3.48</v>
      </c>
      <c r="L447" s="2">
        <v>3.31</v>
      </c>
      <c r="M447" s="3">
        <v>4.3566000000000003</v>
      </c>
      <c r="N447" s="2"/>
      <c r="O447" s="2">
        <v>3.94</v>
      </c>
      <c r="P447" s="2">
        <v>3.59</v>
      </c>
      <c r="Q447" s="2"/>
      <c r="R447" s="3">
        <v>3.8504</v>
      </c>
      <c r="S447" s="3">
        <v>3.7473000000000001</v>
      </c>
      <c r="T447" s="4">
        <v>3.7149999999999999</v>
      </c>
      <c r="U447" s="4">
        <v>3.3690000000000002</v>
      </c>
      <c r="V447" s="3">
        <v>1.9730000000000001</v>
      </c>
      <c r="W447" s="3">
        <v>1.9830000000000001</v>
      </c>
      <c r="X447" s="2"/>
      <c r="Y447" s="2">
        <v>3.9</v>
      </c>
      <c r="Z447" s="2">
        <v>3.94</v>
      </c>
      <c r="AA447" s="2">
        <v>3.96</v>
      </c>
      <c r="AB447" s="2">
        <v>4.03</v>
      </c>
      <c r="AC447" s="2">
        <v>4.1100000000000003</v>
      </c>
      <c r="AD447" s="2">
        <v>4.28</v>
      </c>
      <c r="AE447" s="2">
        <v>4.28</v>
      </c>
      <c r="AF447" s="2">
        <v>4.58</v>
      </c>
      <c r="AG447" s="2">
        <v>4.6399999999999997</v>
      </c>
      <c r="AH447" s="2">
        <v>4.74</v>
      </c>
      <c r="AI447" s="2">
        <v>5.15</v>
      </c>
      <c r="AJ447" s="2">
        <v>5.43</v>
      </c>
      <c r="AK447" s="2">
        <v>5.56</v>
      </c>
      <c r="AL447" s="11">
        <v>3.6129072999999998</v>
      </c>
      <c r="AM447" s="11">
        <v>3.6417085</v>
      </c>
      <c r="AN447" s="11">
        <v>3.7424035</v>
      </c>
      <c r="AO447" s="11">
        <v>3.8941267000000002</v>
      </c>
      <c r="AP447" s="11">
        <v>4.0769095000000002</v>
      </c>
      <c r="AQ447" s="11">
        <v>4.2725467000000004</v>
      </c>
      <c r="AR447" s="11"/>
      <c r="AS447" s="2"/>
      <c r="AT447" s="7">
        <f t="shared" si="57"/>
        <v>3.6442000000000001</v>
      </c>
      <c r="AU447" s="7">
        <f t="shared" si="58"/>
        <v>3.0230000000000006</v>
      </c>
      <c r="AV447" s="7">
        <f t="shared" si="59"/>
        <v>1.9930000000000001</v>
      </c>
      <c r="AW447" s="2"/>
      <c r="AX447" s="8">
        <f t="shared" si="60"/>
        <v>57.000000000000028</v>
      </c>
      <c r="AY447" s="8">
        <f t="shared" si="61"/>
        <v>62.119999999999955</v>
      </c>
      <c r="AZ447" s="2"/>
      <c r="BA447" s="2">
        <f t="shared" si="62"/>
        <v>0.80000000000000027</v>
      </c>
      <c r="BB447" s="2">
        <f t="shared" si="63"/>
        <v>0.58000000000000007</v>
      </c>
      <c r="BC447" s="2"/>
      <c r="CB447" s="2"/>
    </row>
    <row r="448" spans="1:80" x14ac:dyDescent="0.25">
      <c r="A448" s="5">
        <f t="shared" si="64"/>
        <v>45905</v>
      </c>
      <c r="B448" t="s">
        <v>468</v>
      </c>
      <c r="C448" s="2">
        <v>4.66</v>
      </c>
      <c r="D448" s="2">
        <v>4.0999999999999996</v>
      </c>
      <c r="E448" s="2">
        <v>2.67</v>
      </c>
      <c r="F448" s="2">
        <v>3.54</v>
      </c>
      <c r="G448" s="7">
        <v>1.5740000000000001</v>
      </c>
      <c r="H448" s="2">
        <v>4.43</v>
      </c>
      <c r="I448" s="2">
        <v>2.5</v>
      </c>
      <c r="J448" s="2">
        <v>3.27</v>
      </c>
      <c r="K448" s="2">
        <v>3.45</v>
      </c>
      <c r="L448" s="2">
        <v>3.26</v>
      </c>
      <c r="M448" s="3">
        <v>4.3411</v>
      </c>
      <c r="N448" s="2"/>
      <c r="O448" s="2">
        <v>3.93</v>
      </c>
      <c r="P448" s="2">
        <v>3.51</v>
      </c>
      <c r="Q448" s="2"/>
      <c r="R448" s="3">
        <v>3.8216999999999999</v>
      </c>
      <c r="S448" s="3">
        <v>3.7057000000000002</v>
      </c>
      <c r="T448" s="4">
        <v>3.71</v>
      </c>
      <c r="U448" s="4">
        <v>3.355</v>
      </c>
      <c r="V448" s="3">
        <v>1.9550000000000001</v>
      </c>
      <c r="W448" s="3">
        <v>1.958</v>
      </c>
      <c r="X448" s="2"/>
      <c r="Y448" s="2">
        <v>3.88</v>
      </c>
      <c r="Z448" s="2">
        <v>3.93</v>
      </c>
      <c r="AA448" s="2">
        <v>3.92</v>
      </c>
      <c r="AB448" s="2">
        <v>3.99</v>
      </c>
      <c r="AC448" s="2">
        <v>4.07</v>
      </c>
      <c r="AD448" s="2">
        <v>4.24</v>
      </c>
      <c r="AE448" s="2">
        <v>4.2300000000000004</v>
      </c>
      <c r="AF448" s="2">
        <v>4.5199999999999996</v>
      </c>
      <c r="AG448" s="2">
        <v>4.58</v>
      </c>
      <c r="AH448" s="2">
        <v>4.66</v>
      </c>
      <c r="AI448" s="2">
        <v>5.1100000000000003</v>
      </c>
      <c r="AJ448" s="2">
        <v>5.38</v>
      </c>
      <c r="AK448" s="2">
        <v>5.54</v>
      </c>
      <c r="AL448" s="11">
        <v>3.5791580000000001</v>
      </c>
      <c r="AM448" s="11">
        <v>3.5838239999999999</v>
      </c>
      <c r="AN448" s="11">
        <v>3.6968066999999998</v>
      </c>
      <c r="AO448" s="11">
        <v>3.8519787999999999</v>
      </c>
      <c r="AP448" s="11">
        <v>4.0364114000000004</v>
      </c>
      <c r="AQ448" s="11">
        <v>4.2352941</v>
      </c>
      <c r="AR448" s="11"/>
      <c r="AS448" s="2"/>
      <c r="AT448" s="7">
        <f t="shared" si="57"/>
        <v>3.5897000000000006</v>
      </c>
      <c r="AU448" s="7">
        <f t="shared" si="58"/>
        <v>3</v>
      </c>
      <c r="AV448" s="7">
        <f t="shared" si="59"/>
        <v>1.9609999999999999</v>
      </c>
      <c r="AW448" s="2"/>
      <c r="AX448" s="8">
        <f t="shared" si="60"/>
        <v>56.00000000000005</v>
      </c>
      <c r="AY448" s="8">
        <f t="shared" si="61"/>
        <v>58.970000000000056</v>
      </c>
      <c r="AZ448" s="2"/>
      <c r="BA448" s="2">
        <f t="shared" si="62"/>
        <v>0.73</v>
      </c>
      <c r="BB448" s="2">
        <f t="shared" si="63"/>
        <v>0.58999999999999986</v>
      </c>
      <c r="BC448" s="2"/>
      <c r="CB448" s="2"/>
    </row>
    <row r="449" spans="1:80" x14ac:dyDescent="0.25">
      <c r="A449" s="5">
        <f t="shared" si="64"/>
        <v>45908</v>
      </c>
      <c r="B449" t="s">
        <v>469</v>
      </c>
      <c r="C449" s="2">
        <v>4.6100000000000003</v>
      </c>
      <c r="D449" s="2">
        <v>4.05</v>
      </c>
      <c r="E449" s="2">
        <v>2.65</v>
      </c>
      <c r="F449" s="2">
        <v>3.5</v>
      </c>
      <c r="G449" s="7">
        <v>1.554</v>
      </c>
      <c r="H449" s="2">
        <v>4.38</v>
      </c>
      <c r="I449" s="2">
        <v>2.48</v>
      </c>
      <c r="J449" s="2">
        <v>3.21</v>
      </c>
      <c r="K449" s="2">
        <v>3.41</v>
      </c>
      <c r="L449" s="2">
        <v>3.23</v>
      </c>
      <c r="M449" s="3">
        <v>4.28</v>
      </c>
      <c r="N449" s="2"/>
      <c r="O449" s="2">
        <v>3.92</v>
      </c>
      <c r="P449" s="2">
        <v>3.5</v>
      </c>
      <c r="Q449" s="2"/>
      <c r="R449" s="3">
        <v>3.8191000000000002</v>
      </c>
      <c r="S449" s="3">
        <v>3.6930000000000001</v>
      </c>
      <c r="T449" s="4">
        <v>3.6030000000000002</v>
      </c>
      <c r="U449" s="4">
        <v>3.2690000000000001</v>
      </c>
      <c r="V449" s="3">
        <v>1.9510000000000001</v>
      </c>
      <c r="W449" s="3">
        <v>1.95</v>
      </c>
      <c r="X449" s="2"/>
      <c r="Y449" s="2">
        <v>3.84</v>
      </c>
      <c r="Z449" s="2">
        <v>3.92</v>
      </c>
      <c r="AA449" s="2">
        <v>3.9</v>
      </c>
      <c r="AB449" s="2">
        <v>3.96</v>
      </c>
      <c r="AC449" s="2">
        <v>4.04</v>
      </c>
      <c r="AD449" s="2">
        <v>4.1900000000000004</v>
      </c>
      <c r="AE449" s="2">
        <v>4.1900000000000004</v>
      </c>
      <c r="AF449" s="2">
        <v>4.4800000000000004</v>
      </c>
      <c r="AG449" s="2">
        <v>4.54</v>
      </c>
      <c r="AH449" s="2">
        <v>4.6100000000000003</v>
      </c>
      <c r="AI449" s="2">
        <v>5.0599999999999996</v>
      </c>
      <c r="AJ449" s="2">
        <v>5.33</v>
      </c>
      <c r="AK449" s="2">
        <v>5.47</v>
      </c>
      <c r="AL449" s="11">
        <v>3.5562459999999998</v>
      </c>
      <c r="AM449" s="11">
        <v>3.5714258999999999</v>
      </c>
      <c r="AN449" s="11">
        <v>3.6691707999999998</v>
      </c>
      <c r="AO449" s="11">
        <v>3.8025842000000001</v>
      </c>
      <c r="AP449" s="11">
        <v>3.9755473000000001</v>
      </c>
      <c r="AQ449" s="11">
        <v>4.1731188000000001</v>
      </c>
      <c r="AR449" s="11"/>
      <c r="AS449" s="2"/>
      <c r="AT449" s="7">
        <f t="shared" si="57"/>
        <v>3.5669</v>
      </c>
      <c r="AU449" s="7">
        <f t="shared" si="58"/>
        <v>2.9350000000000001</v>
      </c>
      <c r="AV449" s="7">
        <f t="shared" si="59"/>
        <v>1.9489999999999998</v>
      </c>
      <c r="AW449" s="2"/>
      <c r="AX449" s="8">
        <f t="shared" si="60"/>
        <v>56.00000000000005</v>
      </c>
      <c r="AY449" s="8">
        <f t="shared" si="61"/>
        <v>63.189999999999991</v>
      </c>
      <c r="AZ449" s="2"/>
      <c r="BA449" s="2">
        <f t="shared" si="62"/>
        <v>0.69000000000000039</v>
      </c>
      <c r="BB449" s="2">
        <f t="shared" si="63"/>
        <v>0.54999999999999982</v>
      </c>
      <c r="BC449" s="2"/>
      <c r="CB449" s="2"/>
    </row>
    <row r="450" spans="1:80" x14ac:dyDescent="0.25">
      <c r="A450" s="5">
        <f t="shared" si="64"/>
        <v>45909</v>
      </c>
      <c r="B450" t="s">
        <v>470</v>
      </c>
      <c r="C450" s="2">
        <v>4.62</v>
      </c>
      <c r="D450" s="2">
        <v>4.08</v>
      </c>
      <c r="E450" s="2">
        <v>2.66</v>
      </c>
      <c r="F450" s="2">
        <v>3.5</v>
      </c>
      <c r="G450" s="7">
        <v>1.5860000000000001</v>
      </c>
      <c r="H450" s="2">
        <v>4.34</v>
      </c>
      <c r="I450" s="2">
        <v>2.4700000000000002</v>
      </c>
      <c r="J450" s="2">
        <v>3.24</v>
      </c>
      <c r="K450" s="2">
        <v>3.47</v>
      </c>
      <c r="L450" s="2">
        <v>3.24</v>
      </c>
      <c r="M450" s="3">
        <v>4.2690999999999999</v>
      </c>
      <c r="N450" s="2"/>
      <c r="O450" s="2">
        <v>3.95</v>
      </c>
      <c r="P450" s="2">
        <v>3.54</v>
      </c>
      <c r="Q450" s="2"/>
      <c r="R450" s="3">
        <v>3.8235000000000001</v>
      </c>
      <c r="S450" s="3">
        <v>3.6999</v>
      </c>
      <c r="T450" s="4">
        <v>3.5950000000000002</v>
      </c>
      <c r="U450" s="4">
        <v>3.2589999999999999</v>
      </c>
      <c r="V450" s="3">
        <v>1.9630000000000001</v>
      </c>
      <c r="W450" s="3">
        <v>1.966</v>
      </c>
      <c r="X450" s="2"/>
      <c r="Y450" s="2">
        <v>3.87</v>
      </c>
      <c r="Z450" s="2">
        <v>3.95</v>
      </c>
      <c r="AA450" s="2">
        <v>3.9</v>
      </c>
      <c r="AB450" s="2">
        <v>3.97</v>
      </c>
      <c r="AC450" s="2">
        <v>4.04</v>
      </c>
      <c r="AD450" s="2">
        <v>4.2</v>
      </c>
      <c r="AE450" s="2">
        <v>4.2</v>
      </c>
      <c r="AF450" s="2">
        <v>4.49</v>
      </c>
      <c r="AG450" s="2">
        <v>4.55</v>
      </c>
      <c r="AH450" s="2">
        <v>4.62</v>
      </c>
      <c r="AI450" s="2">
        <v>5.0599999999999996</v>
      </c>
      <c r="AJ450" s="2">
        <v>5.33</v>
      </c>
      <c r="AK450" s="2">
        <v>5.48</v>
      </c>
      <c r="AL450" s="11">
        <v>3.5705464</v>
      </c>
      <c r="AM450" s="11">
        <v>3.5816857999999998</v>
      </c>
      <c r="AN450" s="11">
        <v>3.6717474000000001</v>
      </c>
      <c r="AO450" s="11">
        <v>3.8065584000000001</v>
      </c>
      <c r="AP450" s="11">
        <v>3.9828332999999998</v>
      </c>
      <c r="AQ450" s="11">
        <v>4.1820725999999997</v>
      </c>
      <c r="AR450" s="11"/>
      <c r="AS450" s="2"/>
      <c r="AT450" s="7">
        <f t="shared" si="57"/>
        <v>3.5762999999999998</v>
      </c>
      <c r="AU450" s="7">
        <f t="shared" si="58"/>
        <v>2.9229999999999996</v>
      </c>
      <c r="AV450" s="7">
        <f t="shared" si="59"/>
        <v>1.9689999999999999</v>
      </c>
      <c r="AW450" s="2"/>
      <c r="AX450" s="8">
        <f t="shared" si="60"/>
        <v>54</v>
      </c>
      <c r="AY450" s="8">
        <f t="shared" si="61"/>
        <v>65.330000000000027</v>
      </c>
      <c r="AZ450" s="2"/>
      <c r="BA450" s="2">
        <f t="shared" si="62"/>
        <v>0.66999999999999993</v>
      </c>
      <c r="BB450" s="2">
        <f t="shared" si="63"/>
        <v>0.54</v>
      </c>
      <c r="BC450" s="2"/>
      <c r="CB450" s="2"/>
    </row>
    <row r="451" spans="1:80" x14ac:dyDescent="0.25">
      <c r="A451" s="5">
        <f t="shared" si="64"/>
        <v>45910</v>
      </c>
      <c r="B451" t="s">
        <v>471</v>
      </c>
      <c r="C451" s="2">
        <v>4.63</v>
      </c>
      <c r="D451" s="2">
        <v>4.04</v>
      </c>
      <c r="E451" s="2">
        <v>2.65</v>
      </c>
      <c r="F451" s="2">
        <v>3.49</v>
      </c>
      <c r="G451" s="7">
        <v>1.5669999999999999</v>
      </c>
      <c r="H451" s="2">
        <v>4.3600000000000003</v>
      </c>
      <c r="I451" s="2">
        <v>2.4900000000000002</v>
      </c>
      <c r="J451" s="2">
        <v>3.18</v>
      </c>
      <c r="K451" s="2">
        <v>3.46</v>
      </c>
      <c r="L451" s="2">
        <v>3.23</v>
      </c>
      <c r="M451" s="3">
        <v>4.2717999999999998</v>
      </c>
      <c r="N451" s="2"/>
      <c r="O451" s="2">
        <v>3.96</v>
      </c>
      <c r="P451" s="2">
        <v>3.53</v>
      </c>
      <c r="Q451" s="2"/>
      <c r="R451" s="3">
        <v>3.8361999999999998</v>
      </c>
      <c r="S451" s="3">
        <v>3.7214999999999998</v>
      </c>
      <c r="T451" s="4">
        <v>3.6360000000000001</v>
      </c>
      <c r="U451" s="4">
        <v>3.3050000000000002</v>
      </c>
      <c r="V451" s="3">
        <v>1.972</v>
      </c>
      <c r="W451" s="3">
        <v>1.9750000000000001</v>
      </c>
      <c r="X451" s="2"/>
      <c r="Y451" s="2">
        <v>3.89</v>
      </c>
      <c r="Z451" s="2">
        <v>3.96</v>
      </c>
      <c r="AA451" s="2">
        <v>3.92</v>
      </c>
      <c r="AB451" s="2">
        <v>3.99</v>
      </c>
      <c r="AC451" s="2">
        <v>4.0599999999999996</v>
      </c>
      <c r="AD451" s="2">
        <v>4.21</v>
      </c>
      <c r="AE451" s="2">
        <v>4.21</v>
      </c>
      <c r="AF451" s="2">
        <v>4.5</v>
      </c>
      <c r="AG451" s="2">
        <v>4.5599999999999996</v>
      </c>
      <c r="AH451" s="2">
        <v>4.63</v>
      </c>
      <c r="AI451" s="2">
        <v>5.07</v>
      </c>
      <c r="AJ451" s="2">
        <v>5.35</v>
      </c>
      <c r="AK451" s="2">
        <v>5.47</v>
      </c>
      <c r="AL451" s="11">
        <v>3.6011191999999999</v>
      </c>
      <c r="AM451" s="11">
        <v>3.613515</v>
      </c>
      <c r="AN451" s="11">
        <v>3.6959713999999999</v>
      </c>
      <c r="AO451" s="11">
        <v>3.8219291000000002</v>
      </c>
      <c r="AP451" s="11">
        <v>3.9912217999999999</v>
      </c>
      <c r="AQ451" s="11">
        <v>4.1853251</v>
      </c>
      <c r="AR451" s="11"/>
      <c r="AS451" s="2"/>
      <c r="AT451" s="7">
        <f t="shared" si="57"/>
        <v>3.6067999999999998</v>
      </c>
      <c r="AU451" s="7">
        <f t="shared" si="58"/>
        <v>2.9740000000000002</v>
      </c>
      <c r="AV451" s="7">
        <f t="shared" si="59"/>
        <v>1.9780000000000002</v>
      </c>
      <c r="AW451" s="2"/>
      <c r="AX451" s="8">
        <f t="shared" si="60"/>
        <v>58.999999999999986</v>
      </c>
      <c r="AY451" s="8">
        <f t="shared" si="61"/>
        <v>63.279999999999959</v>
      </c>
      <c r="AZ451" s="2"/>
      <c r="BA451" s="2">
        <f t="shared" si="62"/>
        <v>0.66999999999999993</v>
      </c>
      <c r="BB451" s="2">
        <f t="shared" si="63"/>
        <v>0.51000000000000023</v>
      </c>
      <c r="BC451" s="2"/>
      <c r="CB451" s="2"/>
    </row>
    <row r="452" spans="1:80" x14ac:dyDescent="0.25">
      <c r="A452" s="5">
        <f t="shared" si="64"/>
        <v>45911</v>
      </c>
      <c r="B452" t="s">
        <v>472</v>
      </c>
      <c r="C452" s="2">
        <v>4.5999999999999996</v>
      </c>
      <c r="D452" s="2">
        <v>4.01</v>
      </c>
      <c r="E452" s="2">
        <v>2.66</v>
      </c>
      <c r="F452" s="2">
        <v>3.48</v>
      </c>
      <c r="G452" s="7">
        <v>1.575</v>
      </c>
      <c r="H452" s="2">
        <v>4.33</v>
      </c>
      <c r="I452" s="2">
        <v>2.4900000000000002</v>
      </c>
      <c r="J452" s="2">
        <v>3.17</v>
      </c>
      <c r="K452" s="2">
        <v>3.44</v>
      </c>
      <c r="L452" s="2">
        <v>3.22</v>
      </c>
      <c r="M452" s="3">
        <v>4.2327000000000004</v>
      </c>
      <c r="N452" s="2"/>
      <c r="O452" s="2">
        <v>3.95</v>
      </c>
      <c r="P452" s="2">
        <v>3.53</v>
      </c>
      <c r="Q452" s="2"/>
      <c r="R452" s="3">
        <v>3.8323999999999998</v>
      </c>
      <c r="S452" s="3">
        <v>3.7136</v>
      </c>
      <c r="T452" s="4">
        <v>3.6280000000000001</v>
      </c>
      <c r="U452" s="4">
        <v>3.2970000000000002</v>
      </c>
      <c r="V452" s="3">
        <v>1.988</v>
      </c>
      <c r="W452" s="3">
        <v>1.9990000000000001</v>
      </c>
      <c r="X452" s="2"/>
      <c r="Y452" s="2">
        <v>3.86</v>
      </c>
      <c r="Z452" s="2">
        <v>3.95</v>
      </c>
      <c r="AA452" s="2">
        <v>3.91</v>
      </c>
      <c r="AB452" s="2">
        <v>3.97</v>
      </c>
      <c r="AC452" s="2">
        <v>4.04</v>
      </c>
      <c r="AD452" s="2">
        <v>4.1900000000000004</v>
      </c>
      <c r="AE452" s="2">
        <v>4.18</v>
      </c>
      <c r="AF452" s="2">
        <v>4.4800000000000004</v>
      </c>
      <c r="AG452" s="2">
        <v>4.54</v>
      </c>
      <c r="AH452" s="2">
        <v>4.5999999999999996</v>
      </c>
      <c r="AI452" s="2">
        <v>5.01</v>
      </c>
      <c r="AJ452" s="2">
        <v>5.3</v>
      </c>
      <c r="AK452" s="2">
        <v>5.43</v>
      </c>
      <c r="AL452" s="11">
        <v>3.5929245999999999</v>
      </c>
      <c r="AM452" s="11">
        <v>3.5846507000000001</v>
      </c>
      <c r="AN452" s="11">
        <v>3.6495405999999999</v>
      </c>
      <c r="AO452" s="11">
        <v>3.7749552999999998</v>
      </c>
      <c r="AP452" s="11">
        <v>3.9447230000000002</v>
      </c>
      <c r="AQ452" s="11">
        <v>4.1326859999999996</v>
      </c>
      <c r="AR452" s="11"/>
      <c r="AS452" s="2"/>
      <c r="AT452" s="7">
        <f t="shared" si="57"/>
        <v>3.5948000000000002</v>
      </c>
      <c r="AU452" s="7">
        <f t="shared" si="58"/>
        <v>2.9660000000000002</v>
      </c>
      <c r="AV452" s="7">
        <f t="shared" si="59"/>
        <v>2.0100000000000002</v>
      </c>
      <c r="AW452" s="2"/>
      <c r="AX452" s="8">
        <f t="shared" si="60"/>
        <v>58.999999999999986</v>
      </c>
      <c r="AY452" s="8">
        <f t="shared" si="61"/>
        <v>62.88</v>
      </c>
      <c r="AZ452" s="2"/>
      <c r="BA452" s="2">
        <f t="shared" si="62"/>
        <v>0.64999999999999947</v>
      </c>
      <c r="BB452" s="2">
        <f t="shared" si="63"/>
        <v>0.48</v>
      </c>
      <c r="BC452" s="2"/>
      <c r="CB452" s="2"/>
    </row>
    <row r="453" spans="1:80" x14ac:dyDescent="0.25">
      <c r="A453" s="5">
        <f t="shared" si="64"/>
        <v>45912</v>
      </c>
      <c r="B453" t="s">
        <v>473</v>
      </c>
      <c r="C453" s="2">
        <v>4.66</v>
      </c>
      <c r="D453" s="2">
        <v>4.0599999999999996</v>
      </c>
      <c r="E453" s="2">
        <v>2.71</v>
      </c>
      <c r="F453" s="2">
        <v>3.54</v>
      </c>
      <c r="G453" s="7">
        <v>1.5940000000000001</v>
      </c>
      <c r="H453" s="2">
        <v>4.3099999999999996</v>
      </c>
      <c r="I453" s="2">
        <v>2.54</v>
      </c>
      <c r="J453" s="2">
        <v>3.19</v>
      </c>
      <c r="K453" s="2">
        <v>3.49</v>
      </c>
      <c r="L453" s="2">
        <v>3.28</v>
      </c>
      <c r="M453" s="3">
        <v>4.2183999999999999</v>
      </c>
      <c r="N453" s="2"/>
      <c r="O453" s="2">
        <v>3.97</v>
      </c>
      <c r="P453" s="2">
        <v>3.56</v>
      </c>
      <c r="Q453" s="2"/>
      <c r="R453" s="3">
        <v>3.8593999999999999</v>
      </c>
      <c r="S453" s="3">
        <v>3.7536999999999998</v>
      </c>
      <c r="T453" s="4">
        <v>3.5979999999999999</v>
      </c>
      <c r="U453" s="4">
        <v>3.2909999999999999</v>
      </c>
      <c r="V453" s="3">
        <v>1.996</v>
      </c>
      <c r="W453" s="3">
        <v>2.0270000000000001</v>
      </c>
      <c r="X453" s="2"/>
      <c r="Y453" s="2">
        <v>3.92</v>
      </c>
      <c r="Z453" s="2">
        <v>3.97</v>
      </c>
      <c r="AA453" s="2">
        <v>3.95</v>
      </c>
      <c r="AB453" s="2">
        <v>4.0199999999999996</v>
      </c>
      <c r="AC453" s="2">
        <v>4.08</v>
      </c>
      <c r="AD453" s="2">
        <v>4.24</v>
      </c>
      <c r="AE453" s="2">
        <v>4.24</v>
      </c>
      <c r="AF453" s="2">
        <v>4.53</v>
      </c>
      <c r="AG453" s="2">
        <v>4.59</v>
      </c>
      <c r="AH453" s="2">
        <v>4.66</v>
      </c>
      <c r="AI453" s="2">
        <v>5.08</v>
      </c>
      <c r="AJ453" s="2">
        <v>5.35</v>
      </c>
      <c r="AK453" s="2">
        <v>5.47</v>
      </c>
      <c r="AL453" s="11">
        <v>3.6266105</v>
      </c>
      <c r="AM453" s="11">
        <v>3.6188004999999999</v>
      </c>
      <c r="AN453" s="11">
        <v>3.7113008999999999</v>
      </c>
      <c r="AO453" s="11">
        <v>3.8432827000000001</v>
      </c>
      <c r="AP453" s="11">
        <v>4.0081388999999996</v>
      </c>
      <c r="AQ453" s="11">
        <v>4.1909396000000001</v>
      </c>
      <c r="AR453" s="11"/>
      <c r="AS453" s="2"/>
      <c r="AT453" s="7">
        <f t="shared" si="57"/>
        <v>3.6479999999999997</v>
      </c>
      <c r="AU453" s="7">
        <f t="shared" si="58"/>
        <v>2.984</v>
      </c>
      <c r="AV453" s="7">
        <f t="shared" si="59"/>
        <v>2.0580000000000003</v>
      </c>
      <c r="AW453" s="2"/>
      <c r="AX453" s="8">
        <f t="shared" si="60"/>
        <v>60.000000000000057</v>
      </c>
      <c r="AY453" s="8">
        <f t="shared" si="61"/>
        <v>66.399999999999977</v>
      </c>
      <c r="AZ453" s="2"/>
      <c r="BA453" s="2">
        <f t="shared" si="62"/>
        <v>0.69</v>
      </c>
      <c r="BB453" s="2">
        <f t="shared" si="63"/>
        <v>0.49999999999999956</v>
      </c>
      <c r="BC453" s="2"/>
      <c r="CB453" s="2"/>
    </row>
    <row r="454" spans="1:80" x14ac:dyDescent="0.25">
      <c r="A454" s="5">
        <f t="shared" si="64"/>
        <v>45915</v>
      </c>
      <c r="B454" t="s">
        <v>474</v>
      </c>
      <c r="C454" s="2">
        <v>4.63</v>
      </c>
      <c r="D454" s="2">
        <v>4.05</v>
      </c>
      <c r="E454" s="2">
        <v>2.68</v>
      </c>
      <c r="F454" s="2">
        <v>3.5</v>
      </c>
      <c r="G454" s="7">
        <v>1.5940000000000001</v>
      </c>
      <c r="H454" s="2">
        <v>4.3499999999999996</v>
      </c>
      <c r="I454" s="2">
        <v>2.5</v>
      </c>
      <c r="J454" s="2">
        <v>3.18</v>
      </c>
      <c r="K454" s="2">
        <v>3.48</v>
      </c>
      <c r="L454" s="2">
        <v>3.23</v>
      </c>
      <c r="M454" s="3">
        <v>4.2740999999999998</v>
      </c>
      <c r="N454" s="2"/>
      <c r="O454" s="2">
        <v>3.95</v>
      </c>
      <c r="P454" s="2">
        <v>3.54</v>
      </c>
      <c r="Q454" s="2"/>
      <c r="R454" s="3">
        <v>3.8433000000000002</v>
      </c>
      <c r="S454" s="3">
        <v>3.7298</v>
      </c>
      <c r="T454" s="4">
        <v>3.6150000000000002</v>
      </c>
      <c r="U454" s="4">
        <v>3.3029999999999999</v>
      </c>
      <c r="V454" s="3">
        <v>1.9910000000000001</v>
      </c>
      <c r="W454" s="3">
        <v>2.0489999999999999</v>
      </c>
      <c r="X454" s="2"/>
      <c r="Y454" s="2">
        <v>3.9</v>
      </c>
      <c r="Z454" s="2">
        <v>3.95</v>
      </c>
      <c r="AA454" s="2">
        <v>3.93</v>
      </c>
      <c r="AB454" s="2">
        <v>4</v>
      </c>
      <c r="AC454" s="2">
        <v>4.0599999999999996</v>
      </c>
      <c r="AD454" s="2">
        <v>4.22</v>
      </c>
      <c r="AE454" s="2">
        <v>4.22</v>
      </c>
      <c r="AF454" s="2">
        <v>4.51</v>
      </c>
      <c r="AG454" s="2">
        <v>4.57</v>
      </c>
      <c r="AH454" s="2">
        <v>4.63</v>
      </c>
      <c r="AI454" s="2">
        <v>5.07</v>
      </c>
      <c r="AJ454" s="2">
        <v>5.33</v>
      </c>
      <c r="AK454" s="2">
        <v>5.47</v>
      </c>
      <c r="AL454" s="11">
        <v>3.5965737999999998</v>
      </c>
      <c r="AM454" s="11">
        <v>3.6193597</v>
      </c>
      <c r="AN454" s="11">
        <v>3.7056784</v>
      </c>
      <c r="AO454" s="11">
        <v>3.8215563000000001</v>
      </c>
      <c r="AP454" s="11">
        <v>3.9792917999999999</v>
      </c>
      <c r="AQ454" s="11">
        <v>4.1650920999999999</v>
      </c>
      <c r="AR454" s="11"/>
      <c r="AS454" s="2"/>
      <c r="AT454" s="7">
        <f t="shared" si="57"/>
        <v>3.6162999999999998</v>
      </c>
      <c r="AU454" s="7">
        <f t="shared" si="58"/>
        <v>2.9909999999999997</v>
      </c>
      <c r="AV454" s="7">
        <f t="shared" si="59"/>
        <v>2.1069999999999998</v>
      </c>
      <c r="AW454" s="2"/>
      <c r="AX454" s="8">
        <f t="shared" si="60"/>
        <v>58.000000000000007</v>
      </c>
      <c r="AY454" s="8">
        <f t="shared" si="61"/>
        <v>62.530000000000015</v>
      </c>
      <c r="AZ454" s="2"/>
      <c r="BA454" s="2">
        <f t="shared" si="62"/>
        <v>0.67999999999999972</v>
      </c>
      <c r="BB454" s="2">
        <f t="shared" si="63"/>
        <v>0.50999999999999979</v>
      </c>
      <c r="BC454" s="2"/>
      <c r="CB454" s="2"/>
    </row>
    <row r="455" spans="1:80" x14ac:dyDescent="0.25">
      <c r="A455" s="5">
        <f t="shared" si="64"/>
        <v>45916</v>
      </c>
      <c r="B455" t="s">
        <v>475</v>
      </c>
      <c r="C455" s="2">
        <v>4.6399999999999997</v>
      </c>
      <c r="D455" s="2">
        <v>4.04</v>
      </c>
      <c r="E455" s="2">
        <v>2.7</v>
      </c>
      <c r="F455" s="2">
        <v>3.5</v>
      </c>
      <c r="G455" s="7">
        <v>1.6020000000000001</v>
      </c>
      <c r="H455" s="2">
        <v>4.3099999999999996</v>
      </c>
      <c r="I455" s="2">
        <v>2.4900000000000002</v>
      </c>
      <c r="J455" s="2">
        <v>3.16</v>
      </c>
      <c r="K455" s="2">
        <v>3.49</v>
      </c>
      <c r="L455" s="2">
        <v>3.25</v>
      </c>
      <c r="M455" s="3">
        <v>4.2202999999999999</v>
      </c>
      <c r="N455" s="2"/>
      <c r="O455" s="2">
        <v>3.97</v>
      </c>
      <c r="P455" s="2">
        <v>3.51</v>
      </c>
      <c r="Q455" s="2"/>
      <c r="R455" s="3">
        <v>3.8483999999999998</v>
      </c>
      <c r="S455" s="3">
        <v>3.7383000000000002</v>
      </c>
      <c r="T455" s="4">
        <v>3.5979999999999999</v>
      </c>
      <c r="U455" s="4">
        <v>3.2829999999999999</v>
      </c>
      <c r="V455" s="3">
        <v>1.982</v>
      </c>
      <c r="W455" s="3">
        <v>2.036</v>
      </c>
      <c r="X455" s="2"/>
      <c r="Y455" s="2">
        <v>3.92</v>
      </c>
      <c r="Z455" s="2">
        <v>3.97</v>
      </c>
      <c r="AA455" s="2">
        <v>3.95</v>
      </c>
      <c r="AB455" s="2">
        <v>4.0199999999999996</v>
      </c>
      <c r="AC455" s="2">
        <v>4.08</v>
      </c>
      <c r="AD455" s="2">
        <v>4.2300000000000004</v>
      </c>
      <c r="AE455" s="2">
        <v>4.2300000000000004</v>
      </c>
      <c r="AF455" s="2">
        <v>4.51</v>
      </c>
      <c r="AG455" s="2">
        <v>4.57</v>
      </c>
      <c r="AH455" s="2">
        <v>4.6399999999999997</v>
      </c>
      <c r="AI455" s="2">
        <v>5.07</v>
      </c>
      <c r="AJ455" s="2">
        <v>5.33</v>
      </c>
      <c r="AK455" s="2">
        <v>5.46</v>
      </c>
      <c r="AL455" s="11">
        <v>3.6080975</v>
      </c>
      <c r="AM455" s="11">
        <v>3.6310617000000001</v>
      </c>
      <c r="AN455" s="11">
        <v>3.7053680999999998</v>
      </c>
      <c r="AO455" s="11">
        <v>3.8175857</v>
      </c>
      <c r="AP455" s="11">
        <v>3.9732443000000002</v>
      </c>
      <c r="AQ455" s="11">
        <v>4.1556875</v>
      </c>
      <c r="AR455" s="11"/>
      <c r="AS455" s="2"/>
      <c r="AT455" s="7">
        <f t="shared" si="57"/>
        <v>3.6282000000000005</v>
      </c>
      <c r="AU455" s="7">
        <f t="shared" si="58"/>
        <v>2.968</v>
      </c>
      <c r="AV455" s="7">
        <f t="shared" si="59"/>
        <v>2.09</v>
      </c>
      <c r="AW455" s="2"/>
      <c r="AX455" s="8">
        <f t="shared" si="60"/>
        <v>59.999999999999964</v>
      </c>
      <c r="AY455" s="8">
        <f t="shared" si="61"/>
        <v>66.020000000000053</v>
      </c>
      <c r="AZ455" s="2"/>
      <c r="BA455" s="2">
        <f t="shared" si="62"/>
        <v>0.66999999999999948</v>
      </c>
      <c r="BB455" s="2">
        <f t="shared" si="63"/>
        <v>0.53000000000000025</v>
      </c>
      <c r="BC455" s="2"/>
      <c r="CB455" s="2"/>
    </row>
    <row r="456" spans="1:80" x14ac:dyDescent="0.25">
      <c r="A456" s="5">
        <f t="shared" si="64"/>
        <v>45917</v>
      </c>
      <c r="B456" t="s">
        <v>476</v>
      </c>
      <c r="C456" s="2">
        <v>4.62</v>
      </c>
      <c r="D456" s="2">
        <v>4.0599999999999996</v>
      </c>
      <c r="E456" s="2">
        <v>2.69</v>
      </c>
      <c r="F456" s="2">
        <v>3.49</v>
      </c>
      <c r="G456" s="7">
        <v>1.5920000000000001</v>
      </c>
      <c r="H456" s="2">
        <v>4.3</v>
      </c>
      <c r="I456" s="2">
        <v>2.48</v>
      </c>
      <c r="J456" s="2">
        <v>3.19</v>
      </c>
      <c r="K456" s="2">
        <v>3.49</v>
      </c>
      <c r="L456" s="2">
        <v>3.24</v>
      </c>
      <c r="M456" s="3">
        <v>4.2225999999999999</v>
      </c>
      <c r="N456" s="2"/>
      <c r="O456" s="2">
        <v>3.97</v>
      </c>
      <c r="P456" s="2">
        <v>3.55</v>
      </c>
      <c r="Q456" s="2"/>
      <c r="R456" s="3">
        <v>3.8563999999999998</v>
      </c>
      <c r="S456" s="3">
        <v>3.7429999999999999</v>
      </c>
      <c r="T456" s="4">
        <v>3.581</v>
      </c>
      <c r="U456" s="4">
        <v>3.2639999999999998</v>
      </c>
      <c r="V456" s="3">
        <v>1.984</v>
      </c>
      <c r="W456" s="3">
        <v>2.0379999999999998</v>
      </c>
      <c r="X456" s="2"/>
      <c r="Y456" s="2">
        <v>3.92</v>
      </c>
      <c r="Z456" s="2">
        <v>3.97</v>
      </c>
      <c r="AA456" s="2">
        <v>3.95</v>
      </c>
      <c r="AB456" s="2">
        <v>4.0199999999999996</v>
      </c>
      <c r="AC456" s="2">
        <v>4.09</v>
      </c>
      <c r="AD456" s="2">
        <v>4.2300000000000004</v>
      </c>
      <c r="AE456" s="2">
        <v>4.2300000000000004</v>
      </c>
      <c r="AF456" s="2">
        <v>4.51</v>
      </c>
      <c r="AG456" s="2">
        <v>4.5599999999999996</v>
      </c>
      <c r="AH456" s="2">
        <v>4.62</v>
      </c>
      <c r="AI456" s="2">
        <v>5.05</v>
      </c>
      <c r="AJ456" s="2">
        <v>5.31</v>
      </c>
      <c r="AK456" s="2">
        <v>5.44</v>
      </c>
      <c r="AL456" s="11">
        <v>3.6287783999999998</v>
      </c>
      <c r="AM456" s="11">
        <v>3.6466175999999999</v>
      </c>
      <c r="AN456" s="11">
        <v>3.7132553000000001</v>
      </c>
      <c r="AO456" s="11">
        <v>3.8146201999999998</v>
      </c>
      <c r="AP456" s="11">
        <v>3.9647446999999998</v>
      </c>
      <c r="AQ456" s="11">
        <v>4.1441609000000001</v>
      </c>
      <c r="AR456" s="11"/>
      <c r="AS456" s="2"/>
      <c r="AT456" s="7">
        <f t="shared" si="57"/>
        <v>3.6295999999999999</v>
      </c>
      <c r="AU456" s="7">
        <f t="shared" si="58"/>
        <v>2.9469999999999996</v>
      </c>
      <c r="AV456" s="7">
        <f t="shared" si="59"/>
        <v>2.0919999999999996</v>
      </c>
      <c r="AW456" s="2"/>
      <c r="AX456" s="8">
        <f t="shared" si="60"/>
        <v>56.00000000000005</v>
      </c>
      <c r="AY456" s="8">
        <f t="shared" si="61"/>
        <v>68.260000000000034</v>
      </c>
      <c r="AZ456" s="2"/>
      <c r="BA456" s="2">
        <f t="shared" si="62"/>
        <v>0.64999999999999991</v>
      </c>
      <c r="BB456" s="2">
        <f t="shared" si="63"/>
        <v>0.50999999999999979</v>
      </c>
      <c r="BC456" s="2"/>
      <c r="CB456" s="2"/>
    </row>
    <row r="457" spans="1:80" x14ac:dyDescent="0.25">
      <c r="A457" s="5">
        <f t="shared" si="64"/>
        <v>45918</v>
      </c>
      <c r="B457" t="s">
        <v>477</v>
      </c>
      <c r="C457" s="2">
        <v>4.66</v>
      </c>
      <c r="D457" s="2">
        <v>4.1100000000000003</v>
      </c>
      <c r="E457" s="2">
        <v>2.73</v>
      </c>
      <c r="F457" s="2">
        <v>3.54</v>
      </c>
      <c r="G457" s="7">
        <v>1.597</v>
      </c>
      <c r="H457" s="2">
        <v>4.25</v>
      </c>
      <c r="I457" s="2">
        <v>2.56</v>
      </c>
      <c r="J457" s="2">
        <v>3.19</v>
      </c>
      <c r="K457" s="2">
        <v>3.54</v>
      </c>
      <c r="L457" s="2">
        <v>3.29</v>
      </c>
      <c r="M457" s="3">
        <v>4.1919000000000004</v>
      </c>
      <c r="N457" s="2"/>
      <c r="O457" s="2">
        <v>3.95</v>
      </c>
      <c r="P457" s="2">
        <v>3.57</v>
      </c>
      <c r="Q457" s="2"/>
      <c r="R457" s="3">
        <v>3.851</v>
      </c>
      <c r="S457" s="3">
        <v>3.7370000000000001</v>
      </c>
      <c r="T457" s="4">
        <v>3.5779999999999998</v>
      </c>
      <c r="U457" s="4">
        <v>3.2810000000000001</v>
      </c>
      <c r="V457" s="3">
        <v>1.988</v>
      </c>
      <c r="W457" s="3">
        <v>2.0459999999999998</v>
      </c>
      <c r="X457" s="2"/>
      <c r="Y457" s="2">
        <v>3.91</v>
      </c>
      <c r="Z457" s="2">
        <v>3.95</v>
      </c>
      <c r="AA457" s="2">
        <v>3.94</v>
      </c>
      <c r="AB457" s="2">
        <v>4.0199999999999996</v>
      </c>
      <c r="AC457" s="2">
        <v>4.0999999999999996</v>
      </c>
      <c r="AD457" s="2">
        <v>4.24</v>
      </c>
      <c r="AE457" s="2">
        <v>4.25</v>
      </c>
      <c r="AF457" s="2">
        <v>4.54</v>
      </c>
      <c r="AG457" s="2">
        <v>4.5999999999999996</v>
      </c>
      <c r="AH457" s="2">
        <v>4.66</v>
      </c>
      <c r="AI457" s="2">
        <v>5.13</v>
      </c>
      <c r="AJ457" s="2">
        <v>5.35</v>
      </c>
      <c r="AK457" s="2">
        <v>5.5</v>
      </c>
      <c r="AL457" s="11">
        <v>3.6104691</v>
      </c>
      <c r="AM457" s="11">
        <v>3.6244939</v>
      </c>
      <c r="AN457" s="11">
        <v>3.7055967999999999</v>
      </c>
      <c r="AO457" s="11">
        <v>3.8420260000000002</v>
      </c>
      <c r="AP457" s="11">
        <v>4.0154864999999997</v>
      </c>
      <c r="AQ457" s="11">
        <v>4.2023514000000004</v>
      </c>
      <c r="AR457" s="11"/>
      <c r="AS457" s="2"/>
      <c r="AT457" s="7">
        <f t="shared" si="57"/>
        <v>3.6230000000000002</v>
      </c>
      <c r="AU457" s="7">
        <f t="shared" si="58"/>
        <v>2.9840000000000004</v>
      </c>
      <c r="AV457" s="7">
        <f t="shared" si="59"/>
        <v>2.1039999999999996</v>
      </c>
      <c r="AW457" s="2"/>
      <c r="AX457" s="8">
        <f t="shared" si="60"/>
        <v>54.999999999999986</v>
      </c>
      <c r="AY457" s="8">
        <f t="shared" si="61"/>
        <v>63.899999999999977</v>
      </c>
      <c r="AZ457" s="2"/>
      <c r="BA457" s="2">
        <f t="shared" si="62"/>
        <v>0.71</v>
      </c>
      <c r="BB457" s="2">
        <f t="shared" si="63"/>
        <v>0.54000000000000048</v>
      </c>
      <c r="BC457" s="2"/>
      <c r="CB457" s="2"/>
    </row>
    <row r="458" spans="1:80" x14ac:dyDescent="0.25">
      <c r="A458" s="5">
        <f t="shared" si="64"/>
        <v>45919</v>
      </c>
      <c r="B458" t="s">
        <v>478</v>
      </c>
      <c r="C458" s="2">
        <v>4.71</v>
      </c>
      <c r="D458" s="2">
        <v>4.1399999999999997</v>
      </c>
      <c r="E458" s="2">
        <v>2.75</v>
      </c>
      <c r="F458" s="2">
        <v>3.55</v>
      </c>
      <c r="G458" s="7">
        <v>1.64</v>
      </c>
      <c r="H458" s="2">
        <v>4.2300000000000004</v>
      </c>
      <c r="I458" s="2">
        <v>2.63</v>
      </c>
      <c r="J458" s="2">
        <v>3.2</v>
      </c>
      <c r="K458" s="2">
        <v>3.55</v>
      </c>
      <c r="L458" s="2">
        <v>3.3</v>
      </c>
      <c r="M458" s="3">
        <v>4.2436999999999996</v>
      </c>
      <c r="N458" s="2"/>
      <c r="O458" s="2">
        <v>3.98</v>
      </c>
      <c r="P458" s="2">
        <v>3.58</v>
      </c>
      <c r="Q458" s="2"/>
      <c r="R458" s="3">
        <v>3.8592</v>
      </c>
      <c r="S458" s="3">
        <v>3.7547000000000001</v>
      </c>
      <c r="T458" s="4">
        <v>3.6110000000000002</v>
      </c>
      <c r="U458" s="4">
        <v>3.3370000000000002</v>
      </c>
      <c r="V458" s="3">
        <v>1.9950000000000001</v>
      </c>
      <c r="W458" s="3">
        <v>2.0569999999999999</v>
      </c>
      <c r="X458" s="2"/>
      <c r="Y458" s="2">
        <v>3.93</v>
      </c>
      <c r="Z458" s="2">
        <v>3.98</v>
      </c>
      <c r="AA458" s="2">
        <v>3.98</v>
      </c>
      <c r="AB458" s="2">
        <v>4.0599999999999996</v>
      </c>
      <c r="AC458" s="2">
        <v>4.13</v>
      </c>
      <c r="AD458" s="2">
        <v>4.29</v>
      </c>
      <c r="AE458" s="2">
        <v>4.3</v>
      </c>
      <c r="AF458" s="2">
        <v>4.58</v>
      </c>
      <c r="AG458" s="2">
        <v>4.6399999999999997</v>
      </c>
      <c r="AH458" s="2">
        <v>4.71</v>
      </c>
      <c r="AI458" s="2">
        <v>5.15</v>
      </c>
      <c r="AJ458" s="2">
        <v>5.42</v>
      </c>
      <c r="AK458" s="2">
        <v>5.55</v>
      </c>
      <c r="AL458" s="11">
        <v>3.6284380000000001</v>
      </c>
      <c r="AM458" s="11">
        <v>3.6429990999999999</v>
      </c>
      <c r="AN458" s="11">
        <v>3.7588992000000001</v>
      </c>
      <c r="AO458" s="11">
        <v>3.9011385000000001</v>
      </c>
      <c r="AP458" s="11">
        <v>4.0688113000000001</v>
      </c>
      <c r="AQ458" s="11">
        <v>4.2531974999999997</v>
      </c>
      <c r="AR458" s="11"/>
      <c r="AS458" s="2"/>
      <c r="AT458" s="7">
        <f t="shared" ref="AT458:AT521" si="65">(2*S458)-R458</f>
        <v>3.6502000000000003</v>
      </c>
      <c r="AU458" s="7">
        <f t="shared" ref="AU458:AU521" si="66">(2*U458)-T458</f>
        <v>3.0630000000000002</v>
      </c>
      <c r="AV458" s="7">
        <f t="shared" ref="AV458:AV521" si="67">(2*W458)-V458</f>
        <v>2.1189999999999998</v>
      </c>
      <c r="AW458" s="2"/>
      <c r="AX458" s="8">
        <f t="shared" ref="AX458:AX521" si="68">(C458-D458)*100</f>
        <v>57.000000000000028</v>
      </c>
      <c r="AY458" s="8">
        <f t="shared" ref="AY458:AY521" si="69">(AT458-AU458)*100</f>
        <v>58.720000000000013</v>
      </c>
      <c r="AZ458" s="2"/>
      <c r="BA458" s="2">
        <f t="shared" ref="BA458:BA521" si="70">C458-O458</f>
        <v>0.73</v>
      </c>
      <c r="BB458" s="2">
        <f t="shared" ref="BB458:BB521" si="71">D458-P458</f>
        <v>0.55999999999999961</v>
      </c>
      <c r="BC458" s="2"/>
      <c r="CB458" s="2"/>
    </row>
    <row r="459" spans="1:80" x14ac:dyDescent="0.25">
      <c r="A459" s="5">
        <f t="shared" si="64"/>
        <v>45922</v>
      </c>
      <c r="B459" t="s">
        <v>479</v>
      </c>
      <c r="C459" s="2">
        <v>4.71</v>
      </c>
      <c r="D459" s="2">
        <v>4.1500000000000004</v>
      </c>
      <c r="E459" s="2">
        <v>2.74</v>
      </c>
      <c r="F459" s="2">
        <v>3.57</v>
      </c>
      <c r="G459" s="7">
        <v>1.655</v>
      </c>
      <c r="H459" s="2">
        <v>4.2699999999999996</v>
      </c>
      <c r="I459" s="2">
        <v>2.72</v>
      </c>
      <c r="J459" s="2">
        <v>3.2</v>
      </c>
      <c r="K459" s="2">
        <v>3.56</v>
      </c>
      <c r="L459" s="2">
        <v>3.29</v>
      </c>
      <c r="M459" s="3">
        <v>4.2694000000000001</v>
      </c>
      <c r="N459" s="2"/>
      <c r="O459" s="2">
        <v>3.98</v>
      </c>
      <c r="P459" s="2">
        <v>3.6</v>
      </c>
      <c r="Q459" s="2"/>
      <c r="R459" s="3">
        <v>3.8578999999999999</v>
      </c>
      <c r="S459" s="3">
        <v>3.7583000000000002</v>
      </c>
      <c r="T459" s="4">
        <v>3.6059999999999999</v>
      </c>
      <c r="U459" s="4">
        <v>3.3239999999999998</v>
      </c>
      <c r="V459" s="3">
        <v>1.9870000000000001</v>
      </c>
      <c r="W459" s="3">
        <v>2.0470000000000002</v>
      </c>
      <c r="X459" s="2"/>
      <c r="Y459" s="2">
        <v>3.93</v>
      </c>
      <c r="Z459" s="2">
        <v>3.98</v>
      </c>
      <c r="AA459" s="2">
        <v>3.98</v>
      </c>
      <c r="AB459" s="2">
        <v>4.0599999999999996</v>
      </c>
      <c r="AC459" s="2">
        <v>4.13</v>
      </c>
      <c r="AD459" s="2">
        <v>4.29</v>
      </c>
      <c r="AE459" s="2">
        <v>4.29</v>
      </c>
      <c r="AF459" s="2">
        <v>4.58</v>
      </c>
      <c r="AG459" s="2">
        <v>4.6399999999999997</v>
      </c>
      <c r="AH459" s="2">
        <v>4.71</v>
      </c>
      <c r="AI459" s="2">
        <v>5.15</v>
      </c>
      <c r="AJ459" s="2">
        <v>5.43</v>
      </c>
      <c r="AK459" s="2">
        <v>5.54</v>
      </c>
      <c r="AL459" s="11">
        <v>3.6169345000000002</v>
      </c>
      <c r="AM459" s="11">
        <v>3.6702297000000002</v>
      </c>
      <c r="AN459" s="11">
        <v>3.7702095</v>
      </c>
      <c r="AO459" s="11">
        <v>3.8931344999999999</v>
      </c>
      <c r="AP459" s="11">
        <v>4.0502384999999999</v>
      </c>
      <c r="AQ459" s="11">
        <v>4.2267296999999999</v>
      </c>
      <c r="AR459" s="11"/>
      <c r="AS459" s="2"/>
      <c r="AT459" s="7">
        <f t="shared" si="65"/>
        <v>3.6587000000000005</v>
      </c>
      <c r="AU459" s="7">
        <f t="shared" si="66"/>
        <v>3.0419999999999998</v>
      </c>
      <c r="AV459" s="7">
        <f t="shared" si="67"/>
        <v>2.1070000000000002</v>
      </c>
      <c r="AW459" s="2"/>
      <c r="AX459" s="8">
        <f t="shared" si="68"/>
        <v>55.999999999999957</v>
      </c>
      <c r="AY459" s="8">
        <f t="shared" si="69"/>
        <v>61.670000000000073</v>
      </c>
      <c r="AZ459" s="2"/>
      <c r="BA459" s="2">
        <f t="shared" si="70"/>
        <v>0.73</v>
      </c>
      <c r="BB459" s="2">
        <f t="shared" si="71"/>
        <v>0.55000000000000027</v>
      </c>
      <c r="BC459" s="2"/>
      <c r="CB459" s="2"/>
    </row>
    <row r="460" spans="1:80" x14ac:dyDescent="0.25">
      <c r="A460" s="5">
        <f t="shared" si="64"/>
        <v>45923</v>
      </c>
      <c r="B460" t="s">
        <v>480</v>
      </c>
      <c r="C460" s="2">
        <v>4.68</v>
      </c>
      <c r="D460" s="2">
        <v>4.12</v>
      </c>
      <c r="E460" s="2">
        <v>2.75</v>
      </c>
      <c r="F460" s="2">
        <v>3.58</v>
      </c>
      <c r="G460" s="7">
        <v>1.659</v>
      </c>
      <c r="H460" s="2">
        <v>4.25</v>
      </c>
      <c r="I460" s="2">
        <v>2.68</v>
      </c>
      <c r="J460" s="2">
        <v>3.19</v>
      </c>
      <c r="K460" s="2">
        <v>3.56</v>
      </c>
      <c r="L460" s="2">
        <v>3.29</v>
      </c>
      <c r="M460" s="3">
        <v>4.2656000000000001</v>
      </c>
      <c r="N460" s="2"/>
      <c r="O460" s="2">
        <v>3.99</v>
      </c>
      <c r="P460" s="2">
        <v>3.59</v>
      </c>
      <c r="Q460" s="2"/>
      <c r="R460" s="3">
        <v>3.8428</v>
      </c>
      <c r="S460" s="3">
        <v>3.7364000000000002</v>
      </c>
      <c r="T460" s="4">
        <v>3.6280000000000001</v>
      </c>
      <c r="U460" s="4">
        <v>3.3490000000000002</v>
      </c>
      <c r="V460" s="3">
        <v>1.9930000000000001</v>
      </c>
      <c r="W460" s="3">
        <v>2.056</v>
      </c>
      <c r="X460" s="2"/>
      <c r="Y460" s="2">
        <v>3.92</v>
      </c>
      <c r="Z460" s="2">
        <v>3.99</v>
      </c>
      <c r="AA460" s="2">
        <v>3.97</v>
      </c>
      <c r="AB460" s="2">
        <v>4.04</v>
      </c>
      <c r="AC460" s="2">
        <v>4.1100000000000003</v>
      </c>
      <c r="AD460" s="2">
        <v>4.2699999999999996</v>
      </c>
      <c r="AE460" s="2">
        <v>4.2699999999999996</v>
      </c>
      <c r="AF460" s="2">
        <v>4.5599999999999996</v>
      </c>
      <c r="AG460" s="2">
        <v>4.62</v>
      </c>
      <c r="AH460" s="2">
        <v>4.68</v>
      </c>
      <c r="AI460" s="2">
        <v>5.1100000000000003</v>
      </c>
      <c r="AJ460" s="2">
        <v>5.43</v>
      </c>
      <c r="AK460" s="2">
        <v>5.5</v>
      </c>
      <c r="AL460" s="11">
        <v>3.6049581000000002</v>
      </c>
      <c r="AM460" s="11">
        <v>3.6501454</v>
      </c>
      <c r="AN460" s="11">
        <v>3.7445962000000002</v>
      </c>
      <c r="AO460" s="11">
        <v>3.8701717000000002</v>
      </c>
      <c r="AP460" s="11">
        <v>4.0319813</v>
      </c>
      <c r="AQ460" s="11">
        <v>4.2167580999999998</v>
      </c>
      <c r="AR460" s="11"/>
      <c r="AS460" s="2"/>
      <c r="AT460" s="7">
        <f t="shared" si="65"/>
        <v>3.6300000000000003</v>
      </c>
      <c r="AU460" s="7">
        <f t="shared" si="66"/>
        <v>3.0700000000000003</v>
      </c>
      <c r="AV460" s="7">
        <f t="shared" si="67"/>
        <v>2.1189999999999998</v>
      </c>
      <c r="AW460" s="2"/>
      <c r="AX460" s="8">
        <f t="shared" si="68"/>
        <v>55.999999999999957</v>
      </c>
      <c r="AY460" s="8">
        <f t="shared" si="69"/>
        <v>56.000000000000007</v>
      </c>
      <c r="AZ460" s="2"/>
      <c r="BA460" s="2">
        <f t="shared" si="70"/>
        <v>0.6899999999999995</v>
      </c>
      <c r="BB460" s="2">
        <f t="shared" si="71"/>
        <v>0.53000000000000025</v>
      </c>
      <c r="BC460" s="2"/>
      <c r="CB460" s="2"/>
    </row>
    <row r="461" spans="1:80" x14ac:dyDescent="0.25">
      <c r="A461" s="5">
        <f t="shared" si="64"/>
        <v>45924</v>
      </c>
      <c r="B461" t="s">
        <v>481</v>
      </c>
      <c r="C461" s="2">
        <v>4.67</v>
      </c>
      <c r="D461" s="2">
        <v>4.16</v>
      </c>
      <c r="E461" s="2">
        <v>2.75</v>
      </c>
      <c r="F461" s="2">
        <v>3.6</v>
      </c>
      <c r="G461" s="7">
        <v>1.6419999999999999</v>
      </c>
      <c r="H461" s="2">
        <v>4.22</v>
      </c>
      <c r="I461" s="2">
        <v>2.68</v>
      </c>
      <c r="J461" s="2">
        <v>3.21</v>
      </c>
      <c r="K461" s="2">
        <v>3.58</v>
      </c>
      <c r="L461" s="2">
        <v>3.31</v>
      </c>
      <c r="M461" s="3">
        <v>4.2904999999999998</v>
      </c>
      <c r="N461" s="2"/>
      <c r="O461" s="2">
        <v>3.96</v>
      </c>
      <c r="P461" s="2">
        <v>3.6</v>
      </c>
      <c r="Q461" s="2"/>
      <c r="R461" s="3">
        <v>3.8382999999999998</v>
      </c>
      <c r="S461" s="3">
        <v>3.7319</v>
      </c>
      <c r="T461" s="4">
        <v>3.625</v>
      </c>
      <c r="U461" s="4">
        <v>3.3490000000000002</v>
      </c>
      <c r="V461" s="3">
        <v>1.994</v>
      </c>
      <c r="W461" s="3">
        <v>2.06</v>
      </c>
      <c r="X461" s="2"/>
      <c r="Y461" s="2">
        <v>3.89</v>
      </c>
      <c r="Z461" s="2">
        <v>3.96</v>
      </c>
      <c r="AA461" s="2">
        <v>3.96</v>
      </c>
      <c r="AB461" s="2">
        <v>4.03</v>
      </c>
      <c r="AC461" s="2">
        <v>4.0999999999999996</v>
      </c>
      <c r="AD461" s="2">
        <v>4.26</v>
      </c>
      <c r="AE461" s="2">
        <v>4.26</v>
      </c>
      <c r="AF461" s="2">
        <v>4.54</v>
      </c>
      <c r="AG461" s="2">
        <v>4.5999999999999996</v>
      </c>
      <c r="AH461" s="2">
        <v>4.67</v>
      </c>
      <c r="AI461" s="2">
        <v>5.09</v>
      </c>
      <c r="AJ461" s="2">
        <v>5.4</v>
      </c>
      <c r="AK461" s="2">
        <v>5.48</v>
      </c>
      <c r="AL461" s="11">
        <v>3.5947765999999999</v>
      </c>
      <c r="AM461" s="11">
        <v>3.6469309999999999</v>
      </c>
      <c r="AN461" s="11">
        <v>3.7442337999999999</v>
      </c>
      <c r="AO461" s="11">
        <v>3.8677104999999998</v>
      </c>
      <c r="AP461" s="11">
        <v>4.0266612000000004</v>
      </c>
      <c r="AQ461" s="11">
        <v>4.2090129000000003</v>
      </c>
      <c r="AR461" s="11"/>
      <c r="AS461" s="2"/>
      <c r="AT461" s="7">
        <f t="shared" si="65"/>
        <v>3.6255000000000002</v>
      </c>
      <c r="AU461" s="7">
        <f t="shared" si="66"/>
        <v>3.0730000000000004</v>
      </c>
      <c r="AV461" s="7">
        <f t="shared" si="67"/>
        <v>2.1260000000000003</v>
      </c>
      <c r="AW461" s="2"/>
      <c r="AX461" s="8">
        <f t="shared" si="68"/>
        <v>50.999999999999979</v>
      </c>
      <c r="AY461" s="8">
        <f t="shared" si="69"/>
        <v>55.249999999999979</v>
      </c>
      <c r="AZ461" s="2"/>
      <c r="BA461" s="2">
        <f t="shared" si="70"/>
        <v>0.71</v>
      </c>
      <c r="BB461" s="2">
        <f t="shared" si="71"/>
        <v>0.56000000000000005</v>
      </c>
      <c r="BC461" s="2"/>
      <c r="CB461" s="2"/>
    </row>
    <row r="462" spans="1:80" x14ac:dyDescent="0.25">
      <c r="A462" s="5">
        <f t="shared" si="64"/>
        <v>45925</v>
      </c>
      <c r="B462" t="s">
        <v>482</v>
      </c>
      <c r="C462" s="2">
        <v>4.7699999999999996</v>
      </c>
      <c r="D462" s="2">
        <v>4.18</v>
      </c>
      <c r="E462" s="2">
        <v>2.77</v>
      </c>
      <c r="F462" s="2">
        <v>3.63</v>
      </c>
      <c r="G462" s="7">
        <v>1.6479999999999999</v>
      </c>
      <c r="H462" s="2">
        <v>4.25</v>
      </c>
      <c r="I462" s="2">
        <v>2.66</v>
      </c>
      <c r="J462" s="2">
        <v>3.23</v>
      </c>
      <c r="K462" s="2">
        <v>3.59</v>
      </c>
      <c r="L462" s="2">
        <v>3.33</v>
      </c>
      <c r="M462" s="3">
        <v>4.3464</v>
      </c>
      <c r="N462" s="2"/>
      <c r="O462" s="2">
        <v>4.01</v>
      </c>
      <c r="P462" s="2">
        <v>3.66</v>
      </c>
      <c r="Q462" s="2"/>
      <c r="R462" s="3">
        <v>3.8641999999999999</v>
      </c>
      <c r="S462" s="3">
        <v>3.7744</v>
      </c>
      <c r="T462" s="4">
        <v>3.645</v>
      </c>
      <c r="U462" s="4">
        <v>3.3849999999999998</v>
      </c>
      <c r="V462" s="3">
        <v>2.0089999999999999</v>
      </c>
      <c r="W462" s="3">
        <v>2.0830000000000002</v>
      </c>
      <c r="X462" s="2"/>
      <c r="Y462" s="2">
        <v>3.94</v>
      </c>
      <c r="Z462" s="2">
        <v>4.01</v>
      </c>
      <c r="AA462" s="2">
        <v>4.0199999999999996</v>
      </c>
      <c r="AB462" s="2">
        <v>4.0999999999999996</v>
      </c>
      <c r="AC462" s="2">
        <v>4.18</v>
      </c>
      <c r="AD462" s="2">
        <v>4.34</v>
      </c>
      <c r="AE462" s="2">
        <v>4.33</v>
      </c>
      <c r="AF462" s="2">
        <v>4.63</v>
      </c>
      <c r="AG462" s="2">
        <v>4.68</v>
      </c>
      <c r="AH462" s="2">
        <v>4.7699999999999996</v>
      </c>
      <c r="AI462" s="2">
        <v>5.13</v>
      </c>
      <c r="AJ462" s="2">
        <v>5.43</v>
      </c>
      <c r="AK462" s="2">
        <v>5.52</v>
      </c>
      <c r="AL462" s="11">
        <v>3.6495719000000002</v>
      </c>
      <c r="AM462" s="11">
        <v>3.70105</v>
      </c>
      <c r="AN462" s="11">
        <v>3.7988187</v>
      </c>
      <c r="AO462" s="11">
        <v>3.9344386999999998</v>
      </c>
      <c r="AP462" s="11">
        <v>4.0990305999999999</v>
      </c>
      <c r="AQ462" s="11">
        <v>4.2787746999999996</v>
      </c>
      <c r="AR462" s="11"/>
      <c r="AS462" s="2"/>
      <c r="AT462" s="7">
        <f t="shared" si="65"/>
        <v>3.6846000000000001</v>
      </c>
      <c r="AU462" s="7">
        <f t="shared" si="66"/>
        <v>3.1249999999999996</v>
      </c>
      <c r="AV462" s="7">
        <f t="shared" si="67"/>
        <v>2.1570000000000005</v>
      </c>
      <c r="AW462" s="2"/>
      <c r="AX462" s="8">
        <f t="shared" si="68"/>
        <v>58.999999999999986</v>
      </c>
      <c r="AY462" s="8">
        <f t="shared" si="69"/>
        <v>55.960000000000051</v>
      </c>
      <c r="AZ462" s="2"/>
      <c r="BA462" s="2">
        <f t="shared" si="70"/>
        <v>0.75999999999999979</v>
      </c>
      <c r="BB462" s="2">
        <f t="shared" si="71"/>
        <v>0.51999999999999957</v>
      </c>
      <c r="BC462" s="2"/>
      <c r="CB462" s="2"/>
    </row>
    <row r="463" spans="1:80" x14ac:dyDescent="0.25">
      <c r="A463" s="5">
        <f t="shared" ref="A463:A526" si="72">+A458+7</f>
        <v>45926</v>
      </c>
      <c r="B463" t="s">
        <v>483</v>
      </c>
      <c r="C463" s="2">
        <v>4.75</v>
      </c>
      <c r="D463" s="2">
        <v>4.2</v>
      </c>
      <c r="E463" s="2">
        <v>2.75</v>
      </c>
      <c r="F463" s="2">
        <v>3.61</v>
      </c>
      <c r="G463" s="7">
        <v>1.6439999999999999</v>
      </c>
      <c r="H463" s="2">
        <v>4.26</v>
      </c>
      <c r="I463" s="2">
        <v>2.67</v>
      </c>
      <c r="J463" s="2">
        <v>3.23</v>
      </c>
      <c r="K463" s="2">
        <v>3.57</v>
      </c>
      <c r="L463" s="2">
        <v>3.31</v>
      </c>
      <c r="M463" s="3">
        <v>4.3856999999999999</v>
      </c>
      <c r="N463" s="2"/>
      <c r="O463" s="2">
        <v>4.0199999999999996</v>
      </c>
      <c r="P463" s="2">
        <v>3.65</v>
      </c>
      <c r="Q463" s="2"/>
      <c r="R463" s="3">
        <v>3.8721999999999999</v>
      </c>
      <c r="S463" s="3">
        <v>3.7926000000000002</v>
      </c>
      <c r="T463" s="4">
        <v>3.6920000000000002</v>
      </c>
      <c r="U463" s="4">
        <v>3.4380000000000002</v>
      </c>
      <c r="V463" s="3">
        <v>2.0049999999999999</v>
      </c>
      <c r="W463" s="3">
        <v>2.073</v>
      </c>
      <c r="X463" s="2"/>
      <c r="Y463" s="2">
        <v>3.95</v>
      </c>
      <c r="Z463" s="2">
        <v>4.0199999999999996</v>
      </c>
      <c r="AA463" s="2">
        <v>4.03</v>
      </c>
      <c r="AB463" s="2">
        <v>4.1100000000000003</v>
      </c>
      <c r="AC463" s="2">
        <v>4.1900000000000004</v>
      </c>
      <c r="AD463" s="2">
        <v>4.33</v>
      </c>
      <c r="AE463" s="2">
        <v>4.33</v>
      </c>
      <c r="AF463" s="2">
        <v>4.62</v>
      </c>
      <c r="AG463" s="2">
        <v>4.68</v>
      </c>
      <c r="AH463" s="2">
        <v>4.75</v>
      </c>
      <c r="AI463" s="2">
        <v>5.17</v>
      </c>
      <c r="AJ463" s="2">
        <v>5.44</v>
      </c>
      <c r="AK463" s="2">
        <v>5.57</v>
      </c>
      <c r="AL463" s="11">
        <v>3.6694040999999999</v>
      </c>
      <c r="AM463" s="11">
        <v>3.6843279999999998</v>
      </c>
      <c r="AN463" s="11">
        <v>3.7956766000000002</v>
      </c>
      <c r="AO463" s="11">
        <v>3.9462714000000001</v>
      </c>
      <c r="AP463" s="11">
        <v>4.1092966999999998</v>
      </c>
      <c r="AQ463" s="11">
        <v>4.2802106000000002</v>
      </c>
      <c r="AR463" s="11"/>
      <c r="AS463" s="2"/>
      <c r="AT463" s="7">
        <f t="shared" si="65"/>
        <v>3.7130000000000005</v>
      </c>
      <c r="AU463" s="7">
        <f t="shared" si="66"/>
        <v>3.1840000000000002</v>
      </c>
      <c r="AV463" s="7">
        <f t="shared" si="67"/>
        <v>2.141</v>
      </c>
      <c r="AW463" s="2"/>
      <c r="AX463" s="8">
        <f t="shared" si="68"/>
        <v>54.999999999999986</v>
      </c>
      <c r="AY463" s="8">
        <f t="shared" si="69"/>
        <v>52.900000000000034</v>
      </c>
      <c r="AZ463" s="2"/>
      <c r="BA463" s="2">
        <f t="shared" si="70"/>
        <v>0.73000000000000043</v>
      </c>
      <c r="BB463" s="2">
        <f t="shared" si="71"/>
        <v>0.55000000000000027</v>
      </c>
      <c r="BC463" s="2"/>
      <c r="CB463" s="2"/>
    </row>
    <row r="464" spans="1:80" x14ac:dyDescent="0.25">
      <c r="A464" s="5">
        <f t="shared" si="72"/>
        <v>45929</v>
      </c>
      <c r="B464" t="s">
        <v>484</v>
      </c>
      <c r="C464" s="2">
        <v>4.7</v>
      </c>
      <c r="D464" s="2">
        <v>4.1500000000000004</v>
      </c>
      <c r="E464" s="2">
        <v>2.71</v>
      </c>
      <c r="F464" s="2">
        <v>3.56</v>
      </c>
      <c r="G464" s="7">
        <v>1.641</v>
      </c>
      <c r="H464" s="2">
        <v>4.24</v>
      </c>
      <c r="I464" s="2">
        <v>2.73</v>
      </c>
      <c r="J464" s="2">
        <v>3.19</v>
      </c>
      <c r="K464" s="2">
        <v>3.53</v>
      </c>
      <c r="L464" s="2">
        <v>3.26</v>
      </c>
      <c r="M464" s="3">
        <v>4.3329000000000004</v>
      </c>
      <c r="N464" s="2"/>
      <c r="O464" s="2">
        <v>3.99</v>
      </c>
      <c r="P464" s="2">
        <v>3.63</v>
      </c>
      <c r="Q464" s="2"/>
      <c r="R464" s="3">
        <v>3.8609</v>
      </c>
      <c r="S464" s="3">
        <v>3.7686000000000002</v>
      </c>
      <c r="T464" s="4">
        <v>3.661</v>
      </c>
      <c r="U464" s="4">
        <v>3.4089999999999998</v>
      </c>
      <c r="V464" s="3">
        <v>2.0049999999999999</v>
      </c>
      <c r="W464" s="3">
        <v>2.0670000000000002</v>
      </c>
      <c r="X464" s="2"/>
      <c r="Y464" s="2">
        <v>3.91</v>
      </c>
      <c r="Z464" s="2">
        <v>3.99</v>
      </c>
      <c r="AA464" s="2">
        <v>3.99</v>
      </c>
      <c r="AB464" s="2">
        <v>4.08</v>
      </c>
      <c r="AC464" s="2">
        <v>4.1500000000000004</v>
      </c>
      <c r="AD464" s="2">
        <v>4.29</v>
      </c>
      <c r="AE464" s="2">
        <v>4.29</v>
      </c>
      <c r="AF464" s="2">
        <v>4.57</v>
      </c>
      <c r="AG464" s="2">
        <v>4.63</v>
      </c>
      <c r="AH464" s="2">
        <v>4.7</v>
      </c>
      <c r="AI464" s="2">
        <v>5.14</v>
      </c>
      <c r="AJ464" s="2">
        <v>5.39</v>
      </c>
      <c r="AK464" s="2">
        <v>5.52</v>
      </c>
      <c r="AL464" s="11">
        <v>3.6362097000000002</v>
      </c>
      <c r="AM464" s="11">
        <v>3.6888090999999998</v>
      </c>
      <c r="AN464" s="11">
        <v>3.7819802999999999</v>
      </c>
      <c r="AO464" s="11">
        <v>3.8980714999999999</v>
      </c>
      <c r="AP464" s="11">
        <v>4.0474490000000003</v>
      </c>
      <c r="AQ464" s="11">
        <v>4.2223468000000004</v>
      </c>
      <c r="AR464" s="11"/>
      <c r="AS464" s="2"/>
      <c r="AT464" s="7">
        <f t="shared" si="65"/>
        <v>3.6763000000000003</v>
      </c>
      <c r="AU464" s="7">
        <f t="shared" si="66"/>
        <v>3.1569999999999996</v>
      </c>
      <c r="AV464" s="7">
        <f t="shared" si="67"/>
        <v>2.1290000000000004</v>
      </c>
      <c r="AW464" s="2"/>
      <c r="AX464" s="8">
        <f t="shared" si="68"/>
        <v>54.999999999999986</v>
      </c>
      <c r="AY464" s="8">
        <f t="shared" si="69"/>
        <v>51.930000000000078</v>
      </c>
      <c r="AZ464" s="2"/>
      <c r="BA464" s="2">
        <f t="shared" si="70"/>
        <v>0.71</v>
      </c>
      <c r="BB464" s="2">
        <f t="shared" si="71"/>
        <v>0.52000000000000046</v>
      </c>
      <c r="BC464" s="2"/>
      <c r="CB464" s="2"/>
    </row>
    <row r="465" spans="1:80" x14ac:dyDescent="0.25">
      <c r="A465" s="5">
        <f t="shared" si="72"/>
        <v>45930</v>
      </c>
      <c r="B465" t="s">
        <v>485</v>
      </c>
      <c r="C465" s="2">
        <v>4.7</v>
      </c>
      <c r="D465" s="2">
        <v>4.16</v>
      </c>
      <c r="E465" s="2">
        <v>2.72</v>
      </c>
      <c r="F465" s="2">
        <v>3.56</v>
      </c>
      <c r="G465" s="7">
        <v>1.653</v>
      </c>
      <c r="H465" s="2">
        <v>4.2300000000000004</v>
      </c>
      <c r="I465" s="2">
        <v>2.6</v>
      </c>
      <c r="J465" s="2" t="e">
        <v>#N/A</v>
      </c>
      <c r="K465" s="2">
        <v>3.54</v>
      </c>
      <c r="L465" s="2">
        <v>3.26</v>
      </c>
      <c r="M465" s="3">
        <v>4.3022999999999998</v>
      </c>
      <c r="N465" s="2"/>
      <c r="O465" s="2">
        <v>3.99</v>
      </c>
      <c r="P465" s="2">
        <v>3.6</v>
      </c>
      <c r="Q465" s="2"/>
      <c r="R465" s="3">
        <v>3.8571</v>
      </c>
      <c r="S465" s="3">
        <v>3.7648000000000001</v>
      </c>
      <c r="T465" s="4">
        <v>3.649</v>
      </c>
      <c r="U465" s="4">
        <v>3.4020000000000001</v>
      </c>
      <c r="V465" s="3">
        <v>2.004</v>
      </c>
      <c r="W465" s="3">
        <v>2.0630000000000002</v>
      </c>
      <c r="X465" s="2"/>
      <c r="Y465" s="2">
        <v>3.9</v>
      </c>
      <c r="Z465" s="2">
        <v>3.99</v>
      </c>
      <c r="AA465" s="2">
        <v>3.99</v>
      </c>
      <c r="AB465" s="2">
        <v>4.08</v>
      </c>
      <c r="AC465" s="2">
        <v>4.1399999999999997</v>
      </c>
      <c r="AD465" s="2">
        <v>4.29</v>
      </c>
      <c r="AE465" s="2">
        <v>4.29</v>
      </c>
      <c r="AF465" s="2">
        <v>4.57</v>
      </c>
      <c r="AG465" s="2">
        <v>4.63</v>
      </c>
      <c r="AH465" s="2">
        <v>4.7</v>
      </c>
      <c r="AI465" s="2">
        <v>5.12</v>
      </c>
      <c r="AJ465" s="2">
        <v>5.39</v>
      </c>
      <c r="AK465" s="2">
        <v>5.49</v>
      </c>
      <c r="AL465" s="11">
        <v>3.6376179999999998</v>
      </c>
      <c r="AM465" s="11">
        <v>3.7022419000000002</v>
      </c>
      <c r="AN465" s="11">
        <v>3.7792121000000001</v>
      </c>
      <c r="AO465" s="11">
        <v>3.8904124000000002</v>
      </c>
      <c r="AP465" s="11">
        <v>4.0470021999999997</v>
      </c>
      <c r="AQ465" s="11">
        <v>4.2298678000000001</v>
      </c>
      <c r="AR465" s="11"/>
      <c r="AS465" s="2"/>
      <c r="AT465" s="7">
        <f t="shared" si="65"/>
        <v>3.6725000000000003</v>
      </c>
      <c r="AU465" s="7">
        <f t="shared" si="66"/>
        <v>3.1550000000000002</v>
      </c>
      <c r="AV465" s="7">
        <f t="shared" si="67"/>
        <v>2.1220000000000003</v>
      </c>
      <c r="AW465" s="2"/>
      <c r="AX465" s="8">
        <f t="shared" si="68"/>
        <v>54</v>
      </c>
      <c r="AY465" s="8">
        <f t="shared" si="69"/>
        <v>51.750000000000007</v>
      </c>
      <c r="AZ465" s="2"/>
      <c r="BA465" s="2">
        <f t="shared" si="70"/>
        <v>0.71</v>
      </c>
      <c r="BB465" s="2">
        <f t="shared" si="71"/>
        <v>0.56000000000000005</v>
      </c>
      <c r="BC465" s="2"/>
      <c r="CB465" s="2"/>
    </row>
    <row r="466" spans="1:80" x14ac:dyDescent="0.25">
      <c r="A466" s="5">
        <f t="shared" si="72"/>
        <v>45931</v>
      </c>
      <c r="B466" t="s">
        <v>486</v>
      </c>
      <c r="C466" s="2">
        <v>4.7</v>
      </c>
      <c r="D466" s="2">
        <v>4.12</v>
      </c>
      <c r="E466" s="2">
        <v>2.71</v>
      </c>
      <c r="F466" s="2">
        <v>3.55</v>
      </c>
      <c r="G466" s="7">
        <v>1.645</v>
      </c>
      <c r="H466" s="2">
        <v>4.25</v>
      </c>
      <c r="I466" s="2">
        <v>2.61</v>
      </c>
      <c r="J466" s="2">
        <v>3.19</v>
      </c>
      <c r="K466" s="2">
        <v>3.53</v>
      </c>
      <c r="L466" s="2">
        <v>3.25</v>
      </c>
      <c r="M466" s="3">
        <v>4.3478000000000003</v>
      </c>
      <c r="N466" s="2"/>
      <c r="O466" s="2">
        <v>3.97</v>
      </c>
      <c r="P466" s="2">
        <v>3.55</v>
      </c>
      <c r="Q466" s="2"/>
      <c r="R466" s="3">
        <v>3.8435000000000001</v>
      </c>
      <c r="S466" s="3">
        <v>3.7412999999999998</v>
      </c>
      <c r="T466" s="4">
        <v>3.6309999999999998</v>
      </c>
      <c r="U466" s="4">
        <v>3.3820000000000001</v>
      </c>
      <c r="V466" s="3">
        <v>2</v>
      </c>
      <c r="W466" s="3">
        <v>2.0550000000000002</v>
      </c>
      <c r="X466" s="2"/>
      <c r="Y466" s="2">
        <v>3.88</v>
      </c>
      <c r="Z466" s="2">
        <v>3.97</v>
      </c>
      <c r="AA466" s="2">
        <v>3.97</v>
      </c>
      <c r="AB466" s="2">
        <v>4.0599999999999996</v>
      </c>
      <c r="AC466" s="2">
        <v>4.12</v>
      </c>
      <c r="AD466" s="2">
        <v>4.28</v>
      </c>
      <c r="AE466" s="2">
        <v>4.29</v>
      </c>
      <c r="AF466" s="2">
        <v>4.57</v>
      </c>
      <c r="AG466" s="2">
        <v>4.63</v>
      </c>
      <c r="AH466" s="2">
        <v>4.7</v>
      </c>
      <c r="AI466" s="2">
        <v>5.13</v>
      </c>
      <c r="AJ466" s="2">
        <v>5.39</v>
      </c>
      <c r="AK466" s="2">
        <v>5.5</v>
      </c>
      <c r="AL466" s="11">
        <v>3.6177915</v>
      </c>
      <c r="AM466" s="11">
        <v>3.6699326999999999</v>
      </c>
      <c r="AN466" s="11">
        <v>3.7571808999999998</v>
      </c>
      <c r="AO466" s="11">
        <v>3.8899349000000001</v>
      </c>
      <c r="AP466" s="11">
        <v>4.0630487999999998</v>
      </c>
      <c r="AQ466" s="11">
        <v>4.2528788999999998</v>
      </c>
      <c r="AR466" s="11"/>
      <c r="AS466" s="2"/>
      <c r="AT466" s="7">
        <f t="shared" si="65"/>
        <v>3.6390999999999996</v>
      </c>
      <c r="AU466" s="7">
        <f t="shared" si="66"/>
        <v>3.1330000000000005</v>
      </c>
      <c r="AV466" s="7">
        <f t="shared" si="67"/>
        <v>2.1100000000000003</v>
      </c>
      <c r="AW466" s="2"/>
      <c r="AX466" s="8">
        <f t="shared" si="68"/>
        <v>58.000000000000007</v>
      </c>
      <c r="AY466" s="8">
        <f t="shared" si="69"/>
        <v>50.609999999999914</v>
      </c>
      <c r="AZ466" s="2"/>
      <c r="BA466" s="2">
        <f t="shared" si="70"/>
        <v>0.73</v>
      </c>
      <c r="BB466" s="2">
        <f t="shared" si="71"/>
        <v>0.57000000000000028</v>
      </c>
      <c r="BC466" s="2"/>
      <c r="CB466" s="2"/>
    </row>
    <row r="467" spans="1:80" x14ac:dyDescent="0.25">
      <c r="A467" s="5">
        <f t="shared" si="72"/>
        <v>45932</v>
      </c>
      <c r="B467" t="s">
        <v>487</v>
      </c>
      <c r="C467" s="2">
        <v>4.7</v>
      </c>
      <c r="D467" s="2">
        <v>4.0999999999999996</v>
      </c>
      <c r="E467" s="2">
        <v>2.7</v>
      </c>
      <c r="F467" s="2">
        <v>3.54</v>
      </c>
      <c r="G467" s="7">
        <v>1.6559999999999999</v>
      </c>
      <c r="H467" s="2">
        <v>4.22</v>
      </c>
      <c r="I467" s="2">
        <v>2.63</v>
      </c>
      <c r="J467" s="2">
        <v>3.18</v>
      </c>
      <c r="K467" s="2">
        <v>3.52</v>
      </c>
      <c r="L467" s="2">
        <v>3.23</v>
      </c>
      <c r="M467" s="3">
        <v>4.3181000000000003</v>
      </c>
      <c r="N467" s="2"/>
      <c r="O467" s="2">
        <v>3.97</v>
      </c>
      <c r="P467" s="2">
        <v>3.55</v>
      </c>
      <c r="Q467" s="2"/>
      <c r="R467" s="3">
        <v>3.8582999999999998</v>
      </c>
      <c r="S467" s="3">
        <v>3.7610000000000001</v>
      </c>
      <c r="T467" s="4">
        <v>3.58</v>
      </c>
      <c r="U467" s="4">
        <v>3.327</v>
      </c>
      <c r="V467" s="3">
        <v>1.9930000000000001</v>
      </c>
      <c r="W467" s="3">
        <v>2.044</v>
      </c>
      <c r="X467" s="2"/>
      <c r="Y467" s="2">
        <v>3.87</v>
      </c>
      <c r="Z467" s="2">
        <v>3.97</v>
      </c>
      <c r="AA467" s="2">
        <v>3.97</v>
      </c>
      <c r="AB467" s="2">
        <v>4.0599999999999996</v>
      </c>
      <c r="AC467" s="2">
        <v>4.12</v>
      </c>
      <c r="AD467" s="2">
        <v>4.29</v>
      </c>
      <c r="AE467" s="2">
        <v>4.28</v>
      </c>
      <c r="AF467" s="2">
        <v>4.5599999999999996</v>
      </c>
      <c r="AG467" s="2">
        <v>4.63</v>
      </c>
      <c r="AH467" s="2">
        <v>4.7</v>
      </c>
      <c r="AI467" s="2">
        <v>5.12</v>
      </c>
      <c r="AJ467" s="2">
        <v>5.38</v>
      </c>
      <c r="AK467" s="2">
        <v>5.5</v>
      </c>
      <c r="AL467" s="11">
        <v>3.6281675999999998</v>
      </c>
      <c r="AM467" s="11">
        <v>3.6734155999999998</v>
      </c>
      <c r="AN467" s="11">
        <v>3.7671904000000001</v>
      </c>
      <c r="AO467" s="11">
        <v>3.9011211000000001</v>
      </c>
      <c r="AP467" s="11">
        <v>4.0619234000000004</v>
      </c>
      <c r="AQ467" s="11">
        <v>4.237997</v>
      </c>
      <c r="AR467" s="11"/>
      <c r="AS467" s="2"/>
      <c r="AT467" s="7">
        <f t="shared" si="65"/>
        <v>3.6637000000000004</v>
      </c>
      <c r="AU467" s="7">
        <f t="shared" si="66"/>
        <v>3.0739999999999998</v>
      </c>
      <c r="AV467" s="7">
        <f t="shared" si="67"/>
        <v>2.0949999999999998</v>
      </c>
      <c r="AW467" s="2"/>
      <c r="AX467" s="8">
        <f t="shared" si="68"/>
        <v>60.000000000000057</v>
      </c>
      <c r="AY467" s="8">
        <f t="shared" si="69"/>
        <v>58.970000000000056</v>
      </c>
      <c r="AZ467" s="2"/>
      <c r="BA467" s="2">
        <f t="shared" si="70"/>
        <v>0.73</v>
      </c>
      <c r="BB467" s="2">
        <f t="shared" si="71"/>
        <v>0.54999999999999982</v>
      </c>
      <c r="BC467" s="2"/>
      <c r="CB467" s="2"/>
    </row>
    <row r="468" spans="1:80" x14ac:dyDescent="0.25">
      <c r="A468" s="5">
        <f t="shared" si="72"/>
        <v>45933</v>
      </c>
      <c r="B468" t="s">
        <v>488</v>
      </c>
      <c r="C468" s="2">
        <v>4.7</v>
      </c>
      <c r="D468" s="2">
        <v>4.13</v>
      </c>
      <c r="E468" s="2">
        <v>2.71</v>
      </c>
      <c r="F468" s="2">
        <v>3.55</v>
      </c>
      <c r="G468" s="7">
        <v>1.659</v>
      </c>
      <c r="H468" s="2">
        <v>4.24</v>
      </c>
      <c r="I468" s="2">
        <v>2.63</v>
      </c>
      <c r="J468" s="2">
        <v>3.19</v>
      </c>
      <c r="K468" s="2">
        <v>3.52</v>
      </c>
      <c r="L468" s="2">
        <v>3.24</v>
      </c>
      <c r="M468" s="3">
        <v>4.3167</v>
      </c>
      <c r="N468" s="2"/>
      <c r="O468" s="2">
        <v>3.98</v>
      </c>
      <c r="P468" s="2">
        <v>3.57</v>
      </c>
      <c r="Q468" s="2"/>
      <c r="R468" s="3">
        <v>3.8458999999999999</v>
      </c>
      <c r="S468" s="3">
        <v>3.7437999999999998</v>
      </c>
      <c r="T468" s="4">
        <v>3.577</v>
      </c>
      <c r="U468" s="4">
        <v>3.3279999999999998</v>
      </c>
      <c r="V468" s="3">
        <v>2.004</v>
      </c>
      <c r="W468" s="3">
        <v>2.056</v>
      </c>
      <c r="X468" s="2"/>
      <c r="Y468" s="2">
        <v>3.88</v>
      </c>
      <c r="Z468" s="2">
        <v>3.98</v>
      </c>
      <c r="AA468" s="2">
        <v>3.98</v>
      </c>
      <c r="AB468" s="2">
        <v>4.0599999999999996</v>
      </c>
      <c r="AC468" s="2">
        <v>4.13</v>
      </c>
      <c r="AD468" s="2">
        <v>4.29</v>
      </c>
      <c r="AE468" s="2">
        <v>4.28</v>
      </c>
      <c r="AF468" s="2">
        <v>4.57</v>
      </c>
      <c r="AG468" s="2">
        <v>4.63</v>
      </c>
      <c r="AH468" s="2">
        <v>4.7</v>
      </c>
      <c r="AI468" s="2">
        <v>5.12</v>
      </c>
      <c r="AJ468" s="2">
        <v>5.39</v>
      </c>
      <c r="AK468" s="2">
        <v>5.51</v>
      </c>
      <c r="AL468" s="11">
        <v>3.5738232999999999</v>
      </c>
      <c r="AM468" s="11">
        <v>3.6136664000000001</v>
      </c>
      <c r="AN468" s="11">
        <v>3.7588308000000001</v>
      </c>
      <c r="AO468" s="11">
        <v>3.9124572999999998</v>
      </c>
      <c r="AP468" s="11">
        <v>4.0776225999999998</v>
      </c>
      <c r="AQ468" s="11">
        <v>4.2546568000000002</v>
      </c>
      <c r="AR468" s="11"/>
      <c r="AS468" s="2"/>
      <c r="AT468" s="7">
        <f t="shared" si="65"/>
        <v>3.6416999999999997</v>
      </c>
      <c r="AU468" s="7">
        <f t="shared" si="66"/>
        <v>3.0789999999999997</v>
      </c>
      <c r="AV468" s="7">
        <f t="shared" si="67"/>
        <v>2.1080000000000001</v>
      </c>
      <c r="AW468" s="2"/>
      <c r="AX468" s="8">
        <f t="shared" si="68"/>
        <v>57.000000000000028</v>
      </c>
      <c r="AY468" s="8">
        <f t="shared" si="69"/>
        <v>56.269999999999996</v>
      </c>
      <c r="AZ468" s="2"/>
      <c r="BA468" s="2">
        <f t="shared" si="70"/>
        <v>0.7200000000000002</v>
      </c>
      <c r="BB468" s="2">
        <f t="shared" si="71"/>
        <v>0.56000000000000005</v>
      </c>
      <c r="BC468" s="2"/>
      <c r="CB468" s="2"/>
    </row>
    <row r="469" spans="1:80" x14ac:dyDescent="0.25">
      <c r="A469" s="5">
        <f t="shared" si="72"/>
        <v>45936</v>
      </c>
      <c r="B469" t="s">
        <v>489</v>
      </c>
      <c r="C469" s="2">
        <v>4.74</v>
      </c>
      <c r="D469" s="2">
        <v>4.18</v>
      </c>
      <c r="E469" s="2">
        <v>2.72</v>
      </c>
      <c r="F469" s="2">
        <v>3.58</v>
      </c>
      <c r="G469" s="7">
        <v>1.6859999999999999</v>
      </c>
      <c r="H469" s="2">
        <v>4.25</v>
      </c>
      <c r="I469" s="2">
        <v>2.63</v>
      </c>
      <c r="J469" s="2">
        <v>3.22</v>
      </c>
      <c r="K469" s="2">
        <v>3.58</v>
      </c>
      <c r="L469" s="2">
        <v>3.26</v>
      </c>
      <c r="M469" s="3">
        <v>4.3167</v>
      </c>
      <c r="N469" s="2"/>
      <c r="O469" s="2">
        <v>4</v>
      </c>
      <c r="P469" s="2">
        <v>3.6</v>
      </c>
      <c r="Q469" s="2"/>
      <c r="R469" s="3">
        <v>3.8549000000000002</v>
      </c>
      <c r="S469" s="3">
        <v>3.7650000000000001</v>
      </c>
      <c r="T469" s="4">
        <v>3.5950000000000002</v>
      </c>
      <c r="U469" s="4">
        <v>3.3570000000000002</v>
      </c>
      <c r="V469" s="3">
        <v>1.996</v>
      </c>
      <c r="W469" s="3">
        <v>2.0510000000000002</v>
      </c>
      <c r="X469" s="2"/>
      <c r="Y469" s="2">
        <v>3.9</v>
      </c>
      <c r="Z469" s="2">
        <v>4</v>
      </c>
      <c r="AA469" s="2">
        <v>4</v>
      </c>
      <c r="AB469" s="2">
        <v>4.09</v>
      </c>
      <c r="AC469" s="2">
        <v>4.16</v>
      </c>
      <c r="AD469" s="2">
        <v>4.3099999999999996</v>
      </c>
      <c r="AE469" s="2">
        <v>4.32</v>
      </c>
      <c r="AF469" s="2">
        <v>4.6100000000000003</v>
      </c>
      <c r="AG469" s="2">
        <v>4.66</v>
      </c>
      <c r="AH469" s="2">
        <v>4.74</v>
      </c>
      <c r="AI469" s="2">
        <v>5.17</v>
      </c>
      <c r="AJ469" s="2">
        <v>5.43</v>
      </c>
      <c r="AK469" s="2">
        <v>5.55</v>
      </c>
      <c r="AL469" s="11">
        <v>3.630484</v>
      </c>
      <c r="AM469" s="11">
        <v>3.7001675999999999</v>
      </c>
      <c r="AN469" s="11">
        <v>3.8051944999999998</v>
      </c>
      <c r="AO469" s="11">
        <v>3.9309666999999999</v>
      </c>
      <c r="AP469" s="11">
        <v>4.0900870999999999</v>
      </c>
      <c r="AQ469" s="11">
        <v>4.2758988999999996</v>
      </c>
      <c r="AR469" s="11"/>
      <c r="AS469" s="2"/>
      <c r="AT469" s="7">
        <f t="shared" si="65"/>
        <v>3.6751</v>
      </c>
      <c r="AU469" s="7">
        <f t="shared" si="66"/>
        <v>3.1190000000000002</v>
      </c>
      <c r="AV469" s="7">
        <f t="shared" si="67"/>
        <v>2.1060000000000003</v>
      </c>
      <c r="AW469" s="2"/>
      <c r="AX469" s="8">
        <f t="shared" si="68"/>
        <v>56.00000000000005</v>
      </c>
      <c r="AY469" s="8">
        <f t="shared" si="69"/>
        <v>55.609999999999985</v>
      </c>
      <c r="AZ469" s="2"/>
      <c r="BA469" s="2">
        <f t="shared" si="70"/>
        <v>0.74000000000000021</v>
      </c>
      <c r="BB469" s="2">
        <f t="shared" si="71"/>
        <v>0.57999999999999963</v>
      </c>
      <c r="BC469" s="2"/>
      <c r="CB469" s="2"/>
    </row>
    <row r="470" spans="1:80" x14ac:dyDescent="0.25">
      <c r="A470" s="5">
        <f t="shared" si="72"/>
        <v>45937</v>
      </c>
      <c r="B470" t="s">
        <v>490</v>
      </c>
      <c r="C470" s="2">
        <v>4.72</v>
      </c>
      <c r="D470" s="2">
        <v>4.1399999999999997</v>
      </c>
      <c r="E470" s="2">
        <v>2.72</v>
      </c>
      <c r="F470" s="2">
        <v>3.56</v>
      </c>
      <c r="G470" s="7">
        <v>1.671</v>
      </c>
      <c r="H470" s="2">
        <v>4.25</v>
      </c>
      <c r="I470" s="2">
        <v>2.68</v>
      </c>
      <c r="J470" s="2">
        <v>3.19</v>
      </c>
      <c r="K470" s="2">
        <v>3.58</v>
      </c>
      <c r="L470" s="2">
        <v>3.26</v>
      </c>
      <c r="M470" s="3">
        <v>4.3696999999999999</v>
      </c>
      <c r="N470" s="2"/>
      <c r="O470" s="2">
        <v>3.99</v>
      </c>
      <c r="P470" s="2">
        <v>3.57</v>
      </c>
      <c r="Q470" s="2"/>
      <c r="R470" s="3">
        <v>3.8546999999999998</v>
      </c>
      <c r="S470" s="3">
        <v>3.7650000000000001</v>
      </c>
      <c r="T470" s="4">
        <v>3.6110000000000002</v>
      </c>
      <c r="U470" s="4">
        <v>3.3759999999999999</v>
      </c>
      <c r="V470" s="3">
        <v>1.998</v>
      </c>
      <c r="W470" s="3">
        <v>2.0489999999999999</v>
      </c>
      <c r="X470" s="2"/>
      <c r="Y470" s="2">
        <v>3.9</v>
      </c>
      <c r="Z470" s="2">
        <v>3.99</v>
      </c>
      <c r="AA470" s="2">
        <v>4.01</v>
      </c>
      <c r="AB470" s="2">
        <v>4.09</v>
      </c>
      <c r="AC470" s="2">
        <v>4.1500000000000004</v>
      </c>
      <c r="AD470" s="2">
        <v>4.3</v>
      </c>
      <c r="AE470" s="2">
        <v>4.3</v>
      </c>
      <c r="AF470" s="2">
        <v>4.59</v>
      </c>
      <c r="AG470" s="2">
        <v>4.6500000000000004</v>
      </c>
      <c r="AH470" s="2">
        <v>4.72</v>
      </c>
      <c r="AI470" s="2">
        <v>5.16</v>
      </c>
      <c r="AJ470" s="2">
        <v>5.42</v>
      </c>
      <c r="AK470" s="2">
        <v>5.56</v>
      </c>
      <c r="AL470" s="11">
        <v>3.6407848</v>
      </c>
      <c r="AM470" s="11">
        <v>3.7056786000000002</v>
      </c>
      <c r="AN470" s="11">
        <v>3.7899682000000001</v>
      </c>
      <c r="AO470" s="11">
        <v>3.9109837999999999</v>
      </c>
      <c r="AP470" s="11">
        <v>4.0747391999999998</v>
      </c>
      <c r="AQ470" s="11">
        <v>4.2611135000000004</v>
      </c>
      <c r="AR470" s="11"/>
      <c r="AS470" s="2"/>
      <c r="AT470" s="7">
        <f t="shared" si="65"/>
        <v>3.6753000000000005</v>
      </c>
      <c r="AU470" s="7">
        <f t="shared" si="66"/>
        <v>3.1409999999999996</v>
      </c>
      <c r="AV470" s="7">
        <f t="shared" si="67"/>
        <v>2.0999999999999996</v>
      </c>
      <c r="AW470" s="2"/>
      <c r="AX470" s="8">
        <f t="shared" si="68"/>
        <v>58.000000000000007</v>
      </c>
      <c r="AY470" s="8">
        <f t="shared" si="69"/>
        <v>53.430000000000092</v>
      </c>
      <c r="AZ470" s="2"/>
      <c r="BA470" s="2">
        <f t="shared" si="70"/>
        <v>0.72999999999999954</v>
      </c>
      <c r="BB470" s="2">
        <f t="shared" si="71"/>
        <v>0.56999999999999984</v>
      </c>
      <c r="BC470" s="2"/>
      <c r="CB470" s="2"/>
    </row>
    <row r="471" spans="1:80" x14ac:dyDescent="0.25">
      <c r="A471" s="5">
        <f t="shared" si="72"/>
        <v>45938</v>
      </c>
      <c r="B471" t="s">
        <v>491</v>
      </c>
      <c r="C471" s="2">
        <v>4.7</v>
      </c>
      <c r="D471" s="2">
        <v>4.13</v>
      </c>
      <c r="E471" s="2">
        <v>2.68</v>
      </c>
      <c r="F471" s="2">
        <v>3.5</v>
      </c>
      <c r="G471" s="7">
        <v>1.698</v>
      </c>
      <c r="H471" s="2">
        <v>4.21</v>
      </c>
      <c r="I471" s="2">
        <v>2.66</v>
      </c>
      <c r="J471" s="2">
        <v>3.19</v>
      </c>
      <c r="K471" s="2">
        <v>3.52</v>
      </c>
      <c r="L471" s="2">
        <v>3.23</v>
      </c>
      <c r="M471" s="3">
        <v>4.3621999999999996</v>
      </c>
      <c r="N471" s="2"/>
      <c r="O471" s="2">
        <v>4</v>
      </c>
      <c r="P471" s="2">
        <v>3.58</v>
      </c>
      <c r="Q471" s="2"/>
      <c r="R471" s="3">
        <v>3.8538999999999999</v>
      </c>
      <c r="S471" s="3">
        <v>3.7663000000000002</v>
      </c>
      <c r="T471" s="4">
        <v>3.5920000000000001</v>
      </c>
      <c r="U471" s="4">
        <v>3.3479999999999999</v>
      </c>
      <c r="V471" s="3">
        <v>1.982</v>
      </c>
      <c r="W471" s="3">
        <v>2.0270000000000001</v>
      </c>
      <c r="X471" s="2"/>
      <c r="Y471" s="2">
        <v>3.9</v>
      </c>
      <c r="Z471" s="2">
        <v>4</v>
      </c>
      <c r="AA471" s="2">
        <v>4.01</v>
      </c>
      <c r="AB471" s="2">
        <v>4.09</v>
      </c>
      <c r="AC471" s="2">
        <v>4.1500000000000004</v>
      </c>
      <c r="AD471" s="2">
        <v>4.3</v>
      </c>
      <c r="AE471" s="2">
        <v>4.3</v>
      </c>
      <c r="AF471" s="2">
        <v>4.58</v>
      </c>
      <c r="AG471" s="2">
        <v>4.6399999999999997</v>
      </c>
      <c r="AH471" s="2">
        <v>4.7</v>
      </c>
      <c r="AI471" s="2">
        <v>5.13</v>
      </c>
      <c r="AJ471" s="2">
        <v>5.4</v>
      </c>
      <c r="AK471" s="2">
        <v>5.5</v>
      </c>
      <c r="AL471" s="11">
        <v>3.6432685</v>
      </c>
      <c r="AM471" s="11">
        <v>3.7081089</v>
      </c>
      <c r="AN471" s="11">
        <v>3.7858852999999999</v>
      </c>
      <c r="AO471" s="11">
        <v>3.9069227999999998</v>
      </c>
      <c r="AP471" s="11">
        <v>4.0695024000000002</v>
      </c>
      <c r="AQ471" s="11">
        <v>4.2501778999999997</v>
      </c>
      <c r="AR471" s="11"/>
      <c r="AS471" s="2"/>
      <c r="AT471" s="7">
        <f t="shared" si="65"/>
        <v>3.6787000000000005</v>
      </c>
      <c r="AU471" s="7">
        <f t="shared" si="66"/>
        <v>3.1039999999999996</v>
      </c>
      <c r="AV471" s="7">
        <f t="shared" si="67"/>
        <v>2.0720000000000001</v>
      </c>
      <c r="AW471" s="2"/>
      <c r="AX471" s="8">
        <f t="shared" si="68"/>
        <v>57.000000000000028</v>
      </c>
      <c r="AY471" s="8">
        <f t="shared" si="69"/>
        <v>57.470000000000084</v>
      </c>
      <c r="AZ471" s="2"/>
      <c r="BA471" s="2">
        <f t="shared" si="70"/>
        <v>0.70000000000000018</v>
      </c>
      <c r="BB471" s="2">
        <f t="shared" si="71"/>
        <v>0.54999999999999982</v>
      </c>
      <c r="BC471" s="2"/>
      <c r="CB471" s="2"/>
    </row>
    <row r="472" spans="1:80" x14ac:dyDescent="0.25">
      <c r="A472" s="5">
        <f t="shared" si="72"/>
        <v>45939</v>
      </c>
      <c r="B472" t="s">
        <v>492</v>
      </c>
      <c r="C472" s="2">
        <v>4.75</v>
      </c>
      <c r="D472" s="2">
        <v>4.1399999999999997</v>
      </c>
      <c r="E472" s="2">
        <v>2.7</v>
      </c>
      <c r="F472" s="2">
        <v>3.54</v>
      </c>
      <c r="G472" s="7">
        <v>1.6910000000000001</v>
      </c>
      <c r="H472" s="2">
        <v>4.1399999999999997</v>
      </c>
      <c r="I472" s="2">
        <v>2.64</v>
      </c>
      <c r="J472" s="2">
        <v>3.21</v>
      </c>
      <c r="K472" s="2">
        <v>3.52</v>
      </c>
      <c r="L472" s="2">
        <v>3.24</v>
      </c>
      <c r="M472" s="3">
        <v>4.3490000000000002</v>
      </c>
      <c r="N472" s="2"/>
      <c r="O472" s="2">
        <v>4.01</v>
      </c>
      <c r="P472" s="2">
        <v>3.6</v>
      </c>
      <c r="Q472" s="2"/>
      <c r="R472" s="3">
        <v>3.8618000000000001</v>
      </c>
      <c r="S472" s="3">
        <v>3.7812000000000001</v>
      </c>
      <c r="T472" s="4">
        <v>3.5910000000000002</v>
      </c>
      <c r="U472" s="4">
        <v>3.3580000000000001</v>
      </c>
      <c r="V472" s="3">
        <v>1.9870000000000001</v>
      </c>
      <c r="W472" s="3">
        <v>2.036</v>
      </c>
      <c r="X472" s="2"/>
      <c r="Y472" s="2">
        <v>3.92</v>
      </c>
      <c r="Z472" s="2">
        <v>4.01</v>
      </c>
      <c r="AA472" s="2">
        <v>4.03</v>
      </c>
      <c r="AB472" s="2">
        <v>4.1100000000000003</v>
      </c>
      <c r="AC472" s="2">
        <v>4.18</v>
      </c>
      <c r="AD472" s="2">
        <v>4.33</v>
      </c>
      <c r="AE472" s="2">
        <v>4.34</v>
      </c>
      <c r="AF472" s="2">
        <v>4.62</v>
      </c>
      <c r="AG472" s="2">
        <v>4.68</v>
      </c>
      <c r="AH472" s="2">
        <v>4.75</v>
      </c>
      <c r="AI472" s="2">
        <v>5.19</v>
      </c>
      <c r="AJ472" s="2">
        <v>5.44</v>
      </c>
      <c r="AK472" s="2">
        <v>5.54</v>
      </c>
      <c r="AL472" s="11">
        <v>3.6594579999999999</v>
      </c>
      <c r="AM472" s="11">
        <v>3.7206529000000002</v>
      </c>
      <c r="AN472" s="11">
        <v>3.8231115999999998</v>
      </c>
      <c r="AO472" s="11">
        <v>3.9648914</v>
      </c>
      <c r="AP472" s="11">
        <v>4.1298193999999997</v>
      </c>
      <c r="AQ472" s="11">
        <v>4.3060099000000003</v>
      </c>
      <c r="AR472" s="11"/>
      <c r="AS472" s="2"/>
      <c r="AT472" s="7">
        <f t="shared" si="65"/>
        <v>3.7006000000000001</v>
      </c>
      <c r="AU472" s="7">
        <f t="shared" si="66"/>
        <v>3.125</v>
      </c>
      <c r="AV472" s="7">
        <f t="shared" si="67"/>
        <v>2.085</v>
      </c>
      <c r="AW472" s="2"/>
      <c r="AX472" s="8">
        <f t="shared" si="68"/>
        <v>61.000000000000028</v>
      </c>
      <c r="AY472" s="8">
        <f t="shared" si="69"/>
        <v>57.560000000000009</v>
      </c>
      <c r="AZ472" s="2"/>
      <c r="BA472" s="2">
        <f t="shared" si="70"/>
        <v>0.74000000000000021</v>
      </c>
      <c r="BB472" s="2">
        <f t="shared" si="71"/>
        <v>0.53999999999999959</v>
      </c>
      <c r="BC472" s="2"/>
      <c r="CB472" s="2"/>
    </row>
    <row r="473" spans="1:80" x14ac:dyDescent="0.25">
      <c r="A473" s="5">
        <f t="shared" si="72"/>
        <v>45940</v>
      </c>
      <c r="B473" t="s">
        <v>493</v>
      </c>
      <c r="C473" s="2">
        <v>4.67</v>
      </c>
      <c r="D473" s="2">
        <v>4.05</v>
      </c>
      <c r="E473" s="2">
        <v>2.64</v>
      </c>
      <c r="F473" s="2">
        <v>3.49</v>
      </c>
      <c r="G473" s="7">
        <v>1.6950000000000001</v>
      </c>
      <c r="H473" s="2">
        <v>4.16</v>
      </c>
      <c r="I473" s="2">
        <v>2.59</v>
      </c>
      <c r="J473" s="2">
        <v>3.17</v>
      </c>
      <c r="K473" s="2">
        <v>3.47</v>
      </c>
      <c r="L473" s="2">
        <v>3.19</v>
      </c>
      <c r="M473" s="3">
        <v>4.3655999999999997</v>
      </c>
      <c r="N473" s="2"/>
      <c r="O473" s="2">
        <v>3.96</v>
      </c>
      <c r="P473" s="2">
        <v>3.52</v>
      </c>
      <c r="Q473" s="2"/>
      <c r="R473" s="3">
        <v>3.8397000000000001</v>
      </c>
      <c r="S473" s="3">
        <v>3.7433000000000001</v>
      </c>
      <c r="T473" s="4">
        <v>3.589</v>
      </c>
      <c r="U473" s="4">
        <v>3.3570000000000002</v>
      </c>
      <c r="V473" s="3">
        <v>1.968</v>
      </c>
      <c r="W473" s="3">
        <v>2.0070000000000001</v>
      </c>
      <c r="X473" s="2"/>
      <c r="Y473" s="2">
        <v>3.88</v>
      </c>
      <c r="Z473" s="2">
        <v>3.96</v>
      </c>
      <c r="AA473" s="2">
        <v>3.98</v>
      </c>
      <c r="AB473" s="2">
        <v>4.05</v>
      </c>
      <c r="AC473" s="2">
        <v>4.12</v>
      </c>
      <c r="AD473" s="2">
        <v>4.2699999999999996</v>
      </c>
      <c r="AE473" s="2">
        <v>4.26</v>
      </c>
      <c r="AF473" s="2">
        <v>4.54</v>
      </c>
      <c r="AG473" s="2">
        <v>4.5999999999999996</v>
      </c>
      <c r="AH473" s="2">
        <v>4.67</v>
      </c>
      <c r="AI473" s="2">
        <v>5.08</v>
      </c>
      <c r="AJ473" s="2">
        <v>5.36</v>
      </c>
      <c r="AK473" s="2">
        <v>5.47</v>
      </c>
      <c r="AL473" s="11">
        <v>3.6144305999999999</v>
      </c>
      <c r="AM473" s="11">
        <v>3.6458490000000001</v>
      </c>
      <c r="AN473" s="11">
        <v>3.7523038999999998</v>
      </c>
      <c r="AO473" s="11">
        <v>3.8911756999999998</v>
      </c>
      <c r="AP473" s="11">
        <v>4.0486316999999996</v>
      </c>
      <c r="AQ473" s="11">
        <v>4.2200220000000002</v>
      </c>
      <c r="AR473" s="11"/>
      <c r="AS473" s="2"/>
      <c r="AT473" s="7">
        <f t="shared" si="65"/>
        <v>3.6469</v>
      </c>
      <c r="AU473" s="7">
        <f t="shared" si="66"/>
        <v>3.1250000000000004</v>
      </c>
      <c r="AV473" s="7">
        <f t="shared" si="67"/>
        <v>2.0460000000000003</v>
      </c>
      <c r="AW473" s="2"/>
      <c r="AX473" s="8">
        <f t="shared" si="68"/>
        <v>62.000000000000014</v>
      </c>
      <c r="AY473" s="8">
        <f t="shared" si="69"/>
        <v>52.189999999999955</v>
      </c>
      <c r="AZ473" s="2"/>
      <c r="BA473" s="2">
        <f t="shared" si="70"/>
        <v>0.71</v>
      </c>
      <c r="BB473" s="2">
        <f t="shared" si="71"/>
        <v>0.5299999999999998</v>
      </c>
      <c r="BC473" s="2"/>
      <c r="CB473" s="2"/>
    </row>
    <row r="474" spans="1:80" x14ac:dyDescent="0.25">
      <c r="A474" s="5">
        <f t="shared" si="72"/>
        <v>45943</v>
      </c>
      <c r="B474" t="s">
        <v>494</v>
      </c>
      <c r="C474" s="2">
        <v>4.6500000000000004</v>
      </c>
      <c r="D474" s="2" t="e">
        <v>#N/A</v>
      </c>
      <c r="E474" s="2">
        <v>2.63</v>
      </c>
      <c r="F474" s="2">
        <v>3.46</v>
      </c>
      <c r="G474" s="7">
        <v>1.6930000000000001</v>
      </c>
      <c r="H474" s="2">
        <v>4.1100000000000003</v>
      </c>
      <c r="I474" s="2">
        <v>2.6</v>
      </c>
      <c r="J474" s="2" t="e">
        <v>#N/A</v>
      </c>
      <c r="K474" s="2">
        <v>3.46</v>
      </c>
      <c r="L474" s="2">
        <v>3.17</v>
      </c>
      <c r="M474" s="3">
        <v>4.2938999999999998</v>
      </c>
      <c r="N474" s="2"/>
      <c r="O474" s="2">
        <v>3.95</v>
      </c>
      <c r="P474" s="2" t="e">
        <v>#N/A</v>
      </c>
      <c r="Q474" s="2"/>
      <c r="R474" s="3">
        <v>3.8235999999999999</v>
      </c>
      <c r="S474" s="3">
        <v>3.7212000000000001</v>
      </c>
      <c r="T474" s="4">
        <v>3.5150000000000001</v>
      </c>
      <c r="U474" s="4">
        <v>3.298</v>
      </c>
      <c r="V474" s="3">
        <v>1.952</v>
      </c>
      <c r="W474" s="3">
        <v>1.9830000000000001</v>
      </c>
      <c r="X474" s="2"/>
      <c r="Y474" s="2">
        <v>3.88</v>
      </c>
      <c r="Z474" s="2">
        <v>3.95</v>
      </c>
      <c r="AA474" s="2">
        <v>3.96</v>
      </c>
      <c r="AB474" s="2">
        <v>4.03</v>
      </c>
      <c r="AC474" s="2">
        <v>4.0999999999999996</v>
      </c>
      <c r="AD474" s="2">
        <v>4.25</v>
      </c>
      <c r="AE474" s="2">
        <v>4.24</v>
      </c>
      <c r="AF474" s="2">
        <v>4.53</v>
      </c>
      <c r="AG474" s="2">
        <v>4.58</v>
      </c>
      <c r="AH474" s="2">
        <v>4.6500000000000004</v>
      </c>
      <c r="AI474" s="2">
        <v>5.08</v>
      </c>
      <c r="AJ474" s="2">
        <v>5.35</v>
      </c>
      <c r="AK474" s="2">
        <v>5.46</v>
      </c>
      <c r="AL474" s="11">
        <v>3.5881020000000001</v>
      </c>
      <c r="AM474" s="11">
        <v>3.6435677000000002</v>
      </c>
      <c r="AN474" s="11">
        <v>3.7401111</v>
      </c>
      <c r="AO474" s="11">
        <v>3.8629069999999999</v>
      </c>
      <c r="AP474" s="11">
        <v>4.0173113999999996</v>
      </c>
      <c r="AQ474" s="11">
        <v>4.1972572000000001</v>
      </c>
      <c r="AR474" s="11"/>
      <c r="AS474" s="2"/>
      <c r="AT474" s="7">
        <f t="shared" si="65"/>
        <v>3.6188000000000002</v>
      </c>
      <c r="AU474" s="7">
        <f t="shared" si="66"/>
        <v>3.081</v>
      </c>
      <c r="AV474" s="7">
        <f t="shared" si="67"/>
        <v>2.0140000000000002</v>
      </c>
      <c r="AW474" s="2"/>
      <c r="AX474" s="8" t="e">
        <f t="shared" si="68"/>
        <v>#N/A</v>
      </c>
      <c r="AY474" s="8">
        <f t="shared" si="69"/>
        <v>53.78000000000003</v>
      </c>
      <c r="AZ474" s="2"/>
      <c r="BA474" s="2">
        <f t="shared" si="70"/>
        <v>0.70000000000000018</v>
      </c>
      <c r="BB474" s="2" t="e">
        <f t="shared" si="71"/>
        <v>#N/A</v>
      </c>
      <c r="BC474" s="2"/>
      <c r="CB474" s="2"/>
    </row>
    <row r="475" spans="1:80" x14ac:dyDescent="0.25">
      <c r="A475" s="5">
        <f t="shared" si="72"/>
        <v>45944</v>
      </c>
      <c r="B475" t="s">
        <v>495</v>
      </c>
      <c r="C475" s="2">
        <v>4.57</v>
      </c>
      <c r="D475" s="2">
        <v>4.03</v>
      </c>
      <c r="E475" s="2">
        <v>2.6</v>
      </c>
      <c r="F475" s="2">
        <v>3.41</v>
      </c>
      <c r="G475" s="7">
        <v>1.661</v>
      </c>
      <c r="H475" s="2">
        <v>4.12</v>
      </c>
      <c r="I475" s="2">
        <v>2.5499999999999998</v>
      </c>
      <c r="J475" s="2">
        <v>3.16</v>
      </c>
      <c r="K475" s="2">
        <v>3.39</v>
      </c>
      <c r="L475" s="2">
        <v>3.13</v>
      </c>
      <c r="M475" s="3">
        <v>4.2348999999999997</v>
      </c>
      <c r="N475" s="2"/>
      <c r="O475" s="2">
        <v>3.9</v>
      </c>
      <c r="P475" s="2">
        <v>3.48</v>
      </c>
      <c r="Q475" s="2"/>
      <c r="R475" s="3">
        <v>3.7749000000000001</v>
      </c>
      <c r="S475" s="3">
        <v>3.6619000000000002</v>
      </c>
      <c r="T475" s="4">
        <v>3.4980000000000002</v>
      </c>
      <c r="U475" s="4">
        <v>3.238</v>
      </c>
      <c r="V475" s="3">
        <v>1.946</v>
      </c>
      <c r="W475" s="3">
        <v>1.97</v>
      </c>
      <c r="X475" s="2"/>
      <c r="Y475" s="2">
        <v>3.85</v>
      </c>
      <c r="Z475" s="2">
        <v>3.9</v>
      </c>
      <c r="AA475" s="2">
        <v>3.9</v>
      </c>
      <c r="AB475" s="2">
        <v>3.96</v>
      </c>
      <c r="AC475" s="2">
        <v>4.03</v>
      </c>
      <c r="AD475" s="2">
        <v>4.17</v>
      </c>
      <c r="AE475" s="2">
        <v>4.17</v>
      </c>
      <c r="AF475" s="2">
        <v>4.46</v>
      </c>
      <c r="AG475" s="2">
        <v>4.51</v>
      </c>
      <c r="AH475" s="2">
        <v>4.57</v>
      </c>
      <c r="AI475" s="2">
        <v>5.0199999999999996</v>
      </c>
      <c r="AJ475" s="2">
        <v>5.27</v>
      </c>
      <c r="AK475" s="2">
        <v>5.4</v>
      </c>
      <c r="AL475" s="11">
        <v>3.5201685</v>
      </c>
      <c r="AM475" s="11">
        <v>3.5764757999999999</v>
      </c>
      <c r="AN475" s="11">
        <v>3.6440934</v>
      </c>
      <c r="AO475" s="11">
        <v>3.7609965999999999</v>
      </c>
      <c r="AP475" s="11">
        <v>3.9302763000000001</v>
      </c>
      <c r="AQ475" s="11">
        <v>4.1215722000000001</v>
      </c>
      <c r="AR475" s="11"/>
      <c r="AS475" s="2"/>
      <c r="AT475" s="7">
        <f t="shared" si="65"/>
        <v>3.5489000000000002</v>
      </c>
      <c r="AU475" s="7">
        <f t="shared" si="66"/>
        <v>2.9779999999999998</v>
      </c>
      <c r="AV475" s="7">
        <f t="shared" si="67"/>
        <v>1.994</v>
      </c>
      <c r="AW475" s="2"/>
      <c r="AX475" s="8">
        <f t="shared" si="68"/>
        <v>54</v>
      </c>
      <c r="AY475" s="8">
        <f t="shared" si="69"/>
        <v>57.090000000000039</v>
      </c>
      <c r="AZ475" s="2"/>
      <c r="BA475" s="2">
        <f t="shared" si="70"/>
        <v>0.67000000000000037</v>
      </c>
      <c r="BB475" s="2">
        <f t="shared" si="71"/>
        <v>0.55000000000000027</v>
      </c>
      <c r="BC475" s="2"/>
      <c r="CB475" s="2"/>
    </row>
    <row r="476" spans="1:80" x14ac:dyDescent="0.25">
      <c r="A476" s="5">
        <f t="shared" si="72"/>
        <v>45945</v>
      </c>
      <c r="B476" t="s">
        <v>496</v>
      </c>
      <c r="C476" s="2">
        <v>4.55</v>
      </c>
      <c r="D476" s="2">
        <v>4.05</v>
      </c>
      <c r="E476" s="2">
        <v>2.57</v>
      </c>
      <c r="F476" s="2">
        <v>3.38</v>
      </c>
      <c r="G476" s="7">
        <v>1.65</v>
      </c>
      <c r="H476" s="2">
        <v>4.0599999999999996</v>
      </c>
      <c r="I476" s="2">
        <v>2.54</v>
      </c>
      <c r="J476" s="2">
        <v>3.12</v>
      </c>
      <c r="K476" s="2">
        <v>3.35</v>
      </c>
      <c r="L476" s="2">
        <v>3.1</v>
      </c>
      <c r="M476" s="3">
        <v>4.2183999999999999</v>
      </c>
      <c r="N476" s="2"/>
      <c r="O476" s="2">
        <v>3.9</v>
      </c>
      <c r="P476" s="2">
        <v>3.51</v>
      </c>
      <c r="Q476" s="2"/>
      <c r="R476" s="3">
        <v>3.7656999999999998</v>
      </c>
      <c r="S476" s="3">
        <v>3.6467999999999998</v>
      </c>
      <c r="T476" s="4">
        <v>3.5089999999999999</v>
      </c>
      <c r="U476" s="4">
        <v>3.2589999999999999</v>
      </c>
      <c r="V476" s="3">
        <v>1.9510000000000001</v>
      </c>
      <c r="W476" s="3">
        <v>1.964</v>
      </c>
      <c r="X476" s="2"/>
      <c r="Y476" s="2">
        <v>3.88</v>
      </c>
      <c r="Z476" s="2">
        <v>3.9</v>
      </c>
      <c r="AA476" s="2">
        <v>3.89</v>
      </c>
      <c r="AB476" s="2">
        <v>3.94</v>
      </c>
      <c r="AC476" s="2">
        <v>4.01</v>
      </c>
      <c r="AD476" s="2">
        <v>4.16</v>
      </c>
      <c r="AE476" s="2">
        <v>4.1500000000000004</v>
      </c>
      <c r="AF476" s="2">
        <v>4.43</v>
      </c>
      <c r="AG476" s="2">
        <v>4.4800000000000004</v>
      </c>
      <c r="AH476" s="2">
        <v>4.55</v>
      </c>
      <c r="AI476" s="2">
        <v>5</v>
      </c>
      <c r="AJ476" s="2">
        <v>5.24</v>
      </c>
      <c r="AK476" s="2">
        <v>5.33</v>
      </c>
      <c r="AL476" s="11">
        <v>3.5099349000000002</v>
      </c>
      <c r="AM476" s="11">
        <v>3.5601267000000001</v>
      </c>
      <c r="AN476" s="11">
        <v>3.6374388999999998</v>
      </c>
      <c r="AO476" s="11">
        <v>3.7638164999999999</v>
      </c>
      <c r="AP476" s="11">
        <v>3.9372075</v>
      </c>
      <c r="AQ476" s="11">
        <v>4.1253121999999998</v>
      </c>
      <c r="AR476" s="11"/>
      <c r="AS476" s="2"/>
      <c r="AT476" s="7">
        <f t="shared" si="65"/>
        <v>3.5278999999999998</v>
      </c>
      <c r="AU476" s="7">
        <f t="shared" si="66"/>
        <v>3.0089999999999999</v>
      </c>
      <c r="AV476" s="7">
        <f t="shared" si="67"/>
        <v>1.9769999999999999</v>
      </c>
      <c r="AW476" s="2"/>
      <c r="AX476" s="8">
        <f t="shared" si="68"/>
        <v>50</v>
      </c>
      <c r="AY476" s="8">
        <f t="shared" si="69"/>
        <v>51.889999999999993</v>
      </c>
      <c r="AZ476" s="2"/>
      <c r="BA476" s="2">
        <f t="shared" si="70"/>
        <v>0.64999999999999991</v>
      </c>
      <c r="BB476" s="2">
        <f t="shared" si="71"/>
        <v>0.54</v>
      </c>
      <c r="BC476" s="2"/>
      <c r="CB476" s="2"/>
    </row>
    <row r="477" spans="1:80" x14ac:dyDescent="0.25">
      <c r="A477" s="5">
        <f t="shared" si="72"/>
        <v>45946</v>
      </c>
      <c r="B477" t="s">
        <v>497</v>
      </c>
      <c r="C477" s="2">
        <v>4.4800000000000004</v>
      </c>
      <c r="D477" s="2">
        <v>3.99</v>
      </c>
      <c r="E477" s="2">
        <v>2.57</v>
      </c>
      <c r="F477" s="2">
        <v>3.35</v>
      </c>
      <c r="G477" s="7">
        <v>1.6539999999999999</v>
      </c>
      <c r="H477" s="2">
        <v>4.03</v>
      </c>
      <c r="I477" s="2">
        <v>2.52</v>
      </c>
      <c r="J477" s="2">
        <v>3.09</v>
      </c>
      <c r="K477" s="2">
        <v>3.32</v>
      </c>
      <c r="L477" s="2">
        <v>3.09</v>
      </c>
      <c r="M477" s="3">
        <v>4.1551999999999998</v>
      </c>
      <c r="N477" s="2"/>
      <c r="O477" s="2">
        <v>3.85</v>
      </c>
      <c r="P477" s="2">
        <v>3.43</v>
      </c>
      <c r="Q477" s="2"/>
      <c r="R477" s="3">
        <v>3.7463000000000002</v>
      </c>
      <c r="S477" s="3">
        <v>3.6181000000000001</v>
      </c>
      <c r="T477" s="4">
        <v>3.5049999999999999</v>
      </c>
      <c r="U477" s="4">
        <v>3.258</v>
      </c>
      <c r="V477" s="3">
        <v>1.9330000000000001</v>
      </c>
      <c r="W477" s="3">
        <v>1.9359999999999999</v>
      </c>
      <c r="X477" s="2"/>
      <c r="Y477" s="2">
        <v>3.81</v>
      </c>
      <c r="Z477" s="2">
        <v>3.85</v>
      </c>
      <c r="AA477" s="2">
        <v>3.83</v>
      </c>
      <c r="AB477" s="2">
        <v>3.88</v>
      </c>
      <c r="AC477" s="2">
        <v>3.94</v>
      </c>
      <c r="AD477" s="2">
        <v>4.09</v>
      </c>
      <c r="AE477" s="2">
        <v>4.08</v>
      </c>
      <c r="AF477" s="2">
        <v>4.3600000000000003</v>
      </c>
      <c r="AG477" s="2">
        <v>4.42</v>
      </c>
      <c r="AH477" s="2">
        <v>4.4800000000000004</v>
      </c>
      <c r="AI477" s="2">
        <v>4.91</v>
      </c>
      <c r="AJ477" s="2">
        <v>5.17</v>
      </c>
      <c r="AK477" s="2">
        <v>5.3</v>
      </c>
      <c r="AL477" s="11">
        <v>3.4679848</v>
      </c>
      <c r="AM477" s="11">
        <v>3.4791546000000002</v>
      </c>
      <c r="AN477" s="11">
        <v>3.5684616</v>
      </c>
      <c r="AO477" s="11">
        <v>3.7124812999999999</v>
      </c>
      <c r="AP477" s="11">
        <v>3.8823170999999999</v>
      </c>
      <c r="AQ477" s="11">
        <v>4.0614553000000004</v>
      </c>
      <c r="AR477" s="11"/>
      <c r="AS477" s="2"/>
      <c r="AT477" s="7">
        <f t="shared" si="65"/>
        <v>3.4899</v>
      </c>
      <c r="AU477" s="7">
        <f t="shared" si="66"/>
        <v>3.0110000000000001</v>
      </c>
      <c r="AV477" s="7">
        <f t="shared" si="67"/>
        <v>1.9389999999999998</v>
      </c>
      <c r="AW477" s="2"/>
      <c r="AX477" s="8">
        <f t="shared" si="68"/>
        <v>49.000000000000021</v>
      </c>
      <c r="AY477" s="8">
        <f t="shared" si="69"/>
        <v>47.889999999999986</v>
      </c>
      <c r="AZ477" s="2"/>
      <c r="BA477" s="2">
        <f t="shared" si="70"/>
        <v>0.63000000000000034</v>
      </c>
      <c r="BB477" s="2">
        <f t="shared" si="71"/>
        <v>0.56000000000000005</v>
      </c>
      <c r="BC477" s="2"/>
      <c r="CB477" s="2"/>
    </row>
    <row r="478" spans="1:80" x14ac:dyDescent="0.25">
      <c r="A478" s="5">
        <f t="shared" si="72"/>
        <v>45947</v>
      </c>
      <c r="B478" t="s">
        <v>498</v>
      </c>
      <c r="C478" s="2">
        <v>4.54</v>
      </c>
      <c r="D478" s="2">
        <v>4.0199999999999996</v>
      </c>
      <c r="E478" s="2">
        <v>2.58</v>
      </c>
      <c r="F478" s="2">
        <v>3.37</v>
      </c>
      <c r="G478" s="7">
        <v>1.629</v>
      </c>
      <c r="H478" s="2">
        <v>3.99</v>
      </c>
      <c r="I478" s="2">
        <v>2.48</v>
      </c>
      <c r="J478" s="2">
        <v>3.1</v>
      </c>
      <c r="K478" s="2">
        <v>3.36</v>
      </c>
      <c r="L478" s="2">
        <v>3.11</v>
      </c>
      <c r="M478" s="3">
        <v>4.1001000000000003</v>
      </c>
      <c r="N478" s="2"/>
      <c r="O478" s="2">
        <v>3.89</v>
      </c>
      <c r="P478" s="2">
        <v>3.46</v>
      </c>
      <c r="Q478" s="2"/>
      <c r="R478" s="3">
        <v>3.7524999999999999</v>
      </c>
      <c r="S478" s="3">
        <v>3.6326000000000001</v>
      </c>
      <c r="T478" s="4">
        <v>3.4159999999999999</v>
      </c>
      <c r="U478" s="4">
        <v>3.1680000000000001</v>
      </c>
      <c r="V478" s="3">
        <v>1.9379999999999999</v>
      </c>
      <c r="W478" s="3">
        <v>1.9510000000000001</v>
      </c>
      <c r="X478" s="2"/>
      <c r="Y478" s="2">
        <v>3.85</v>
      </c>
      <c r="Z478" s="2">
        <v>3.89</v>
      </c>
      <c r="AA478" s="2">
        <v>3.87</v>
      </c>
      <c r="AB478" s="2">
        <v>3.92</v>
      </c>
      <c r="AC478" s="2">
        <v>3.98</v>
      </c>
      <c r="AD478" s="2">
        <v>4.1399999999999997</v>
      </c>
      <c r="AE478" s="2">
        <v>4.13</v>
      </c>
      <c r="AF478" s="2">
        <v>4.41</v>
      </c>
      <c r="AG478" s="2">
        <v>4.47</v>
      </c>
      <c r="AH478" s="2">
        <v>4.54</v>
      </c>
      <c r="AI478" s="2">
        <v>4.97</v>
      </c>
      <c r="AJ478" s="2">
        <v>5.22</v>
      </c>
      <c r="AK478" s="2">
        <v>5.34</v>
      </c>
      <c r="AL478" s="11">
        <v>3.4947816</v>
      </c>
      <c r="AM478" s="11">
        <v>3.4906557</v>
      </c>
      <c r="AN478" s="11">
        <v>3.6008111</v>
      </c>
      <c r="AO478" s="11">
        <v>3.7559554999999998</v>
      </c>
      <c r="AP478" s="11">
        <v>3.9268917999999999</v>
      </c>
      <c r="AQ478" s="11">
        <v>4.1078979000000002</v>
      </c>
      <c r="AR478" s="11"/>
      <c r="AS478" s="2"/>
      <c r="AT478" s="7">
        <f t="shared" si="65"/>
        <v>3.5127000000000002</v>
      </c>
      <c r="AU478" s="7">
        <f t="shared" si="66"/>
        <v>2.9200000000000004</v>
      </c>
      <c r="AV478" s="7">
        <f t="shared" si="67"/>
        <v>1.9640000000000002</v>
      </c>
      <c r="AW478" s="2"/>
      <c r="AX478" s="8">
        <f t="shared" si="68"/>
        <v>52.000000000000043</v>
      </c>
      <c r="AY478" s="8">
        <f t="shared" si="69"/>
        <v>59.269999999999982</v>
      </c>
      <c r="AZ478" s="2"/>
      <c r="BA478" s="2">
        <f t="shared" si="70"/>
        <v>0.64999999999999991</v>
      </c>
      <c r="BB478" s="2">
        <f t="shared" si="71"/>
        <v>0.55999999999999961</v>
      </c>
      <c r="BC478" s="2"/>
      <c r="CB478" s="2"/>
    </row>
    <row r="479" spans="1:80" x14ac:dyDescent="0.25">
      <c r="A479" s="5">
        <f t="shared" si="72"/>
        <v>45950</v>
      </c>
      <c r="B479" t="s">
        <v>499</v>
      </c>
      <c r="C479" s="2">
        <v>4.53</v>
      </c>
      <c r="D479" s="2">
        <v>4</v>
      </c>
      <c r="E479" s="2">
        <v>2.58</v>
      </c>
      <c r="F479" s="2">
        <v>3.37</v>
      </c>
      <c r="G479" s="7">
        <v>1.665</v>
      </c>
      <c r="H479" s="2">
        <v>4.03</v>
      </c>
      <c r="I479" s="2">
        <v>2.4900000000000002</v>
      </c>
      <c r="J479" s="2">
        <v>3.06</v>
      </c>
      <c r="K479" s="2">
        <v>3.37</v>
      </c>
      <c r="L479" s="2">
        <v>3.11</v>
      </c>
      <c r="M479" s="3">
        <v>4.1501999999999999</v>
      </c>
      <c r="N479" s="2"/>
      <c r="O479" s="2">
        <v>3.85</v>
      </c>
      <c r="P479" s="2">
        <v>3.46</v>
      </c>
      <c r="Q479" s="2"/>
      <c r="R479" s="3">
        <v>3.7395999999999998</v>
      </c>
      <c r="S479" s="3">
        <v>3.6139999999999999</v>
      </c>
      <c r="T479" s="4">
        <v>3.472</v>
      </c>
      <c r="U479" s="4">
        <v>3.2320000000000002</v>
      </c>
      <c r="V479" s="3">
        <v>1.9379999999999999</v>
      </c>
      <c r="W479" s="3">
        <v>1.9530000000000001</v>
      </c>
      <c r="X479" s="2"/>
      <c r="Y479" s="2">
        <v>3.79</v>
      </c>
      <c r="Z479" s="2">
        <v>3.85</v>
      </c>
      <c r="AA479" s="2">
        <v>3.84</v>
      </c>
      <c r="AB479" s="2">
        <v>3.89</v>
      </c>
      <c r="AC479" s="2">
        <v>3.96</v>
      </c>
      <c r="AD479" s="2">
        <v>4.1100000000000003</v>
      </c>
      <c r="AE479" s="2">
        <v>4.0999999999999996</v>
      </c>
      <c r="AF479" s="2">
        <v>4.38</v>
      </c>
      <c r="AG479" s="2">
        <v>4.4400000000000004</v>
      </c>
      <c r="AH479" s="2">
        <v>4.53</v>
      </c>
      <c r="AI479" s="2">
        <v>4.9400000000000004</v>
      </c>
      <c r="AJ479" s="2">
        <v>5.19</v>
      </c>
      <c r="AK479" s="2">
        <v>5.33</v>
      </c>
      <c r="AL479" s="11">
        <v>3.4769535</v>
      </c>
      <c r="AM479" s="11">
        <v>3.5080117</v>
      </c>
      <c r="AN479" s="11">
        <v>3.5981952000000001</v>
      </c>
      <c r="AO479" s="11">
        <v>3.7218938000000001</v>
      </c>
      <c r="AP479" s="11">
        <v>3.8796946000000001</v>
      </c>
      <c r="AQ479" s="11">
        <v>4.0646699000000002</v>
      </c>
      <c r="AR479" s="11"/>
      <c r="AS479" s="2"/>
      <c r="AT479" s="7">
        <f t="shared" si="65"/>
        <v>3.4883999999999999</v>
      </c>
      <c r="AU479" s="7">
        <f t="shared" si="66"/>
        <v>2.9920000000000004</v>
      </c>
      <c r="AV479" s="7">
        <f t="shared" si="67"/>
        <v>1.9680000000000002</v>
      </c>
      <c r="AW479" s="2"/>
      <c r="AX479" s="8">
        <f t="shared" si="68"/>
        <v>53.000000000000028</v>
      </c>
      <c r="AY479" s="8">
        <f t="shared" si="69"/>
        <v>49.639999999999951</v>
      </c>
      <c r="AZ479" s="2"/>
      <c r="BA479" s="2">
        <f t="shared" si="70"/>
        <v>0.68000000000000016</v>
      </c>
      <c r="BB479" s="2">
        <f t="shared" si="71"/>
        <v>0.54</v>
      </c>
      <c r="BC479" s="2"/>
      <c r="CB479" s="2"/>
    </row>
    <row r="480" spans="1:80" x14ac:dyDescent="0.25">
      <c r="A480" s="5">
        <f t="shared" si="72"/>
        <v>45951</v>
      </c>
      <c r="B480" t="s">
        <v>500</v>
      </c>
      <c r="C480" s="2">
        <v>4.4800000000000004</v>
      </c>
      <c r="D480" s="2">
        <v>3.98</v>
      </c>
      <c r="E480" s="2">
        <v>2.5499999999999998</v>
      </c>
      <c r="F480" s="2">
        <v>3.35</v>
      </c>
      <c r="G480" s="7">
        <v>1.663</v>
      </c>
      <c r="H480" s="2">
        <v>4</v>
      </c>
      <c r="I480" s="2">
        <v>2.4900000000000002</v>
      </c>
      <c r="J480" s="2">
        <v>3.08</v>
      </c>
      <c r="K480" s="2">
        <v>3.34</v>
      </c>
      <c r="L480" s="2">
        <v>3.08</v>
      </c>
      <c r="M480" s="3">
        <v>4.1207000000000003</v>
      </c>
      <c r="N480" s="2"/>
      <c r="O480" s="2">
        <v>3.86</v>
      </c>
      <c r="P480" s="2">
        <v>3.46</v>
      </c>
      <c r="Q480" s="2"/>
      <c r="R480" s="3">
        <v>3.7488000000000001</v>
      </c>
      <c r="S480" s="3">
        <v>3.6223000000000001</v>
      </c>
      <c r="T480" s="4">
        <v>3.476</v>
      </c>
      <c r="U480" s="4">
        <v>3.2290000000000001</v>
      </c>
      <c r="V480" s="3">
        <v>1.9379999999999999</v>
      </c>
      <c r="W480" s="3">
        <v>1.9490000000000001</v>
      </c>
      <c r="X480" s="2"/>
      <c r="Y480" s="2">
        <v>3.8</v>
      </c>
      <c r="Z480" s="2">
        <v>3.86</v>
      </c>
      <c r="AA480" s="2">
        <v>3.84</v>
      </c>
      <c r="AB480" s="2">
        <v>3.89</v>
      </c>
      <c r="AC480" s="2">
        <v>3.94</v>
      </c>
      <c r="AD480" s="2">
        <v>4.09</v>
      </c>
      <c r="AE480" s="2">
        <v>4.08</v>
      </c>
      <c r="AF480" s="2">
        <v>4.3499999999999996</v>
      </c>
      <c r="AG480" s="2">
        <v>4.41</v>
      </c>
      <c r="AH480" s="2">
        <v>4.4800000000000004</v>
      </c>
      <c r="AI480" s="2">
        <v>4.87</v>
      </c>
      <c r="AJ480" s="2">
        <v>5.15</v>
      </c>
      <c r="AK480" s="2">
        <v>5.26</v>
      </c>
      <c r="AL480" s="11">
        <v>3.4904766</v>
      </c>
      <c r="AM480" s="11">
        <v>3.5103257999999999</v>
      </c>
      <c r="AN480" s="11">
        <v>3.5779003</v>
      </c>
      <c r="AO480" s="11">
        <v>3.6890467999999998</v>
      </c>
      <c r="AP480" s="11">
        <v>3.8452416</v>
      </c>
      <c r="AQ480" s="11">
        <v>4.0282169000000003</v>
      </c>
      <c r="AR480" s="11"/>
      <c r="AS480" s="2"/>
      <c r="AT480" s="7">
        <f t="shared" si="65"/>
        <v>3.4958</v>
      </c>
      <c r="AU480" s="7">
        <f t="shared" si="66"/>
        <v>2.9820000000000002</v>
      </c>
      <c r="AV480" s="7">
        <f t="shared" si="67"/>
        <v>1.9600000000000002</v>
      </c>
      <c r="AW480" s="2"/>
      <c r="AX480" s="8">
        <f t="shared" si="68"/>
        <v>50.000000000000043</v>
      </c>
      <c r="AY480" s="8">
        <f t="shared" si="69"/>
        <v>51.379999999999981</v>
      </c>
      <c r="AZ480" s="2"/>
      <c r="BA480" s="2">
        <f t="shared" si="70"/>
        <v>0.62000000000000055</v>
      </c>
      <c r="BB480" s="2">
        <f t="shared" si="71"/>
        <v>0.52</v>
      </c>
      <c r="BC480" s="2"/>
      <c r="CB480" s="2"/>
    </row>
    <row r="481" spans="1:80" x14ac:dyDescent="0.25">
      <c r="A481" s="5">
        <f t="shared" si="72"/>
        <v>45952</v>
      </c>
      <c r="B481" t="s">
        <v>501</v>
      </c>
      <c r="C481" s="2">
        <v>4.43</v>
      </c>
      <c r="D481" s="2">
        <v>3.97</v>
      </c>
      <c r="E481" s="2">
        <v>2.56</v>
      </c>
      <c r="F481" s="2">
        <v>3.34</v>
      </c>
      <c r="G481" s="7">
        <v>1.6439999999999999</v>
      </c>
      <c r="H481" s="2">
        <v>3.99</v>
      </c>
      <c r="I481" s="2">
        <v>2.44</v>
      </c>
      <c r="J481" s="2">
        <v>3.07</v>
      </c>
      <c r="K481" s="2">
        <v>3.35</v>
      </c>
      <c r="L481" s="2">
        <v>3.09</v>
      </c>
      <c r="M481" s="3">
        <v>4.1167999999999996</v>
      </c>
      <c r="N481" s="2"/>
      <c r="O481" s="2">
        <v>3.77</v>
      </c>
      <c r="P481" s="2">
        <v>3.44</v>
      </c>
      <c r="Q481" s="2"/>
      <c r="R481" s="3">
        <v>3.6537999999999999</v>
      </c>
      <c r="S481" s="3">
        <v>3.5318999999999998</v>
      </c>
      <c r="T481" s="4">
        <v>3.4670000000000001</v>
      </c>
      <c r="U481" s="4">
        <v>3.2189999999999999</v>
      </c>
      <c r="V481" s="3">
        <v>1.944</v>
      </c>
      <c r="W481" s="3">
        <v>1.9550000000000001</v>
      </c>
      <c r="X481" s="2"/>
      <c r="Y481" s="2">
        <v>3.73</v>
      </c>
      <c r="Z481" s="2">
        <v>3.77</v>
      </c>
      <c r="AA481" s="2">
        <v>3.75</v>
      </c>
      <c r="AB481" s="2">
        <v>3.82</v>
      </c>
      <c r="AC481" s="2">
        <v>3.87</v>
      </c>
      <c r="AD481" s="2">
        <v>4.03</v>
      </c>
      <c r="AE481" s="2">
        <v>4.0199999999999996</v>
      </c>
      <c r="AF481" s="2">
        <v>4.29</v>
      </c>
      <c r="AG481" s="2">
        <v>4.3499999999999996</v>
      </c>
      <c r="AH481" s="2">
        <v>4.43</v>
      </c>
      <c r="AI481" s="2">
        <v>4.8099999999999996</v>
      </c>
      <c r="AJ481" s="2">
        <v>5.0999999999999996</v>
      </c>
      <c r="AK481" s="2">
        <v>5.2</v>
      </c>
      <c r="AL481" s="11">
        <v>3.3789294999999999</v>
      </c>
      <c r="AM481" s="11">
        <v>3.4319397999999999</v>
      </c>
      <c r="AN481" s="11">
        <v>3.5312925000000002</v>
      </c>
      <c r="AO481" s="11">
        <v>3.6673490000000002</v>
      </c>
      <c r="AP481" s="11">
        <v>3.8340926999999998</v>
      </c>
      <c r="AQ481" s="11">
        <v>4.0158205000000002</v>
      </c>
      <c r="AR481" s="11"/>
      <c r="AS481" s="2"/>
      <c r="AT481" s="7">
        <f t="shared" si="65"/>
        <v>3.4099999999999997</v>
      </c>
      <c r="AU481" s="7">
        <f t="shared" si="66"/>
        <v>2.9709999999999996</v>
      </c>
      <c r="AV481" s="7">
        <f t="shared" si="67"/>
        <v>1.9660000000000002</v>
      </c>
      <c r="AW481" s="2"/>
      <c r="AX481" s="8">
        <f t="shared" si="68"/>
        <v>45.99999999999995</v>
      </c>
      <c r="AY481" s="8">
        <f t="shared" si="69"/>
        <v>43.900000000000006</v>
      </c>
      <c r="AZ481" s="2"/>
      <c r="BA481" s="2">
        <f t="shared" si="70"/>
        <v>0.6599999999999997</v>
      </c>
      <c r="BB481" s="2">
        <f t="shared" si="71"/>
        <v>0.53000000000000025</v>
      </c>
      <c r="BC481" s="2"/>
      <c r="CB481" s="2"/>
    </row>
    <row r="482" spans="1:80" x14ac:dyDescent="0.25">
      <c r="A482" s="5">
        <f t="shared" si="72"/>
        <v>45953</v>
      </c>
      <c r="B482" t="s">
        <v>502</v>
      </c>
      <c r="C482" s="2">
        <v>4.42</v>
      </c>
      <c r="D482" s="2">
        <v>4.01</v>
      </c>
      <c r="E482" s="2">
        <v>2.59</v>
      </c>
      <c r="F482" s="2">
        <v>3.37</v>
      </c>
      <c r="G482" s="7">
        <v>1.66</v>
      </c>
      <c r="H482" s="2">
        <v>4.01</v>
      </c>
      <c r="I482" s="2">
        <v>2.4500000000000002</v>
      </c>
      <c r="J482" s="2">
        <v>3.1</v>
      </c>
      <c r="K482" s="2">
        <v>3.39</v>
      </c>
      <c r="L482" s="2">
        <v>3.12</v>
      </c>
      <c r="M482" s="3">
        <v>4.1237000000000004</v>
      </c>
      <c r="N482" s="2"/>
      <c r="O482" s="2">
        <v>3.78</v>
      </c>
      <c r="P482" s="2">
        <v>3.48</v>
      </c>
      <c r="Q482" s="2"/>
      <c r="R482" s="3">
        <v>3.6503000000000001</v>
      </c>
      <c r="S482" s="3">
        <v>3.5331000000000001</v>
      </c>
      <c r="T482" s="4">
        <v>3.4729999999999999</v>
      </c>
      <c r="U482" s="4">
        <v>3.2320000000000002</v>
      </c>
      <c r="V482" s="3">
        <v>1.956</v>
      </c>
      <c r="W482" s="3">
        <v>1.972</v>
      </c>
      <c r="X482" s="2"/>
      <c r="Y482" s="2">
        <v>3.72</v>
      </c>
      <c r="Z482" s="2">
        <v>3.78</v>
      </c>
      <c r="AA482" s="2">
        <v>3.76</v>
      </c>
      <c r="AB482" s="2">
        <v>3.83</v>
      </c>
      <c r="AC482" s="2">
        <v>3.88</v>
      </c>
      <c r="AD482" s="2">
        <v>4.03</v>
      </c>
      <c r="AE482" s="2">
        <v>4.0199999999999996</v>
      </c>
      <c r="AF482" s="2">
        <v>4.29</v>
      </c>
      <c r="AG482" s="2">
        <v>4.3499999999999996</v>
      </c>
      <c r="AH482" s="2">
        <v>4.42</v>
      </c>
      <c r="AI482" s="2">
        <v>4.83</v>
      </c>
      <c r="AJ482" s="2">
        <v>5.09</v>
      </c>
      <c r="AK482" s="2">
        <v>5.22</v>
      </c>
      <c r="AL482" s="11">
        <v>3.3807098</v>
      </c>
      <c r="AM482" s="11">
        <v>3.4384785</v>
      </c>
      <c r="AN482" s="11">
        <v>3.5455812</v>
      </c>
      <c r="AO482" s="11">
        <v>3.6885538000000002</v>
      </c>
      <c r="AP482" s="11">
        <v>3.8513434000000002</v>
      </c>
      <c r="AQ482" s="11">
        <v>4.0245224000000004</v>
      </c>
      <c r="AR482" s="11"/>
      <c r="AS482" s="2"/>
      <c r="AT482" s="7">
        <f t="shared" si="65"/>
        <v>3.4159000000000002</v>
      </c>
      <c r="AU482" s="7">
        <f t="shared" si="66"/>
        <v>2.9910000000000005</v>
      </c>
      <c r="AV482" s="7">
        <f t="shared" si="67"/>
        <v>1.988</v>
      </c>
      <c r="AW482" s="2"/>
      <c r="AX482" s="8">
        <f t="shared" si="68"/>
        <v>41.000000000000014</v>
      </c>
      <c r="AY482" s="8">
        <f t="shared" si="69"/>
        <v>42.489999999999959</v>
      </c>
      <c r="AZ482" s="2"/>
      <c r="BA482" s="2">
        <f t="shared" si="70"/>
        <v>0.64000000000000012</v>
      </c>
      <c r="BB482" s="2">
        <f t="shared" si="71"/>
        <v>0.5299999999999998</v>
      </c>
      <c r="BC482" s="2"/>
      <c r="CB482" s="2"/>
    </row>
    <row r="483" spans="1:80" x14ac:dyDescent="0.25">
      <c r="A483" s="5">
        <f t="shared" si="72"/>
        <v>45954</v>
      </c>
      <c r="B483" t="s">
        <v>503</v>
      </c>
      <c r="C483" s="2">
        <v>4.4400000000000004</v>
      </c>
      <c r="D483" s="2">
        <v>4.0199999999999996</v>
      </c>
      <c r="E483" s="2">
        <v>2.63</v>
      </c>
      <c r="F483" s="2">
        <v>3.41</v>
      </c>
      <c r="G483" s="7">
        <v>1.655</v>
      </c>
      <c r="H483" s="2">
        <v>4.0199999999999996</v>
      </c>
      <c r="I483" s="2">
        <v>2.5099999999999998</v>
      </c>
      <c r="J483" s="2">
        <v>3.09</v>
      </c>
      <c r="K483" s="2">
        <v>3.43</v>
      </c>
      <c r="L483" s="2">
        <v>3.16</v>
      </c>
      <c r="M483" s="3">
        <v>4.1412000000000004</v>
      </c>
      <c r="N483" s="2"/>
      <c r="O483" s="2">
        <v>3.8</v>
      </c>
      <c r="P483" s="2">
        <v>3.48</v>
      </c>
      <c r="Q483" s="2"/>
      <c r="R483" s="3">
        <v>3.6659999999999999</v>
      </c>
      <c r="S483" s="3">
        <v>3.5512999999999999</v>
      </c>
      <c r="T483" s="4">
        <v>3.496</v>
      </c>
      <c r="U483" s="4">
        <v>3.2639999999999998</v>
      </c>
      <c r="V483" s="3">
        <v>1.986</v>
      </c>
      <c r="W483" s="3">
        <v>2.0099999999999998</v>
      </c>
      <c r="X483" s="2"/>
      <c r="Y483" s="2">
        <v>3.74</v>
      </c>
      <c r="Z483" s="2">
        <v>3.8</v>
      </c>
      <c r="AA483" s="2">
        <v>3.79</v>
      </c>
      <c r="AB483" s="2">
        <v>3.85</v>
      </c>
      <c r="AC483" s="2">
        <v>3.91</v>
      </c>
      <c r="AD483" s="2">
        <v>4.05</v>
      </c>
      <c r="AE483" s="2">
        <v>4.04</v>
      </c>
      <c r="AF483" s="2">
        <v>4.3099999999999996</v>
      </c>
      <c r="AG483" s="2">
        <v>4.37</v>
      </c>
      <c r="AH483" s="2">
        <v>4.4400000000000004</v>
      </c>
      <c r="AI483" s="2">
        <v>4.83</v>
      </c>
      <c r="AJ483" s="2">
        <v>5.0999999999999996</v>
      </c>
      <c r="AK483" s="2">
        <v>5.21</v>
      </c>
      <c r="AL483" s="11">
        <v>3.3998434</v>
      </c>
      <c r="AM483" s="11">
        <v>3.4404037999999999</v>
      </c>
      <c r="AN483" s="11">
        <v>3.5641989000000001</v>
      </c>
      <c r="AO483" s="11">
        <v>3.7138409999999999</v>
      </c>
      <c r="AP483" s="11">
        <v>3.8732120000000001</v>
      </c>
      <c r="AQ483" s="11">
        <v>4.0417814999999999</v>
      </c>
      <c r="AR483" s="11"/>
      <c r="AS483" s="2"/>
      <c r="AT483" s="7">
        <f t="shared" si="65"/>
        <v>3.4365999999999999</v>
      </c>
      <c r="AU483" s="7">
        <f t="shared" si="66"/>
        <v>3.0319999999999996</v>
      </c>
      <c r="AV483" s="7">
        <f t="shared" si="67"/>
        <v>2.0339999999999998</v>
      </c>
      <c r="AW483" s="2"/>
      <c r="AX483" s="8">
        <f t="shared" si="68"/>
        <v>42.000000000000085</v>
      </c>
      <c r="AY483" s="8">
        <f t="shared" si="69"/>
        <v>40.460000000000029</v>
      </c>
      <c r="AZ483" s="2"/>
      <c r="BA483" s="2">
        <f t="shared" si="70"/>
        <v>0.64000000000000057</v>
      </c>
      <c r="BB483" s="2">
        <f t="shared" si="71"/>
        <v>0.53999999999999959</v>
      </c>
      <c r="BC483" s="2"/>
      <c r="CB483" s="2"/>
    </row>
    <row r="484" spans="1:80" x14ac:dyDescent="0.25">
      <c r="A484" s="5">
        <f t="shared" si="72"/>
        <v>45957</v>
      </c>
      <c r="B484" t="s">
        <v>504</v>
      </c>
      <c r="C484" s="2">
        <v>4.4000000000000004</v>
      </c>
      <c r="D484" s="2">
        <v>4.01</v>
      </c>
      <c r="E484" s="2">
        <v>2.62</v>
      </c>
      <c r="F484" s="2">
        <v>3.39</v>
      </c>
      <c r="G484" s="7">
        <v>1.667</v>
      </c>
      <c r="H484" s="2">
        <v>4.04</v>
      </c>
      <c r="I484" s="2">
        <v>2.48</v>
      </c>
      <c r="J484" s="2">
        <v>3.05</v>
      </c>
      <c r="K484" s="2">
        <v>3.42</v>
      </c>
      <c r="L484" s="2">
        <v>3.14</v>
      </c>
      <c r="M484" s="3">
        <v>4.1824000000000003</v>
      </c>
      <c r="N484" s="2"/>
      <c r="O484" s="2">
        <v>3.79</v>
      </c>
      <c r="P484" s="2">
        <v>3.5</v>
      </c>
      <c r="Q484" s="2"/>
      <c r="R484" s="3">
        <v>3.6684000000000001</v>
      </c>
      <c r="S484" s="3">
        <v>3.552</v>
      </c>
      <c r="T484" s="4">
        <v>3.492</v>
      </c>
      <c r="U484" s="4">
        <v>3.2679999999999998</v>
      </c>
      <c r="V484" s="3">
        <v>1.9870000000000001</v>
      </c>
      <c r="W484" s="3">
        <v>2.0099999999999998</v>
      </c>
      <c r="X484" s="2"/>
      <c r="Y484" s="2">
        <v>3.71</v>
      </c>
      <c r="Z484" s="2">
        <v>3.79</v>
      </c>
      <c r="AA484" s="2">
        <v>3.77</v>
      </c>
      <c r="AB484" s="2">
        <v>3.83</v>
      </c>
      <c r="AC484" s="2">
        <v>3.89</v>
      </c>
      <c r="AD484" s="2">
        <v>4.03</v>
      </c>
      <c r="AE484" s="2">
        <v>4.01</v>
      </c>
      <c r="AF484" s="2">
        <v>4.28</v>
      </c>
      <c r="AG484" s="2">
        <v>4.34</v>
      </c>
      <c r="AH484" s="2">
        <v>4.4000000000000004</v>
      </c>
      <c r="AI484" s="2">
        <v>4.82</v>
      </c>
      <c r="AJ484" s="2">
        <v>5.07</v>
      </c>
      <c r="AK484" s="2">
        <v>5.19</v>
      </c>
      <c r="AL484" s="11">
        <v>3.4054766000000001</v>
      </c>
      <c r="AM484" s="11">
        <v>3.4691106</v>
      </c>
      <c r="AN484" s="11">
        <v>3.5606091000000002</v>
      </c>
      <c r="AO484" s="11">
        <v>3.6733685</v>
      </c>
      <c r="AP484" s="11">
        <v>3.8186070000000001</v>
      </c>
      <c r="AQ484" s="11">
        <v>3.9896615999999998</v>
      </c>
      <c r="AR484" s="11"/>
      <c r="AS484" s="2"/>
      <c r="AT484" s="7">
        <f t="shared" si="65"/>
        <v>3.4356</v>
      </c>
      <c r="AU484" s="7">
        <f t="shared" si="66"/>
        <v>3.0439999999999996</v>
      </c>
      <c r="AV484" s="7">
        <f t="shared" si="67"/>
        <v>2.0329999999999995</v>
      </c>
      <c r="AW484" s="2"/>
      <c r="AX484" s="8">
        <f t="shared" si="68"/>
        <v>39.000000000000057</v>
      </c>
      <c r="AY484" s="8">
        <f t="shared" si="69"/>
        <v>39.160000000000039</v>
      </c>
      <c r="AZ484" s="2"/>
      <c r="BA484" s="2">
        <f t="shared" si="70"/>
        <v>0.61000000000000032</v>
      </c>
      <c r="BB484" s="2">
        <f t="shared" si="71"/>
        <v>0.50999999999999979</v>
      </c>
      <c r="BC484" s="2"/>
      <c r="CB484" s="2"/>
    </row>
    <row r="485" spans="1:80" x14ac:dyDescent="0.25">
      <c r="A485" s="5">
        <f t="shared" si="72"/>
        <v>45958</v>
      </c>
      <c r="B485" t="s">
        <v>505</v>
      </c>
      <c r="C485" s="2">
        <v>4.4000000000000004</v>
      </c>
      <c r="D485" s="2">
        <v>3.99</v>
      </c>
      <c r="E485" s="2">
        <v>2.62</v>
      </c>
      <c r="F485" s="2">
        <v>3.39</v>
      </c>
      <c r="G485" s="7">
        <v>1.6319999999999999</v>
      </c>
      <c r="H485" s="2">
        <v>4.03</v>
      </c>
      <c r="I485" s="2">
        <v>2.4900000000000002</v>
      </c>
      <c r="J485" s="2">
        <v>3.04</v>
      </c>
      <c r="K485" s="2">
        <v>3.41</v>
      </c>
      <c r="L485" s="2">
        <v>3.14</v>
      </c>
      <c r="M485" s="3">
        <v>4.1741999999999999</v>
      </c>
      <c r="N485" s="2"/>
      <c r="O485" s="2">
        <v>3.85</v>
      </c>
      <c r="P485" s="2">
        <v>3.49</v>
      </c>
      <c r="Q485" s="2"/>
      <c r="R485" s="3">
        <v>3.6446000000000001</v>
      </c>
      <c r="S485" s="3">
        <v>3.5240999999999998</v>
      </c>
      <c r="T485" s="4">
        <v>3.4929999999999999</v>
      </c>
      <c r="U485" s="4">
        <v>3.2669999999999999</v>
      </c>
      <c r="V485" s="3">
        <v>1.9870000000000001</v>
      </c>
      <c r="W485" s="3">
        <v>2.0139999999999998</v>
      </c>
      <c r="X485" s="2"/>
      <c r="Y485" s="2">
        <v>3.69</v>
      </c>
      <c r="Z485" s="2">
        <v>3.85</v>
      </c>
      <c r="AA485" s="2">
        <v>3.76</v>
      </c>
      <c r="AB485" s="2">
        <v>3.82</v>
      </c>
      <c r="AC485" s="2">
        <v>3.88</v>
      </c>
      <c r="AD485" s="2">
        <v>4.0199999999999996</v>
      </c>
      <c r="AE485" s="2">
        <v>4.01</v>
      </c>
      <c r="AF485" s="2">
        <v>4.28</v>
      </c>
      <c r="AG485" s="2">
        <v>4.33</v>
      </c>
      <c r="AH485" s="2">
        <v>4.4000000000000004</v>
      </c>
      <c r="AI485" s="2">
        <v>4.8</v>
      </c>
      <c r="AJ485" s="2">
        <v>5.0599999999999996</v>
      </c>
      <c r="AK485" s="2">
        <v>5.18</v>
      </c>
      <c r="AL485" s="11">
        <v>3.3686847000000002</v>
      </c>
      <c r="AM485" s="11">
        <v>3.4365342999999999</v>
      </c>
      <c r="AN485" s="11">
        <v>3.5370686</v>
      </c>
      <c r="AO485" s="11">
        <v>3.6628240999999999</v>
      </c>
      <c r="AP485" s="11">
        <v>3.8204053</v>
      </c>
      <c r="AQ485" s="11">
        <v>3.9971727000000001</v>
      </c>
      <c r="AR485" s="11"/>
      <c r="AS485" s="2"/>
      <c r="AT485" s="7">
        <f t="shared" si="65"/>
        <v>3.4035999999999995</v>
      </c>
      <c r="AU485" s="7">
        <f t="shared" si="66"/>
        <v>3.0409999999999999</v>
      </c>
      <c r="AV485" s="7">
        <f t="shared" si="67"/>
        <v>2.0409999999999995</v>
      </c>
      <c r="AW485" s="2"/>
      <c r="AX485" s="8">
        <f t="shared" si="68"/>
        <v>41.000000000000014</v>
      </c>
      <c r="AY485" s="8">
        <f t="shared" si="69"/>
        <v>36.259999999999962</v>
      </c>
      <c r="AZ485" s="2"/>
      <c r="BA485" s="2">
        <f t="shared" si="70"/>
        <v>0.55000000000000027</v>
      </c>
      <c r="BB485" s="2">
        <f t="shared" si="71"/>
        <v>0.5</v>
      </c>
      <c r="BC485" s="2"/>
      <c r="CB485" s="2"/>
    </row>
    <row r="486" spans="1:80" x14ac:dyDescent="0.25">
      <c r="A486" s="5">
        <f t="shared" si="72"/>
        <v>45959</v>
      </c>
      <c r="B486" t="s">
        <v>506</v>
      </c>
      <c r="C486" s="2">
        <v>4.4000000000000004</v>
      </c>
      <c r="D486" s="2">
        <v>4.08</v>
      </c>
      <c r="E486" s="2">
        <v>2.63</v>
      </c>
      <c r="F486" s="2">
        <v>3.38</v>
      </c>
      <c r="G486" s="7">
        <v>1.647</v>
      </c>
      <c r="H486" s="2">
        <v>4.09</v>
      </c>
      <c r="I486" s="2">
        <v>2.48</v>
      </c>
      <c r="J486" s="2">
        <v>3.16</v>
      </c>
      <c r="K486" s="2">
        <v>3.41</v>
      </c>
      <c r="L486" s="2">
        <v>3.14</v>
      </c>
      <c r="M486" s="3">
        <v>4.2268999999999997</v>
      </c>
      <c r="N486" s="2"/>
      <c r="O486" s="2">
        <v>3.78</v>
      </c>
      <c r="P486" s="2">
        <v>3.59</v>
      </c>
      <c r="Q486" s="2"/>
      <c r="R486" s="3">
        <v>3.6415000000000002</v>
      </c>
      <c r="S486" s="3">
        <v>3.5219</v>
      </c>
      <c r="T486" s="4">
        <v>3.504</v>
      </c>
      <c r="U486" s="4">
        <v>3.2789999999999999</v>
      </c>
      <c r="V486" s="3">
        <v>1.9870000000000001</v>
      </c>
      <c r="W486" s="3">
        <v>2.0129999999999999</v>
      </c>
      <c r="X486" s="2"/>
      <c r="Y486" s="2">
        <v>3.7</v>
      </c>
      <c r="Z486" s="2">
        <v>3.78</v>
      </c>
      <c r="AA486" s="2">
        <v>3.76</v>
      </c>
      <c r="AB486" s="2">
        <v>3.82</v>
      </c>
      <c r="AC486" s="2">
        <v>3.88</v>
      </c>
      <c r="AD486" s="2">
        <v>4.03</v>
      </c>
      <c r="AE486" s="2">
        <v>4.01</v>
      </c>
      <c r="AF486" s="2">
        <v>4.28</v>
      </c>
      <c r="AG486" s="2">
        <v>4.34</v>
      </c>
      <c r="AH486" s="2">
        <v>4.4000000000000004</v>
      </c>
      <c r="AI486" s="2">
        <v>4.8</v>
      </c>
      <c r="AJ486" s="2">
        <v>5.0599999999999996</v>
      </c>
      <c r="AK486" s="2">
        <v>5.17</v>
      </c>
      <c r="AL486" s="11">
        <v>3.3678143</v>
      </c>
      <c r="AM486" s="11">
        <v>3.4466597999999999</v>
      </c>
      <c r="AN486" s="11">
        <v>3.5473865</v>
      </c>
      <c r="AO486" s="11">
        <v>3.6777809000000001</v>
      </c>
      <c r="AP486" s="11">
        <v>3.8390374</v>
      </c>
      <c r="AQ486" s="11">
        <v>4.0123631</v>
      </c>
      <c r="AR486" s="11"/>
      <c r="AS486" s="2"/>
      <c r="AT486" s="7">
        <f t="shared" si="65"/>
        <v>3.4022999999999999</v>
      </c>
      <c r="AU486" s="7">
        <f t="shared" si="66"/>
        <v>3.0539999999999998</v>
      </c>
      <c r="AV486" s="7">
        <f t="shared" si="67"/>
        <v>2.0389999999999997</v>
      </c>
      <c r="AW486" s="2"/>
      <c r="AX486" s="8">
        <f t="shared" si="68"/>
        <v>32.000000000000028</v>
      </c>
      <c r="AY486" s="8">
        <f t="shared" si="69"/>
        <v>34.830000000000005</v>
      </c>
      <c r="AZ486" s="2"/>
      <c r="BA486" s="2">
        <f t="shared" si="70"/>
        <v>0.62000000000000055</v>
      </c>
      <c r="BB486" s="2">
        <f t="shared" si="71"/>
        <v>0.49000000000000021</v>
      </c>
      <c r="BC486" s="2"/>
      <c r="CB486" s="2"/>
    </row>
    <row r="487" spans="1:80" x14ac:dyDescent="0.25">
      <c r="A487" s="5">
        <f t="shared" si="72"/>
        <v>45960</v>
      </c>
      <c r="B487" t="s">
        <v>507</v>
      </c>
      <c r="C487" s="2">
        <v>4.41</v>
      </c>
      <c r="D487" s="2">
        <v>4.1100000000000003</v>
      </c>
      <c r="E487" s="2">
        <v>2.63</v>
      </c>
      <c r="F487" s="2">
        <v>3.39</v>
      </c>
      <c r="G487" s="7">
        <v>1.6519999999999999</v>
      </c>
      <c r="H487" s="2">
        <v>4.12</v>
      </c>
      <c r="I487" s="2">
        <v>2.57</v>
      </c>
      <c r="J487" s="2">
        <v>3.13</v>
      </c>
      <c r="K487" s="2">
        <v>3.41</v>
      </c>
      <c r="L487" s="2">
        <v>3.15</v>
      </c>
      <c r="M487" s="3">
        <v>4.3041999999999998</v>
      </c>
      <c r="N487" s="2"/>
      <c r="O487" s="2">
        <v>3.86</v>
      </c>
      <c r="P487" s="2">
        <v>3.61</v>
      </c>
      <c r="Q487" s="2"/>
      <c r="R487" s="3">
        <v>3.6585000000000001</v>
      </c>
      <c r="S487" s="3">
        <v>3.5476000000000001</v>
      </c>
      <c r="T487" s="4">
        <v>3.6040000000000001</v>
      </c>
      <c r="U487" s="4">
        <v>3.37</v>
      </c>
      <c r="V487" s="3">
        <v>1.996</v>
      </c>
      <c r="W487" s="3">
        <v>2.028</v>
      </c>
      <c r="X487" s="2"/>
      <c r="Y487" s="2">
        <v>3.72</v>
      </c>
      <c r="Z487" s="2">
        <v>3.86</v>
      </c>
      <c r="AA487" s="2">
        <v>3.79</v>
      </c>
      <c r="AB487" s="2">
        <v>3.84</v>
      </c>
      <c r="AC487" s="2">
        <v>3.91</v>
      </c>
      <c r="AD487" s="2">
        <v>4.04</v>
      </c>
      <c r="AE487" s="2">
        <v>4.03</v>
      </c>
      <c r="AF487" s="2">
        <v>4.3</v>
      </c>
      <c r="AG487" s="2">
        <v>4.3499999999999996</v>
      </c>
      <c r="AH487" s="2">
        <v>4.41</v>
      </c>
      <c r="AI487" s="2">
        <v>4.8099999999999996</v>
      </c>
      <c r="AJ487" s="2">
        <v>5.07</v>
      </c>
      <c r="AK487" s="2">
        <v>5.17</v>
      </c>
      <c r="AL487" s="11">
        <v>3.3893707000000002</v>
      </c>
      <c r="AM487" s="11">
        <v>3.4448435000000002</v>
      </c>
      <c r="AN487" s="11">
        <v>3.5665779</v>
      </c>
      <c r="AO487" s="11">
        <v>3.6970371000000002</v>
      </c>
      <c r="AP487" s="11">
        <v>3.8440539999999999</v>
      </c>
      <c r="AQ487" s="11">
        <v>4.0045687000000001</v>
      </c>
      <c r="AR487" s="11"/>
      <c r="AS487" s="2"/>
      <c r="AT487" s="7">
        <f t="shared" si="65"/>
        <v>3.4367000000000001</v>
      </c>
      <c r="AU487" s="7">
        <f t="shared" si="66"/>
        <v>3.1360000000000001</v>
      </c>
      <c r="AV487" s="7">
        <f t="shared" si="67"/>
        <v>2.06</v>
      </c>
      <c r="AW487" s="2"/>
      <c r="AX487" s="8">
        <f t="shared" si="68"/>
        <v>29.999999999999982</v>
      </c>
      <c r="AY487" s="8">
        <f t="shared" si="69"/>
        <v>30.069999999999997</v>
      </c>
      <c r="AZ487" s="2"/>
      <c r="BA487" s="2">
        <f t="shared" si="70"/>
        <v>0.55000000000000027</v>
      </c>
      <c r="BB487" s="2">
        <f t="shared" si="71"/>
        <v>0.50000000000000044</v>
      </c>
      <c r="BC487" s="2"/>
      <c r="CB487" s="2"/>
    </row>
    <row r="488" spans="1:80" x14ac:dyDescent="0.25">
      <c r="A488" s="5">
        <f t="shared" si="72"/>
        <v>45961</v>
      </c>
      <c r="B488" t="s">
        <v>508</v>
      </c>
      <c r="C488" s="2">
        <v>4.4000000000000004</v>
      </c>
      <c r="D488" s="2">
        <v>4.1100000000000003</v>
      </c>
      <c r="E488" s="2">
        <v>2.63</v>
      </c>
      <c r="F488" s="2">
        <v>3.38</v>
      </c>
      <c r="G488" s="7">
        <v>1.661</v>
      </c>
      <c r="H488" s="2">
        <v>4.09</v>
      </c>
      <c r="I488" s="2">
        <v>2.58</v>
      </c>
      <c r="J488" s="2">
        <v>3.12</v>
      </c>
      <c r="K488" s="2">
        <v>3.42</v>
      </c>
      <c r="L488" s="2">
        <v>3.14</v>
      </c>
      <c r="M488" s="3">
        <v>4.2960000000000003</v>
      </c>
      <c r="N488" s="2"/>
      <c r="O488" s="2">
        <v>3.77</v>
      </c>
      <c r="P488" s="2">
        <v>3.61</v>
      </c>
      <c r="Q488" s="2"/>
      <c r="R488" s="3">
        <v>3.6442000000000001</v>
      </c>
      <c r="S488" s="3">
        <v>3.5333000000000001</v>
      </c>
      <c r="T488" s="4">
        <v>3.6219999999999999</v>
      </c>
      <c r="U488" s="4">
        <v>3.3940000000000001</v>
      </c>
      <c r="V488" s="3">
        <v>1.9890000000000001</v>
      </c>
      <c r="W488" s="3">
        <v>2.0150000000000001</v>
      </c>
      <c r="X488" s="2"/>
      <c r="Y488" s="2">
        <v>3.7</v>
      </c>
      <c r="Z488" s="2">
        <v>3.77</v>
      </c>
      <c r="AA488" s="2">
        <v>3.77</v>
      </c>
      <c r="AB488" s="2">
        <v>3.82</v>
      </c>
      <c r="AC488" s="2">
        <v>3.89</v>
      </c>
      <c r="AD488" s="2">
        <v>4.03</v>
      </c>
      <c r="AE488" s="2">
        <v>4.03</v>
      </c>
      <c r="AF488" s="2">
        <v>4.29</v>
      </c>
      <c r="AG488" s="2">
        <v>4.3499999999999996</v>
      </c>
      <c r="AH488" s="2">
        <v>4.4000000000000004</v>
      </c>
      <c r="AI488" s="2">
        <v>4.8099999999999996</v>
      </c>
      <c r="AJ488" s="2">
        <v>5.0599999999999996</v>
      </c>
      <c r="AK488" s="2">
        <v>5.18</v>
      </c>
      <c r="AL488" s="11">
        <v>3.3789528</v>
      </c>
      <c r="AM488" s="11">
        <v>3.4251597999999999</v>
      </c>
      <c r="AN488" s="11">
        <v>3.5502025000000001</v>
      </c>
      <c r="AO488" s="11">
        <v>3.6944523999999999</v>
      </c>
      <c r="AP488" s="11">
        <v>3.8546135000000001</v>
      </c>
      <c r="AQ488" s="11">
        <v>4.0214400000000001</v>
      </c>
      <c r="AR488" s="11"/>
      <c r="AS488" s="2"/>
      <c r="AT488" s="7">
        <f t="shared" si="65"/>
        <v>3.4224000000000001</v>
      </c>
      <c r="AU488" s="7">
        <f t="shared" si="66"/>
        <v>3.1660000000000004</v>
      </c>
      <c r="AV488" s="7">
        <f t="shared" si="67"/>
        <v>2.0410000000000004</v>
      </c>
      <c r="AW488" s="2"/>
      <c r="AX488" s="8">
        <f t="shared" si="68"/>
        <v>29.000000000000004</v>
      </c>
      <c r="AY488" s="8">
        <f t="shared" si="69"/>
        <v>25.639999999999972</v>
      </c>
      <c r="AZ488" s="2"/>
      <c r="BA488" s="2">
        <f t="shared" si="70"/>
        <v>0.63000000000000034</v>
      </c>
      <c r="BB488" s="2">
        <f t="shared" si="71"/>
        <v>0.50000000000000044</v>
      </c>
      <c r="BC488" s="2"/>
      <c r="CB488" s="2"/>
    </row>
    <row r="489" spans="1:80" x14ac:dyDescent="0.25">
      <c r="A489" s="5">
        <f t="shared" si="72"/>
        <v>45964</v>
      </c>
      <c r="B489" t="s">
        <v>509</v>
      </c>
      <c r="C489" s="2">
        <v>4.43</v>
      </c>
      <c r="D489" s="2">
        <v>4.13</v>
      </c>
      <c r="E489" s="2">
        <v>2.66</v>
      </c>
      <c r="F489" s="2">
        <v>3.4</v>
      </c>
      <c r="G489" s="7">
        <v>1.6539999999999999</v>
      </c>
      <c r="H489" s="2">
        <v>4.12</v>
      </c>
      <c r="I489" s="2">
        <v>2.56</v>
      </c>
      <c r="J489" s="2">
        <v>3.15</v>
      </c>
      <c r="K489" s="2">
        <v>3.44</v>
      </c>
      <c r="L489" s="2">
        <v>3.17</v>
      </c>
      <c r="M489" s="3">
        <v>4.3373999999999997</v>
      </c>
      <c r="N489" s="2"/>
      <c r="O489" s="2">
        <v>3.8</v>
      </c>
      <c r="P489" s="2">
        <v>3.6</v>
      </c>
      <c r="Q489" s="2"/>
      <c r="R489" s="3">
        <v>3.6596000000000002</v>
      </c>
      <c r="S489" s="3">
        <v>3.5552000000000001</v>
      </c>
      <c r="T489" s="4">
        <v>3.6</v>
      </c>
      <c r="U489" s="4">
        <v>3.3719999999999999</v>
      </c>
      <c r="V489" s="3">
        <v>2.004</v>
      </c>
      <c r="W489" s="3">
        <v>2.0419999999999998</v>
      </c>
      <c r="X489" s="2"/>
      <c r="Y489" s="2">
        <v>3.73</v>
      </c>
      <c r="Z489" s="2">
        <v>3.8</v>
      </c>
      <c r="AA489" s="2">
        <v>3.79</v>
      </c>
      <c r="AB489" s="2">
        <v>3.84</v>
      </c>
      <c r="AC489" s="2">
        <v>3.91</v>
      </c>
      <c r="AD489" s="2">
        <v>4.05</v>
      </c>
      <c r="AE489" s="2">
        <v>4.05</v>
      </c>
      <c r="AF489" s="2">
        <v>4.3099999999999996</v>
      </c>
      <c r="AG489" s="2">
        <v>4.37</v>
      </c>
      <c r="AH489" s="2">
        <v>4.43</v>
      </c>
      <c r="AI489" s="2">
        <v>4.84</v>
      </c>
      <c r="AJ489" s="2">
        <v>5.09</v>
      </c>
      <c r="AK489" s="2">
        <v>5.2</v>
      </c>
      <c r="AL489" s="11">
        <v>3.3825856999999999</v>
      </c>
      <c r="AM489" s="11">
        <v>3.4591221999999999</v>
      </c>
      <c r="AN489" s="11">
        <v>3.5810279999999999</v>
      </c>
      <c r="AO489" s="11">
        <v>3.7074497000000002</v>
      </c>
      <c r="AP489" s="11">
        <v>3.8557496000000002</v>
      </c>
      <c r="AQ489" s="11">
        <v>4.0237379999999998</v>
      </c>
      <c r="AR489" s="11"/>
      <c r="AS489" s="2"/>
      <c r="AT489" s="7">
        <f t="shared" si="65"/>
        <v>3.4508000000000001</v>
      </c>
      <c r="AU489" s="7">
        <f t="shared" si="66"/>
        <v>3.1439999999999997</v>
      </c>
      <c r="AV489" s="7">
        <f t="shared" si="67"/>
        <v>2.0799999999999996</v>
      </c>
      <c r="AW489" s="2"/>
      <c r="AX489" s="8">
        <f t="shared" si="68"/>
        <v>29.999999999999982</v>
      </c>
      <c r="AY489" s="8">
        <f t="shared" si="69"/>
        <v>30.680000000000042</v>
      </c>
      <c r="AZ489" s="2"/>
      <c r="BA489" s="2">
        <f t="shared" si="70"/>
        <v>0.62999999999999989</v>
      </c>
      <c r="BB489" s="2">
        <f t="shared" si="71"/>
        <v>0.5299999999999998</v>
      </c>
      <c r="BC489" s="2"/>
      <c r="CB489" s="2"/>
    </row>
    <row r="490" spans="1:80" x14ac:dyDescent="0.25">
      <c r="A490" s="5">
        <f t="shared" si="72"/>
        <v>45965</v>
      </c>
      <c r="B490" t="s">
        <v>510</v>
      </c>
      <c r="C490" s="2">
        <v>4.42</v>
      </c>
      <c r="D490" s="2">
        <v>4.0999999999999996</v>
      </c>
      <c r="E490" s="2">
        <v>2.65</v>
      </c>
      <c r="F490" s="2">
        <v>3.4</v>
      </c>
      <c r="G490" s="7">
        <v>1.6739999999999999</v>
      </c>
      <c r="H490" s="2">
        <v>4.13</v>
      </c>
      <c r="I490" s="2">
        <v>2.58</v>
      </c>
      <c r="J490" s="2">
        <v>3.13</v>
      </c>
      <c r="K490" s="2">
        <v>3.44</v>
      </c>
      <c r="L490" s="2">
        <v>3.16</v>
      </c>
      <c r="M490" s="3">
        <v>4.3491999999999997</v>
      </c>
      <c r="N490" s="2"/>
      <c r="O490" s="2">
        <v>3.79</v>
      </c>
      <c r="P490" s="2">
        <v>3.58</v>
      </c>
      <c r="Q490" s="2"/>
      <c r="R490" s="3">
        <v>3.6448</v>
      </c>
      <c r="S490" s="3">
        <v>3.54</v>
      </c>
      <c r="T490" s="4">
        <v>3.593</v>
      </c>
      <c r="U490" s="4">
        <v>3.3679999999999999</v>
      </c>
      <c r="V490" s="3">
        <v>1.9970000000000001</v>
      </c>
      <c r="W490" s="3">
        <v>2.0289999999999999</v>
      </c>
      <c r="X490" s="2"/>
      <c r="Y490" s="2">
        <v>3.74</v>
      </c>
      <c r="Z490" s="2">
        <v>3.79</v>
      </c>
      <c r="AA490" s="2">
        <v>3.79</v>
      </c>
      <c r="AB490" s="2">
        <v>3.84</v>
      </c>
      <c r="AC490" s="2">
        <v>3.9</v>
      </c>
      <c r="AD490" s="2">
        <v>4.05</v>
      </c>
      <c r="AE490" s="2">
        <v>4.04</v>
      </c>
      <c r="AF490" s="2">
        <v>4.3099999999999996</v>
      </c>
      <c r="AG490" s="2">
        <v>4.37</v>
      </c>
      <c r="AH490" s="2">
        <v>4.42</v>
      </c>
      <c r="AI490" s="2">
        <v>4.83</v>
      </c>
      <c r="AJ490" s="2">
        <v>5.09</v>
      </c>
      <c r="AK490" s="2">
        <v>5.21</v>
      </c>
      <c r="AL490" s="11">
        <v>3.3805912999999999</v>
      </c>
      <c r="AM490" s="11">
        <v>3.4600659999999999</v>
      </c>
      <c r="AN490" s="11">
        <v>3.5705532999999998</v>
      </c>
      <c r="AO490" s="11">
        <v>3.6942959000000002</v>
      </c>
      <c r="AP490" s="11">
        <v>3.8463699</v>
      </c>
      <c r="AQ490" s="11">
        <v>4.0186169999999999</v>
      </c>
      <c r="AR490" s="11"/>
      <c r="AS490" s="2"/>
      <c r="AT490" s="7">
        <f t="shared" si="65"/>
        <v>3.4352</v>
      </c>
      <c r="AU490" s="7">
        <f t="shared" si="66"/>
        <v>3.1429999999999998</v>
      </c>
      <c r="AV490" s="7">
        <f t="shared" si="67"/>
        <v>2.0609999999999999</v>
      </c>
      <c r="AW490" s="2"/>
      <c r="AX490" s="8">
        <f t="shared" si="68"/>
        <v>32.000000000000028</v>
      </c>
      <c r="AY490" s="8">
        <f t="shared" si="69"/>
        <v>29.220000000000024</v>
      </c>
      <c r="AZ490" s="2"/>
      <c r="BA490" s="2">
        <f t="shared" si="70"/>
        <v>0.62999999999999989</v>
      </c>
      <c r="BB490" s="2">
        <f t="shared" si="71"/>
        <v>0.51999999999999957</v>
      </c>
      <c r="BC490" s="2"/>
      <c r="CB490" s="2"/>
    </row>
    <row r="491" spans="1:80" x14ac:dyDescent="0.25">
      <c r="A491" s="5">
        <f t="shared" si="72"/>
        <v>45966</v>
      </c>
      <c r="B491" t="s">
        <v>511</v>
      </c>
      <c r="C491" s="2">
        <v>4.46</v>
      </c>
      <c r="D491" s="2">
        <v>4.17</v>
      </c>
      <c r="E491" s="2">
        <v>2.68</v>
      </c>
      <c r="F491" s="2">
        <v>3.43</v>
      </c>
      <c r="G491" s="7">
        <v>1.655</v>
      </c>
      <c r="H491" s="2">
        <v>4.12</v>
      </c>
      <c r="I491" s="2">
        <v>2.56</v>
      </c>
      <c r="J491" s="2">
        <v>3.17</v>
      </c>
      <c r="K491" s="2">
        <v>3.46</v>
      </c>
      <c r="L491" s="2">
        <v>3.18</v>
      </c>
      <c r="M491" s="3">
        <v>4.3158000000000003</v>
      </c>
      <c r="N491" s="2"/>
      <c r="O491" s="2">
        <v>3.91</v>
      </c>
      <c r="P491" s="2">
        <v>3.63</v>
      </c>
      <c r="Q491" s="2"/>
      <c r="R491" s="3">
        <v>3.673</v>
      </c>
      <c r="S491" s="3">
        <v>3.5768</v>
      </c>
      <c r="T491" s="4">
        <v>3.581</v>
      </c>
      <c r="U491" s="4">
        <v>3.3580000000000001</v>
      </c>
      <c r="V491" s="3">
        <v>2.0030000000000001</v>
      </c>
      <c r="W491" s="3">
        <v>2.0379999999999998</v>
      </c>
      <c r="X491" s="2"/>
      <c r="Y491" s="2">
        <v>3.77</v>
      </c>
      <c r="Z491" s="2">
        <v>3.91</v>
      </c>
      <c r="AA491" s="2">
        <v>3.82</v>
      </c>
      <c r="AB491" s="2">
        <v>3.88</v>
      </c>
      <c r="AC491" s="2">
        <v>3.94</v>
      </c>
      <c r="AD491" s="2">
        <v>4.09</v>
      </c>
      <c r="AE491" s="2">
        <v>4.08</v>
      </c>
      <c r="AF491" s="2">
        <v>4.3499999999999996</v>
      </c>
      <c r="AG491" s="2">
        <v>4.41</v>
      </c>
      <c r="AH491" s="2">
        <v>4.46</v>
      </c>
      <c r="AI491" s="2">
        <v>4.87</v>
      </c>
      <c r="AJ491" s="2">
        <v>5.13</v>
      </c>
      <c r="AK491" s="2">
        <v>5.25</v>
      </c>
      <c r="AL491" s="11">
        <v>3.4310955000000001</v>
      </c>
      <c r="AM491" s="11">
        <v>3.5089161999999998</v>
      </c>
      <c r="AN491" s="11">
        <v>3.6100091000000001</v>
      </c>
      <c r="AO491" s="11">
        <v>3.7274680999999998</v>
      </c>
      <c r="AP491" s="11">
        <v>3.8777181999999999</v>
      </c>
      <c r="AQ491" s="11">
        <v>4.0507702999999999</v>
      </c>
      <c r="AR491" s="11"/>
      <c r="AS491" s="2"/>
      <c r="AT491" s="7">
        <f t="shared" si="65"/>
        <v>3.4805999999999999</v>
      </c>
      <c r="AU491" s="7">
        <f t="shared" si="66"/>
        <v>3.1350000000000002</v>
      </c>
      <c r="AV491" s="7">
        <f t="shared" si="67"/>
        <v>2.0729999999999995</v>
      </c>
      <c r="AW491" s="2"/>
      <c r="AX491" s="8">
        <f t="shared" si="68"/>
        <v>29.000000000000004</v>
      </c>
      <c r="AY491" s="8">
        <f t="shared" si="69"/>
        <v>34.559999999999967</v>
      </c>
      <c r="AZ491" s="2"/>
      <c r="BA491" s="2">
        <f t="shared" si="70"/>
        <v>0.54999999999999982</v>
      </c>
      <c r="BB491" s="2">
        <f t="shared" si="71"/>
        <v>0.54</v>
      </c>
      <c r="BC491" s="2"/>
      <c r="CB491" s="2"/>
    </row>
    <row r="492" spans="1:80" x14ac:dyDescent="0.25">
      <c r="A492" s="5">
        <f t="shared" si="72"/>
        <v>45967</v>
      </c>
      <c r="B492" t="s">
        <v>512</v>
      </c>
      <c r="C492" s="2">
        <v>4.4400000000000004</v>
      </c>
      <c r="D492" s="2">
        <v>4.1100000000000003</v>
      </c>
      <c r="E492" s="2">
        <v>2.66</v>
      </c>
      <c r="F492" s="2">
        <v>3.42</v>
      </c>
      <c r="G492" s="7">
        <v>1.6819999999999999</v>
      </c>
      <c r="H492" s="2">
        <v>4.16</v>
      </c>
      <c r="I492" s="2">
        <v>2.64</v>
      </c>
      <c r="J492" s="2">
        <v>3.11</v>
      </c>
      <c r="K492" s="2">
        <v>3.45</v>
      </c>
      <c r="L492" s="2">
        <v>3.18</v>
      </c>
      <c r="M492" s="3">
        <v>4.3647</v>
      </c>
      <c r="N492" s="2"/>
      <c r="O492" s="2">
        <v>3.84</v>
      </c>
      <c r="P492" s="2">
        <v>3.57</v>
      </c>
      <c r="Q492" s="2"/>
      <c r="R492" s="3">
        <v>3.6631999999999998</v>
      </c>
      <c r="S492" s="3">
        <v>3.5524</v>
      </c>
      <c r="T492" s="4">
        <v>3.6059999999999999</v>
      </c>
      <c r="U492" s="4">
        <v>3.3980000000000001</v>
      </c>
      <c r="V492" s="3">
        <v>1.9990000000000001</v>
      </c>
      <c r="W492" s="3">
        <v>2.0310000000000001</v>
      </c>
      <c r="X492" s="2"/>
      <c r="Y492" s="2">
        <v>3.76</v>
      </c>
      <c r="Z492" s="2">
        <v>3.84</v>
      </c>
      <c r="AA492" s="2">
        <v>3.8</v>
      </c>
      <c r="AB492" s="2">
        <v>3.85</v>
      </c>
      <c r="AC492" s="2">
        <v>3.91</v>
      </c>
      <c r="AD492" s="2">
        <v>4.05</v>
      </c>
      <c r="AE492" s="2">
        <v>4.0599999999999996</v>
      </c>
      <c r="AF492" s="2">
        <v>4.33</v>
      </c>
      <c r="AG492" s="2">
        <v>4.3899999999999997</v>
      </c>
      <c r="AH492" s="2">
        <v>4.4400000000000004</v>
      </c>
      <c r="AI492" s="2">
        <v>4.84</v>
      </c>
      <c r="AJ492" s="2">
        <v>5.1100000000000003</v>
      </c>
      <c r="AK492" s="2">
        <v>5.23</v>
      </c>
      <c r="AL492" s="11">
        <v>3.4063835999999998</v>
      </c>
      <c r="AM492" s="11">
        <v>3.4639256</v>
      </c>
      <c r="AN492" s="11">
        <v>3.5683446999999999</v>
      </c>
      <c r="AO492" s="11">
        <v>3.7005648</v>
      </c>
      <c r="AP492" s="11">
        <v>3.8592849999999999</v>
      </c>
      <c r="AQ492" s="11">
        <v>4.0336128000000002</v>
      </c>
      <c r="AR492" s="11"/>
      <c r="AS492" s="2"/>
      <c r="AT492" s="7">
        <f t="shared" si="65"/>
        <v>3.4416000000000002</v>
      </c>
      <c r="AU492" s="7">
        <f t="shared" si="66"/>
        <v>3.1900000000000004</v>
      </c>
      <c r="AV492" s="7">
        <f t="shared" si="67"/>
        <v>2.0630000000000002</v>
      </c>
      <c r="AW492" s="2"/>
      <c r="AX492" s="8">
        <f t="shared" si="68"/>
        <v>33.000000000000007</v>
      </c>
      <c r="AY492" s="8">
        <f t="shared" si="69"/>
        <v>25.159999999999982</v>
      </c>
      <c r="AZ492" s="2"/>
      <c r="BA492" s="2">
        <f t="shared" si="70"/>
        <v>0.60000000000000053</v>
      </c>
      <c r="BB492" s="2">
        <f t="shared" si="71"/>
        <v>0.54000000000000048</v>
      </c>
      <c r="BC492" s="2"/>
      <c r="CB492" s="2"/>
    </row>
    <row r="493" spans="1:80" x14ac:dyDescent="0.25">
      <c r="A493" s="5">
        <f t="shared" si="72"/>
        <v>45968</v>
      </c>
      <c r="B493" t="s">
        <v>513</v>
      </c>
      <c r="C493" s="2">
        <v>4.4800000000000004</v>
      </c>
      <c r="D493" s="2">
        <v>4.1100000000000003</v>
      </c>
      <c r="E493" s="2">
        <v>2.67</v>
      </c>
      <c r="F493" s="2">
        <v>3.43</v>
      </c>
      <c r="G493" s="7">
        <v>1.6739999999999999</v>
      </c>
      <c r="H493" s="2">
        <v>4.12</v>
      </c>
      <c r="I493" s="2">
        <v>2.6</v>
      </c>
      <c r="J493" s="2">
        <v>3.19</v>
      </c>
      <c r="K493" s="2">
        <v>3.46</v>
      </c>
      <c r="L493" s="2">
        <v>3.19</v>
      </c>
      <c r="M493" s="3">
        <v>4.3540999999999999</v>
      </c>
      <c r="N493" s="2"/>
      <c r="O493" s="2">
        <v>3.81</v>
      </c>
      <c r="P493" s="2">
        <v>3.56</v>
      </c>
      <c r="Q493" s="2"/>
      <c r="R493" s="3">
        <v>3.6736</v>
      </c>
      <c r="S493" s="3">
        <v>3.5699000000000001</v>
      </c>
      <c r="T493" s="4">
        <v>3.5619999999999998</v>
      </c>
      <c r="U493" s="4">
        <v>3.35</v>
      </c>
      <c r="V493" s="3">
        <v>1.998</v>
      </c>
      <c r="W493" s="3">
        <v>2.028</v>
      </c>
      <c r="X493" s="2"/>
      <c r="Y493" s="2">
        <v>3.77</v>
      </c>
      <c r="Z493" s="2">
        <v>3.81</v>
      </c>
      <c r="AA493" s="2">
        <v>3.81</v>
      </c>
      <c r="AB493" s="2">
        <v>3.87</v>
      </c>
      <c r="AC493" s="2">
        <v>3.94</v>
      </c>
      <c r="AD493" s="2">
        <v>4.08</v>
      </c>
      <c r="AE493" s="2">
        <v>4.08</v>
      </c>
      <c r="AF493" s="2">
        <v>4.3499999999999996</v>
      </c>
      <c r="AG493" s="2">
        <v>4.41</v>
      </c>
      <c r="AH493" s="2">
        <v>4.4800000000000004</v>
      </c>
      <c r="AI493" s="2">
        <v>4.87</v>
      </c>
      <c r="AJ493" s="2">
        <v>5.13</v>
      </c>
      <c r="AK493" s="2">
        <v>5.25</v>
      </c>
      <c r="AL493" s="11">
        <v>3.4162026000000001</v>
      </c>
      <c r="AM493" s="11">
        <v>3.4671470000000002</v>
      </c>
      <c r="AN493" s="11">
        <v>3.5904889</v>
      </c>
      <c r="AO493" s="11">
        <v>3.7282720999999999</v>
      </c>
      <c r="AP493" s="11">
        <v>3.886371</v>
      </c>
      <c r="AQ493" s="11">
        <v>4.0583932000000003</v>
      </c>
      <c r="AR493" s="11"/>
      <c r="AS493" s="2"/>
      <c r="AT493" s="7">
        <f t="shared" si="65"/>
        <v>3.4662000000000002</v>
      </c>
      <c r="AU493" s="7">
        <f t="shared" si="66"/>
        <v>3.1380000000000003</v>
      </c>
      <c r="AV493" s="7">
        <f t="shared" si="67"/>
        <v>2.0579999999999998</v>
      </c>
      <c r="AW493" s="2"/>
      <c r="AX493" s="8">
        <f t="shared" si="68"/>
        <v>37.000000000000014</v>
      </c>
      <c r="AY493" s="8">
        <f t="shared" si="69"/>
        <v>32.819999999999979</v>
      </c>
      <c r="AZ493" s="2"/>
      <c r="BA493" s="2">
        <f t="shared" si="70"/>
        <v>0.67000000000000037</v>
      </c>
      <c r="BB493" s="2">
        <f t="shared" si="71"/>
        <v>0.55000000000000027</v>
      </c>
      <c r="BC493" s="2"/>
      <c r="CB493" s="2"/>
    </row>
    <row r="494" spans="1:80" x14ac:dyDescent="0.25">
      <c r="A494" s="5">
        <f t="shared" si="72"/>
        <v>45971</v>
      </c>
      <c r="B494" t="s">
        <v>514</v>
      </c>
      <c r="C494" s="2">
        <v>4.46</v>
      </c>
      <c r="D494" s="2">
        <v>4.13</v>
      </c>
      <c r="E494" s="2">
        <v>2.67</v>
      </c>
      <c r="F494" s="2">
        <v>3.41</v>
      </c>
      <c r="G494" s="7">
        <v>1.7030000000000001</v>
      </c>
      <c r="H494" s="2">
        <v>4.13</v>
      </c>
      <c r="I494" s="2">
        <v>2.62</v>
      </c>
      <c r="J494" s="2">
        <v>3.17</v>
      </c>
      <c r="K494" s="2">
        <v>3.44</v>
      </c>
      <c r="L494" s="2">
        <v>3.18</v>
      </c>
      <c r="M494" s="3">
        <v>4.3996000000000004</v>
      </c>
      <c r="N494" s="2"/>
      <c r="O494" s="2">
        <v>3.85</v>
      </c>
      <c r="P494" s="2">
        <v>3.59</v>
      </c>
      <c r="Q494" s="2"/>
      <c r="R494" s="3">
        <v>3.6720000000000002</v>
      </c>
      <c r="S494" s="3">
        <v>3.5703</v>
      </c>
      <c r="T494" s="4">
        <v>3.5830000000000002</v>
      </c>
      <c r="U494" s="4">
        <v>3.3809999999999998</v>
      </c>
      <c r="V494" s="3">
        <v>2.004</v>
      </c>
      <c r="W494" s="3">
        <v>2.0369999999999999</v>
      </c>
      <c r="X494" s="2"/>
      <c r="Y494" s="2">
        <v>3.76</v>
      </c>
      <c r="Z494" s="2">
        <v>3.85</v>
      </c>
      <c r="AA494" s="2">
        <v>3.81</v>
      </c>
      <c r="AB494" s="2">
        <v>3.88</v>
      </c>
      <c r="AC494" s="2">
        <v>3.94</v>
      </c>
      <c r="AD494" s="2">
        <v>4.08</v>
      </c>
      <c r="AE494" s="2">
        <v>4.07</v>
      </c>
      <c r="AF494" s="2">
        <v>4.34</v>
      </c>
      <c r="AG494" s="2">
        <v>4.4000000000000004</v>
      </c>
      <c r="AH494" s="2">
        <v>4.46</v>
      </c>
      <c r="AI494" s="2">
        <v>4.8499999999999996</v>
      </c>
      <c r="AJ494" s="2">
        <v>5.1100000000000003</v>
      </c>
      <c r="AK494" s="2">
        <v>5.24</v>
      </c>
      <c r="AL494" s="11">
        <v>3.4158743999999999</v>
      </c>
      <c r="AM494" s="11">
        <v>3.4990755</v>
      </c>
      <c r="AN494" s="11">
        <v>3.6055258000000001</v>
      </c>
      <c r="AO494" s="11">
        <v>3.7198601999999998</v>
      </c>
      <c r="AP494" s="11">
        <v>3.8647743999999999</v>
      </c>
      <c r="AQ494" s="11">
        <v>4.0336546999999996</v>
      </c>
      <c r="AR494" s="11"/>
      <c r="AS494" s="2"/>
      <c r="AT494" s="7">
        <f t="shared" si="65"/>
        <v>3.4685999999999999</v>
      </c>
      <c r="AU494" s="7">
        <f t="shared" si="66"/>
        <v>3.1789999999999994</v>
      </c>
      <c r="AV494" s="7">
        <f t="shared" si="67"/>
        <v>2.0699999999999998</v>
      </c>
      <c r="AW494" s="2"/>
      <c r="AX494" s="8">
        <f t="shared" si="68"/>
        <v>33.000000000000007</v>
      </c>
      <c r="AY494" s="8">
        <f t="shared" si="69"/>
        <v>28.960000000000051</v>
      </c>
      <c r="AZ494" s="2"/>
      <c r="BA494" s="2">
        <f t="shared" si="70"/>
        <v>0.60999999999999988</v>
      </c>
      <c r="BB494" s="2">
        <f t="shared" si="71"/>
        <v>0.54</v>
      </c>
      <c r="BC494" s="2"/>
      <c r="CB494" s="2"/>
    </row>
    <row r="495" spans="1:80" x14ac:dyDescent="0.25">
      <c r="A495" s="5">
        <f t="shared" si="72"/>
        <v>45972</v>
      </c>
      <c r="B495" t="s">
        <v>515</v>
      </c>
      <c r="C495" s="2">
        <v>4.38</v>
      </c>
      <c r="D495" s="2" t="e">
        <v>#N/A</v>
      </c>
      <c r="E495" s="2">
        <v>2.65</v>
      </c>
      <c r="F495" s="2">
        <v>3.4</v>
      </c>
      <c r="G495" s="7">
        <v>1.6910000000000001</v>
      </c>
      <c r="H495" s="2">
        <v>4.1399999999999997</v>
      </c>
      <c r="I495" s="2">
        <v>2.64</v>
      </c>
      <c r="J495" s="2" t="e">
        <v>#N/A</v>
      </c>
      <c r="K495" s="2">
        <v>3.41</v>
      </c>
      <c r="L495" s="2">
        <v>3.16</v>
      </c>
      <c r="M495" s="3">
        <v>4.3905000000000003</v>
      </c>
      <c r="N495" s="2"/>
      <c r="O495" s="2">
        <v>3.76</v>
      </c>
      <c r="P495" s="2" t="e">
        <v>#N/A</v>
      </c>
      <c r="Q495" s="2"/>
      <c r="R495" s="3">
        <v>3.6006999999999998</v>
      </c>
      <c r="S495" s="3">
        <v>3.4895999999999998</v>
      </c>
      <c r="T495" s="4">
        <v>3.5920000000000001</v>
      </c>
      <c r="U495" s="4">
        <v>3.3839999999999999</v>
      </c>
      <c r="V495" s="3">
        <v>2.0059999999999998</v>
      </c>
      <c r="W495" s="3">
        <v>2.036</v>
      </c>
      <c r="X495" s="2"/>
      <c r="Y495" s="2">
        <v>3.69</v>
      </c>
      <c r="Z495" s="2">
        <v>3.76</v>
      </c>
      <c r="AA495" s="2">
        <v>3.73</v>
      </c>
      <c r="AB495" s="2">
        <v>3.8</v>
      </c>
      <c r="AC495" s="2">
        <v>3.87</v>
      </c>
      <c r="AD495" s="2">
        <v>4.01</v>
      </c>
      <c r="AE495" s="2">
        <v>4</v>
      </c>
      <c r="AF495" s="2">
        <v>4.2699999999999996</v>
      </c>
      <c r="AG495" s="2">
        <v>4.32</v>
      </c>
      <c r="AH495" s="2">
        <v>4.38</v>
      </c>
      <c r="AI495" s="2">
        <v>4.79</v>
      </c>
      <c r="AJ495" s="2">
        <v>5.05</v>
      </c>
      <c r="AK495" s="2">
        <v>5.18</v>
      </c>
      <c r="AL495" s="11">
        <v>3.3302876000000001</v>
      </c>
      <c r="AM495" s="11">
        <v>3.4106573</v>
      </c>
      <c r="AN495" s="11">
        <v>3.5204844999999998</v>
      </c>
      <c r="AO495" s="11">
        <v>3.6482766</v>
      </c>
      <c r="AP495" s="11">
        <v>3.8035966000000001</v>
      </c>
      <c r="AQ495" s="11">
        <v>3.9776617000000001</v>
      </c>
      <c r="AR495" s="11"/>
      <c r="AS495" s="2"/>
      <c r="AT495" s="7">
        <f t="shared" si="65"/>
        <v>3.3784999999999998</v>
      </c>
      <c r="AU495" s="7">
        <f t="shared" si="66"/>
        <v>3.1759999999999997</v>
      </c>
      <c r="AV495" s="7">
        <f t="shared" si="67"/>
        <v>2.0660000000000003</v>
      </c>
      <c r="AW495" s="2"/>
      <c r="AX495" s="8" t="e">
        <f t="shared" si="68"/>
        <v>#N/A</v>
      </c>
      <c r="AY495" s="8">
        <f t="shared" si="69"/>
        <v>20.250000000000014</v>
      </c>
      <c r="AZ495" s="2"/>
      <c r="BA495" s="2">
        <f t="shared" si="70"/>
        <v>0.62000000000000011</v>
      </c>
      <c r="BB495" s="2" t="e">
        <f t="shared" si="71"/>
        <v>#N/A</v>
      </c>
      <c r="BC495" s="2"/>
      <c r="CB495" s="2"/>
    </row>
    <row r="496" spans="1:80" x14ac:dyDescent="0.25">
      <c r="A496" s="5">
        <f t="shared" si="72"/>
        <v>45973</v>
      </c>
      <c r="B496" t="s">
        <v>516</v>
      </c>
      <c r="C496" s="2">
        <v>4.4000000000000004</v>
      </c>
      <c r="D496" s="2">
        <v>4.08</v>
      </c>
      <c r="E496" s="2">
        <v>2.65</v>
      </c>
      <c r="F496" s="2">
        <v>3.37</v>
      </c>
      <c r="G496" s="7">
        <v>1.696</v>
      </c>
      <c r="H496" s="2">
        <v>4.1399999999999997</v>
      </c>
      <c r="I496" s="2">
        <v>2.67</v>
      </c>
      <c r="J496" s="2">
        <v>3.15</v>
      </c>
      <c r="K496" s="2">
        <v>3.38</v>
      </c>
      <c r="L496" s="2">
        <v>3.14</v>
      </c>
      <c r="M496" s="3">
        <v>4.3795000000000002</v>
      </c>
      <c r="N496" s="2"/>
      <c r="O496" s="2">
        <v>3.81</v>
      </c>
      <c r="P496" s="2">
        <v>3.57</v>
      </c>
      <c r="Q496" s="2"/>
      <c r="R496" s="3">
        <v>3.5981000000000001</v>
      </c>
      <c r="S496" s="3">
        <v>3.4927000000000001</v>
      </c>
      <c r="T496" s="4">
        <v>3.5640000000000001</v>
      </c>
      <c r="U496" s="4">
        <v>3.351</v>
      </c>
      <c r="V496" s="3">
        <v>2.0110000000000001</v>
      </c>
      <c r="W496" s="3">
        <v>2.0390000000000001</v>
      </c>
      <c r="X496" s="2"/>
      <c r="Y496" s="2">
        <v>3.72</v>
      </c>
      <c r="Z496" s="2">
        <v>3.81</v>
      </c>
      <c r="AA496" s="2">
        <v>3.75</v>
      </c>
      <c r="AB496" s="2">
        <v>3.81</v>
      </c>
      <c r="AC496" s="2">
        <v>3.88</v>
      </c>
      <c r="AD496" s="2">
        <v>4.0199999999999996</v>
      </c>
      <c r="AE496" s="2">
        <v>4.0199999999999996</v>
      </c>
      <c r="AF496" s="2">
        <v>4.28</v>
      </c>
      <c r="AG496" s="2">
        <v>4.34</v>
      </c>
      <c r="AH496" s="2">
        <v>4.4000000000000004</v>
      </c>
      <c r="AI496" s="2">
        <v>4.8099999999999996</v>
      </c>
      <c r="AJ496" s="2">
        <v>5.07</v>
      </c>
      <c r="AK496" s="2">
        <v>5.22</v>
      </c>
      <c r="AL496" s="11">
        <v>3.3339077000000001</v>
      </c>
      <c r="AM496" s="11">
        <v>3.4266432</v>
      </c>
      <c r="AN496" s="11">
        <v>3.5344821</v>
      </c>
      <c r="AO496" s="11">
        <v>3.6597005999999999</v>
      </c>
      <c r="AP496" s="11">
        <v>3.8170529000000002</v>
      </c>
      <c r="AQ496" s="11">
        <v>3.9950798999999999</v>
      </c>
      <c r="AR496" s="11"/>
      <c r="AS496" s="2"/>
      <c r="AT496" s="7">
        <f t="shared" si="65"/>
        <v>3.3873000000000002</v>
      </c>
      <c r="AU496" s="7">
        <f t="shared" si="66"/>
        <v>3.1379999999999999</v>
      </c>
      <c r="AV496" s="7">
        <f t="shared" si="67"/>
        <v>2.0670000000000002</v>
      </c>
      <c r="AW496" s="2"/>
      <c r="AX496" s="8">
        <f t="shared" si="68"/>
        <v>32.000000000000028</v>
      </c>
      <c r="AY496" s="8">
        <f t="shared" si="69"/>
        <v>24.930000000000028</v>
      </c>
      <c r="AZ496" s="2"/>
      <c r="BA496" s="2">
        <f t="shared" si="70"/>
        <v>0.5900000000000003</v>
      </c>
      <c r="BB496" s="2">
        <f t="shared" si="71"/>
        <v>0.51000000000000023</v>
      </c>
      <c r="BC496" s="2"/>
      <c r="CB496" s="2"/>
    </row>
    <row r="497" spans="1:80" x14ac:dyDescent="0.25">
      <c r="A497" s="5">
        <f t="shared" si="72"/>
        <v>45974</v>
      </c>
      <c r="B497" t="s">
        <v>517</v>
      </c>
      <c r="C497" s="2">
        <v>4.4400000000000004</v>
      </c>
      <c r="D497" s="2">
        <v>4.1100000000000003</v>
      </c>
      <c r="E497" s="2">
        <v>2.69</v>
      </c>
      <c r="F497" s="2">
        <v>3.41</v>
      </c>
      <c r="G497" s="7">
        <v>1.6850000000000001</v>
      </c>
      <c r="H497" s="2">
        <v>4.2</v>
      </c>
      <c r="I497" s="2">
        <v>2.67</v>
      </c>
      <c r="J497" s="2">
        <v>3.19</v>
      </c>
      <c r="K497" s="2">
        <v>3.41</v>
      </c>
      <c r="L497" s="2">
        <v>3.18</v>
      </c>
      <c r="M497" s="3">
        <v>4.4257</v>
      </c>
      <c r="N497" s="2"/>
      <c r="O497" s="2">
        <v>3.83</v>
      </c>
      <c r="P497" s="2">
        <v>3.59</v>
      </c>
      <c r="Q497" s="2"/>
      <c r="R497" s="3">
        <v>3.6141999999999999</v>
      </c>
      <c r="S497" s="3">
        <v>3.5185</v>
      </c>
      <c r="T497" s="4">
        <v>3.601</v>
      </c>
      <c r="U497" s="4">
        <v>3.3839999999999999</v>
      </c>
      <c r="V497" s="3">
        <v>2.028</v>
      </c>
      <c r="W497" s="3">
        <v>2.0649999999999999</v>
      </c>
      <c r="X497" s="2"/>
      <c r="Y497" s="2">
        <v>3.74</v>
      </c>
      <c r="Z497" s="2">
        <v>3.83</v>
      </c>
      <c r="AA497" s="2">
        <v>3.77</v>
      </c>
      <c r="AB497" s="2">
        <v>3.84</v>
      </c>
      <c r="AC497" s="2">
        <v>3.91</v>
      </c>
      <c r="AD497" s="2">
        <v>4.05</v>
      </c>
      <c r="AE497" s="2">
        <v>4.05</v>
      </c>
      <c r="AF497" s="2">
        <v>4.32</v>
      </c>
      <c r="AG497" s="2">
        <v>4.38</v>
      </c>
      <c r="AH497" s="2">
        <v>4.4400000000000004</v>
      </c>
      <c r="AI497" s="2">
        <v>4.84</v>
      </c>
      <c r="AJ497" s="2">
        <v>5.1100000000000003</v>
      </c>
      <c r="AK497" s="2">
        <v>5.24</v>
      </c>
      <c r="AL497" s="11">
        <v>3.3618977999999999</v>
      </c>
      <c r="AM497" s="11">
        <v>3.4539311000000001</v>
      </c>
      <c r="AN497" s="11">
        <v>3.5636104</v>
      </c>
      <c r="AO497" s="11">
        <v>3.6997303000000001</v>
      </c>
      <c r="AP497" s="11">
        <v>3.8629115999999999</v>
      </c>
      <c r="AQ497" s="11">
        <v>4.0390762999999996</v>
      </c>
      <c r="AR497" s="11"/>
      <c r="AS497" s="2"/>
      <c r="AT497" s="7">
        <f t="shared" si="65"/>
        <v>3.4228000000000001</v>
      </c>
      <c r="AU497" s="7">
        <f t="shared" si="66"/>
        <v>3.1669999999999998</v>
      </c>
      <c r="AV497" s="7">
        <f t="shared" si="67"/>
        <v>2.1019999999999999</v>
      </c>
      <c r="AW497" s="2"/>
      <c r="AX497" s="8">
        <f t="shared" si="68"/>
        <v>33.000000000000007</v>
      </c>
      <c r="AY497" s="8">
        <f t="shared" si="69"/>
        <v>25.580000000000027</v>
      </c>
      <c r="AZ497" s="2"/>
      <c r="BA497" s="2">
        <f t="shared" si="70"/>
        <v>0.61000000000000032</v>
      </c>
      <c r="BB497" s="2">
        <f t="shared" si="71"/>
        <v>0.52000000000000046</v>
      </c>
      <c r="BC497" s="2"/>
      <c r="CB497" s="2"/>
    </row>
    <row r="498" spans="1:80" x14ac:dyDescent="0.25">
      <c r="A498" s="5">
        <f t="shared" si="72"/>
        <v>45975</v>
      </c>
      <c r="B498" t="s">
        <v>518</v>
      </c>
      <c r="C498" s="2">
        <v>4.59</v>
      </c>
      <c r="D498" s="2">
        <v>4.1399999999999997</v>
      </c>
      <c r="E498" s="2">
        <v>2.72</v>
      </c>
      <c r="F498" s="2">
        <v>3.48</v>
      </c>
      <c r="G498" s="7">
        <v>1.702</v>
      </c>
      <c r="H498" s="2">
        <v>4.1900000000000004</v>
      </c>
      <c r="I498" s="2">
        <v>2.67</v>
      </c>
      <c r="J498" s="2">
        <v>3.23</v>
      </c>
      <c r="K498" s="2">
        <v>3.46</v>
      </c>
      <c r="L498" s="2">
        <v>3.23</v>
      </c>
      <c r="M498" s="3">
        <v>4.4363999999999999</v>
      </c>
      <c r="N498" s="2"/>
      <c r="O498" s="2">
        <v>3.87</v>
      </c>
      <c r="P498" s="2">
        <v>3.61</v>
      </c>
      <c r="Q498" s="2"/>
      <c r="R498" s="3">
        <v>3.6694</v>
      </c>
      <c r="S498" s="3">
        <v>3.6040999999999999</v>
      </c>
      <c r="T498" s="4">
        <v>3.5939999999999999</v>
      </c>
      <c r="U498" s="4">
        <v>3.3769999999999998</v>
      </c>
      <c r="V498" s="3">
        <v>2.032</v>
      </c>
      <c r="W498" s="3">
        <v>2.0790000000000002</v>
      </c>
      <c r="X498" s="2"/>
      <c r="Y498" s="2">
        <v>3.82</v>
      </c>
      <c r="Z498" s="2">
        <v>3.87</v>
      </c>
      <c r="AA498" s="2">
        <v>3.88</v>
      </c>
      <c r="AB498" s="2">
        <v>3.96</v>
      </c>
      <c r="AC498" s="2">
        <v>4.0199999999999996</v>
      </c>
      <c r="AD498" s="2">
        <v>4.18</v>
      </c>
      <c r="AE498" s="2">
        <v>4.18</v>
      </c>
      <c r="AF498" s="2">
        <v>4.46</v>
      </c>
      <c r="AG498" s="2">
        <v>4.5199999999999996</v>
      </c>
      <c r="AH498" s="2">
        <v>4.59</v>
      </c>
      <c r="AI498" s="2">
        <v>5</v>
      </c>
      <c r="AJ498" s="2">
        <v>5.27</v>
      </c>
      <c r="AK498" s="2">
        <v>5.41</v>
      </c>
      <c r="AL498" s="11">
        <v>3.4519559000000002</v>
      </c>
      <c r="AM498" s="11">
        <v>3.5676095000000001</v>
      </c>
      <c r="AN498" s="11">
        <v>3.7074338999999998</v>
      </c>
      <c r="AO498" s="11">
        <v>3.8474373000000002</v>
      </c>
      <c r="AP498" s="11">
        <v>4.0065131000000003</v>
      </c>
      <c r="AQ498" s="11">
        <v>4.1814596999999996</v>
      </c>
      <c r="AR498" s="11"/>
      <c r="AS498" s="2"/>
      <c r="AT498" s="7">
        <f t="shared" si="65"/>
        <v>3.5387999999999997</v>
      </c>
      <c r="AU498" s="7">
        <f t="shared" si="66"/>
        <v>3.1599999999999997</v>
      </c>
      <c r="AV498" s="7">
        <f t="shared" si="67"/>
        <v>2.1260000000000003</v>
      </c>
      <c r="AW498" s="2"/>
      <c r="AX498" s="8">
        <f t="shared" si="68"/>
        <v>45.000000000000014</v>
      </c>
      <c r="AY498" s="8">
        <f t="shared" si="69"/>
        <v>37.880000000000003</v>
      </c>
      <c r="AZ498" s="2"/>
      <c r="BA498" s="2">
        <f t="shared" si="70"/>
        <v>0.71999999999999975</v>
      </c>
      <c r="BB498" s="2">
        <f t="shared" si="71"/>
        <v>0.5299999999999998</v>
      </c>
      <c r="BC498" s="2"/>
      <c r="CB498" s="2"/>
    </row>
    <row r="499" spans="1:80" x14ac:dyDescent="0.25">
      <c r="A499" s="5">
        <f t="shared" si="72"/>
        <v>45978</v>
      </c>
      <c r="B499" t="s">
        <v>519</v>
      </c>
      <c r="C499" s="2">
        <v>4.54</v>
      </c>
      <c r="D499" s="2">
        <v>4.13</v>
      </c>
      <c r="E499" s="2">
        <v>2.72</v>
      </c>
      <c r="F499" s="2">
        <v>3.44</v>
      </c>
      <c r="G499" s="7">
        <v>1.7330000000000001</v>
      </c>
      <c r="H499" s="2">
        <v>4.34</v>
      </c>
      <c r="I499" s="2">
        <v>2.67</v>
      </c>
      <c r="J499" s="2">
        <v>3.24</v>
      </c>
      <c r="K499" s="2">
        <v>3.46</v>
      </c>
      <c r="L499" s="2">
        <v>3.21</v>
      </c>
      <c r="M499" s="3">
        <v>4.4763000000000002</v>
      </c>
      <c r="N499" s="2"/>
      <c r="O499" s="2">
        <v>3.83</v>
      </c>
      <c r="P499" s="2">
        <v>3.61</v>
      </c>
      <c r="Q499" s="2"/>
      <c r="R499" s="3">
        <v>3.6516000000000002</v>
      </c>
      <c r="S499" s="3">
        <v>3.5710000000000002</v>
      </c>
      <c r="T499" s="4">
        <v>3.605</v>
      </c>
      <c r="U499" s="4">
        <v>3.3809999999999998</v>
      </c>
      <c r="V499" s="3">
        <v>2.0379999999999998</v>
      </c>
      <c r="W499" s="3">
        <v>2.085</v>
      </c>
      <c r="X499" s="2"/>
      <c r="Y499" s="2">
        <v>3.77</v>
      </c>
      <c r="Z499" s="2">
        <v>3.83</v>
      </c>
      <c r="AA499" s="2">
        <v>3.83</v>
      </c>
      <c r="AB499" s="2">
        <v>3.91</v>
      </c>
      <c r="AC499" s="2">
        <v>3.97</v>
      </c>
      <c r="AD499" s="2">
        <v>4.13</v>
      </c>
      <c r="AE499" s="2">
        <v>4.13</v>
      </c>
      <c r="AF499" s="2">
        <v>4.42</v>
      </c>
      <c r="AG499" s="2">
        <v>4.4800000000000004</v>
      </c>
      <c r="AH499" s="2">
        <v>4.54</v>
      </c>
      <c r="AI499" s="2">
        <v>4.95</v>
      </c>
      <c r="AJ499" s="2">
        <v>5.22</v>
      </c>
      <c r="AK499" s="2">
        <v>5.36</v>
      </c>
      <c r="AL499" s="11">
        <v>3.4134052000000001</v>
      </c>
      <c r="AM499" s="11">
        <v>3.5415054000000001</v>
      </c>
      <c r="AN499" s="11">
        <v>3.6756291999999999</v>
      </c>
      <c r="AO499" s="11">
        <v>3.8039844</v>
      </c>
      <c r="AP499" s="11">
        <v>3.9563424</v>
      </c>
      <c r="AQ499" s="11">
        <v>4.1315302000000003</v>
      </c>
      <c r="AR499" s="11"/>
      <c r="AS499" s="2"/>
      <c r="AT499" s="7">
        <f t="shared" si="65"/>
        <v>3.4904000000000002</v>
      </c>
      <c r="AU499" s="7">
        <f t="shared" si="66"/>
        <v>3.1569999999999996</v>
      </c>
      <c r="AV499" s="7">
        <f t="shared" si="67"/>
        <v>2.1320000000000001</v>
      </c>
      <c r="AW499" s="2"/>
      <c r="AX499" s="8">
        <f t="shared" si="68"/>
        <v>41.000000000000014</v>
      </c>
      <c r="AY499" s="8">
        <f t="shared" si="69"/>
        <v>33.34000000000006</v>
      </c>
      <c r="AZ499" s="2"/>
      <c r="BA499" s="2">
        <f t="shared" si="70"/>
        <v>0.71</v>
      </c>
      <c r="BB499" s="2">
        <f t="shared" si="71"/>
        <v>0.52</v>
      </c>
      <c r="BC499" s="2"/>
      <c r="CB499" s="2"/>
    </row>
    <row r="500" spans="1:80" x14ac:dyDescent="0.25">
      <c r="A500" s="5">
        <f t="shared" si="72"/>
        <v>45979</v>
      </c>
      <c r="B500" t="s">
        <v>520</v>
      </c>
      <c r="C500" s="2">
        <v>4.5599999999999996</v>
      </c>
      <c r="D500" s="2">
        <v>4.12</v>
      </c>
      <c r="E500" s="2">
        <v>2.71</v>
      </c>
      <c r="F500" s="2">
        <v>3.46</v>
      </c>
      <c r="G500" s="7">
        <v>1.748</v>
      </c>
      <c r="H500" s="2">
        <v>4.3099999999999996</v>
      </c>
      <c r="I500" s="2">
        <v>2.7</v>
      </c>
      <c r="J500" s="2">
        <v>3.26</v>
      </c>
      <c r="K500" s="2">
        <v>3.46</v>
      </c>
      <c r="L500" s="2">
        <v>3.22</v>
      </c>
      <c r="M500" s="3">
        <v>4.4396000000000004</v>
      </c>
      <c r="N500" s="2"/>
      <c r="O500" s="2">
        <v>3.84</v>
      </c>
      <c r="P500" s="2">
        <v>3.58</v>
      </c>
      <c r="Q500" s="2"/>
      <c r="R500" s="3">
        <v>3.6379999999999999</v>
      </c>
      <c r="S500" s="3">
        <v>3.5589</v>
      </c>
      <c r="T500" s="4">
        <v>3.589</v>
      </c>
      <c r="U500" s="4">
        <v>3.36</v>
      </c>
      <c r="V500" s="3">
        <v>2.0270000000000001</v>
      </c>
      <c r="W500" s="3">
        <v>2.069</v>
      </c>
      <c r="X500" s="2"/>
      <c r="Y500" s="2">
        <v>3.79</v>
      </c>
      <c r="Z500" s="2">
        <v>3.84</v>
      </c>
      <c r="AA500" s="2">
        <v>3.83</v>
      </c>
      <c r="AB500" s="2">
        <v>3.91</v>
      </c>
      <c r="AC500" s="2">
        <v>3.98</v>
      </c>
      <c r="AD500" s="2">
        <v>4.1399999999999997</v>
      </c>
      <c r="AE500" s="2">
        <v>4.1500000000000004</v>
      </c>
      <c r="AF500" s="2">
        <v>4.4400000000000004</v>
      </c>
      <c r="AG500" s="2">
        <v>4.5</v>
      </c>
      <c r="AH500" s="2">
        <v>4.5599999999999996</v>
      </c>
      <c r="AI500" s="2">
        <v>4.97</v>
      </c>
      <c r="AJ500" s="2">
        <v>5.25</v>
      </c>
      <c r="AK500" s="2">
        <v>5.39</v>
      </c>
      <c r="AL500" s="11">
        <v>3.4020907</v>
      </c>
      <c r="AM500" s="11">
        <v>3.5337027999999999</v>
      </c>
      <c r="AN500" s="11">
        <v>3.6691422</v>
      </c>
      <c r="AO500" s="11">
        <v>3.8098092000000001</v>
      </c>
      <c r="AP500" s="11">
        <v>3.9748546999999999</v>
      </c>
      <c r="AQ500" s="11">
        <v>4.1576021000000001</v>
      </c>
      <c r="AR500" s="11"/>
      <c r="AS500" s="2"/>
      <c r="AT500" s="7">
        <f t="shared" si="65"/>
        <v>3.4798</v>
      </c>
      <c r="AU500" s="7">
        <f t="shared" si="66"/>
        <v>3.1309999999999998</v>
      </c>
      <c r="AV500" s="7">
        <f t="shared" si="67"/>
        <v>2.1109999999999998</v>
      </c>
      <c r="AW500" s="2"/>
      <c r="AX500" s="8">
        <f t="shared" si="68"/>
        <v>43.99999999999995</v>
      </c>
      <c r="AY500" s="8">
        <f t="shared" si="69"/>
        <v>34.880000000000024</v>
      </c>
      <c r="AZ500" s="2"/>
      <c r="BA500" s="2">
        <f t="shared" si="70"/>
        <v>0.71999999999999975</v>
      </c>
      <c r="BB500" s="2">
        <f t="shared" si="71"/>
        <v>0.54</v>
      </c>
      <c r="BC500" s="2"/>
      <c r="CB500" s="2"/>
    </row>
    <row r="501" spans="1:80" x14ac:dyDescent="0.25">
      <c r="A501" s="5">
        <f t="shared" si="72"/>
        <v>45980</v>
      </c>
      <c r="B501" t="s">
        <v>521</v>
      </c>
      <c r="C501" s="2">
        <v>4.6100000000000003</v>
      </c>
      <c r="D501" s="2">
        <v>4.13</v>
      </c>
      <c r="E501" s="2">
        <v>2.72</v>
      </c>
      <c r="F501" s="2">
        <v>3.46</v>
      </c>
      <c r="G501" s="7">
        <v>1.772</v>
      </c>
      <c r="H501" s="2">
        <v>4.25</v>
      </c>
      <c r="I501" s="2">
        <v>2.63</v>
      </c>
      <c r="J501" s="2">
        <v>3.26</v>
      </c>
      <c r="K501" s="2">
        <v>3.47</v>
      </c>
      <c r="L501" s="2">
        <v>3.22</v>
      </c>
      <c r="M501" s="3">
        <v>4.4170999999999996</v>
      </c>
      <c r="N501" s="2"/>
      <c r="O501" s="2">
        <v>3.89</v>
      </c>
      <c r="P501" s="2">
        <v>3.6</v>
      </c>
      <c r="Q501" s="2"/>
      <c r="R501" s="3">
        <v>3.6356999999999999</v>
      </c>
      <c r="S501" s="3">
        <v>3.5634000000000001</v>
      </c>
      <c r="T501" s="4">
        <v>3.5760000000000001</v>
      </c>
      <c r="U501" s="4">
        <v>3.347</v>
      </c>
      <c r="V501" s="3">
        <v>2.0219999999999998</v>
      </c>
      <c r="W501" s="3">
        <v>2.0640000000000001</v>
      </c>
      <c r="X501" s="2"/>
      <c r="Y501" s="2">
        <v>3.81</v>
      </c>
      <c r="Z501" s="2">
        <v>3.89</v>
      </c>
      <c r="AA501" s="2">
        <v>3.85</v>
      </c>
      <c r="AB501" s="2">
        <v>3.94</v>
      </c>
      <c r="AC501" s="2">
        <v>4.0199999999999996</v>
      </c>
      <c r="AD501" s="2">
        <v>4.18</v>
      </c>
      <c r="AE501" s="2">
        <v>4.1900000000000004</v>
      </c>
      <c r="AF501" s="2">
        <v>4.49</v>
      </c>
      <c r="AG501" s="2">
        <v>4.55</v>
      </c>
      <c r="AH501" s="2">
        <v>4.6100000000000003</v>
      </c>
      <c r="AI501" s="2">
        <v>5.05</v>
      </c>
      <c r="AJ501" s="2">
        <v>5.32</v>
      </c>
      <c r="AK501" s="2">
        <v>5.49</v>
      </c>
      <c r="AL501" s="11">
        <v>3.4181021</v>
      </c>
      <c r="AM501" s="11">
        <v>3.5664723</v>
      </c>
      <c r="AN501" s="11">
        <v>3.7072470000000002</v>
      </c>
      <c r="AO501" s="11">
        <v>3.8509142999999999</v>
      </c>
      <c r="AP501" s="11">
        <v>4.0229054</v>
      </c>
      <c r="AQ501" s="11">
        <v>4.2130454000000004</v>
      </c>
      <c r="AR501" s="11"/>
      <c r="AS501" s="2"/>
      <c r="AT501" s="7">
        <f t="shared" si="65"/>
        <v>3.4911000000000003</v>
      </c>
      <c r="AU501" s="7">
        <f t="shared" si="66"/>
        <v>3.1179999999999999</v>
      </c>
      <c r="AV501" s="7">
        <f t="shared" si="67"/>
        <v>2.1060000000000003</v>
      </c>
      <c r="AW501" s="2"/>
      <c r="AX501" s="8">
        <f t="shared" si="68"/>
        <v>48.000000000000043</v>
      </c>
      <c r="AY501" s="8">
        <f t="shared" si="69"/>
        <v>37.310000000000045</v>
      </c>
      <c r="AZ501" s="2"/>
      <c r="BA501" s="2">
        <f t="shared" si="70"/>
        <v>0.7200000000000002</v>
      </c>
      <c r="BB501" s="2">
        <f t="shared" si="71"/>
        <v>0.5299999999999998</v>
      </c>
      <c r="BC501" s="2"/>
      <c r="CB501" s="2"/>
    </row>
    <row r="502" spans="1:80" x14ac:dyDescent="0.25">
      <c r="A502" s="5">
        <f t="shared" si="72"/>
        <v>45981</v>
      </c>
      <c r="B502" t="s">
        <v>522</v>
      </c>
      <c r="C502" s="2">
        <v>4.6399999999999997</v>
      </c>
      <c r="D502" s="2">
        <v>4.0999999999999996</v>
      </c>
      <c r="E502" s="2">
        <v>2.72</v>
      </c>
      <c r="F502" s="2">
        <v>3.48</v>
      </c>
      <c r="G502" s="7">
        <v>1.8160000000000001</v>
      </c>
      <c r="H502" s="2">
        <v>4.28</v>
      </c>
      <c r="I502" s="2">
        <v>2.67</v>
      </c>
      <c r="J502" s="2">
        <v>3.23</v>
      </c>
      <c r="K502" s="2">
        <v>3.49</v>
      </c>
      <c r="L502" s="2">
        <v>3.23</v>
      </c>
      <c r="M502" s="3">
        <v>4.4692999999999996</v>
      </c>
      <c r="N502" s="2"/>
      <c r="O502" s="2">
        <v>3.84</v>
      </c>
      <c r="P502" s="2">
        <v>3.56</v>
      </c>
      <c r="Q502" s="2"/>
      <c r="R502" s="3">
        <v>3.6261999999999999</v>
      </c>
      <c r="S502" s="3">
        <v>3.5495999999999999</v>
      </c>
      <c r="T502" s="4">
        <v>3.6179999999999999</v>
      </c>
      <c r="U502" s="4">
        <v>3.387</v>
      </c>
      <c r="V502" s="3">
        <v>2.0209999999999999</v>
      </c>
      <c r="W502" s="3">
        <v>2.0579999999999998</v>
      </c>
      <c r="X502" s="2"/>
      <c r="Y502" s="2">
        <v>3.8</v>
      </c>
      <c r="Z502" s="2">
        <v>3.84</v>
      </c>
      <c r="AA502" s="2">
        <v>3.83</v>
      </c>
      <c r="AB502" s="2">
        <v>3.92</v>
      </c>
      <c r="AC502" s="2">
        <v>3.99</v>
      </c>
      <c r="AD502" s="2">
        <v>4.1500000000000004</v>
      </c>
      <c r="AE502" s="2">
        <v>4.17</v>
      </c>
      <c r="AF502" s="2">
        <v>4.46</v>
      </c>
      <c r="AG502" s="2">
        <v>4.5199999999999996</v>
      </c>
      <c r="AH502" s="2">
        <v>4.6399999999999997</v>
      </c>
      <c r="AI502" s="2">
        <v>5.01</v>
      </c>
      <c r="AJ502" s="2">
        <v>5.28</v>
      </c>
      <c r="AK502" s="2">
        <v>5.42</v>
      </c>
      <c r="AL502" s="11">
        <v>3.3922208</v>
      </c>
      <c r="AM502" s="11">
        <v>3.5248634000000001</v>
      </c>
      <c r="AN502" s="11">
        <v>3.6714332000000001</v>
      </c>
      <c r="AO502" s="11">
        <v>3.8317131999999998</v>
      </c>
      <c r="AP502" s="11">
        <v>4.0095618000000002</v>
      </c>
      <c r="AQ502" s="11">
        <v>4.1963220999999997</v>
      </c>
      <c r="AR502" s="11"/>
      <c r="AS502" s="2"/>
      <c r="AT502" s="7">
        <f t="shared" si="65"/>
        <v>3.4729999999999999</v>
      </c>
      <c r="AU502" s="7">
        <f t="shared" si="66"/>
        <v>3.1560000000000001</v>
      </c>
      <c r="AV502" s="7">
        <f t="shared" si="67"/>
        <v>2.0949999999999998</v>
      </c>
      <c r="AW502" s="2"/>
      <c r="AX502" s="8">
        <f t="shared" si="68"/>
        <v>54</v>
      </c>
      <c r="AY502" s="8">
        <f t="shared" si="69"/>
        <v>31.699999999999974</v>
      </c>
      <c r="AZ502" s="2"/>
      <c r="BA502" s="2">
        <f t="shared" si="70"/>
        <v>0.79999999999999982</v>
      </c>
      <c r="BB502" s="2">
        <f t="shared" si="71"/>
        <v>0.53999999999999959</v>
      </c>
      <c r="BC502" s="2"/>
      <c r="CB502" s="2"/>
    </row>
    <row r="503" spans="1:80" x14ac:dyDescent="0.25">
      <c r="A503" s="5">
        <f t="shared" si="72"/>
        <v>45982</v>
      </c>
      <c r="B503" t="s">
        <v>523</v>
      </c>
      <c r="C503" s="2">
        <v>4.55</v>
      </c>
      <c r="D503" s="2">
        <v>4.0599999999999996</v>
      </c>
      <c r="E503" s="2">
        <v>2.7</v>
      </c>
      <c r="F503" s="2">
        <v>3.46</v>
      </c>
      <c r="G503" s="7">
        <v>1.772</v>
      </c>
      <c r="H503" s="2">
        <v>4.3099999999999996</v>
      </c>
      <c r="I503" s="2">
        <v>2.67</v>
      </c>
      <c r="J503" s="2">
        <v>3.2</v>
      </c>
      <c r="K503" s="2">
        <v>3.47</v>
      </c>
      <c r="L503" s="2">
        <v>3.22</v>
      </c>
      <c r="M503" s="3">
        <v>4.4600999999999997</v>
      </c>
      <c r="N503" s="2"/>
      <c r="O503" s="2">
        <v>3.78</v>
      </c>
      <c r="P503" s="2">
        <v>3.51</v>
      </c>
      <c r="Q503" s="2"/>
      <c r="R503" s="3">
        <v>3.6097000000000001</v>
      </c>
      <c r="S503" s="3">
        <v>3.5352999999999999</v>
      </c>
      <c r="T503" s="4">
        <v>3.5409999999999999</v>
      </c>
      <c r="U503" s="4">
        <v>3.2949999999999999</v>
      </c>
      <c r="V503" s="3">
        <v>2.0169999999999999</v>
      </c>
      <c r="W503" s="3">
        <v>2.0489999999999999</v>
      </c>
      <c r="X503" s="2"/>
      <c r="Y503" s="2">
        <v>3.79</v>
      </c>
      <c r="Z503" s="2">
        <v>3.78</v>
      </c>
      <c r="AA503" s="2">
        <v>3.81</v>
      </c>
      <c r="AB503" s="2">
        <v>3.9</v>
      </c>
      <c r="AC503" s="2">
        <v>3.98</v>
      </c>
      <c r="AD503" s="2">
        <v>4.13</v>
      </c>
      <c r="AE503" s="2">
        <v>4.13</v>
      </c>
      <c r="AF503" s="2">
        <v>4.42</v>
      </c>
      <c r="AG503" s="2">
        <v>4.49</v>
      </c>
      <c r="AH503" s="2">
        <v>4.55</v>
      </c>
      <c r="AI503" s="2">
        <v>4.97</v>
      </c>
      <c r="AJ503" s="2">
        <v>5.23</v>
      </c>
      <c r="AK503" s="2">
        <v>5.37</v>
      </c>
      <c r="AL503" s="11">
        <v>3.3755313</v>
      </c>
      <c r="AM503" s="11">
        <v>3.4988706000000001</v>
      </c>
      <c r="AN503" s="11">
        <v>3.6574214</v>
      </c>
      <c r="AO503" s="11">
        <v>3.8105057000000002</v>
      </c>
      <c r="AP503" s="11">
        <v>3.9764827</v>
      </c>
      <c r="AQ503" s="11">
        <v>4.1539020999999998</v>
      </c>
      <c r="AR503" s="11"/>
      <c r="AS503" s="2"/>
      <c r="AT503" s="7">
        <f t="shared" si="65"/>
        <v>3.4608999999999996</v>
      </c>
      <c r="AU503" s="7">
        <f t="shared" si="66"/>
        <v>3.0489999999999999</v>
      </c>
      <c r="AV503" s="7">
        <f t="shared" si="67"/>
        <v>2.081</v>
      </c>
      <c r="AW503" s="2"/>
      <c r="AX503" s="8">
        <f t="shared" si="68"/>
        <v>49.000000000000021</v>
      </c>
      <c r="AY503" s="8">
        <f t="shared" si="69"/>
        <v>41.189999999999969</v>
      </c>
      <c r="AZ503" s="2"/>
      <c r="BA503" s="2">
        <f t="shared" si="70"/>
        <v>0.77</v>
      </c>
      <c r="BB503" s="2">
        <f t="shared" si="71"/>
        <v>0.54999999999999982</v>
      </c>
      <c r="BC503" s="2"/>
      <c r="CB503" s="2"/>
    </row>
    <row r="504" spans="1:80" x14ac:dyDescent="0.25">
      <c r="A504" s="5">
        <f t="shared" si="72"/>
        <v>45985</v>
      </c>
      <c r="B504" t="s">
        <v>524</v>
      </c>
      <c r="C504" s="2">
        <v>4.53</v>
      </c>
      <c r="D504" s="2">
        <v>4.04</v>
      </c>
      <c r="E504" s="2">
        <v>2.69</v>
      </c>
      <c r="F504" s="2">
        <v>3.44</v>
      </c>
      <c r="G504" s="7">
        <v>1.7809999999999999</v>
      </c>
      <c r="H504" s="2">
        <v>4.3099999999999996</v>
      </c>
      <c r="I504" s="2">
        <v>2.62</v>
      </c>
      <c r="J504" s="2">
        <v>3.17</v>
      </c>
      <c r="K504" s="2">
        <v>3.45</v>
      </c>
      <c r="L504" s="2">
        <v>3.21</v>
      </c>
      <c r="M504" s="3">
        <v>4.4436999999999998</v>
      </c>
      <c r="N504" s="2"/>
      <c r="O504" s="2">
        <v>3.82</v>
      </c>
      <c r="P504" s="2">
        <v>3.51</v>
      </c>
      <c r="Q504" s="2"/>
      <c r="R504" s="3">
        <v>3.6191</v>
      </c>
      <c r="S504" s="3">
        <v>3.5510000000000002</v>
      </c>
      <c r="T504" s="4">
        <v>3.5230000000000001</v>
      </c>
      <c r="U504" s="4">
        <v>3.2879999999999998</v>
      </c>
      <c r="V504" s="3">
        <v>2.0169999999999999</v>
      </c>
      <c r="W504" s="3">
        <v>2.0459999999999998</v>
      </c>
      <c r="X504" s="2"/>
      <c r="Y504" s="2">
        <v>3.79</v>
      </c>
      <c r="Z504" s="2">
        <v>3.82</v>
      </c>
      <c r="AA504" s="2">
        <v>3.81</v>
      </c>
      <c r="AB504" s="2">
        <v>3.9</v>
      </c>
      <c r="AC504" s="2">
        <v>3.97</v>
      </c>
      <c r="AD504" s="2">
        <v>4.13</v>
      </c>
      <c r="AE504" s="2">
        <v>4.13</v>
      </c>
      <c r="AF504" s="2">
        <v>4.41</v>
      </c>
      <c r="AG504" s="2">
        <v>4.47</v>
      </c>
      <c r="AH504" s="2">
        <v>4.53</v>
      </c>
      <c r="AI504" s="2">
        <v>4.96</v>
      </c>
      <c r="AJ504" s="2">
        <v>5.23</v>
      </c>
      <c r="AK504" s="2">
        <v>5.4</v>
      </c>
      <c r="AL504" s="11">
        <v>3.3840498999999999</v>
      </c>
      <c r="AM504" s="11">
        <v>3.5462593</v>
      </c>
      <c r="AN504" s="11">
        <v>3.6901071000000001</v>
      </c>
      <c r="AO504" s="11">
        <v>3.8169034000000002</v>
      </c>
      <c r="AP504" s="11">
        <v>3.9679962999999998</v>
      </c>
      <c r="AQ504" s="11">
        <v>4.1420374000000004</v>
      </c>
      <c r="AR504" s="11"/>
      <c r="AS504" s="2"/>
      <c r="AT504" s="7">
        <f t="shared" si="65"/>
        <v>3.4829000000000003</v>
      </c>
      <c r="AU504" s="7">
        <f t="shared" si="66"/>
        <v>3.0529999999999995</v>
      </c>
      <c r="AV504" s="7">
        <f t="shared" si="67"/>
        <v>2.0749999999999997</v>
      </c>
      <c r="AW504" s="2"/>
      <c r="AX504" s="8">
        <f t="shared" si="68"/>
        <v>49.000000000000021</v>
      </c>
      <c r="AY504" s="8">
        <f t="shared" si="69"/>
        <v>42.99000000000008</v>
      </c>
      <c r="AZ504" s="2"/>
      <c r="BA504" s="2">
        <f t="shared" si="70"/>
        <v>0.71000000000000041</v>
      </c>
      <c r="BB504" s="2">
        <f t="shared" si="71"/>
        <v>0.53000000000000025</v>
      </c>
      <c r="BC504" s="2"/>
      <c r="CB504" s="2"/>
    </row>
    <row r="505" spans="1:80" x14ac:dyDescent="0.25">
      <c r="A505" s="5">
        <f t="shared" si="72"/>
        <v>45986</v>
      </c>
      <c r="B505" t="s">
        <v>525</v>
      </c>
      <c r="C505" s="2">
        <v>4.53</v>
      </c>
      <c r="D505" s="2">
        <v>4.01</v>
      </c>
      <c r="E505" s="2">
        <v>2.68</v>
      </c>
      <c r="F505" s="2">
        <v>3.4</v>
      </c>
      <c r="G505" s="7">
        <v>1.802</v>
      </c>
      <c r="H505" s="2">
        <v>4.29</v>
      </c>
      <c r="I505" s="2">
        <v>2.65</v>
      </c>
      <c r="J505" s="2">
        <v>3.15</v>
      </c>
      <c r="K505" s="2">
        <v>3.41</v>
      </c>
      <c r="L505" s="2">
        <v>3.17</v>
      </c>
      <c r="M505" s="3">
        <v>4.4286000000000003</v>
      </c>
      <c r="N505" s="2"/>
      <c r="O505" s="2">
        <v>3.79</v>
      </c>
      <c r="P505" s="2">
        <v>3.46</v>
      </c>
      <c r="Q505" s="2"/>
      <c r="R505" s="3">
        <v>3.6057000000000001</v>
      </c>
      <c r="S505" s="3">
        <v>3.5253999999999999</v>
      </c>
      <c r="T505" s="4">
        <v>3.5169999999999999</v>
      </c>
      <c r="U505" s="4">
        <v>3.2869999999999999</v>
      </c>
      <c r="V505" s="3">
        <v>2.0150000000000001</v>
      </c>
      <c r="W505" s="3">
        <v>2.044</v>
      </c>
      <c r="X505" s="2"/>
      <c r="Y505" s="2">
        <v>3.76</v>
      </c>
      <c r="Z505" s="2">
        <v>3.79</v>
      </c>
      <c r="AA505" s="2">
        <v>3.78</v>
      </c>
      <c r="AB505" s="2">
        <v>3.86</v>
      </c>
      <c r="AC505" s="2">
        <v>3.93</v>
      </c>
      <c r="AD505" s="2">
        <v>4.09</v>
      </c>
      <c r="AE505" s="2">
        <v>4.09</v>
      </c>
      <c r="AF505" s="2">
        <v>4.37</v>
      </c>
      <c r="AG505" s="2">
        <v>4.43</v>
      </c>
      <c r="AH505" s="2">
        <v>4.53</v>
      </c>
      <c r="AI505" s="2">
        <v>4.92</v>
      </c>
      <c r="AJ505" s="2">
        <v>5.19</v>
      </c>
      <c r="AK505" s="2">
        <v>5.32</v>
      </c>
      <c r="AL505" s="11">
        <v>3.3579837000000001</v>
      </c>
      <c r="AM505" s="11">
        <v>3.4922395000000002</v>
      </c>
      <c r="AN505" s="11">
        <v>3.6319002999999999</v>
      </c>
      <c r="AO505" s="11">
        <v>3.7694893999999999</v>
      </c>
      <c r="AP505" s="11">
        <v>3.9303441000000001</v>
      </c>
      <c r="AQ505" s="11">
        <v>4.1110867999999998</v>
      </c>
      <c r="AR505" s="11"/>
      <c r="AS505" s="2"/>
      <c r="AT505" s="7">
        <f t="shared" si="65"/>
        <v>3.4450999999999996</v>
      </c>
      <c r="AU505" s="7">
        <f t="shared" si="66"/>
        <v>3.0569999999999999</v>
      </c>
      <c r="AV505" s="7">
        <f t="shared" si="67"/>
        <v>2.073</v>
      </c>
      <c r="AW505" s="2"/>
      <c r="AX505" s="8">
        <f t="shared" si="68"/>
        <v>52.000000000000043</v>
      </c>
      <c r="AY505" s="8">
        <f t="shared" si="69"/>
        <v>38.809999999999967</v>
      </c>
      <c r="AZ505" s="2"/>
      <c r="BA505" s="2">
        <f t="shared" si="70"/>
        <v>0.74000000000000021</v>
      </c>
      <c r="BB505" s="2">
        <f t="shared" si="71"/>
        <v>0.54999999999999982</v>
      </c>
      <c r="BC505" s="2"/>
      <c r="CB505" s="2"/>
    </row>
    <row r="506" spans="1:80" x14ac:dyDescent="0.25">
      <c r="A506" s="5">
        <f t="shared" si="72"/>
        <v>45987</v>
      </c>
      <c r="B506" t="s">
        <v>526</v>
      </c>
      <c r="C506" s="2">
        <v>4.42</v>
      </c>
      <c r="D506" s="2">
        <v>4</v>
      </c>
      <c r="E506" s="2">
        <v>2.67</v>
      </c>
      <c r="F506" s="2">
        <v>3.39</v>
      </c>
      <c r="G506" s="7">
        <v>1.802</v>
      </c>
      <c r="H506" s="2">
        <v>4.3600000000000003</v>
      </c>
      <c r="I506" s="2">
        <v>2.69</v>
      </c>
      <c r="J506" s="2">
        <v>3.14</v>
      </c>
      <c r="K506" s="2">
        <v>3.4</v>
      </c>
      <c r="L506" s="2">
        <v>3.16</v>
      </c>
      <c r="M506" s="3">
        <v>4.5312000000000001</v>
      </c>
      <c r="N506" s="2"/>
      <c r="O506" s="2">
        <v>3.82</v>
      </c>
      <c r="P506" s="2">
        <v>3.48</v>
      </c>
      <c r="Q506" s="2"/>
      <c r="R506" s="3">
        <v>3.5865</v>
      </c>
      <c r="S506" s="3">
        <v>3.4969000000000001</v>
      </c>
      <c r="T506" s="4">
        <v>3.4990000000000001</v>
      </c>
      <c r="U506" s="4">
        <v>3.2650000000000001</v>
      </c>
      <c r="V506" s="3">
        <v>2.0169999999999999</v>
      </c>
      <c r="W506" s="3">
        <v>2.0449999999999999</v>
      </c>
      <c r="X506" s="2"/>
      <c r="Y506" s="2">
        <v>3.73</v>
      </c>
      <c r="Z506" s="2">
        <v>3.82</v>
      </c>
      <c r="AA506" s="2">
        <v>3.74</v>
      </c>
      <c r="AB506" s="2">
        <v>3.81</v>
      </c>
      <c r="AC506" s="2">
        <v>3.89</v>
      </c>
      <c r="AD506" s="2">
        <v>4.04</v>
      </c>
      <c r="AE506" s="2">
        <v>4.0199999999999996</v>
      </c>
      <c r="AF506" s="2">
        <v>4.3</v>
      </c>
      <c r="AG506" s="2">
        <v>4.3600000000000003</v>
      </c>
      <c r="AH506" s="2">
        <v>4.42</v>
      </c>
      <c r="AI506" s="2">
        <v>4.83</v>
      </c>
      <c r="AJ506" s="2">
        <v>5.09</v>
      </c>
      <c r="AK506" s="2">
        <v>5.2</v>
      </c>
      <c r="AL506" s="11">
        <v>3.3471994</v>
      </c>
      <c r="AM506" s="11">
        <v>3.4601280000000001</v>
      </c>
      <c r="AN506" s="11">
        <v>3.5839053000000001</v>
      </c>
      <c r="AO506" s="11">
        <v>3.7120815</v>
      </c>
      <c r="AP506" s="11">
        <v>3.8671997999999999</v>
      </c>
      <c r="AQ506" s="11">
        <v>4.0435074000000002</v>
      </c>
      <c r="AR506" s="11"/>
      <c r="AS506" s="2"/>
      <c r="AT506" s="7">
        <f t="shared" si="65"/>
        <v>3.4073000000000002</v>
      </c>
      <c r="AU506" s="7">
        <f t="shared" si="66"/>
        <v>3.0310000000000001</v>
      </c>
      <c r="AV506" s="7">
        <f t="shared" si="67"/>
        <v>2.073</v>
      </c>
      <c r="AW506" s="2"/>
      <c r="AX506" s="8">
        <f t="shared" si="68"/>
        <v>41.999999999999993</v>
      </c>
      <c r="AY506" s="8">
        <f t="shared" si="69"/>
        <v>37.63000000000001</v>
      </c>
      <c r="AZ506" s="2"/>
      <c r="BA506" s="2">
        <f t="shared" si="70"/>
        <v>0.60000000000000009</v>
      </c>
      <c r="BB506" s="2">
        <f t="shared" si="71"/>
        <v>0.52</v>
      </c>
      <c r="BC506" s="2"/>
      <c r="CB506" s="2"/>
    </row>
    <row r="507" spans="1:80" x14ac:dyDescent="0.25">
      <c r="A507" s="5">
        <f t="shared" si="72"/>
        <v>45988</v>
      </c>
      <c r="B507" t="s">
        <v>527</v>
      </c>
      <c r="C507" s="2">
        <v>4.45</v>
      </c>
      <c r="D507" s="2" t="e">
        <v>#N/A</v>
      </c>
      <c r="E507" s="2">
        <v>2.68</v>
      </c>
      <c r="F507" s="2">
        <v>3.4</v>
      </c>
      <c r="G507" s="7">
        <v>1.794</v>
      </c>
      <c r="H507" s="2">
        <v>4.37</v>
      </c>
      <c r="I507" s="2">
        <v>2.67</v>
      </c>
      <c r="J507" s="2">
        <v>3.13</v>
      </c>
      <c r="K507" s="2">
        <v>3.41</v>
      </c>
      <c r="L507" s="2">
        <v>3.17</v>
      </c>
      <c r="M507" s="3">
        <v>4.4977</v>
      </c>
      <c r="N507" s="2"/>
      <c r="O507" s="2">
        <v>3.75</v>
      </c>
      <c r="P507" s="2" t="e">
        <v>#N/A</v>
      </c>
      <c r="Q507" s="2"/>
      <c r="R507" s="3">
        <v>3.593</v>
      </c>
      <c r="S507" s="3">
        <v>3.5114999999999998</v>
      </c>
      <c r="T507" s="4">
        <v>3.5009999999999999</v>
      </c>
      <c r="U507" s="4">
        <v>3.28</v>
      </c>
      <c r="V507" s="3">
        <v>2.0219999999999998</v>
      </c>
      <c r="W507" s="3">
        <v>2.0529999999999999</v>
      </c>
      <c r="X507" s="2"/>
      <c r="Y507" s="2">
        <v>3.71</v>
      </c>
      <c r="Z507" s="2">
        <v>3.75</v>
      </c>
      <c r="AA507" s="2">
        <v>3.76</v>
      </c>
      <c r="AB507" s="2">
        <v>3.84</v>
      </c>
      <c r="AC507" s="2">
        <v>3.93</v>
      </c>
      <c r="AD507" s="2">
        <v>4.08</v>
      </c>
      <c r="AE507" s="2">
        <v>4.05</v>
      </c>
      <c r="AF507" s="2">
        <v>4.33</v>
      </c>
      <c r="AG507" s="2">
        <v>4.3899999999999997</v>
      </c>
      <c r="AH507" s="2">
        <v>4.45</v>
      </c>
      <c r="AI507" s="2">
        <v>4.8600000000000003</v>
      </c>
      <c r="AJ507" s="2">
        <v>5.12</v>
      </c>
      <c r="AK507" s="2">
        <v>5.22</v>
      </c>
      <c r="AL507" s="11">
        <v>3.3607990999999999</v>
      </c>
      <c r="AM507" s="11">
        <v>3.4713664</v>
      </c>
      <c r="AN507" s="11">
        <v>3.5942264000000002</v>
      </c>
      <c r="AO507" s="11">
        <v>3.7352064999999999</v>
      </c>
      <c r="AP507" s="11">
        <v>3.8969947999999999</v>
      </c>
      <c r="AQ507" s="11">
        <v>4.0700814999999997</v>
      </c>
      <c r="AR507" s="11"/>
      <c r="AS507" s="2"/>
      <c r="AT507" s="7">
        <f t="shared" si="65"/>
        <v>3.4299999999999997</v>
      </c>
      <c r="AU507" s="7">
        <f t="shared" si="66"/>
        <v>3.0589999999999997</v>
      </c>
      <c r="AV507" s="7">
        <f t="shared" si="67"/>
        <v>2.0840000000000001</v>
      </c>
      <c r="AW507" s="2"/>
      <c r="AX507" s="8" t="e">
        <f t="shared" si="68"/>
        <v>#N/A</v>
      </c>
      <c r="AY507" s="8">
        <f t="shared" si="69"/>
        <v>37.1</v>
      </c>
      <c r="AZ507" s="2"/>
      <c r="BA507" s="2">
        <f t="shared" si="70"/>
        <v>0.70000000000000018</v>
      </c>
      <c r="BB507" s="2" t="e">
        <f t="shared" si="71"/>
        <v>#N/A</v>
      </c>
      <c r="BC507" s="2"/>
      <c r="CB507" s="2"/>
    </row>
    <row r="508" spans="1:80" x14ac:dyDescent="0.25">
      <c r="A508" s="5">
        <f t="shared" si="72"/>
        <v>45989</v>
      </c>
      <c r="B508" t="s">
        <v>528</v>
      </c>
      <c r="C508" s="2">
        <v>4.4400000000000004</v>
      </c>
      <c r="D508" s="2">
        <v>4.0199999999999996</v>
      </c>
      <c r="E508" s="2">
        <v>2.69</v>
      </c>
      <c r="F508" s="2">
        <v>3.4</v>
      </c>
      <c r="G508" s="7">
        <v>1.802</v>
      </c>
      <c r="H508" s="2">
        <v>4.3899999999999997</v>
      </c>
      <c r="I508" s="2">
        <v>2.69</v>
      </c>
      <c r="J508" s="2">
        <v>3.15</v>
      </c>
      <c r="K508" s="2">
        <v>3.41</v>
      </c>
      <c r="L508" s="2">
        <v>3.17</v>
      </c>
      <c r="M508" s="3">
        <v>4.5189000000000004</v>
      </c>
      <c r="N508" s="2"/>
      <c r="O508" s="2">
        <v>3.82</v>
      </c>
      <c r="P508" s="2">
        <v>3.49</v>
      </c>
      <c r="Q508" s="2"/>
      <c r="R508" s="3">
        <v>3.5922999999999998</v>
      </c>
      <c r="S508" s="3">
        <v>3.5129000000000001</v>
      </c>
      <c r="T508" s="4">
        <v>3.5070000000000001</v>
      </c>
      <c r="U508" s="4">
        <v>3.2789999999999999</v>
      </c>
      <c r="V508" s="3">
        <v>2.0270000000000001</v>
      </c>
      <c r="W508" s="3">
        <v>2.0590000000000002</v>
      </c>
      <c r="X508" s="2"/>
      <c r="Y508" s="2">
        <v>3.74</v>
      </c>
      <c r="Z508" s="2">
        <v>3.82</v>
      </c>
      <c r="AA508" s="2">
        <v>3.75</v>
      </c>
      <c r="AB508" s="2">
        <v>3.83</v>
      </c>
      <c r="AC508" s="2">
        <v>3.9</v>
      </c>
      <c r="AD508" s="2">
        <v>4.04</v>
      </c>
      <c r="AE508" s="2">
        <v>4.04</v>
      </c>
      <c r="AF508" s="2">
        <v>4.33</v>
      </c>
      <c r="AG508" s="2">
        <v>4.3899999999999997</v>
      </c>
      <c r="AH508" s="2">
        <v>4.4400000000000004</v>
      </c>
      <c r="AI508" s="2">
        <v>4.8499999999999996</v>
      </c>
      <c r="AJ508" s="2">
        <v>5.0999999999999996</v>
      </c>
      <c r="AK508" s="2">
        <v>5.2</v>
      </c>
      <c r="AL508" s="11">
        <v>3.3659837000000001</v>
      </c>
      <c r="AM508" s="11">
        <v>3.4591820000000002</v>
      </c>
      <c r="AN508" s="11">
        <v>3.5966355999999999</v>
      </c>
      <c r="AO508" s="11">
        <v>3.7390143</v>
      </c>
      <c r="AP508" s="11">
        <v>3.895937</v>
      </c>
      <c r="AQ508" s="11">
        <v>4.0630258000000001</v>
      </c>
      <c r="AR508" s="11"/>
      <c r="AS508" s="2"/>
      <c r="AT508" s="7">
        <f t="shared" si="65"/>
        <v>3.4335000000000004</v>
      </c>
      <c r="AU508" s="7">
        <f t="shared" si="66"/>
        <v>3.0509999999999997</v>
      </c>
      <c r="AV508" s="7">
        <f t="shared" si="67"/>
        <v>2.0910000000000002</v>
      </c>
      <c r="AW508" s="2"/>
      <c r="AX508" s="8">
        <f t="shared" si="68"/>
        <v>42.000000000000085</v>
      </c>
      <c r="AY508" s="8">
        <f t="shared" si="69"/>
        <v>38.250000000000071</v>
      </c>
      <c r="AZ508" s="2"/>
      <c r="BA508" s="2">
        <f t="shared" si="70"/>
        <v>0.62000000000000055</v>
      </c>
      <c r="BB508" s="2">
        <f t="shared" si="71"/>
        <v>0.52999999999999936</v>
      </c>
      <c r="BC508" s="2"/>
      <c r="CB508" s="2"/>
    </row>
    <row r="509" spans="1:80" x14ac:dyDescent="0.25">
      <c r="A509" s="5">
        <f t="shared" si="72"/>
        <v>45992</v>
      </c>
      <c r="B509" t="s">
        <v>529</v>
      </c>
      <c r="C509" s="2">
        <v>4.4800000000000004</v>
      </c>
      <c r="D509" s="2">
        <v>4.09</v>
      </c>
      <c r="E509" s="2">
        <v>2.75</v>
      </c>
      <c r="F509" s="2">
        <v>3.47</v>
      </c>
      <c r="G509" s="7">
        <v>1.87</v>
      </c>
      <c r="H509" s="2">
        <v>4.4400000000000004</v>
      </c>
      <c r="I509" s="2">
        <v>2.77</v>
      </c>
      <c r="J509" s="2">
        <v>3.25</v>
      </c>
      <c r="K509" s="2">
        <v>3.49</v>
      </c>
      <c r="L509" s="2">
        <v>3.23</v>
      </c>
      <c r="M509" s="3">
        <v>4.5552000000000001</v>
      </c>
      <c r="N509" s="2"/>
      <c r="O509" s="2">
        <v>3.82</v>
      </c>
      <c r="P509" s="2">
        <v>3.54</v>
      </c>
      <c r="Q509" s="2"/>
      <c r="R509" s="3">
        <v>3.5928</v>
      </c>
      <c r="S509" s="3">
        <v>3.5160999999999998</v>
      </c>
      <c r="T509" s="4">
        <v>3.508</v>
      </c>
      <c r="U509" s="4">
        <v>3.2879999999999998</v>
      </c>
      <c r="V509" s="3">
        <v>2.04</v>
      </c>
      <c r="W509" s="3">
        <v>2.0830000000000002</v>
      </c>
      <c r="X509" s="2"/>
      <c r="Y509" s="2">
        <v>3.76</v>
      </c>
      <c r="Z509" s="2">
        <v>3.82</v>
      </c>
      <c r="AA509" s="2">
        <v>3.76</v>
      </c>
      <c r="AB509" s="2">
        <v>3.84</v>
      </c>
      <c r="AC509" s="2">
        <v>3.92</v>
      </c>
      <c r="AD509" s="2">
        <v>4.08</v>
      </c>
      <c r="AE509" s="2">
        <v>4.07</v>
      </c>
      <c r="AF509" s="2">
        <v>4.3600000000000003</v>
      </c>
      <c r="AG509" s="2">
        <v>4.42</v>
      </c>
      <c r="AH509" s="2">
        <v>4.4800000000000004</v>
      </c>
      <c r="AI509" s="2">
        <v>4.9000000000000004</v>
      </c>
      <c r="AJ509" s="2">
        <v>5.15</v>
      </c>
      <c r="AK509" s="2">
        <v>5.25</v>
      </c>
      <c r="AL509" s="11">
        <v>3.3690821999999998</v>
      </c>
      <c r="AM509" s="11">
        <v>3.5044808000000001</v>
      </c>
      <c r="AN509" s="11">
        <v>3.6415848</v>
      </c>
      <c r="AO509" s="11">
        <v>3.7829994999999998</v>
      </c>
      <c r="AP509" s="11">
        <v>3.9439690000000001</v>
      </c>
      <c r="AQ509" s="11">
        <v>4.1226058999999999</v>
      </c>
      <c r="AR509" s="11"/>
      <c r="AS509" s="2"/>
      <c r="AT509" s="7">
        <f t="shared" si="65"/>
        <v>3.4393999999999996</v>
      </c>
      <c r="AU509" s="7">
        <f t="shared" si="66"/>
        <v>3.0679999999999996</v>
      </c>
      <c r="AV509" s="7">
        <f t="shared" si="67"/>
        <v>2.1260000000000003</v>
      </c>
      <c r="AW509" s="2"/>
      <c r="AX509" s="8">
        <f t="shared" si="68"/>
        <v>39.000000000000057</v>
      </c>
      <c r="AY509" s="8">
        <f t="shared" si="69"/>
        <v>37.139999999999993</v>
      </c>
      <c r="AZ509" s="2"/>
      <c r="BA509" s="2">
        <f t="shared" si="70"/>
        <v>0.66000000000000059</v>
      </c>
      <c r="BB509" s="2">
        <f t="shared" si="71"/>
        <v>0.54999999999999982</v>
      </c>
      <c r="BC509" s="2"/>
      <c r="CB509" s="2"/>
    </row>
    <row r="510" spans="1:80" x14ac:dyDescent="0.25">
      <c r="A510" s="5">
        <f t="shared" si="72"/>
        <v>45993</v>
      </c>
      <c r="B510" t="s">
        <v>530</v>
      </c>
      <c r="C510" s="2">
        <v>4.46</v>
      </c>
      <c r="D510" s="2">
        <v>4.09</v>
      </c>
      <c r="E510" s="2">
        <v>2.75</v>
      </c>
      <c r="F510" s="2">
        <v>3.46</v>
      </c>
      <c r="G510" s="7">
        <v>1.869</v>
      </c>
      <c r="H510" s="2">
        <v>4.5</v>
      </c>
      <c r="I510" s="2">
        <v>2.82</v>
      </c>
      <c r="J510" s="2">
        <v>3.25</v>
      </c>
      <c r="K510" s="2">
        <v>3.49</v>
      </c>
      <c r="L510" s="2">
        <v>3.23</v>
      </c>
      <c r="M510" s="3">
        <v>4.6101999999999999</v>
      </c>
      <c r="N510" s="2"/>
      <c r="O510" s="2">
        <v>3.74</v>
      </c>
      <c r="P510" s="2">
        <v>3.52</v>
      </c>
      <c r="Q510" s="2"/>
      <c r="R510" s="3">
        <v>3.5863999999999998</v>
      </c>
      <c r="S510" s="3">
        <v>3.5108999999999999</v>
      </c>
      <c r="T510" s="4">
        <v>3.5249999999999999</v>
      </c>
      <c r="U510" s="4">
        <v>3.3250000000000002</v>
      </c>
      <c r="V510" s="3">
        <v>2.0329999999999999</v>
      </c>
      <c r="W510" s="3">
        <v>2.073</v>
      </c>
      <c r="X510" s="2"/>
      <c r="Y510" s="2">
        <v>3.71</v>
      </c>
      <c r="Z510" s="2">
        <v>3.74</v>
      </c>
      <c r="AA510" s="2">
        <v>3.74</v>
      </c>
      <c r="AB510" s="2">
        <v>3.82</v>
      </c>
      <c r="AC510" s="2">
        <v>3.9</v>
      </c>
      <c r="AD510" s="2">
        <v>4.05</v>
      </c>
      <c r="AE510" s="2">
        <v>4.05</v>
      </c>
      <c r="AF510" s="2">
        <v>4.3499999999999996</v>
      </c>
      <c r="AG510" s="2">
        <v>4.4000000000000004</v>
      </c>
      <c r="AH510" s="2">
        <v>4.46</v>
      </c>
      <c r="AI510" s="2">
        <v>4.8899999999999997</v>
      </c>
      <c r="AJ510" s="2">
        <v>5.13</v>
      </c>
      <c r="AK510" s="2">
        <v>5.24</v>
      </c>
      <c r="AL510" s="11">
        <v>3.3574256999999998</v>
      </c>
      <c r="AM510" s="11">
        <v>3.4947946000000001</v>
      </c>
      <c r="AN510" s="11">
        <v>3.6133161</v>
      </c>
      <c r="AO510" s="11">
        <v>3.7470151</v>
      </c>
      <c r="AP510" s="11">
        <v>3.9124873</v>
      </c>
      <c r="AQ510" s="11">
        <v>4.0954971000000002</v>
      </c>
      <c r="AR510" s="11"/>
      <c r="AS510" s="2"/>
      <c r="AT510" s="7">
        <f t="shared" si="65"/>
        <v>3.4354</v>
      </c>
      <c r="AU510" s="7">
        <f t="shared" si="66"/>
        <v>3.1250000000000004</v>
      </c>
      <c r="AV510" s="7">
        <f t="shared" si="67"/>
        <v>2.113</v>
      </c>
      <c r="AW510" s="2"/>
      <c r="AX510" s="8">
        <f t="shared" si="68"/>
        <v>37.000000000000014</v>
      </c>
      <c r="AY510" s="8">
        <f t="shared" si="69"/>
        <v>31.039999999999957</v>
      </c>
      <c r="AZ510" s="2"/>
      <c r="BA510" s="2">
        <f t="shared" si="70"/>
        <v>0.71999999999999975</v>
      </c>
      <c r="BB510" s="2">
        <f t="shared" si="71"/>
        <v>0.56999999999999984</v>
      </c>
      <c r="BC510" s="2"/>
      <c r="CB510" s="2"/>
    </row>
    <row r="511" spans="1:80" x14ac:dyDescent="0.25">
      <c r="A511" s="5">
        <f t="shared" si="72"/>
        <v>45994</v>
      </c>
      <c r="B511" t="s">
        <v>531</v>
      </c>
      <c r="C511" s="2">
        <v>4.4400000000000004</v>
      </c>
      <c r="D511" s="2">
        <v>4.0599999999999996</v>
      </c>
      <c r="E511" s="2">
        <v>2.74</v>
      </c>
      <c r="F511" s="2">
        <v>3.44</v>
      </c>
      <c r="G511" s="7">
        <v>1.8959999999999999</v>
      </c>
      <c r="H511" s="2">
        <v>4.43</v>
      </c>
      <c r="I511" s="2">
        <v>2.77</v>
      </c>
      <c r="J511" s="2">
        <v>3.23</v>
      </c>
      <c r="K511" s="2">
        <v>3.48</v>
      </c>
      <c r="L511" s="2">
        <v>3.23</v>
      </c>
      <c r="M511" s="3">
        <v>4.6458000000000004</v>
      </c>
      <c r="N511" s="2"/>
      <c r="O511" s="2">
        <v>3.76</v>
      </c>
      <c r="P511" s="2">
        <v>3.49</v>
      </c>
      <c r="Q511" s="2"/>
      <c r="R511" s="3">
        <v>3.5771000000000002</v>
      </c>
      <c r="S511" s="3">
        <v>3.4967999999999999</v>
      </c>
      <c r="T511" s="4">
        <v>3.4969999999999999</v>
      </c>
      <c r="U511" s="4">
        <v>3.2919999999999998</v>
      </c>
      <c r="V511" s="3">
        <v>2.028</v>
      </c>
      <c r="W511" s="3">
        <v>2.069</v>
      </c>
      <c r="X511" s="2"/>
      <c r="Y511" s="2">
        <v>3.75</v>
      </c>
      <c r="Z511" s="2">
        <v>3.76</v>
      </c>
      <c r="AA511" s="2">
        <v>3.75</v>
      </c>
      <c r="AB511" s="2">
        <v>3.83</v>
      </c>
      <c r="AC511" s="2">
        <v>3.9</v>
      </c>
      <c r="AD511" s="2">
        <v>4.05</v>
      </c>
      <c r="AE511" s="2">
        <v>4.04</v>
      </c>
      <c r="AF511" s="2">
        <v>4.33</v>
      </c>
      <c r="AG511" s="2">
        <v>4.3899999999999997</v>
      </c>
      <c r="AH511" s="2">
        <v>4.4400000000000004</v>
      </c>
      <c r="AI511" s="2">
        <v>4.8499999999999996</v>
      </c>
      <c r="AJ511" s="2">
        <v>5.0999999999999996</v>
      </c>
      <c r="AK511" s="2">
        <v>5.19</v>
      </c>
      <c r="AL511" s="11">
        <v>3.3438123000000002</v>
      </c>
      <c r="AM511" s="11">
        <v>3.4800884000000001</v>
      </c>
      <c r="AN511" s="11">
        <v>3.5961984</v>
      </c>
      <c r="AO511" s="11">
        <v>3.7324397999999999</v>
      </c>
      <c r="AP511" s="11">
        <v>3.8987660000000002</v>
      </c>
      <c r="AQ511" s="11">
        <v>4.0781359000000004</v>
      </c>
      <c r="AR511" s="11"/>
      <c r="AS511" s="2"/>
      <c r="AT511" s="7">
        <f t="shared" si="65"/>
        <v>3.4164999999999996</v>
      </c>
      <c r="AU511" s="7">
        <f t="shared" si="66"/>
        <v>3.0869999999999997</v>
      </c>
      <c r="AV511" s="7">
        <f t="shared" si="67"/>
        <v>2.11</v>
      </c>
      <c r="AW511" s="2"/>
      <c r="AX511" s="8">
        <f t="shared" si="68"/>
        <v>38.000000000000078</v>
      </c>
      <c r="AY511" s="8">
        <f t="shared" si="69"/>
        <v>32.949999999999989</v>
      </c>
      <c r="AZ511" s="2"/>
      <c r="BA511" s="2">
        <f t="shared" si="70"/>
        <v>0.6800000000000006</v>
      </c>
      <c r="BB511" s="2">
        <f t="shared" si="71"/>
        <v>0.5699999999999994</v>
      </c>
      <c r="BC511" s="2"/>
      <c r="CB511" s="2"/>
    </row>
    <row r="512" spans="1:80" x14ac:dyDescent="0.25">
      <c r="A512" s="5">
        <f t="shared" si="72"/>
        <v>45995</v>
      </c>
      <c r="B512" t="s">
        <v>532</v>
      </c>
      <c r="C512" s="2">
        <v>4.43</v>
      </c>
      <c r="D512" s="2">
        <v>4.1100000000000003</v>
      </c>
      <c r="E512" s="2">
        <v>2.77</v>
      </c>
      <c r="F512" s="2">
        <v>3.47</v>
      </c>
      <c r="G512" s="7">
        <v>1.9370000000000001</v>
      </c>
      <c r="H512" s="2">
        <v>4.41</v>
      </c>
      <c r="I512" s="2">
        <v>2.82</v>
      </c>
      <c r="J512" s="2">
        <v>3.26</v>
      </c>
      <c r="K512" s="2">
        <v>3.52</v>
      </c>
      <c r="L512" s="2">
        <v>3.26</v>
      </c>
      <c r="M512" s="3">
        <v>4.7035</v>
      </c>
      <c r="N512" s="2"/>
      <c r="O512" s="2">
        <v>3.74</v>
      </c>
      <c r="P512" s="2">
        <v>3.53</v>
      </c>
      <c r="Q512" s="2"/>
      <c r="R512" s="3">
        <v>3.5724</v>
      </c>
      <c r="S512" s="3">
        <v>3.4922</v>
      </c>
      <c r="T512" s="4">
        <v>3.4910000000000001</v>
      </c>
      <c r="U512" s="4">
        <v>3.3</v>
      </c>
      <c r="V512" s="3">
        <v>2.0350000000000001</v>
      </c>
      <c r="W512" s="3">
        <v>2.0819999999999999</v>
      </c>
      <c r="X512" s="2"/>
      <c r="Y512" s="2">
        <v>3.74</v>
      </c>
      <c r="Z512" s="2">
        <v>3.74</v>
      </c>
      <c r="AA512" s="2">
        <v>3.74</v>
      </c>
      <c r="AB512" s="2">
        <v>3.82</v>
      </c>
      <c r="AC512" s="2">
        <v>3.88</v>
      </c>
      <c r="AD512" s="2">
        <v>4.03</v>
      </c>
      <c r="AE512" s="2">
        <v>4.03</v>
      </c>
      <c r="AF512" s="2">
        <v>4.32</v>
      </c>
      <c r="AG512" s="2">
        <v>4.37</v>
      </c>
      <c r="AH512" s="2">
        <v>4.43</v>
      </c>
      <c r="AI512" s="2">
        <v>4.84</v>
      </c>
      <c r="AJ512" s="2">
        <v>5.07</v>
      </c>
      <c r="AK512" s="2">
        <v>5.16</v>
      </c>
      <c r="AL512" s="11">
        <v>3.3402810000000001</v>
      </c>
      <c r="AM512" s="11">
        <v>3.4610116</v>
      </c>
      <c r="AN512" s="11">
        <v>3.5942864999999999</v>
      </c>
      <c r="AO512" s="11">
        <v>3.7473576</v>
      </c>
      <c r="AP512" s="11">
        <v>3.9120761000000002</v>
      </c>
      <c r="AQ512" s="11">
        <v>4.0824572999999997</v>
      </c>
      <c r="AR512" s="11"/>
      <c r="AS512" s="2"/>
      <c r="AT512" s="7">
        <f t="shared" si="65"/>
        <v>3.4119999999999999</v>
      </c>
      <c r="AU512" s="7">
        <f t="shared" si="66"/>
        <v>3.1089999999999995</v>
      </c>
      <c r="AV512" s="7">
        <f t="shared" si="67"/>
        <v>2.1289999999999996</v>
      </c>
      <c r="AW512" s="2"/>
      <c r="AX512" s="8">
        <f t="shared" si="68"/>
        <v>31.99999999999994</v>
      </c>
      <c r="AY512" s="8">
        <f t="shared" si="69"/>
        <v>30.30000000000004</v>
      </c>
      <c r="AZ512" s="2"/>
      <c r="BA512" s="2">
        <f t="shared" si="70"/>
        <v>0.6899999999999995</v>
      </c>
      <c r="BB512" s="2">
        <f t="shared" si="71"/>
        <v>0.58000000000000052</v>
      </c>
      <c r="BC512" s="2"/>
      <c r="CB512" s="2"/>
    </row>
    <row r="513" spans="1:80" x14ac:dyDescent="0.25">
      <c r="A513" s="5">
        <f t="shared" si="72"/>
        <v>45996</v>
      </c>
      <c r="B513" t="s">
        <v>533</v>
      </c>
      <c r="C513" s="2">
        <v>4.4800000000000004</v>
      </c>
      <c r="D513" s="2">
        <v>4.1399999999999997</v>
      </c>
      <c r="E513" s="2">
        <v>2.8</v>
      </c>
      <c r="F513" s="2">
        <v>3.49</v>
      </c>
      <c r="G513" s="7">
        <v>1.9490000000000001</v>
      </c>
      <c r="H513" s="2">
        <v>4.4800000000000004</v>
      </c>
      <c r="I513" s="2">
        <v>2.85</v>
      </c>
      <c r="J513" s="2">
        <v>3.42</v>
      </c>
      <c r="K513" s="2">
        <v>3.54</v>
      </c>
      <c r="L513" s="2">
        <v>3.27</v>
      </c>
      <c r="M513" s="3">
        <v>4.6856999999999998</v>
      </c>
      <c r="N513" s="2"/>
      <c r="O513" s="2">
        <v>3.8</v>
      </c>
      <c r="P513" s="2">
        <v>3.56</v>
      </c>
      <c r="Q513" s="2"/>
      <c r="R513" s="3">
        <v>3.5958000000000001</v>
      </c>
      <c r="S513" s="3">
        <v>3.5312000000000001</v>
      </c>
      <c r="T513" s="4">
        <v>3.5059999999999998</v>
      </c>
      <c r="U513" s="4">
        <v>3.323</v>
      </c>
      <c r="V513" s="3">
        <v>2.0510000000000002</v>
      </c>
      <c r="W513" s="3">
        <v>2.1139999999999999</v>
      </c>
      <c r="X513" s="2"/>
      <c r="Y513" s="2">
        <v>3.78</v>
      </c>
      <c r="Z513" s="2">
        <v>3.8</v>
      </c>
      <c r="AA513" s="2">
        <v>3.8</v>
      </c>
      <c r="AB513" s="2">
        <v>3.88</v>
      </c>
      <c r="AC513" s="2">
        <v>3.95</v>
      </c>
      <c r="AD513" s="2">
        <v>4.09</v>
      </c>
      <c r="AE513" s="2">
        <v>4.09</v>
      </c>
      <c r="AF513" s="2">
        <v>4.37</v>
      </c>
      <c r="AG513" s="2">
        <v>4.43</v>
      </c>
      <c r="AH513" s="2">
        <v>4.4800000000000004</v>
      </c>
      <c r="AI513" s="2">
        <v>4.8899999999999997</v>
      </c>
      <c r="AJ513" s="2">
        <v>5.12</v>
      </c>
      <c r="AK513" s="2">
        <v>5.21</v>
      </c>
      <c r="AL513" s="11">
        <v>3.3918867000000001</v>
      </c>
      <c r="AM513" s="11">
        <v>3.5096522000000001</v>
      </c>
      <c r="AN513" s="11">
        <v>3.6593081999999999</v>
      </c>
      <c r="AO513" s="11">
        <v>3.8106238000000001</v>
      </c>
      <c r="AP513" s="11">
        <v>3.9632754000000001</v>
      </c>
      <c r="AQ513" s="11">
        <v>4.1245035999999997</v>
      </c>
      <c r="AR513" s="11"/>
      <c r="AS513" s="2"/>
      <c r="AT513" s="7">
        <f t="shared" si="65"/>
        <v>3.4666000000000001</v>
      </c>
      <c r="AU513" s="7">
        <f t="shared" si="66"/>
        <v>3.14</v>
      </c>
      <c r="AV513" s="7">
        <f t="shared" si="67"/>
        <v>2.1769999999999996</v>
      </c>
      <c r="AW513" s="2"/>
      <c r="AX513" s="8">
        <f t="shared" si="68"/>
        <v>34.000000000000071</v>
      </c>
      <c r="AY513" s="8">
        <f t="shared" si="69"/>
        <v>32.659999999999997</v>
      </c>
      <c r="AZ513" s="2"/>
      <c r="BA513" s="2">
        <f t="shared" si="70"/>
        <v>0.6800000000000006</v>
      </c>
      <c r="BB513" s="2">
        <f t="shared" si="71"/>
        <v>0.57999999999999963</v>
      </c>
      <c r="BC513" s="2"/>
      <c r="CB513" s="2"/>
    </row>
    <row r="514" spans="1:80" x14ac:dyDescent="0.25">
      <c r="A514" s="5">
        <f t="shared" si="72"/>
        <v>45999</v>
      </c>
      <c r="B514" t="s">
        <v>534</v>
      </c>
      <c r="C514" s="2">
        <v>4.53</v>
      </c>
      <c r="D514" s="2">
        <v>4.17</v>
      </c>
      <c r="E514" s="2">
        <v>2.86</v>
      </c>
      <c r="F514" s="2">
        <v>3.57</v>
      </c>
      <c r="G514" s="7">
        <v>1.9770000000000001</v>
      </c>
      <c r="H514" s="2">
        <v>4.5599999999999996</v>
      </c>
      <c r="I514" s="2">
        <v>2.87</v>
      </c>
      <c r="J514" s="2">
        <v>3.42</v>
      </c>
      <c r="K514" s="2">
        <v>3.59</v>
      </c>
      <c r="L514" s="2">
        <v>3.35</v>
      </c>
      <c r="M514" s="3">
        <v>4.7073999999999998</v>
      </c>
      <c r="N514" s="2"/>
      <c r="O514" s="2">
        <v>3.82</v>
      </c>
      <c r="P514" s="2">
        <v>3.58</v>
      </c>
      <c r="Q514" s="2"/>
      <c r="R514" s="3">
        <v>3.6246999999999998</v>
      </c>
      <c r="S514" s="3">
        <v>3.5838000000000001</v>
      </c>
      <c r="T514" s="4">
        <v>3.532</v>
      </c>
      <c r="U514" s="4">
        <v>3.3730000000000002</v>
      </c>
      <c r="V514" s="3">
        <v>2.08</v>
      </c>
      <c r="W514" s="3">
        <v>2.1749999999999998</v>
      </c>
      <c r="X514" s="2"/>
      <c r="Y514" s="2">
        <v>3.82</v>
      </c>
      <c r="Z514" s="2">
        <v>3.82</v>
      </c>
      <c r="AA514" s="2">
        <v>3.85</v>
      </c>
      <c r="AB514" s="2">
        <v>3.93</v>
      </c>
      <c r="AC514" s="2">
        <v>4</v>
      </c>
      <c r="AD514" s="2">
        <v>4.1500000000000004</v>
      </c>
      <c r="AE514" s="2">
        <v>4.1399999999999997</v>
      </c>
      <c r="AF514" s="2">
        <v>4.41</v>
      </c>
      <c r="AG514" s="2">
        <v>4.47</v>
      </c>
      <c r="AH514" s="2">
        <v>4.53</v>
      </c>
      <c r="AI514" s="2">
        <v>4.93</v>
      </c>
      <c r="AJ514" s="2">
        <v>5.16</v>
      </c>
      <c r="AK514" s="2">
        <v>5.23</v>
      </c>
      <c r="AL514" s="11">
        <v>3.4535361999999998</v>
      </c>
      <c r="AM514" s="11">
        <v>3.6244391999999999</v>
      </c>
      <c r="AN514" s="11">
        <v>3.7396009000000001</v>
      </c>
      <c r="AO514" s="11">
        <v>3.8471454999999999</v>
      </c>
      <c r="AP514" s="11">
        <v>3.9792087</v>
      </c>
      <c r="AQ514" s="11">
        <v>4.1377582999999998</v>
      </c>
      <c r="AR514" s="11"/>
      <c r="AS514" s="2"/>
      <c r="AT514" s="7">
        <f t="shared" si="65"/>
        <v>3.5429000000000004</v>
      </c>
      <c r="AU514" s="7">
        <f t="shared" si="66"/>
        <v>3.2140000000000004</v>
      </c>
      <c r="AV514" s="7">
        <f t="shared" si="67"/>
        <v>2.2699999999999996</v>
      </c>
      <c r="AW514" s="2"/>
      <c r="AX514" s="8">
        <f t="shared" si="68"/>
        <v>36.000000000000028</v>
      </c>
      <c r="AY514" s="8">
        <f t="shared" si="69"/>
        <v>32.89</v>
      </c>
      <c r="AZ514" s="2"/>
      <c r="BA514" s="2">
        <f t="shared" si="70"/>
        <v>0.71000000000000041</v>
      </c>
      <c r="BB514" s="2">
        <f t="shared" si="71"/>
        <v>0.58999999999999986</v>
      </c>
      <c r="BC514" s="2"/>
      <c r="CB514" s="2"/>
    </row>
    <row r="515" spans="1:80" x14ac:dyDescent="0.25">
      <c r="A515" s="5">
        <f t="shared" si="72"/>
        <v>46000</v>
      </c>
      <c r="B515" t="s">
        <v>535</v>
      </c>
      <c r="C515" s="2">
        <v>4.51</v>
      </c>
      <c r="D515" s="2">
        <v>4.18</v>
      </c>
      <c r="E515" s="2">
        <v>2.86</v>
      </c>
      <c r="F515" s="2">
        <v>3.55</v>
      </c>
      <c r="G515" s="7">
        <v>1.9650000000000001</v>
      </c>
      <c r="H515" s="2">
        <v>4.6100000000000003</v>
      </c>
      <c r="I515" s="2">
        <v>2.87</v>
      </c>
      <c r="J515" s="2">
        <v>3.47</v>
      </c>
      <c r="K515" s="2">
        <v>3.56</v>
      </c>
      <c r="L515" s="2">
        <v>3.32</v>
      </c>
      <c r="M515" s="3">
        <v>4.7625000000000002</v>
      </c>
      <c r="N515" s="2"/>
      <c r="O515" s="2">
        <v>3.79</v>
      </c>
      <c r="P515" s="2">
        <v>3.61</v>
      </c>
      <c r="Q515" s="2"/>
      <c r="R515" s="3">
        <v>3.6143000000000001</v>
      </c>
      <c r="S515" s="3">
        <v>3.5716000000000001</v>
      </c>
      <c r="T515" s="4">
        <v>3.5329999999999999</v>
      </c>
      <c r="U515" s="4">
        <v>3.3820000000000001</v>
      </c>
      <c r="V515" s="3">
        <v>2.081</v>
      </c>
      <c r="W515" s="3">
        <v>2.1739999999999999</v>
      </c>
      <c r="X515" s="2"/>
      <c r="Y515" s="2">
        <v>3.8</v>
      </c>
      <c r="Z515" s="2">
        <v>3.79</v>
      </c>
      <c r="AA515" s="2">
        <v>3.83</v>
      </c>
      <c r="AB515" s="2">
        <v>3.91</v>
      </c>
      <c r="AC515" s="2">
        <v>3.98</v>
      </c>
      <c r="AD515" s="2">
        <v>4.13</v>
      </c>
      <c r="AE515" s="2">
        <v>4.12</v>
      </c>
      <c r="AF515" s="2">
        <v>4.3899999999999997</v>
      </c>
      <c r="AG515" s="2">
        <v>4.45</v>
      </c>
      <c r="AH515" s="2">
        <v>4.51</v>
      </c>
      <c r="AI515" s="2">
        <v>4.9000000000000004</v>
      </c>
      <c r="AJ515" s="2">
        <v>5.12</v>
      </c>
      <c r="AK515" s="2">
        <v>5.2</v>
      </c>
      <c r="AL515" s="11">
        <v>3.4355422999999998</v>
      </c>
      <c r="AM515" s="11">
        <v>3.6025542000000002</v>
      </c>
      <c r="AN515" s="11">
        <v>3.7108172000000001</v>
      </c>
      <c r="AO515" s="11">
        <v>3.8220664000000002</v>
      </c>
      <c r="AP515" s="11">
        <v>3.9642531000000001</v>
      </c>
      <c r="AQ515" s="11">
        <v>4.1284504999999996</v>
      </c>
      <c r="AR515" s="11"/>
      <c r="AS515" s="2"/>
      <c r="AT515" s="7">
        <f t="shared" si="65"/>
        <v>3.5289000000000001</v>
      </c>
      <c r="AU515" s="7">
        <f t="shared" si="66"/>
        <v>3.2310000000000003</v>
      </c>
      <c r="AV515" s="7">
        <f t="shared" si="67"/>
        <v>2.2669999999999999</v>
      </c>
      <c r="AW515" s="2"/>
      <c r="AX515" s="8">
        <f t="shared" si="68"/>
        <v>33.000000000000007</v>
      </c>
      <c r="AY515" s="8">
        <f t="shared" si="69"/>
        <v>29.789999999999985</v>
      </c>
      <c r="AZ515" s="2"/>
      <c r="BA515" s="2">
        <f t="shared" si="70"/>
        <v>0.71999999999999975</v>
      </c>
      <c r="BB515" s="2">
        <f t="shared" si="71"/>
        <v>0.56999999999999984</v>
      </c>
      <c r="BC515" s="2"/>
      <c r="CB515" s="2"/>
    </row>
    <row r="516" spans="1:80" x14ac:dyDescent="0.25">
      <c r="A516" s="5">
        <f t="shared" si="72"/>
        <v>46001</v>
      </c>
      <c r="B516" t="s">
        <v>536</v>
      </c>
      <c r="C516" s="2">
        <v>4.51</v>
      </c>
      <c r="D516" s="2">
        <v>4.13</v>
      </c>
      <c r="E516" s="2">
        <v>2.85</v>
      </c>
      <c r="F516" s="2">
        <v>3.57</v>
      </c>
      <c r="G516" s="7">
        <v>1.956</v>
      </c>
      <c r="H516" s="2">
        <v>4.6399999999999997</v>
      </c>
      <c r="I516" s="2">
        <v>2.88</v>
      </c>
      <c r="J516" s="2">
        <v>3.42</v>
      </c>
      <c r="K516" s="2">
        <v>3.56</v>
      </c>
      <c r="L516" s="2">
        <v>3.33</v>
      </c>
      <c r="M516" s="3">
        <v>4.8106</v>
      </c>
      <c r="N516" s="2"/>
      <c r="O516" s="2">
        <v>3.79</v>
      </c>
      <c r="P516" s="2">
        <v>3.57</v>
      </c>
      <c r="Q516" s="2"/>
      <c r="R516" s="3">
        <v>3.6183000000000001</v>
      </c>
      <c r="S516" s="3">
        <v>3.5804999999999998</v>
      </c>
      <c r="T516" s="4">
        <v>3.5619999999999998</v>
      </c>
      <c r="U516" s="4">
        <v>3.4289999999999998</v>
      </c>
      <c r="V516" s="3">
        <v>2.09</v>
      </c>
      <c r="W516" s="3">
        <v>2.1909999999999998</v>
      </c>
      <c r="X516" s="2"/>
      <c r="Y516" s="2">
        <v>3.81</v>
      </c>
      <c r="Z516" s="2">
        <v>3.79</v>
      </c>
      <c r="AA516" s="2">
        <v>3.85</v>
      </c>
      <c r="AB516" s="2">
        <v>3.93</v>
      </c>
      <c r="AC516" s="2">
        <v>3.99</v>
      </c>
      <c r="AD516" s="2">
        <v>4.1500000000000004</v>
      </c>
      <c r="AE516" s="2">
        <v>4.13</v>
      </c>
      <c r="AF516" s="2">
        <v>4.4000000000000004</v>
      </c>
      <c r="AG516" s="2">
        <v>4.45</v>
      </c>
      <c r="AH516" s="2">
        <v>4.51</v>
      </c>
      <c r="AI516" s="2">
        <v>4.9000000000000004</v>
      </c>
      <c r="AJ516" s="2">
        <v>5.14</v>
      </c>
      <c r="AK516" s="2">
        <v>5.21</v>
      </c>
      <c r="AL516" s="11">
        <v>3.4473226000000001</v>
      </c>
      <c r="AM516" s="11">
        <v>3.6190250000000002</v>
      </c>
      <c r="AN516" s="11">
        <v>3.7268123000000002</v>
      </c>
      <c r="AO516" s="11">
        <v>3.8443152999999999</v>
      </c>
      <c r="AP516" s="11">
        <v>3.9904060000000001</v>
      </c>
      <c r="AQ516" s="11">
        <v>4.1517273000000001</v>
      </c>
      <c r="AR516" s="11"/>
      <c r="AS516" s="2"/>
      <c r="AT516" s="7">
        <f t="shared" si="65"/>
        <v>3.5426999999999995</v>
      </c>
      <c r="AU516" s="7">
        <f t="shared" si="66"/>
        <v>3.2959999999999998</v>
      </c>
      <c r="AV516" s="7">
        <f t="shared" si="67"/>
        <v>2.2919999999999998</v>
      </c>
      <c r="AW516" s="2"/>
      <c r="AX516" s="8">
        <f t="shared" si="68"/>
        <v>37.999999999999986</v>
      </c>
      <c r="AY516" s="8">
        <f t="shared" si="69"/>
        <v>24.66999999999997</v>
      </c>
      <c r="AZ516" s="2"/>
      <c r="BA516" s="2">
        <f t="shared" si="70"/>
        <v>0.71999999999999975</v>
      </c>
      <c r="BB516" s="2">
        <f t="shared" si="71"/>
        <v>0.56000000000000005</v>
      </c>
      <c r="BC516" s="2"/>
      <c r="CB516" s="2"/>
    </row>
    <row r="517" spans="1:80" x14ac:dyDescent="0.25">
      <c r="A517" s="5">
        <f t="shared" si="72"/>
        <v>46002</v>
      </c>
      <c r="B517" t="s">
        <v>537</v>
      </c>
      <c r="C517" s="2">
        <v>4.51</v>
      </c>
      <c r="D517" s="2">
        <v>4.1399999999999997</v>
      </c>
      <c r="E517" s="2">
        <v>2.85</v>
      </c>
      <c r="F517" s="2">
        <v>3.52</v>
      </c>
      <c r="G517" s="7">
        <v>1.9259999999999999</v>
      </c>
      <c r="H517" s="2">
        <v>4.5999999999999996</v>
      </c>
      <c r="I517" s="2">
        <v>2.85</v>
      </c>
      <c r="J517" s="2">
        <v>3.44</v>
      </c>
      <c r="K517" s="2">
        <v>3.56</v>
      </c>
      <c r="L517" s="2">
        <v>3.3</v>
      </c>
      <c r="M517" s="3">
        <v>4.7202999999999999</v>
      </c>
      <c r="N517" s="2"/>
      <c r="O517" s="2">
        <v>3.77</v>
      </c>
      <c r="P517" s="2">
        <v>3.53</v>
      </c>
      <c r="Q517" s="2"/>
      <c r="R517" s="3">
        <v>3.6038000000000001</v>
      </c>
      <c r="S517" s="3">
        <v>3.5558999999999998</v>
      </c>
      <c r="T517" s="4">
        <v>3.5009999999999999</v>
      </c>
      <c r="U517" s="4">
        <v>3.3559999999999999</v>
      </c>
      <c r="V517" s="3">
        <v>2.0870000000000002</v>
      </c>
      <c r="W517" s="3">
        <v>2.1779999999999999</v>
      </c>
      <c r="X517" s="2"/>
      <c r="Y517" s="2">
        <v>3.79</v>
      </c>
      <c r="Z517" s="2">
        <v>3.77</v>
      </c>
      <c r="AA517" s="2">
        <v>3.81</v>
      </c>
      <c r="AB517" s="2">
        <v>3.89</v>
      </c>
      <c r="AC517" s="2">
        <v>3.96</v>
      </c>
      <c r="AD517" s="2">
        <v>4.1100000000000003</v>
      </c>
      <c r="AE517" s="2">
        <v>4.0999999999999996</v>
      </c>
      <c r="AF517" s="2">
        <v>4.3600000000000003</v>
      </c>
      <c r="AG517" s="2">
        <v>4.42</v>
      </c>
      <c r="AH517" s="2">
        <v>4.51</v>
      </c>
      <c r="AI517" s="2">
        <v>4.87</v>
      </c>
      <c r="AJ517" s="2">
        <v>5.1100000000000003</v>
      </c>
      <c r="AK517" s="2">
        <v>5.21</v>
      </c>
      <c r="AL517" s="11">
        <v>3.4179713</v>
      </c>
      <c r="AM517" s="11">
        <v>3.5688627999999998</v>
      </c>
      <c r="AN517" s="11">
        <v>3.6912630000000002</v>
      </c>
      <c r="AO517" s="11">
        <v>3.8198126999999999</v>
      </c>
      <c r="AP517" s="11">
        <v>3.9597212000000002</v>
      </c>
      <c r="AQ517" s="11">
        <v>4.1102049000000003</v>
      </c>
      <c r="AR517" s="11"/>
      <c r="AS517" s="2"/>
      <c r="AT517" s="7">
        <f t="shared" si="65"/>
        <v>3.5079999999999996</v>
      </c>
      <c r="AU517" s="7">
        <f t="shared" si="66"/>
        <v>3.2109999999999999</v>
      </c>
      <c r="AV517" s="7">
        <f t="shared" si="67"/>
        <v>2.2689999999999997</v>
      </c>
      <c r="AW517" s="2"/>
      <c r="AX517" s="8">
        <f t="shared" si="68"/>
        <v>37.000000000000014</v>
      </c>
      <c r="AY517" s="8">
        <f t="shared" si="69"/>
        <v>29.699999999999971</v>
      </c>
      <c r="AZ517" s="2"/>
      <c r="BA517" s="2">
        <f t="shared" si="70"/>
        <v>0.73999999999999977</v>
      </c>
      <c r="BB517" s="2">
        <f t="shared" si="71"/>
        <v>0.60999999999999988</v>
      </c>
      <c r="BC517" s="2"/>
      <c r="CB517" s="2"/>
    </row>
    <row r="518" spans="1:80" x14ac:dyDescent="0.25">
      <c r="A518" s="5">
        <f t="shared" si="72"/>
        <v>46003</v>
      </c>
      <c r="B518" t="s">
        <v>538</v>
      </c>
      <c r="C518" s="2">
        <v>4.5199999999999996</v>
      </c>
      <c r="D518" s="2">
        <v>4.1900000000000004</v>
      </c>
      <c r="E518" s="2">
        <v>2.86</v>
      </c>
      <c r="F518" s="2">
        <v>3.55</v>
      </c>
      <c r="G518" s="7">
        <v>1.9470000000000001</v>
      </c>
      <c r="H518" s="2">
        <v>4.63</v>
      </c>
      <c r="I518" s="2">
        <v>2.83</v>
      </c>
      <c r="J518" s="2">
        <v>3.44</v>
      </c>
      <c r="K518" s="2">
        <v>3.58</v>
      </c>
      <c r="L518" s="2">
        <v>3.32</v>
      </c>
      <c r="M518" s="3">
        <v>4.7366000000000001</v>
      </c>
      <c r="N518" s="2"/>
      <c r="O518" s="2">
        <v>3.75</v>
      </c>
      <c r="P518" s="2">
        <v>3.53</v>
      </c>
      <c r="Q518" s="2"/>
      <c r="R518" s="3">
        <v>3.577</v>
      </c>
      <c r="S518" s="3">
        <v>3.5287000000000002</v>
      </c>
      <c r="T518" s="4">
        <v>3.4980000000000002</v>
      </c>
      <c r="U518" s="4">
        <v>3.3610000000000002</v>
      </c>
      <c r="V518" s="3">
        <v>2.0840000000000001</v>
      </c>
      <c r="W518" s="3">
        <v>2.1720000000000002</v>
      </c>
      <c r="X518" s="2"/>
      <c r="Y518" s="2">
        <v>3.83</v>
      </c>
      <c r="Z518" s="2">
        <v>3.75</v>
      </c>
      <c r="AA518" s="2">
        <v>3.8</v>
      </c>
      <c r="AB518" s="2">
        <v>3.89</v>
      </c>
      <c r="AC518" s="2">
        <v>3.96</v>
      </c>
      <c r="AD518" s="2">
        <v>4.12</v>
      </c>
      <c r="AE518" s="2">
        <v>4.13</v>
      </c>
      <c r="AF518" s="2">
        <v>4.4000000000000004</v>
      </c>
      <c r="AG518" s="2">
        <v>4.46</v>
      </c>
      <c r="AH518" s="2">
        <v>4.5199999999999996</v>
      </c>
      <c r="AI518" s="2">
        <v>4.92</v>
      </c>
      <c r="AJ518" s="2">
        <v>5.17</v>
      </c>
      <c r="AK518" s="2">
        <v>5.28</v>
      </c>
      <c r="AL518" s="11">
        <v>3.3841483999999999</v>
      </c>
      <c r="AM518" s="11">
        <v>3.5345396999999998</v>
      </c>
      <c r="AN518" s="11">
        <v>3.6975088999999999</v>
      </c>
      <c r="AO518" s="11">
        <v>3.8547962</v>
      </c>
      <c r="AP518" s="11">
        <v>4.0122558000000001</v>
      </c>
      <c r="AQ518" s="11">
        <v>4.1765391999999997</v>
      </c>
      <c r="AR518" s="11"/>
      <c r="AS518" s="2"/>
      <c r="AT518" s="7">
        <f t="shared" si="65"/>
        <v>3.4804000000000004</v>
      </c>
      <c r="AU518" s="7">
        <f t="shared" si="66"/>
        <v>3.2240000000000002</v>
      </c>
      <c r="AV518" s="7">
        <f t="shared" si="67"/>
        <v>2.2600000000000002</v>
      </c>
      <c r="AW518" s="2"/>
      <c r="AX518" s="8">
        <f t="shared" si="68"/>
        <v>32.999999999999915</v>
      </c>
      <c r="AY518" s="8">
        <f t="shared" si="69"/>
        <v>25.640000000000018</v>
      </c>
      <c r="AZ518" s="2"/>
      <c r="BA518" s="2">
        <f t="shared" si="70"/>
        <v>0.76999999999999957</v>
      </c>
      <c r="BB518" s="2">
        <f t="shared" si="71"/>
        <v>0.66000000000000059</v>
      </c>
      <c r="BC518" s="2"/>
      <c r="CB518" s="2"/>
    </row>
    <row r="519" spans="1:80" x14ac:dyDescent="0.25">
      <c r="A519" s="5">
        <f t="shared" si="72"/>
        <v>46006</v>
      </c>
      <c r="B519" t="s">
        <v>539</v>
      </c>
      <c r="C519" s="2">
        <v>4.5</v>
      </c>
      <c r="D519" s="2">
        <v>4.18</v>
      </c>
      <c r="E519" s="2">
        <v>2.85</v>
      </c>
      <c r="F519" s="2">
        <v>3.53</v>
      </c>
      <c r="G519" s="7">
        <v>1.958</v>
      </c>
      <c r="H519" s="2">
        <v>4.6100000000000003</v>
      </c>
      <c r="I519" s="2">
        <v>2.81</v>
      </c>
      <c r="J519" s="2">
        <v>3.42</v>
      </c>
      <c r="K519" s="2">
        <v>3.56</v>
      </c>
      <c r="L519" s="2">
        <v>3.31</v>
      </c>
      <c r="M519" s="3">
        <v>4.7263999999999999</v>
      </c>
      <c r="N519" s="2"/>
      <c r="O519" s="2">
        <v>3.76</v>
      </c>
      <c r="P519" s="2">
        <v>3.51</v>
      </c>
      <c r="Q519" s="2"/>
      <c r="R519" s="3">
        <v>3.5701999999999998</v>
      </c>
      <c r="S519" s="3">
        <v>3.5169999999999999</v>
      </c>
      <c r="T519" s="4">
        <v>3.4740000000000002</v>
      </c>
      <c r="U519" s="4">
        <v>3.3359999999999999</v>
      </c>
      <c r="V519" s="3">
        <v>2.1</v>
      </c>
      <c r="W519" s="3">
        <v>2.214</v>
      </c>
      <c r="X519" s="2"/>
      <c r="Y519" s="2">
        <v>3.85</v>
      </c>
      <c r="Z519" s="2">
        <v>3.76</v>
      </c>
      <c r="AA519" s="2">
        <v>3.79</v>
      </c>
      <c r="AB519" s="2">
        <v>3.88</v>
      </c>
      <c r="AC519" s="2">
        <v>3.96</v>
      </c>
      <c r="AD519" s="2">
        <v>4.1100000000000003</v>
      </c>
      <c r="AE519" s="2">
        <v>4.0999999999999996</v>
      </c>
      <c r="AF519" s="2">
        <v>4.38</v>
      </c>
      <c r="AG519" s="2">
        <v>4.4400000000000004</v>
      </c>
      <c r="AH519" s="2">
        <v>4.5</v>
      </c>
      <c r="AI519" s="2">
        <v>4.9000000000000004</v>
      </c>
      <c r="AJ519" s="2">
        <v>5.14</v>
      </c>
      <c r="AK519" s="2">
        <v>5.24</v>
      </c>
      <c r="AL519" s="11">
        <v>3.3704890000000001</v>
      </c>
      <c r="AM519" s="11">
        <v>3.5421007000000002</v>
      </c>
      <c r="AN519" s="11">
        <v>3.6885401</v>
      </c>
      <c r="AO519" s="11">
        <v>3.8223680999999998</v>
      </c>
      <c r="AP519" s="11">
        <v>3.9698528</v>
      </c>
      <c r="AQ519" s="11">
        <v>4.1365949000000004</v>
      </c>
      <c r="AR519" s="11"/>
      <c r="AS519" s="2"/>
      <c r="AT519" s="7">
        <f t="shared" si="65"/>
        <v>3.4638</v>
      </c>
      <c r="AU519" s="7">
        <f t="shared" si="66"/>
        <v>3.1979999999999995</v>
      </c>
      <c r="AV519" s="7">
        <f t="shared" si="67"/>
        <v>2.3279999999999998</v>
      </c>
      <c r="AW519" s="2"/>
      <c r="AX519" s="8">
        <f t="shared" si="68"/>
        <v>32.000000000000028</v>
      </c>
      <c r="AY519" s="8">
        <f t="shared" si="69"/>
        <v>26.580000000000048</v>
      </c>
      <c r="AZ519" s="2"/>
      <c r="BA519" s="2">
        <f t="shared" si="70"/>
        <v>0.74000000000000021</v>
      </c>
      <c r="BB519" s="2">
        <f t="shared" si="71"/>
        <v>0.66999999999999993</v>
      </c>
      <c r="BC519" s="2"/>
      <c r="CB519" s="2"/>
    </row>
    <row r="520" spans="1:80" x14ac:dyDescent="0.25">
      <c r="A520" s="5">
        <f t="shared" si="72"/>
        <v>46007</v>
      </c>
      <c r="B520" t="s">
        <v>540</v>
      </c>
      <c r="C520" s="2">
        <v>4.5199999999999996</v>
      </c>
      <c r="D520" s="2">
        <v>4.1500000000000004</v>
      </c>
      <c r="E520" s="2">
        <v>2.84</v>
      </c>
      <c r="F520" s="2">
        <v>3.5</v>
      </c>
      <c r="G520" s="7">
        <v>1.9490000000000001</v>
      </c>
      <c r="H520" s="2">
        <v>4.57</v>
      </c>
      <c r="I520" s="2">
        <v>2.83</v>
      </c>
      <c r="J520" s="2">
        <v>3.41</v>
      </c>
      <c r="K520" s="2">
        <v>3.54</v>
      </c>
      <c r="L520" s="2">
        <v>3.29</v>
      </c>
      <c r="M520" s="3">
        <v>4.7291999999999996</v>
      </c>
      <c r="N520" s="2"/>
      <c r="O520" s="2">
        <v>3.78</v>
      </c>
      <c r="P520" s="2">
        <v>3.48</v>
      </c>
      <c r="Q520" s="2"/>
      <c r="R520" s="3">
        <v>3.5956999999999999</v>
      </c>
      <c r="S520" s="3">
        <v>3.5396999999999998</v>
      </c>
      <c r="T520" s="4">
        <v>3.4729999999999999</v>
      </c>
      <c r="U520" s="4">
        <v>3.3359999999999999</v>
      </c>
      <c r="V520" s="3">
        <v>2.089</v>
      </c>
      <c r="W520" s="3">
        <v>2.1960000000000002</v>
      </c>
      <c r="X520" s="2"/>
      <c r="Y520" s="2">
        <v>3.88</v>
      </c>
      <c r="Z520" s="2">
        <v>3.78</v>
      </c>
      <c r="AA520" s="2">
        <v>3.8</v>
      </c>
      <c r="AB520" s="2">
        <v>3.89</v>
      </c>
      <c r="AC520" s="2">
        <v>3.97</v>
      </c>
      <c r="AD520" s="2">
        <v>4.13</v>
      </c>
      <c r="AE520" s="2">
        <v>4.12</v>
      </c>
      <c r="AF520" s="2">
        <v>4.4000000000000004</v>
      </c>
      <c r="AG520" s="2">
        <v>4.46</v>
      </c>
      <c r="AH520" s="2">
        <v>4.5199999999999996</v>
      </c>
      <c r="AI520" s="2">
        <v>4.93</v>
      </c>
      <c r="AJ520" s="2">
        <v>5.16</v>
      </c>
      <c r="AK520" s="2">
        <v>5.27</v>
      </c>
      <c r="AL520" s="11">
        <v>3.4067840999999999</v>
      </c>
      <c r="AM520" s="11">
        <v>3.5699337999999998</v>
      </c>
      <c r="AN520" s="11">
        <v>3.7076859</v>
      </c>
      <c r="AO520" s="11">
        <v>3.8425096000000001</v>
      </c>
      <c r="AP520" s="11">
        <v>3.9980072999999998</v>
      </c>
      <c r="AQ520" s="11">
        <v>4.1690268000000001</v>
      </c>
      <c r="AR520" s="11"/>
      <c r="AS520" s="2"/>
      <c r="AT520" s="7">
        <f t="shared" si="65"/>
        <v>3.4836999999999998</v>
      </c>
      <c r="AU520" s="7">
        <f t="shared" si="66"/>
        <v>3.1989999999999998</v>
      </c>
      <c r="AV520" s="7">
        <f t="shared" si="67"/>
        <v>2.3030000000000004</v>
      </c>
      <c r="AW520" s="2"/>
      <c r="AX520" s="8">
        <f t="shared" si="68"/>
        <v>36.999999999999922</v>
      </c>
      <c r="AY520" s="8">
        <f t="shared" si="69"/>
        <v>28.469999999999995</v>
      </c>
      <c r="AZ520" s="2"/>
      <c r="BA520" s="2">
        <f t="shared" si="70"/>
        <v>0.73999999999999977</v>
      </c>
      <c r="BB520" s="2">
        <f t="shared" si="71"/>
        <v>0.67000000000000037</v>
      </c>
      <c r="BC520" s="2"/>
      <c r="CB520" s="2"/>
    </row>
    <row r="521" spans="1:80" x14ac:dyDescent="0.25">
      <c r="A521" s="5">
        <f t="shared" si="72"/>
        <v>46008</v>
      </c>
      <c r="B521" t="s">
        <v>541</v>
      </c>
      <c r="C521" s="2">
        <v>4.4800000000000004</v>
      </c>
      <c r="D521" s="2">
        <v>4.16</v>
      </c>
      <c r="E521" s="2">
        <v>2.86</v>
      </c>
      <c r="F521" s="2">
        <v>3.53</v>
      </c>
      <c r="G521" s="7">
        <v>1.978</v>
      </c>
      <c r="H521" s="2">
        <v>4.58</v>
      </c>
      <c r="I521" s="2">
        <v>2.83</v>
      </c>
      <c r="J521" s="2">
        <v>3.44</v>
      </c>
      <c r="K521" s="2">
        <v>3.57</v>
      </c>
      <c r="L521" s="2">
        <v>3.31</v>
      </c>
      <c r="M521" s="3">
        <v>4.7499000000000002</v>
      </c>
      <c r="N521" s="2"/>
      <c r="O521" s="2">
        <v>3.72</v>
      </c>
      <c r="P521" s="2">
        <v>3.49</v>
      </c>
      <c r="Q521" s="2"/>
      <c r="R521" s="3">
        <v>3.5308999999999999</v>
      </c>
      <c r="S521" s="3">
        <v>3.4803999999999999</v>
      </c>
      <c r="T521" s="4">
        <v>3.4750000000000001</v>
      </c>
      <c r="U521" s="4">
        <v>3.335</v>
      </c>
      <c r="V521" s="3">
        <v>2.089</v>
      </c>
      <c r="W521" s="3">
        <v>2.2010000000000001</v>
      </c>
      <c r="X521" s="2"/>
      <c r="Y521" s="2">
        <v>3.87</v>
      </c>
      <c r="Z521" s="2">
        <v>3.72</v>
      </c>
      <c r="AA521" s="2">
        <v>3.75</v>
      </c>
      <c r="AB521" s="2">
        <v>3.85</v>
      </c>
      <c r="AC521" s="2">
        <v>3.92</v>
      </c>
      <c r="AD521" s="2">
        <v>4.08</v>
      </c>
      <c r="AE521" s="2">
        <v>4.07</v>
      </c>
      <c r="AF521" s="2">
        <v>4.3600000000000003</v>
      </c>
      <c r="AG521" s="2">
        <v>4.41</v>
      </c>
      <c r="AH521" s="2">
        <v>4.4800000000000004</v>
      </c>
      <c r="AI521" s="2">
        <v>4.8899999999999997</v>
      </c>
      <c r="AJ521" s="2">
        <v>5.12</v>
      </c>
      <c r="AK521" s="2">
        <v>5.23</v>
      </c>
      <c r="AL521" s="11">
        <v>3.3301482999999998</v>
      </c>
      <c r="AM521" s="11">
        <v>3.5208925999999998</v>
      </c>
      <c r="AN521" s="11">
        <v>3.6611902999999999</v>
      </c>
      <c r="AO521" s="11">
        <v>3.8062515000000001</v>
      </c>
      <c r="AP521" s="11">
        <v>3.9742194999999998</v>
      </c>
      <c r="AQ521" s="11">
        <v>4.1512007000000004</v>
      </c>
      <c r="AR521" s="11"/>
      <c r="AS521" s="2"/>
      <c r="AT521" s="7">
        <f t="shared" si="65"/>
        <v>3.4298999999999999</v>
      </c>
      <c r="AU521" s="7">
        <f t="shared" si="66"/>
        <v>3.1949999999999998</v>
      </c>
      <c r="AV521" s="7">
        <f t="shared" si="67"/>
        <v>2.3130000000000002</v>
      </c>
      <c r="AW521" s="2"/>
      <c r="AX521" s="8">
        <f t="shared" si="68"/>
        <v>32.000000000000028</v>
      </c>
      <c r="AY521" s="8">
        <f t="shared" si="69"/>
        <v>23.490000000000009</v>
      </c>
      <c r="AZ521" s="2"/>
      <c r="BA521" s="2">
        <f t="shared" si="70"/>
        <v>0.76000000000000023</v>
      </c>
      <c r="BB521" s="2">
        <f t="shared" si="71"/>
        <v>0.66999999999999993</v>
      </c>
      <c r="BC521" s="2"/>
      <c r="CB521" s="2"/>
    </row>
    <row r="522" spans="1:80" x14ac:dyDescent="0.25">
      <c r="A522" s="5">
        <f t="shared" si="72"/>
        <v>46009</v>
      </c>
      <c r="B522" t="s">
        <v>542</v>
      </c>
      <c r="C522" s="2">
        <v>4.4800000000000004</v>
      </c>
      <c r="D522" s="2">
        <v>4.12</v>
      </c>
      <c r="E522" s="2">
        <v>2.85</v>
      </c>
      <c r="F522" s="2">
        <v>3.51</v>
      </c>
      <c r="G522" s="7">
        <v>1.9610000000000001</v>
      </c>
      <c r="H522" s="2">
        <v>4.5599999999999996</v>
      </c>
      <c r="I522" s="2">
        <v>2.82</v>
      </c>
      <c r="J522" s="2">
        <v>3.41</v>
      </c>
      <c r="K522" s="2">
        <v>3.56</v>
      </c>
      <c r="L522" s="2">
        <v>3.28</v>
      </c>
      <c r="M522" s="3">
        <v>4.7416999999999998</v>
      </c>
      <c r="N522" s="2"/>
      <c r="O522" s="2">
        <v>3.75</v>
      </c>
      <c r="P522" s="2">
        <v>3.46</v>
      </c>
      <c r="Q522" s="2"/>
      <c r="R522" s="3">
        <v>3.5627</v>
      </c>
      <c r="S522" s="3">
        <v>3.5105</v>
      </c>
      <c r="T522" s="4">
        <v>3.44</v>
      </c>
      <c r="U522" s="4">
        <v>3.2869999999999999</v>
      </c>
      <c r="V522" s="3">
        <v>2.0979999999999999</v>
      </c>
      <c r="W522" s="3">
        <v>2.1989999999999998</v>
      </c>
      <c r="X522" s="2"/>
      <c r="Y522" s="2">
        <v>3.87</v>
      </c>
      <c r="Z522" s="2">
        <v>3.75</v>
      </c>
      <c r="AA522" s="2">
        <v>3.78</v>
      </c>
      <c r="AB522" s="2">
        <v>3.87</v>
      </c>
      <c r="AC522" s="2">
        <v>3.94</v>
      </c>
      <c r="AD522" s="2">
        <v>4.09</v>
      </c>
      <c r="AE522" s="2">
        <v>4.08</v>
      </c>
      <c r="AF522" s="2">
        <v>4.3600000000000003</v>
      </c>
      <c r="AG522" s="2">
        <v>4.42</v>
      </c>
      <c r="AH522" s="2">
        <v>4.4800000000000004</v>
      </c>
      <c r="AI522" s="2">
        <v>4.8899999999999997</v>
      </c>
      <c r="AJ522" s="2">
        <v>5.1100000000000003</v>
      </c>
      <c r="AK522" s="2">
        <v>5.21</v>
      </c>
      <c r="AL522" s="11">
        <v>3.3654462999999999</v>
      </c>
      <c r="AM522" s="11">
        <v>3.5292229000000002</v>
      </c>
      <c r="AN522" s="11">
        <v>3.6696217</v>
      </c>
      <c r="AO522" s="11">
        <v>3.8187934000000001</v>
      </c>
      <c r="AP522" s="11">
        <v>3.9799231000000002</v>
      </c>
      <c r="AQ522" s="11">
        <v>4.1468680000000004</v>
      </c>
      <c r="AR522" s="11"/>
      <c r="AS522" s="2"/>
      <c r="AT522" s="7">
        <f t="shared" ref="AT522:AT585" si="73">(2*S522)-R522</f>
        <v>3.4582999999999999</v>
      </c>
      <c r="AU522" s="7">
        <f t="shared" ref="AU522:AU585" si="74">(2*U522)-T522</f>
        <v>3.1339999999999999</v>
      </c>
      <c r="AV522" s="7">
        <f t="shared" ref="AV522:AV585" si="75">(2*W522)-V522</f>
        <v>2.2999999999999998</v>
      </c>
      <c r="AW522" s="2"/>
      <c r="AX522" s="8">
        <f t="shared" ref="AX522:AX585" si="76">(C522-D522)*100</f>
        <v>36.000000000000028</v>
      </c>
      <c r="AY522" s="8">
        <f t="shared" ref="AY522:AY585" si="77">(AT522-AU522)*100</f>
        <v>32.430000000000007</v>
      </c>
      <c r="AZ522" s="2"/>
      <c r="BA522" s="2">
        <f t="shared" ref="BA522:BA585" si="78">C522-O522</f>
        <v>0.73000000000000043</v>
      </c>
      <c r="BB522" s="2">
        <f t="shared" ref="BB522:BB585" si="79">D522-P522</f>
        <v>0.66000000000000014</v>
      </c>
      <c r="BC522" s="2"/>
      <c r="CB522" s="2"/>
    </row>
    <row r="523" spans="1:80" x14ac:dyDescent="0.25">
      <c r="A523" s="5">
        <f t="shared" si="72"/>
        <v>46010</v>
      </c>
      <c r="B523" t="s">
        <v>543</v>
      </c>
      <c r="C523" s="2">
        <v>4.54</v>
      </c>
      <c r="D523" s="2">
        <v>4.16</v>
      </c>
      <c r="E523" s="2">
        <v>2.9</v>
      </c>
      <c r="F523" s="2">
        <v>3.55</v>
      </c>
      <c r="G523" s="7">
        <v>2.0179999999999998</v>
      </c>
      <c r="H523" s="2">
        <v>4.5199999999999996</v>
      </c>
      <c r="I523" s="2">
        <v>2.8</v>
      </c>
      <c r="J523" s="2">
        <v>3.47</v>
      </c>
      <c r="K523" s="2">
        <v>3.62</v>
      </c>
      <c r="L523" s="2">
        <v>3.33</v>
      </c>
      <c r="M523" s="3">
        <v>4.7502000000000004</v>
      </c>
      <c r="N523" s="2"/>
      <c r="O523" s="2">
        <v>3.76</v>
      </c>
      <c r="P523" s="2">
        <v>3.49</v>
      </c>
      <c r="Q523" s="2"/>
      <c r="R523" s="3">
        <v>3.5722999999999998</v>
      </c>
      <c r="S523" s="3">
        <v>3.5295000000000001</v>
      </c>
      <c r="T523" s="4">
        <v>3.4409999999999998</v>
      </c>
      <c r="U523" s="4">
        <v>3.2989999999999999</v>
      </c>
      <c r="V523" s="3">
        <v>2.105</v>
      </c>
      <c r="W523" s="3">
        <v>2.2200000000000002</v>
      </c>
      <c r="X523" s="2"/>
      <c r="Y523" s="2">
        <v>3.89</v>
      </c>
      <c r="Z523" s="2">
        <v>3.76</v>
      </c>
      <c r="AA523" s="2">
        <v>3.81</v>
      </c>
      <c r="AB523" s="2">
        <v>3.91</v>
      </c>
      <c r="AC523" s="2">
        <v>3.99</v>
      </c>
      <c r="AD523" s="2">
        <v>4.13</v>
      </c>
      <c r="AE523" s="2">
        <v>4.13</v>
      </c>
      <c r="AF523" s="2">
        <v>4.41</v>
      </c>
      <c r="AG523" s="2">
        <v>4.47</v>
      </c>
      <c r="AH523" s="2">
        <v>4.54</v>
      </c>
      <c r="AI523" s="2">
        <v>4.9400000000000004</v>
      </c>
      <c r="AJ523" s="2">
        <v>5.17</v>
      </c>
      <c r="AK523" s="2">
        <v>5.27</v>
      </c>
      <c r="AL523" s="11">
        <v>3.3799158999999999</v>
      </c>
      <c r="AM523" s="11">
        <v>3.544702</v>
      </c>
      <c r="AN523" s="11">
        <v>3.7110213999999999</v>
      </c>
      <c r="AO523" s="11">
        <v>3.8712550999999999</v>
      </c>
      <c r="AP523" s="11">
        <v>4.03146</v>
      </c>
      <c r="AQ523" s="11">
        <v>4.1968547000000003</v>
      </c>
      <c r="AR523" s="11"/>
      <c r="AS523" s="2"/>
      <c r="AT523" s="7">
        <f t="shared" si="73"/>
        <v>3.4867000000000004</v>
      </c>
      <c r="AU523" s="7">
        <f t="shared" si="74"/>
        <v>3.157</v>
      </c>
      <c r="AV523" s="7">
        <f t="shared" si="75"/>
        <v>2.3350000000000004</v>
      </c>
      <c r="AW523" s="2"/>
      <c r="AX523" s="8">
        <f t="shared" si="76"/>
        <v>37.999999999999986</v>
      </c>
      <c r="AY523" s="8">
        <f t="shared" si="77"/>
        <v>32.970000000000034</v>
      </c>
      <c r="AZ523" s="2"/>
      <c r="BA523" s="2">
        <f t="shared" si="78"/>
        <v>0.78000000000000025</v>
      </c>
      <c r="BB523" s="2">
        <f t="shared" si="79"/>
        <v>0.66999999999999993</v>
      </c>
      <c r="BC523" s="2"/>
      <c r="CB523" s="2"/>
    </row>
    <row r="524" spans="1:80" x14ac:dyDescent="0.25">
      <c r="A524" s="5">
        <f t="shared" si="72"/>
        <v>46013</v>
      </c>
      <c r="B524" t="s">
        <v>544</v>
      </c>
      <c r="C524" s="2">
        <v>4.5199999999999996</v>
      </c>
      <c r="D524" s="2">
        <v>4.17</v>
      </c>
      <c r="E524" s="2">
        <v>2.9</v>
      </c>
      <c r="F524" s="2">
        <v>3.56</v>
      </c>
      <c r="G524" s="7">
        <v>2.0739999999999998</v>
      </c>
      <c r="H524" s="2">
        <v>4.5999999999999996</v>
      </c>
      <c r="I524" s="2">
        <v>2.84</v>
      </c>
      <c r="J524" s="2">
        <v>3.47</v>
      </c>
      <c r="K524" s="2">
        <v>3.62</v>
      </c>
      <c r="L524" s="2">
        <v>3.34</v>
      </c>
      <c r="M524" s="3">
        <v>4.7942999999999998</v>
      </c>
      <c r="N524" s="2"/>
      <c r="O524" s="2">
        <v>3.75</v>
      </c>
      <c r="P524" s="2">
        <v>3.51</v>
      </c>
      <c r="Q524" s="2"/>
      <c r="R524" s="3">
        <v>3.5640999999999998</v>
      </c>
      <c r="S524" s="3">
        <v>3.5261999999999998</v>
      </c>
      <c r="T524" s="4">
        <v>3.4449999999999998</v>
      </c>
      <c r="U524" s="4">
        <v>3.3079999999999998</v>
      </c>
      <c r="V524" s="3">
        <v>2.1</v>
      </c>
      <c r="W524" s="3">
        <v>2.2130000000000001</v>
      </c>
      <c r="X524" s="2"/>
      <c r="Y524" s="2">
        <v>3.88</v>
      </c>
      <c r="Z524" s="2">
        <v>3.75</v>
      </c>
      <c r="AA524" s="2">
        <v>3.8</v>
      </c>
      <c r="AB524" s="2">
        <v>3.9</v>
      </c>
      <c r="AC524" s="2">
        <v>3.98</v>
      </c>
      <c r="AD524" s="2">
        <v>4.1399999999999997</v>
      </c>
      <c r="AE524" s="2">
        <v>4.13</v>
      </c>
      <c r="AF524" s="2">
        <v>4.41</v>
      </c>
      <c r="AG524" s="2">
        <v>4.47</v>
      </c>
      <c r="AH524" s="2">
        <v>4.5199999999999996</v>
      </c>
      <c r="AI524" s="2">
        <v>4.9400000000000004</v>
      </c>
      <c r="AJ524" s="2">
        <v>5.17</v>
      </c>
      <c r="AK524" s="2">
        <v>5.27</v>
      </c>
      <c r="AL524" s="11">
        <v>3.3697797</v>
      </c>
      <c r="AM524" s="11">
        <v>3.5859171000000001</v>
      </c>
      <c r="AN524" s="11">
        <v>3.7377596</v>
      </c>
      <c r="AO524" s="11">
        <v>3.871756</v>
      </c>
      <c r="AP524" s="11">
        <v>4.0232283000000004</v>
      </c>
      <c r="AQ524" s="11">
        <v>4.1939115999999999</v>
      </c>
      <c r="AR524" s="11"/>
      <c r="AS524" s="2"/>
      <c r="AT524" s="7">
        <f t="shared" si="73"/>
        <v>3.4882999999999997</v>
      </c>
      <c r="AU524" s="7">
        <f t="shared" si="74"/>
        <v>3.1709999999999998</v>
      </c>
      <c r="AV524" s="7">
        <f t="shared" si="75"/>
        <v>2.3260000000000001</v>
      </c>
      <c r="AW524" s="2"/>
      <c r="AX524" s="8">
        <f t="shared" si="76"/>
        <v>34.999999999999964</v>
      </c>
      <c r="AY524" s="8">
        <f t="shared" si="77"/>
        <v>31.72999999999999</v>
      </c>
      <c r="AZ524" s="2"/>
      <c r="BA524" s="2">
        <f t="shared" si="78"/>
        <v>0.76999999999999957</v>
      </c>
      <c r="BB524" s="2">
        <f t="shared" si="79"/>
        <v>0.66000000000000014</v>
      </c>
      <c r="BC524" s="2"/>
      <c r="CB524" s="2"/>
    </row>
    <row r="525" spans="1:80" x14ac:dyDescent="0.25">
      <c r="A525" s="5">
        <f t="shared" si="72"/>
        <v>46014</v>
      </c>
      <c r="B525" t="s">
        <v>545</v>
      </c>
      <c r="C525" s="2">
        <v>4.5199999999999996</v>
      </c>
      <c r="D525" s="2">
        <v>4.18</v>
      </c>
      <c r="E525" s="2">
        <v>2.86</v>
      </c>
      <c r="F525" s="2">
        <v>3.52</v>
      </c>
      <c r="G525" s="7">
        <v>2.0289999999999999</v>
      </c>
      <c r="H525" s="2">
        <v>4.58</v>
      </c>
      <c r="I525" s="2">
        <v>2.82</v>
      </c>
      <c r="J525" s="2">
        <v>3.42</v>
      </c>
      <c r="K525" s="2">
        <v>3.57</v>
      </c>
      <c r="L525" s="2">
        <v>3.3</v>
      </c>
      <c r="M525" s="3">
        <v>4.7548000000000004</v>
      </c>
      <c r="N525" s="2"/>
      <c r="O525" s="2">
        <v>3.75</v>
      </c>
      <c r="P525" s="2">
        <v>3.53</v>
      </c>
      <c r="Q525" s="2"/>
      <c r="R525" s="3">
        <v>3.5661999999999998</v>
      </c>
      <c r="S525" s="3">
        <v>3.5251000000000001</v>
      </c>
      <c r="T525" s="4">
        <v>3.4470000000000001</v>
      </c>
      <c r="U525" s="4">
        <v>3.3180000000000001</v>
      </c>
      <c r="V525" s="3">
        <v>2.0950000000000002</v>
      </c>
      <c r="W525" s="3">
        <v>2.2050000000000001</v>
      </c>
      <c r="X525" s="2"/>
      <c r="Y525" s="2">
        <v>3.88</v>
      </c>
      <c r="Z525" s="2">
        <v>3.75</v>
      </c>
      <c r="AA525" s="2">
        <v>3.8</v>
      </c>
      <c r="AB525" s="2">
        <v>3.9</v>
      </c>
      <c r="AC525" s="2">
        <v>3.97</v>
      </c>
      <c r="AD525" s="2">
        <v>4.1399999999999997</v>
      </c>
      <c r="AE525" s="2">
        <v>4.12</v>
      </c>
      <c r="AF525" s="2">
        <v>4.4000000000000004</v>
      </c>
      <c r="AG525" s="2">
        <v>4.45</v>
      </c>
      <c r="AH525" s="2">
        <v>4.5199999999999996</v>
      </c>
      <c r="AI525" s="2">
        <v>4.92</v>
      </c>
      <c r="AJ525" s="2">
        <v>5.15</v>
      </c>
      <c r="AK525" s="2">
        <v>5.25</v>
      </c>
      <c r="AL525" s="11">
        <v>3.3797711000000001</v>
      </c>
      <c r="AM525" s="11">
        <v>3.5790698000000001</v>
      </c>
      <c r="AN525" s="11">
        <v>3.7048084999999999</v>
      </c>
      <c r="AO525" s="11">
        <v>3.8350379000000001</v>
      </c>
      <c r="AP525" s="11">
        <v>3.9954222000000001</v>
      </c>
      <c r="AQ525" s="11">
        <v>4.1708740999999998</v>
      </c>
      <c r="AR525" s="11"/>
      <c r="AS525" s="2"/>
      <c r="AT525" s="7">
        <f t="shared" si="73"/>
        <v>3.4840000000000004</v>
      </c>
      <c r="AU525" s="7">
        <f t="shared" si="74"/>
        <v>3.1890000000000001</v>
      </c>
      <c r="AV525" s="7">
        <f t="shared" si="75"/>
        <v>2.3149999999999999</v>
      </c>
      <c r="AW525" s="2"/>
      <c r="AX525" s="8">
        <f t="shared" si="76"/>
        <v>33.999999999999986</v>
      </c>
      <c r="AY525" s="8">
        <f t="shared" si="77"/>
        <v>29.500000000000036</v>
      </c>
      <c r="AZ525" s="2"/>
      <c r="BA525" s="2">
        <f t="shared" si="78"/>
        <v>0.76999999999999957</v>
      </c>
      <c r="BB525" s="2">
        <f t="shared" si="79"/>
        <v>0.64999999999999991</v>
      </c>
      <c r="BC525" s="2"/>
      <c r="CB525" s="2"/>
    </row>
    <row r="526" spans="1:80" x14ac:dyDescent="0.25">
      <c r="A526" s="5">
        <f t="shared" si="72"/>
        <v>46015</v>
      </c>
      <c r="B526" t="s">
        <v>546</v>
      </c>
      <c r="C526" s="2">
        <v>4.51</v>
      </c>
      <c r="D526" s="2">
        <v>4.1500000000000004</v>
      </c>
      <c r="E526" s="2">
        <v>2.87</v>
      </c>
      <c r="F526" s="2">
        <v>3.51</v>
      </c>
      <c r="G526" s="7">
        <v>2.052</v>
      </c>
      <c r="H526" s="2" t="e">
        <v>#N/A</v>
      </c>
      <c r="I526" s="2">
        <v>2.84</v>
      </c>
      <c r="J526" s="2">
        <v>3.4</v>
      </c>
      <c r="K526" s="2">
        <v>3.57</v>
      </c>
      <c r="L526" s="2">
        <v>3.29</v>
      </c>
      <c r="M526" s="3">
        <v>4.74</v>
      </c>
      <c r="N526" s="2"/>
      <c r="O526" s="2">
        <v>3.74</v>
      </c>
      <c r="P526" s="2">
        <v>3.51</v>
      </c>
      <c r="Q526" s="2"/>
      <c r="R526" s="3">
        <v>3.5693999999999999</v>
      </c>
      <c r="S526" s="3">
        <v>3.5333999999999999</v>
      </c>
      <c r="T526" s="4">
        <v>3.4750000000000001</v>
      </c>
      <c r="U526" s="4">
        <v>3.351</v>
      </c>
      <c r="V526" s="3">
        <v>2.0960000000000001</v>
      </c>
      <c r="W526" s="3">
        <v>2.2029999999999998</v>
      </c>
      <c r="X526" s="2"/>
      <c r="Y526" s="2">
        <v>3.64</v>
      </c>
      <c r="Z526" s="2">
        <v>3.74</v>
      </c>
      <c r="AA526" s="2">
        <v>3.78</v>
      </c>
      <c r="AB526" s="2">
        <v>3.9</v>
      </c>
      <c r="AC526" s="2">
        <v>3.97</v>
      </c>
      <c r="AD526" s="2">
        <v>4.13</v>
      </c>
      <c r="AE526" s="2">
        <v>4.12</v>
      </c>
      <c r="AF526" s="2">
        <v>4.3899999999999997</v>
      </c>
      <c r="AG526" s="2">
        <v>4.45</v>
      </c>
      <c r="AH526" s="2">
        <v>4.51</v>
      </c>
      <c r="AI526" s="2">
        <v>4.91</v>
      </c>
      <c r="AJ526" s="2">
        <v>5.15</v>
      </c>
      <c r="AK526" s="2">
        <v>5.23</v>
      </c>
      <c r="AL526" s="11">
        <v>3.3858309000000002</v>
      </c>
      <c r="AM526" s="11">
        <v>3.5832936000000002</v>
      </c>
      <c r="AN526" s="11">
        <v>3.7036604999999998</v>
      </c>
      <c r="AO526" s="11">
        <v>3.8333444999999999</v>
      </c>
      <c r="AP526" s="11">
        <v>3.9910043000000002</v>
      </c>
      <c r="AQ526" s="11">
        <v>4.1579138000000002</v>
      </c>
      <c r="AR526" s="11"/>
      <c r="AS526" s="2"/>
      <c r="AT526" s="7">
        <f t="shared" si="73"/>
        <v>3.4973999999999998</v>
      </c>
      <c r="AU526" s="7">
        <f t="shared" si="74"/>
        <v>3.2269999999999999</v>
      </c>
      <c r="AV526" s="7">
        <f t="shared" si="75"/>
        <v>2.3099999999999996</v>
      </c>
      <c r="AW526" s="2"/>
      <c r="AX526" s="8">
        <f t="shared" si="76"/>
        <v>35.999999999999943</v>
      </c>
      <c r="AY526" s="8">
        <f t="shared" si="77"/>
        <v>27.04</v>
      </c>
      <c r="AZ526" s="2"/>
      <c r="BA526" s="2">
        <f t="shared" si="78"/>
        <v>0.76999999999999957</v>
      </c>
      <c r="BB526" s="2">
        <f t="shared" si="79"/>
        <v>0.64000000000000057</v>
      </c>
      <c r="BC526" s="2"/>
      <c r="CB526" s="2"/>
    </row>
    <row r="527" spans="1:80" x14ac:dyDescent="0.25">
      <c r="A527" s="5">
        <f t="shared" ref="A527:A590" si="80">+A522+7</f>
        <v>46016</v>
      </c>
      <c r="B527" t="s">
        <v>547</v>
      </c>
      <c r="C527" s="2" t="e">
        <v>#N/A</v>
      </c>
      <c r="D527" s="2" t="e">
        <v>#N/A</v>
      </c>
      <c r="E527" s="2">
        <v>2.86</v>
      </c>
      <c r="F527" s="2">
        <v>3.51</v>
      </c>
      <c r="G527" s="7">
        <v>2.048</v>
      </c>
      <c r="H527" s="2" t="e">
        <v>#N/A</v>
      </c>
      <c r="I527" s="2">
        <v>2.84</v>
      </c>
      <c r="J527" s="2" t="e">
        <v>#N/A</v>
      </c>
      <c r="K527" s="2">
        <v>3.56</v>
      </c>
      <c r="L527" s="2">
        <v>3.29</v>
      </c>
      <c r="M527" s="3">
        <v>4.74</v>
      </c>
      <c r="N527" s="2"/>
      <c r="O527" s="2">
        <v>3.76</v>
      </c>
      <c r="P527" s="2" t="e">
        <v>#N/A</v>
      </c>
      <c r="Q527" s="2"/>
      <c r="R527" s="3">
        <v>3.5693999999999999</v>
      </c>
      <c r="S527" s="3">
        <v>3.5333999999999999</v>
      </c>
      <c r="T527" s="4">
        <v>3.4580000000000002</v>
      </c>
      <c r="U527" s="4">
        <v>3.3340000000000001</v>
      </c>
      <c r="V527" s="3">
        <v>2.0960000000000001</v>
      </c>
      <c r="W527" s="3">
        <v>2.2029999999999998</v>
      </c>
      <c r="X527" s="2"/>
      <c r="Y527" s="2">
        <v>3.88</v>
      </c>
      <c r="Z527" s="2">
        <v>3.76</v>
      </c>
      <c r="AA527" s="2">
        <v>3.8</v>
      </c>
      <c r="AB527" s="2">
        <v>3.91</v>
      </c>
      <c r="AC527" s="2">
        <v>3.98</v>
      </c>
      <c r="AD527" s="2">
        <v>4.1399999999999997</v>
      </c>
      <c r="AE527" s="2">
        <v>4.12</v>
      </c>
      <c r="AF527" s="2">
        <v>4.4000000000000004</v>
      </c>
      <c r="AG527" s="2">
        <v>4.45</v>
      </c>
      <c r="AH527" s="2" t="e">
        <v>#N/A</v>
      </c>
      <c r="AI527" s="2">
        <v>4.92</v>
      </c>
      <c r="AJ527" s="2">
        <v>5.15</v>
      </c>
      <c r="AK527" s="2">
        <v>5.25</v>
      </c>
      <c r="AL527" s="11" t="e">
        <v>#N/A</v>
      </c>
      <c r="AM527" s="11" t="e">
        <v>#N/A</v>
      </c>
      <c r="AN527" s="11" t="e">
        <v>#N/A</v>
      </c>
      <c r="AO527" s="11" t="e">
        <v>#N/A</v>
      </c>
      <c r="AP527" s="11" t="e">
        <v>#N/A</v>
      </c>
      <c r="AQ527" s="11" t="e">
        <v>#N/A</v>
      </c>
      <c r="AR527" s="11"/>
      <c r="AS527" s="2"/>
      <c r="AT527" s="7">
        <f t="shared" si="73"/>
        <v>3.4973999999999998</v>
      </c>
      <c r="AU527" s="7">
        <f t="shared" si="74"/>
        <v>3.21</v>
      </c>
      <c r="AV527" s="7">
        <f t="shared" si="75"/>
        <v>2.3099999999999996</v>
      </c>
      <c r="AW527" s="2"/>
      <c r="AX527" s="8" t="e">
        <f t="shared" si="76"/>
        <v>#N/A</v>
      </c>
      <c r="AY527" s="8">
        <f t="shared" si="77"/>
        <v>28.739999999999988</v>
      </c>
      <c r="AZ527" s="2"/>
      <c r="BA527" s="2" t="e">
        <f t="shared" si="78"/>
        <v>#N/A</v>
      </c>
      <c r="BB527" s="2" t="e">
        <f t="shared" si="79"/>
        <v>#N/A</v>
      </c>
      <c r="BC527" s="2"/>
      <c r="CB527" s="2"/>
    </row>
    <row r="528" spans="1:80" x14ac:dyDescent="0.25">
      <c r="A528" s="5">
        <f t="shared" si="80"/>
        <v>46017</v>
      </c>
      <c r="B528" t="s">
        <v>548</v>
      </c>
      <c r="C528" s="2" t="e">
        <v>#N/A</v>
      </c>
      <c r="D528" s="2">
        <v>4.1399999999999997</v>
      </c>
      <c r="E528" s="2">
        <v>2.86</v>
      </c>
      <c r="F528" s="2">
        <v>3.51</v>
      </c>
      <c r="G528" s="7">
        <v>2.0430000000000001</v>
      </c>
      <c r="H528" s="2" t="e">
        <v>#N/A</v>
      </c>
      <c r="I528" s="2">
        <v>2.85</v>
      </c>
      <c r="J528" s="2" t="e">
        <v>#N/A</v>
      </c>
      <c r="K528" s="2">
        <v>3.56</v>
      </c>
      <c r="L528" s="2">
        <v>3.29</v>
      </c>
      <c r="M528" s="3">
        <v>4.74</v>
      </c>
      <c r="N528" s="2"/>
      <c r="O528" s="2" t="e">
        <v>#N/A</v>
      </c>
      <c r="P528" s="2">
        <v>3.48</v>
      </c>
      <c r="Q528" s="2"/>
      <c r="R528" s="3">
        <v>3.5693999999999999</v>
      </c>
      <c r="S528" s="3">
        <v>3.5333999999999999</v>
      </c>
      <c r="T528" s="4">
        <v>3.4529999999999998</v>
      </c>
      <c r="U528" s="4">
        <v>3.3260000000000001</v>
      </c>
      <c r="V528" s="3">
        <v>2.0960000000000001</v>
      </c>
      <c r="W528" s="3">
        <v>2.2029999999999998</v>
      </c>
      <c r="X528" s="2"/>
      <c r="Y528" s="2" t="e">
        <v>#N/A</v>
      </c>
      <c r="Z528" s="2" t="e">
        <v>#N/A</v>
      </c>
      <c r="AA528" s="2" t="e">
        <v>#N/A</v>
      </c>
      <c r="AB528" s="2" t="e">
        <v>#N/A</v>
      </c>
      <c r="AC528" s="2" t="e">
        <v>#N/A</v>
      </c>
      <c r="AD528" s="2" t="e">
        <v>#N/A</v>
      </c>
      <c r="AE528" s="2" t="e">
        <v>#N/A</v>
      </c>
      <c r="AF528" s="2" t="e">
        <v>#N/A</v>
      </c>
      <c r="AG528" s="2" t="e">
        <v>#N/A</v>
      </c>
      <c r="AH528" s="2" t="e">
        <v>#N/A</v>
      </c>
      <c r="AI528" s="2" t="e">
        <v>#N/A</v>
      </c>
      <c r="AJ528" s="2" t="e">
        <v>#N/A</v>
      </c>
      <c r="AK528" s="2" t="e">
        <v>#N/A</v>
      </c>
      <c r="AL528" s="11" t="e">
        <v>#N/A</v>
      </c>
      <c r="AM528" s="11" t="e">
        <v>#N/A</v>
      </c>
      <c r="AN528" s="11" t="e">
        <v>#N/A</v>
      </c>
      <c r="AO528" s="11" t="e">
        <v>#N/A</v>
      </c>
      <c r="AP528" s="11" t="e">
        <v>#N/A</v>
      </c>
      <c r="AQ528" s="11" t="e">
        <v>#N/A</v>
      </c>
      <c r="AR528" s="11"/>
      <c r="AS528" s="2"/>
      <c r="AT528" s="7">
        <f t="shared" si="73"/>
        <v>3.4973999999999998</v>
      </c>
      <c r="AU528" s="7">
        <f t="shared" si="74"/>
        <v>3.1990000000000003</v>
      </c>
      <c r="AV528" s="7">
        <f t="shared" si="75"/>
        <v>2.3099999999999996</v>
      </c>
      <c r="AW528" s="2"/>
      <c r="AX528" s="8" t="e">
        <f t="shared" si="76"/>
        <v>#N/A</v>
      </c>
      <c r="AY528" s="8">
        <f t="shared" si="77"/>
        <v>29.839999999999954</v>
      </c>
      <c r="AZ528" s="2"/>
      <c r="BA528" s="2" t="e">
        <f t="shared" si="78"/>
        <v>#N/A</v>
      </c>
      <c r="BB528" s="2">
        <f t="shared" si="79"/>
        <v>0.6599999999999997</v>
      </c>
      <c r="BC528" s="2"/>
      <c r="CB528" s="2"/>
    </row>
    <row r="529" spans="1:80" x14ac:dyDescent="0.25">
      <c r="A529" s="5">
        <f t="shared" si="80"/>
        <v>46020</v>
      </c>
      <c r="B529" t="s">
        <v>549</v>
      </c>
      <c r="C529" s="2">
        <v>4.49</v>
      </c>
      <c r="D529" s="2">
        <v>4.12</v>
      </c>
      <c r="E529" s="2">
        <v>2.83</v>
      </c>
      <c r="F529" s="2">
        <v>3.47</v>
      </c>
      <c r="G529" s="7">
        <v>2.052</v>
      </c>
      <c r="H529" s="2">
        <v>4.5599999999999996</v>
      </c>
      <c r="I529" s="2">
        <v>2.73</v>
      </c>
      <c r="J529" s="2">
        <v>3.39</v>
      </c>
      <c r="K529" s="2">
        <v>3.53</v>
      </c>
      <c r="L529" s="2">
        <v>3.26</v>
      </c>
      <c r="M529" s="3">
        <v>4.7552000000000003</v>
      </c>
      <c r="N529" s="2"/>
      <c r="O529" s="2">
        <v>3.72</v>
      </c>
      <c r="P529" s="2">
        <v>3.47</v>
      </c>
      <c r="Q529" s="2"/>
      <c r="R529" s="3">
        <v>3.5535999999999999</v>
      </c>
      <c r="S529" s="3">
        <v>3.5078999999999998</v>
      </c>
      <c r="T529" s="4">
        <v>3.4359999999999999</v>
      </c>
      <c r="U529" s="4">
        <v>3.306</v>
      </c>
      <c r="V529" s="3">
        <v>2.0739999999999998</v>
      </c>
      <c r="W529" s="3">
        <v>2.1749999999999998</v>
      </c>
      <c r="X529" s="2"/>
      <c r="Y529" s="2">
        <v>3.86</v>
      </c>
      <c r="Z529" s="2">
        <v>3.72</v>
      </c>
      <c r="AA529" s="2">
        <v>3.78</v>
      </c>
      <c r="AB529" s="2">
        <v>3.88</v>
      </c>
      <c r="AC529" s="2">
        <v>3.96</v>
      </c>
      <c r="AD529" s="2">
        <v>4.1100000000000003</v>
      </c>
      <c r="AE529" s="2">
        <v>4.0999999999999996</v>
      </c>
      <c r="AF529" s="2">
        <v>4.37</v>
      </c>
      <c r="AG529" s="2">
        <v>4.43</v>
      </c>
      <c r="AH529" s="2">
        <v>4.49</v>
      </c>
      <c r="AI529" s="2">
        <v>4.9000000000000004</v>
      </c>
      <c r="AJ529" s="2">
        <v>5.13</v>
      </c>
      <c r="AK529" s="2">
        <v>5.22</v>
      </c>
      <c r="AL529" s="11">
        <v>3.3574947000000002</v>
      </c>
      <c r="AM529" s="11">
        <v>3.5465426999999998</v>
      </c>
      <c r="AN529" s="11">
        <v>3.6944382999999998</v>
      </c>
      <c r="AO529" s="11">
        <v>3.8292459000000001</v>
      </c>
      <c r="AP529" s="11">
        <v>3.9775372999999998</v>
      </c>
      <c r="AQ529" s="11">
        <v>4.1431744000000004</v>
      </c>
      <c r="AR529" s="11"/>
      <c r="AS529" s="2"/>
      <c r="AT529" s="7">
        <f t="shared" si="73"/>
        <v>3.4621999999999997</v>
      </c>
      <c r="AU529" s="7">
        <f t="shared" si="74"/>
        <v>3.1760000000000002</v>
      </c>
      <c r="AV529" s="7">
        <f t="shared" si="75"/>
        <v>2.2759999999999998</v>
      </c>
      <c r="AW529" s="2"/>
      <c r="AX529" s="8">
        <f t="shared" si="76"/>
        <v>37.000000000000014</v>
      </c>
      <c r="AY529" s="8">
        <f t="shared" si="77"/>
        <v>28.619999999999955</v>
      </c>
      <c r="AZ529" s="2"/>
      <c r="BA529" s="2">
        <f t="shared" si="78"/>
        <v>0.77</v>
      </c>
      <c r="BB529" s="2">
        <f t="shared" si="79"/>
        <v>0.64999999999999991</v>
      </c>
      <c r="BC529" s="2"/>
      <c r="CB529" s="2"/>
    </row>
    <row r="530" spans="1:80" x14ac:dyDescent="0.25">
      <c r="A530" s="5">
        <f t="shared" si="80"/>
        <v>46021</v>
      </c>
      <c r="B530" t="s">
        <v>550</v>
      </c>
      <c r="C530" s="2">
        <v>4.51</v>
      </c>
      <c r="D530" s="2">
        <v>4.1399999999999997</v>
      </c>
      <c r="E530" s="2">
        <v>2.85</v>
      </c>
      <c r="F530" s="2">
        <v>3.51</v>
      </c>
      <c r="G530" s="7">
        <v>2.0720000000000001</v>
      </c>
      <c r="H530" s="2">
        <v>4.53</v>
      </c>
      <c r="I530" s="2">
        <v>2.75</v>
      </c>
      <c r="J530" s="2">
        <v>3.41</v>
      </c>
      <c r="K530" s="2">
        <v>3.56</v>
      </c>
      <c r="L530" s="2">
        <v>3.3</v>
      </c>
      <c r="M530" s="3">
        <v>4.7473999999999998</v>
      </c>
      <c r="N530" s="2"/>
      <c r="O530" s="2">
        <v>3.73</v>
      </c>
      <c r="P530" s="2">
        <v>3.45</v>
      </c>
      <c r="Q530" s="2"/>
      <c r="R530" s="3">
        <v>3.5508999999999999</v>
      </c>
      <c r="S530" s="3">
        <v>3.5021</v>
      </c>
      <c r="T530" s="4">
        <v>3.4180000000000001</v>
      </c>
      <c r="U530" s="4">
        <v>3.2890000000000001</v>
      </c>
      <c r="V530" s="3">
        <v>2.073</v>
      </c>
      <c r="W530" s="3">
        <v>2.1800000000000002</v>
      </c>
      <c r="X530" s="2"/>
      <c r="Y530" s="2">
        <v>3.57</v>
      </c>
      <c r="Z530" s="2">
        <v>3.73</v>
      </c>
      <c r="AA530" s="2">
        <v>3.78</v>
      </c>
      <c r="AB530" s="2">
        <v>3.89</v>
      </c>
      <c r="AC530" s="2">
        <v>3.96</v>
      </c>
      <c r="AD530" s="2">
        <v>4.12</v>
      </c>
      <c r="AE530" s="2">
        <v>4.1100000000000003</v>
      </c>
      <c r="AF530" s="2">
        <v>4.38</v>
      </c>
      <c r="AG530" s="2">
        <v>4.4400000000000004</v>
      </c>
      <c r="AH530" s="2">
        <v>4.51</v>
      </c>
      <c r="AI530" s="2">
        <v>4.91</v>
      </c>
      <c r="AJ530" s="2">
        <v>5.13</v>
      </c>
      <c r="AK530" s="2">
        <v>5.23</v>
      </c>
      <c r="AL530" s="11">
        <v>3.3502369000000001</v>
      </c>
      <c r="AM530" s="11">
        <v>3.5214669999999999</v>
      </c>
      <c r="AN530" s="11">
        <v>3.679567</v>
      </c>
      <c r="AO530" s="11">
        <v>3.8316333999999999</v>
      </c>
      <c r="AP530" s="11">
        <v>3.9915566</v>
      </c>
      <c r="AQ530" s="11">
        <v>4.1583259000000004</v>
      </c>
      <c r="AR530" s="11"/>
      <c r="AS530" s="2"/>
      <c r="AT530" s="7">
        <f t="shared" si="73"/>
        <v>3.4533</v>
      </c>
      <c r="AU530" s="7">
        <f t="shared" si="74"/>
        <v>3.16</v>
      </c>
      <c r="AV530" s="7">
        <f t="shared" si="75"/>
        <v>2.2870000000000004</v>
      </c>
      <c r="AW530" s="2"/>
      <c r="AX530" s="8">
        <f t="shared" si="76"/>
        <v>37.000000000000014</v>
      </c>
      <c r="AY530" s="8">
        <f t="shared" si="77"/>
        <v>29.329999999999991</v>
      </c>
      <c r="AZ530" s="2"/>
      <c r="BA530" s="2">
        <f t="shared" si="78"/>
        <v>0.7799999999999998</v>
      </c>
      <c r="BB530" s="2">
        <f t="shared" si="79"/>
        <v>0.6899999999999995</v>
      </c>
      <c r="BC530" s="2"/>
      <c r="CB530" s="2"/>
    </row>
    <row r="531" spans="1:80" x14ac:dyDescent="0.25">
      <c r="A531" s="5">
        <f t="shared" si="80"/>
        <v>46022</v>
      </c>
      <c r="B531" t="s">
        <v>551</v>
      </c>
      <c r="C531" s="2">
        <v>4.47</v>
      </c>
      <c r="D531" s="2">
        <v>4.18</v>
      </c>
      <c r="E531" s="2">
        <v>2.86</v>
      </c>
      <c r="F531" s="2">
        <v>3.51</v>
      </c>
      <c r="G531" s="7">
        <v>2.0790000000000002</v>
      </c>
      <c r="H531" s="2" t="e">
        <v>#N/A</v>
      </c>
      <c r="I531" s="2">
        <v>2.75</v>
      </c>
      <c r="J531" s="2">
        <v>3.44</v>
      </c>
      <c r="K531" s="2">
        <v>3.56</v>
      </c>
      <c r="L531" s="2">
        <v>3.29</v>
      </c>
      <c r="M531" s="3">
        <v>4.7537000000000003</v>
      </c>
      <c r="N531" s="2"/>
      <c r="O531" s="2">
        <v>3.71</v>
      </c>
      <c r="P531" s="2">
        <v>3.47</v>
      </c>
      <c r="Q531" s="2"/>
      <c r="R531" s="3">
        <v>3.5432000000000001</v>
      </c>
      <c r="S531" s="3">
        <v>3.4903</v>
      </c>
      <c r="T531" s="4">
        <v>3.4089999999999998</v>
      </c>
      <c r="U531" s="4">
        <v>3.2759999999999998</v>
      </c>
      <c r="V531" s="3">
        <v>2.0779999999999998</v>
      </c>
      <c r="W531" s="3">
        <v>2.1819999999999999</v>
      </c>
      <c r="X531" s="2"/>
      <c r="Y531" s="2">
        <v>3.61</v>
      </c>
      <c r="Z531" s="2">
        <v>3.71</v>
      </c>
      <c r="AA531" s="2">
        <v>3.76</v>
      </c>
      <c r="AB531" s="2">
        <v>3.85</v>
      </c>
      <c r="AC531" s="2">
        <v>3.93</v>
      </c>
      <c r="AD531" s="2">
        <v>4.09</v>
      </c>
      <c r="AE531" s="2">
        <v>4.09</v>
      </c>
      <c r="AF531" s="2">
        <v>4.3600000000000003</v>
      </c>
      <c r="AG531" s="2">
        <v>4.42</v>
      </c>
      <c r="AH531" s="2">
        <v>4.47</v>
      </c>
      <c r="AI531" s="2">
        <v>4.88</v>
      </c>
      <c r="AJ531" s="2">
        <v>5.1100000000000003</v>
      </c>
      <c r="AK531" s="2">
        <v>5.21</v>
      </c>
      <c r="AL531" s="11">
        <v>3.3407442999999999</v>
      </c>
      <c r="AM531" s="11">
        <v>3.5083126</v>
      </c>
      <c r="AN531" s="11">
        <v>3.6569511000000001</v>
      </c>
      <c r="AO531" s="11">
        <v>3.8041027000000001</v>
      </c>
      <c r="AP531" s="11">
        <v>3.9661197000000001</v>
      </c>
      <c r="AQ531" s="11">
        <v>4.1371997</v>
      </c>
      <c r="AR531" s="11"/>
      <c r="AS531" s="2"/>
      <c r="AT531" s="7">
        <f t="shared" si="73"/>
        <v>3.4373999999999998</v>
      </c>
      <c r="AU531" s="7">
        <f t="shared" si="74"/>
        <v>3.1429999999999998</v>
      </c>
      <c r="AV531" s="7">
        <f t="shared" si="75"/>
        <v>2.286</v>
      </c>
      <c r="AW531" s="2"/>
      <c r="AX531" s="8">
        <f t="shared" si="76"/>
        <v>29.000000000000004</v>
      </c>
      <c r="AY531" s="8">
        <f t="shared" si="77"/>
        <v>29.439999999999998</v>
      </c>
      <c r="AZ531" s="2"/>
      <c r="BA531" s="2">
        <f t="shared" si="78"/>
        <v>0.75999999999999979</v>
      </c>
      <c r="BB531" s="2">
        <f t="shared" si="79"/>
        <v>0.70999999999999952</v>
      </c>
      <c r="BC531" s="2"/>
      <c r="CB531" s="2"/>
    </row>
    <row r="532" spans="1:80" x14ac:dyDescent="0.25">
      <c r="A532" s="5">
        <f t="shared" si="80"/>
        <v>46023</v>
      </c>
      <c r="B532" t="s">
        <v>552</v>
      </c>
      <c r="C532" s="2" t="e">
        <v>#N/A</v>
      </c>
      <c r="D532" s="2" t="e">
        <v>#N/A</v>
      </c>
      <c r="E532" s="2">
        <v>2.86</v>
      </c>
      <c r="F532" s="2">
        <v>3.51</v>
      </c>
      <c r="G532" s="7">
        <v>2.0720000000000001</v>
      </c>
      <c r="H532" s="2" t="e">
        <v>#N/A</v>
      </c>
      <c r="I532" s="2">
        <v>2.76</v>
      </c>
      <c r="J532" s="2" t="e">
        <v>#N/A</v>
      </c>
      <c r="K532" s="2">
        <v>3.56</v>
      </c>
      <c r="L532" s="2">
        <v>3.29</v>
      </c>
      <c r="M532" s="3">
        <v>4.7537000000000003</v>
      </c>
      <c r="N532" s="2"/>
      <c r="O532" s="2" t="e">
        <v>#N/A</v>
      </c>
      <c r="P532" s="2" t="e">
        <v>#N/A</v>
      </c>
      <c r="Q532" s="2"/>
      <c r="R532" s="3">
        <v>3.5432000000000001</v>
      </c>
      <c r="S532" s="3">
        <v>3.4903</v>
      </c>
      <c r="T532" s="4">
        <v>3.4239999999999999</v>
      </c>
      <c r="U532" s="4">
        <v>3.3039999999999998</v>
      </c>
      <c r="V532" s="3">
        <v>2.0779999999999998</v>
      </c>
      <c r="W532" s="3">
        <v>2.1819999999999999</v>
      </c>
      <c r="X532" s="2"/>
      <c r="Y532" s="2">
        <v>3.63</v>
      </c>
      <c r="Z532" s="2" t="e">
        <v>#N/A</v>
      </c>
      <c r="AA532" s="2" t="e">
        <v>#N/A</v>
      </c>
      <c r="AB532" s="2" t="e">
        <v>#N/A</v>
      </c>
      <c r="AC532" s="2" t="e">
        <v>#N/A</v>
      </c>
      <c r="AD532" s="2" t="e">
        <v>#N/A</v>
      </c>
      <c r="AE532" s="2" t="e">
        <v>#N/A</v>
      </c>
      <c r="AF532" s="2" t="e">
        <v>#N/A</v>
      </c>
      <c r="AG532" s="2" t="e">
        <v>#N/A</v>
      </c>
      <c r="AH532" s="2" t="e">
        <v>#N/A</v>
      </c>
      <c r="AI532" s="2" t="e">
        <v>#N/A</v>
      </c>
      <c r="AJ532" s="2" t="e">
        <v>#N/A</v>
      </c>
      <c r="AK532" s="2" t="e">
        <v>#N/A</v>
      </c>
      <c r="AL532" s="11" t="e">
        <v>#N/A</v>
      </c>
      <c r="AM532" s="11" t="e">
        <v>#N/A</v>
      </c>
      <c r="AN532" s="11" t="e">
        <v>#N/A</v>
      </c>
      <c r="AO532" s="11" t="e">
        <v>#N/A</v>
      </c>
      <c r="AP532" s="11" t="e">
        <v>#N/A</v>
      </c>
      <c r="AQ532" s="11" t="e">
        <v>#N/A</v>
      </c>
      <c r="AR532" s="11"/>
      <c r="AS532" s="2"/>
      <c r="AT532" s="7">
        <f t="shared" si="73"/>
        <v>3.4373999999999998</v>
      </c>
      <c r="AU532" s="7">
        <f t="shared" si="74"/>
        <v>3.1839999999999997</v>
      </c>
      <c r="AV532" s="7">
        <f t="shared" si="75"/>
        <v>2.286</v>
      </c>
      <c r="AW532" s="2"/>
      <c r="AX532" s="8" t="e">
        <f t="shared" si="76"/>
        <v>#N/A</v>
      </c>
      <c r="AY532" s="8">
        <f t="shared" si="77"/>
        <v>25.340000000000007</v>
      </c>
      <c r="AZ532" s="2"/>
      <c r="BA532" s="2" t="e">
        <f t="shared" si="78"/>
        <v>#N/A</v>
      </c>
      <c r="BB532" s="2" t="e">
        <f t="shared" si="79"/>
        <v>#N/A</v>
      </c>
      <c r="BC532" s="2"/>
      <c r="CB532" s="2"/>
    </row>
    <row r="533" spans="1:80" x14ac:dyDescent="0.25">
      <c r="A533" s="5">
        <f t="shared" si="80"/>
        <v>46024</v>
      </c>
      <c r="B533" t="s">
        <v>553</v>
      </c>
      <c r="C533" s="2">
        <v>4.54</v>
      </c>
      <c r="D533" s="2">
        <v>4.1900000000000004</v>
      </c>
      <c r="E533" s="2">
        <v>2.9</v>
      </c>
      <c r="F533" s="2">
        <v>3.57</v>
      </c>
      <c r="G533" s="7">
        <v>2.0720000000000001</v>
      </c>
      <c r="H533" s="2" t="e">
        <v>#N/A</v>
      </c>
      <c r="I533" s="2">
        <v>2.79</v>
      </c>
      <c r="J533" s="2">
        <v>3.47</v>
      </c>
      <c r="K533" s="2">
        <v>3.61</v>
      </c>
      <c r="L533" s="2">
        <v>3.34</v>
      </c>
      <c r="M533" s="3">
        <v>4.8209</v>
      </c>
      <c r="N533" s="2"/>
      <c r="O533" s="2">
        <v>3.74</v>
      </c>
      <c r="P533" s="2">
        <v>3.48</v>
      </c>
      <c r="Q533" s="2"/>
      <c r="R533" s="3">
        <v>3.5478000000000001</v>
      </c>
      <c r="S533" s="3">
        <v>3.5085000000000002</v>
      </c>
      <c r="T533" s="4">
        <v>3.4279999999999999</v>
      </c>
      <c r="U533" s="4">
        <v>3.3039999999999998</v>
      </c>
      <c r="V533" s="3">
        <v>2.081</v>
      </c>
      <c r="W533" s="3">
        <v>2.1890000000000001</v>
      </c>
      <c r="X533" s="2"/>
      <c r="Y533" s="2">
        <v>3.61</v>
      </c>
      <c r="Z533" s="2">
        <v>3.74</v>
      </c>
      <c r="AA533" s="2">
        <v>3.79</v>
      </c>
      <c r="AB533" s="2">
        <v>3.89</v>
      </c>
      <c r="AC533" s="2">
        <v>3.97</v>
      </c>
      <c r="AD533" s="2">
        <v>4.1399999999999997</v>
      </c>
      <c r="AE533" s="2">
        <v>4.1399999999999997</v>
      </c>
      <c r="AF533" s="2">
        <v>4.42</v>
      </c>
      <c r="AG533" s="2">
        <v>4.4800000000000004</v>
      </c>
      <c r="AH533" s="2">
        <v>4.54</v>
      </c>
      <c r="AI533" s="2">
        <v>4.95</v>
      </c>
      <c r="AJ533" s="2">
        <v>5.17</v>
      </c>
      <c r="AK533" s="2">
        <v>5.28</v>
      </c>
      <c r="AL533" s="11">
        <v>3.3580407999999999</v>
      </c>
      <c r="AM533" s="11">
        <v>3.5273777000000002</v>
      </c>
      <c r="AN533" s="11">
        <v>3.7122096</v>
      </c>
      <c r="AO533" s="11">
        <v>3.8811475</v>
      </c>
      <c r="AP533" s="11">
        <v>4.0473894000000001</v>
      </c>
      <c r="AQ533" s="11">
        <v>4.2154661999999998</v>
      </c>
      <c r="AR533" s="11"/>
      <c r="AS533" s="2"/>
      <c r="AT533" s="7">
        <f t="shared" si="73"/>
        <v>3.4692000000000003</v>
      </c>
      <c r="AU533" s="7">
        <f t="shared" si="74"/>
        <v>3.1799999999999997</v>
      </c>
      <c r="AV533" s="7">
        <f t="shared" si="75"/>
        <v>2.2970000000000002</v>
      </c>
      <c r="AW533" s="2"/>
      <c r="AX533" s="8">
        <f t="shared" si="76"/>
        <v>34.999999999999964</v>
      </c>
      <c r="AY533" s="8">
        <f t="shared" si="77"/>
        <v>28.920000000000059</v>
      </c>
      <c r="AZ533" s="2"/>
      <c r="BA533" s="2">
        <f t="shared" si="78"/>
        <v>0.79999999999999982</v>
      </c>
      <c r="BB533" s="2">
        <f t="shared" si="79"/>
        <v>0.71000000000000041</v>
      </c>
      <c r="BC533" s="2"/>
      <c r="CB533" s="2"/>
    </row>
    <row r="534" spans="1:80" x14ac:dyDescent="0.25">
      <c r="A534" s="5">
        <f t="shared" si="80"/>
        <v>46027</v>
      </c>
      <c r="B534" t="s">
        <v>554</v>
      </c>
      <c r="C534" s="2">
        <v>4.51</v>
      </c>
      <c r="D534" s="2">
        <v>4.17</v>
      </c>
      <c r="E534" s="2">
        <v>2.88</v>
      </c>
      <c r="F534" s="2">
        <v>3.53</v>
      </c>
      <c r="G534" s="7">
        <v>2.11</v>
      </c>
      <c r="H534" s="2">
        <v>4.57</v>
      </c>
      <c r="I534" s="2">
        <v>2.88</v>
      </c>
      <c r="J534" s="2">
        <v>3.42</v>
      </c>
      <c r="K534" s="2">
        <v>3.58</v>
      </c>
      <c r="L534" s="2">
        <v>3.31</v>
      </c>
      <c r="M534" s="3">
        <v>4.7811000000000003</v>
      </c>
      <c r="N534" s="2"/>
      <c r="O534" s="2">
        <v>3.73</v>
      </c>
      <c r="P534" s="2">
        <v>3.46</v>
      </c>
      <c r="Q534" s="2"/>
      <c r="R534" s="3">
        <v>3.5394000000000001</v>
      </c>
      <c r="S534" s="3">
        <v>3.4965999999999999</v>
      </c>
      <c r="T534" s="4">
        <v>3.4140000000000001</v>
      </c>
      <c r="U534" s="4">
        <v>3.2919999999999998</v>
      </c>
      <c r="V534" s="3">
        <v>2.08</v>
      </c>
      <c r="W534" s="3">
        <v>2.1819999999999999</v>
      </c>
      <c r="X534" s="2"/>
      <c r="Y534" s="2">
        <v>3.59</v>
      </c>
      <c r="Z534" s="2">
        <v>3.73</v>
      </c>
      <c r="AA534" s="2">
        <v>3.77</v>
      </c>
      <c r="AB534" s="2">
        <v>3.86</v>
      </c>
      <c r="AC534" s="2">
        <v>3.94</v>
      </c>
      <c r="AD534" s="2">
        <v>4.1100000000000003</v>
      </c>
      <c r="AE534" s="2">
        <v>4.1100000000000003</v>
      </c>
      <c r="AF534" s="2">
        <v>4.3899999999999997</v>
      </c>
      <c r="AG534" s="2">
        <v>4.4400000000000004</v>
      </c>
      <c r="AH534" s="2">
        <v>4.51</v>
      </c>
      <c r="AI534" s="2">
        <v>4.91</v>
      </c>
      <c r="AJ534" s="2">
        <v>5.15</v>
      </c>
      <c r="AK534" s="2">
        <v>5.25</v>
      </c>
      <c r="AL534" s="11">
        <v>3.3371556</v>
      </c>
      <c r="AM534" s="11">
        <v>3.5318391</v>
      </c>
      <c r="AN534" s="11">
        <v>3.7008660999999998</v>
      </c>
      <c r="AO534" s="11">
        <v>3.8461246</v>
      </c>
      <c r="AP534" s="11">
        <v>4.0005867000000004</v>
      </c>
      <c r="AQ534" s="11">
        <v>4.1685708999999997</v>
      </c>
      <c r="AR534" s="11"/>
      <c r="AS534" s="2"/>
      <c r="AT534" s="7">
        <f t="shared" si="73"/>
        <v>3.4537999999999998</v>
      </c>
      <c r="AU534" s="7">
        <f t="shared" si="74"/>
        <v>3.1699999999999995</v>
      </c>
      <c r="AV534" s="7">
        <f t="shared" si="75"/>
        <v>2.2839999999999998</v>
      </c>
      <c r="AW534" s="2"/>
      <c r="AX534" s="8">
        <f t="shared" si="76"/>
        <v>33.999999999999986</v>
      </c>
      <c r="AY534" s="8">
        <f t="shared" si="77"/>
        <v>28.380000000000027</v>
      </c>
      <c r="AZ534" s="2"/>
      <c r="BA534" s="2">
        <f t="shared" si="78"/>
        <v>0.7799999999999998</v>
      </c>
      <c r="BB534" s="2">
        <f t="shared" si="79"/>
        <v>0.71</v>
      </c>
      <c r="BC534" s="2"/>
      <c r="CB534" s="2"/>
    </row>
    <row r="535" spans="1:80" x14ac:dyDescent="0.25">
      <c r="A535" s="5">
        <f t="shared" si="80"/>
        <v>46028</v>
      </c>
      <c r="B535" t="s">
        <v>555</v>
      </c>
      <c r="C535" s="2">
        <v>4.4800000000000004</v>
      </c>
      <c r="D535" s="2">
        <v>4.18</v>
      </c>
      <c r="E535" s="2">
        <v>2.84</v>
      </c>
      <c r="F535" s="2">
        <v>3.5</v>
      </c>
      <c r="G535" s="7">
        <v>2.1309999999999998</v>
      </c>
      <c r="H535" s="2">
        <v>4.54</v>
      </c>
      <c r="I535" s="2">
        <v>2.88</v>
      </c>
      <c r="J535" s="2">
        <v>3.43</v>
      </c>
      <c r="K535" s="2">
        <v>3.55</v>
      </c>
      <c r="L535" s="2">
        <v>3.28</v>
      </c>
      <c r="M535" s="3">
        <v>4.7748999999999997</v>
      </c>
      <c r="N535" s="2"/>
      <c r="O535" s="2">
        <v>3.7</v>
      </c>
      <c r="P535" s="2">
        <v>3.47</v>
      </c>
      <c r="Q535" s="2"/>
      <c r="R535" s="3">
        <v>3.5392000000000001</v>
      </c>
      <c r="S535" s="3">
        <v>3.4874000000000001</v>
      </c>
      <c r="T535" s="4">
        <v>3.4260000000000002</v>
      </c>
      <c r="U535" s="4">
        <v>3.3029999999999999</v>
      </c>
      <c r="V535" s="3">
        <v>2.0590000000000002</v>
      </c>
      <c r="W535" s="3">
        <v>2.153</v>
      </c>
      <c r="X535" s="2"/>
      <c r="Y535" s="2">
        <v>3.57</v>
      </c>
      <c r="Z535" s="2">
        <v>3.7</v>
      </c>
      <c r="AA535" s="2">
        <v>3.74</v>
      </c>
      <c r="AB535" s="2">
        <v>3.85</v>
      </c>
      <c r="AC535" s="2">
        <v>3.92</v>
      </c>
      <c r="AD535" s="2">
        <v>4.08</v>
      </c>
      <c r="AE535" s="2">
        <v>4.08</v>
      </c>
      <c r="AF535" s="2">
        <v>4.3600000000000003</v>
      </c>
      <c r="AG535" s="2">
        <v>4.41</v>
      </c>
      <c r="AH535" s="2">
        <v>4.4800000000000004</v>
      </c>
      <c r="AI535" s="2">
        <v>4.8899999999999997</v>
      </c>
      <c r="AJ535" s="2">
        <v>5.13</v>
      </c>
      <c r="AK535" s="2">
        <v>5.23</v>
      </c>
      <c r="AL535" s="11">
        <v>3.3413172000000002</v>
      </c>
      <c r="AM535" s="11">
        <v>3.5204056000000001</v>
      </c>
      <c r="AN535" s="11">
        <v>3.6795081000000001</v>
      </c>
      <c r="AO535" s="11">
        <v>3.8227503</v>
      </c>
      <c r="AP535" s="11">
        <v>3.9788686000000002</v>
      </c>
      <c r="AQ535" s="11">
        <v>4.1484382999999996</v>
      </c>
      <c r="AR535" s="11"/>
      <c r="AS535" s="2"/>
      <c r="AT535" s="7">
        <f t="shared" si="73"/>
        <v>3.4356</v>
      </c>
      <c r="AU535" s="7">
        <f t="shared" si="74"/>
        <v>3.1799999999999997</v>
      </c>
      <c r="AV535" s="7">
        <f t="shared" si="75"/>
        <v>2.2469999999999999</v>
      </c>
      <c r="AW535" s="2"/>
      <c r="AX535" s="8">
        <f t="shared" si="76"/>
        <v>30.000000000000071</v>
      </c>
      <c r="AY535" s="8">
        <f t="shared" si="77"/>
        <v>25.560000000000027</v>
      </c>
      <c r="AZ535" s="2"/>
      <c r="BA535" s="2">
        <f t="shared" si="78"/>
        <v>0.78000000000000025</v>
      </c>
      <c r="BB535" s="2">
        <f t="shared" si="79"/>
        <v>0.70999999999999952</v>
      </c>
      <c r="BC535" s="2"/>
      <c r="CB535" s="2"/>
    </row>
    <row r="536" spans="1:80" x14ac:dyDescent="0.25">
      <c r="A536" s="5">
        <f t="shared" si="80"/>
        <v>46029</v>
      </c>
      <c r="B536" t="s">
        <v>556</v>
      </c>
      <c r="C536" s="2">
        <v>4.41</v>
      </c>
      <c r="D536" s="2">
        <v>4.1500000000000004</v>
      </c>
      <c r="E536" s="2">
        <v>2.81</v>
      </c>
      <c r="F536" s="2">
        <v>3.47</v>
      </c>
      <c r="G536" s="7">
        <v>2.1150000000000002</v>
      </c>
      <c r="H536" s="2">
        <v>4.53</v>
      </c>
      <c r="I536" s="2">
        <v>2.8</v>
      </c>
      <c r="J536" s="2">
        <v>3.4</v>
      </c>
      <c r="K536" s="2">
        <v>3.52</v>
      </c>
      <c r="L536" s="2">
        <v>3.25</v>
      </c>
      <c r="M536" s="3">
        <v>4.7424999999999997</v>
      </c>
      <c r="N536" s="2"/>
      <c r="O536" s="2">
        <v>3.68</v>
      </c>
      <c r="P536" s="2">
        <v>3.47</v>
      </c>
      <c r="Q536" s="2"/>
      <c r="R536" s="3">
        <v>3.5270000000000001</v>
      </c>
      <c r="S536" s="3">
        <v>3.4630000000000001</v>
      </c>
      <c r="T536" s="4">
        <v>3.4319999999999999</v>
      </c>
      <c r="U536" s="4">
        <v>3.302</v>
      </c>
      <c r="V536" s="3">
        <v>2.0449999999999999</v>
      </c>
      <c r="W536" s="3">
        <v>2.13</v>
      </c>
      <c r="X536" s="2"/>
      <c r="Y536" s="2">
        <v>3.59</v>
      </c>
      <c r="Z536" s="2">
        <v>3.68</v>
      </c>
      <c r="AA536" s="2">
        <v>3.7</v>
      </c>
      <c r="AB536" s="2">
        <v>3.78</v>
      </c>
      <c r="AC536" s="2">
        <v>3.86</v>
      </c>
      <c r="AD536" s="2">
        <v>4.01</v>
      </c>
      <c r="AE536" s="2">
        <v>4.0199999999999996</v>
      </c>
      <c r="AF536" s="2">
        <v>4.29</v>
      </c>
      <c r="AG536" s="2">
        <v>4.3499999999999996</v>
      </c>
      <c r="AH536" s="2">
        <v>4.41</v>
      </c>
      <c r="AI536" s="2">
        <v>4.82</v>
      </c>
      <c r="AJ536" s="2">
        <v>5.05</v>
      </c>
      <c r="AK536" s="2">
        <v>5.16</v>
      </c>
      <c r="AL536" s="11">
        <v>3.3107584999999999</v>
      </c>
      <c r="AM536" s="11">
        <v>3.4696254999999998</v>
      </c>
      <c r="AN536" s="11">
        <v>3.6273558000000001</v>
      </c>
      <c r="AO536" s="11">
        <v>3.7722201000000002</v>
      </c>
      <c r="AP536" s="11">
        <v>3.9312089000000001</v>
      </c>
      <c r="AQ536" s="11">
        <v>4.1028871000000002</v>
      </c>
      <c r="AR536" s="11"/>
      <c r="AS536" s="2"/>
      <c r="AT536" s="7">
        <f t="shared" si="73"/>
        <v>3.399</v>
      </c>
      <c r="AU536" s="7">
        <f t="shared" si="74"/>
        <v>3.1720000000000002</v>
      </c>
      <c r="AV536" s="7">
        <f t="shared" si="75"/>
        <v>2.2149999999999999</v>
      </c>
      <c r="AW536" s="2"/>
      <c r="AX536" s="8">
        <f t="shared" si="76"/>
        <v>25.999999999999979</v>
      </c>
      <c r="AY536" s="8">
        <f t="shared" si="77"/>
        <v>22.699999999999989</v>
      </c>
      <c r="AZ536" s="2"/>
      <c r="BA536" s="2">
        <f t="shared" si="78"/>
        <v>0.73</v>
      </c>
      <c r="BB536" s="2">
        <f t="shared" si="79"/>
        <v>0.68000000000000016</v>
      </c>
      <c r="BC536" s="2"/>
      <c r="CB536" s="2"/>
    </row>
    <row r="537" spans="1:80" x14ac:dyDescent="0.25">
      <c r="A537" s="5">
        <f t="shared" si="80"/>
        <v>46030</v>
      </c>
      <c r="B537" t="s">
        <v>557</v>
      </c>
      <c r="C537" s="2">
        <v>4.4000000000000004</v>
      </c>
      <c r="D537" s="2">
        <v>4.1900000000000004</v>
      </c>
      <c r="E537" s="2">
        <v>2.83</v>
      </c>
      <c r="F537" s="2">
        <v>3.46</v>
      </c>
      <c r="G537" s="7">
        <v>2.089</v>
      </c>
      <c r="H537" s="2">
        <v>4.46</v>
      </c>
      <c r="I537" s="2">
        <v>2.79</v>
      </c>
      <c r="J537" s="2">
        <v>3.4</v>
      </c>
      <c r="K537" s="2">
        <v>3.53</v>
      </c>
      <c r="L537" s="2">
        <v>3.27</v>
      </c>
      <c r="M537" s="3">
        <v>4.6505000000000001</v>
      </c>
      <c r="N537" s="2"/>
      <c r="O537" s="2">
        <v>3.66</v>
      </c>
      <c r="P537" s="2">
        <v>3.49</v>
      </c>
      <c r="Q537" s="2"/>
      <c r="R537" s="3">
        <v>3.5253000000000001</v>
      </c>
      <c r="S537" s="3">
        <v>3.4666000000000001</v>
      </c>
      <c r="T537" s="4">
        <v>3.44</v>
      </c>
      <c r="U537" s="4">
        <v>3.3159999999999998</v>
      </c>
      <c r="V537" s="3">
        <v>2.0550000000000002</v>
      </c>
      <c r="W537" s="3">
        <v>2.1429999999999998</v>
      </c>
      <c r="X537" s="2"/>
      <c r="Y537" s="2">
        <v>3.59</v>
      </c>
      <c r="Z537" s="2">
        <v>3.66</v>
      </c>
      <c r="AA537" s="2">
        <v>3.7</v>
      </c>
      <c r="AB537" s="2">
        <v>3.78</v>
      </c>
      <c r="AC537" s="2">
        <v>3.86</v>
      </c>
      <c r="AD537" s="2">
        <v>4.01</v>
      </c>
      <c r="AE537" s="2">
        <v>4.01</v>
      </c>
      <c r="AF537" s="2">
        <v>4.28</v>
      </c>
      <c r="AG537" s="2">
        <v>4.34</v>
      </c>
      <c r="AH537" s="2">
        <v>4.4000000000000004</v>
      </c>
      <c r="AI537" s="2">
        <v>4.8099999999999996</v>
      </c>
      <c r="AJ537" s="2">
        <v>5.05</v>
      </c>
      <c r="AK537" s="2">
        <v>5.16</v>
      </c>
      <c r="AL537" s="11">
        <v>3.3164226000000001</v>
      </c>
      <c r="AM537" s="11">
        <v>3.4708388999999999</v>
      </c>
      <c r="AN537" s="11">
        <v>3.6218105</v>
      </c>
      <c r="AO537" s="11">
        <v>3.7781158000000001</v>
      </c>
      <c r="AP537" s="11">
        <v>3.9446778</v>
      </c>
      <c r="AQ537" s="11">
        <v>4.1157826999999996</v>
      </c>
      <c r="AR537" s="11"/>
      <c r="AS537" s="2"/>
      <c r="AT537" s="7">
        <f t="shared" si="73"/>
        <v>3.4079000000000002</v>
      </c>
      <c r="AU537" s="7">
        <f t="shared" si="74"/>
        <v>3.1919999999999997</v>
      </c>
      <c r="AV537" s="7">
        <f t="shared" si="75"/>
        <v>2.2309999999999994</v>
      </c>
      <c r="AW537" s="2"/>
      <c r="AX537" s="8">
        <f t="shared" si="76"/>
        <v>20.999999999999996</v>
      </c>
      <c r="AY537" s="8">
        <f t="shared" si="77"/>
        <v>21.590000000000042</v>
      </c>
      <c r="AZ537" s="2"/>
      <c r="BA537" s="2">
        <f t="shared" si="78"/>
        <v>0.74000000000000021</v>
      </c>
      <c r="BB537" s="2">
        <f t="shared" si="79"/>
        <v>0.70000000000000018</v>
      </c>
      <c r="BC537" s="2"/>
      <c r="CB537" s="2"/>
    </row>
    <row r="538" spans="1:80" x14ac:dyDescent="0.25">
      <c r="A538" s="5">
        <f t="shared" si="80"/>
        <v>46031</v>
      </c>
      <c r="B538" t="s">
        <v>558</v>
      </c>
      <c r="C538" s="2">
        <v>4.38</v>
      </c>
      <c r="D538" s="2">
        <v>4.18</v>
      </c>
      <c r="E538" s="2">
        <v>2.83</v>
      </c>
      <c r="F538" s="2">
        <v>3.46</v>
      </c>
      <c r="G538" s="7">
        <v>2.0910000000000002</v>
      </c>
      <c r="H538" s="2">
        <v>4.4400000000000004</v>
      </c>
      <c r="I538" s="2">
        <v>2.82</v>
      </c>
      <c r="J538" s="2">
        <v>3.39</v>
      </c>
      <c r="K538" s="2">
        <v>3.54</v>
      </c>
      <c r="L538" s="2">
        <v>3.26</v>
      </c>
      <c r="M538" s="3">
        <v>4.6712999999999996</v>
      </c>
      <c r="N538" s="2"/>
      <c r="O538" s="2">
        <v>3.66</v>
      </c>
      <c r="P538" s="2">
        <v>3.54</v>
      </c>
      <c r="Q538" s="2"/>
      <c r="R538" s="3">
        <v>3.5125999999999999</v>
      </c>
      <c r="S538" s="3">
        <v>3.4455</v>
      </c>
      <c r="T538" s="4">
        <v>3.46</v>
      </c>
      <c r="U538" s="4">
        <v>3.3450000000000002</v>
      </c>
      <c r="V538" s="3">
        <v>2.0659999999999998</v>
      </c>
      <c r="W538" s="3">
        <v>2.1589999999999998</v>
      </c>
      <c r="X538" s="2"/>
      <c r="Y538" s="2">
        <v>3.67</v>
      </c>
      <c r="Z538" s="2">
        <v>3.66</v>
      </c>
      <c r="AA538" s="2">
        <v>3.69</v>
      </c>
      <c r="AB538" s="2">
        <v>3.77</v>
      </c>
      <c r="AC538" s="2">
        <v>3.84</v>
      </c>
      <c r="AD538" s="2">
        <v>3.99</v>
      </c>
      <c r="AE538" s="2">
        <v>3.99</v>
      </c>
      <c r="AF538" s="2">
        <v>4.26</v>
      </c>
      <c r="AG538" s="2">
        <v>4.3099999999999996</v>
      </c>
      <c r="AH538" s="2">
        <v>4.38</v>
      </c>
      <c r="AI538" s="2">
        <v>4.78</v>
      </c>
      <c r="AJ538" s="2">
        <v>5.0199999999999996</v>
      </c>
      <c r="AK538" s="2">
        <v>5.13</v>
      </c>
      <c r="AL538" s="11">
        <v>3.2949491000000002</v>
      </c>
      <c r="AM538" s="11">
        <v>3.4286336999999998</v>
      </c>
      <c r="AN538" s="11">
        <v>3.6044222000000001</v>
      </c>
      <c r="AO538" s="11">
        <v>3.7671831</v>
      </c>
      <c r="AP538" s="11">
        <v>3.9280488999999998</v>
      </c>
      <c r="AQ538" s="11">
        <v>4.0924611000000004</v>
      </c>
      <c r="AR538" s="11"/>
      <c r="AS538" s="2"/>
      <c r="AT538" s="7">
        <f t="shared" si="73"/>
        <v>3.3784000000000001</v>
      </c>
      <c r="AU538" s="7">
        <f t="shared" si="74"/>
        <v>3.2300000000000004</v>
      </c>
      <c r="AV538" s="7">
        <f t="shared" si="75"/>
        <v>2.2519999999999998</v>
      </c>
      <c r="AW538" s="2"/>
      <c r="AX538" s="8">
        <f t="shared" si="76"/>
        <v>20.000000000000018</v>
      </c>
      <c r="AY538" s="8">
        <f t="shared" si="77"/>
        <v>14.839999999999964</v>
      </c>
      <c r="AZ538" s="2"/>
      <c r="BA538" s="2">
        <f t="shared" si="78"/>
        <v>0.71999999999999975</v>
      </c>
      <c r="BB538" s="2">
        <f t="shared" si="79"/>
        <v>0.63999999999999968</v>
      </c>
      <c r="BC538" s="2"/>
      <c r="CB538" s="2"/>
    </row>
    <row r="539" spans="1:80" x14ac:dyDescent="0.25">
      <c r="A539" s="5">
        <f t="shared" si="80"/>
        <v>46034</v>
      </c>
      <c r="B539" t="s">
        <v>559</v>
      </c>
      <c r="C539" s="2">
        <v>4.37</v>
      </c>
      <c r="D539" s="2">
        <v>4.1900000000000004</v>
      </c>
      <c r="E539" s="2">
        <v>2.81</v>
      </c>
      <c r="F539" s="2">
        <v>3.43</v>
      </c>
      <c r="G539" s="7">
        <v>2.0840000000000001</v>
      </c>
      <c r="H539" s="2">
        <v>4.43</v>
      </c>
      <c r="I539" s="2">
        <v>2.8</v>
      </c>
      <c r="J539" s="2">
        <v>3.4</v>
      </c>
      <c r="K539" s="2">
        <v>3.51</v>
      </c>
      <c r="L539" s="2">
        <v>3.24</v>
      </c>
      <c r="M539" s="3">
        <v>4.6867000000000001</v>
      </c>
      <c r="N539" s="2"/>
      <c r="O539" s="2">
        <v>3.66</v>
      </c>
      <c r="P539" s="2">
        <v>3.55</v>
      </c>
      <c r="Q539" s="2"/>
      <c r="R539" s="3">
        <v>3.5181</v>
      </c>
      <c r="S539" s="3">
        <v>3.4540999999999999</v>
      </c>
      <c r="T539" s="4">
        <v>3.492</v>
      </c>
      <c r="U539" s="4">
        <v>3.375</v>
      </c>
      <c r="V539" s="3">
        <v>2.0590000000000002</v>
      </c>
      <c r="W539" s="3">
        <v>2.1419999999999999</v>
      </c>
      <c r="X539" s="2"/>
      <c r="Y539" s="2">
        <v>3.62</v>
      </c>
      <c r="Z539" s="2">
        <v>3.66</v>
      </c>
      <c r="AA539" s="2">
        <v>3.7</v>
      </c>
      <c r="AB539" s="2">
        <v>3.77</v>
      </c>
      <c r="AC539" s="2">
        <v>3.84</v>
      </c>
      <c r="AD539" s="2">
        <v>3.99</v>
      </c>
      <c r="AE539" s="2">
        <v>3.99</v>
      </c>
      <c r="AF539" s="2">
        <v>4.25</v>
      </c>
      <c r="AG539" s="2">
        <v>4.3099999999999996</v>
      </c>
      <c r="AH539" s="2">
        <v>4.37</v>
      </c>
      <c r="AI539" s="2">
        <v>4.76</v>
      </c>
      <c r="AJ539" s="2">
        <v>5</v>
      </c>
      <c r="AK539" s="2">
        <v>5.1100000000000003</v>
      </c>
      <c r="AL539" s="11">
        <v>3.2906903999999999</v>
      </c>
      <c r="AM539" s="11">
        <v>3.4562737000000001</v>
      </c>
      <c r="AN539" s="11">
        <v>3.6107518999999999</v>
      </c>
      <c r="AO539" s="11">
        <v>3.7429739</v>
      </c>
      <c r="AP539" s="11">
        <v>3.8892375000000001</v>
      </c>
      <c r="AQ539" s="11">
        <v>4.0520839000000004</v>
      </c>
      <c r="AR539" s="11"/>
      <c r="AS539" s="2"/>
      <c r="AT539" s="7">
        <f t="shared" si="73"/>
        <v>3.3900999999999999</v>
      </c>
      <c r="AU539" s="7">
        <f t="shared" si="74"/>
        <v>3.258</v>
      </c>
      <c r="AV539" s="7">
        <f t="shared" si="75"/>
        <v>2.2249999999999996</v>
      </c>
      <c r="AW539" s="2"/>
      <c r="AX539" s="8">
        <f t="shared" si="76"/>
        <v>17.999999999999972</v>
      </c>
      <c r="AY539" s="8">
        <f t="shared" si="77"/>
        <v>13.209999999999988</v>
      </c>
      <c r="AZ539" s="2"/>
      <c r="BA539" s="2">
        <f t="shared" si="78"/>
        <v>0.71</v>
      </c>
      <c r="BB539" s="2">
        <f t="shared" si="79"/>
        <v>0.64000000000000057</v>
      </c>
      <c r="BC539" s="2"/>
      <c r="CB539" s="2"/>
    </row>
    <row r="540" spans="1:80" x14ac:dyDescent="0.25">
      <c r="A540" s="5">
        <f t="shared" si="80"/>
        <v>46035</v>
      </c>
      <c r="B540" t="s">
        <v>560</v>
      </c>
      <c r="C540" s="2">
        <v>4.4000000000000004</v>
      </c>
      <c r="D540" s="2">
        <v>4.18</v>
      </c>
      <c r="E540" s="2">
        <v>2.81</v>
      </c>
      <c r="F540" s="2">
        <v>3.44</v>
      </c>
      <c r="G540" s="7">
        <v>2.1779999999999999</v>
      </c>
      <c r="H540" s="2">
        <v>4.46</v>
      </c>
      <c r="I540" s="2">
        <v>2.8</v>
      </c>
      <c r="J540" s="2">
        <v>3.41</v>
      </c>
      <c r="K540" s="2">
        <v>3.52</v>
      </c>
      <c r="L540" s="2">
        <v>3.25</v>
      </c>
      <c r="M540" s="3">
        <v>4.6909999999999998</v>
      </c>
      <c r="N540" s="2"/>
      <c r="O540" s="2">
        <v>3.66</v>
      </c>
      <c r="P540" s="2">
        <v>3.53</v>
      </c>
      <c r="Q540" s="2"/>
      <c r="R540" s="3">
        <v>3.5209000000000001</v>
      </c>
      <c r="S540" s="3">
        <v>3.4632999999999998</v>
      </c>
      <c r="T540" s="4">
        <v>3.504</v>
      </c>
      <c r="U540" s="4">
        <v>3.3849999999999998</v>
      </c>
      <c r="V540" s="3">
        <v>2.0579999999999998</v>
      </c>
      <c r="W540" s="3">
        <v>2.1419999999999999</v>
      </c>
      <c r="X540" s="2"/>
      <c r="Y540" s="2">
        <v>3.67</v>
      </c>
      <c r="Z540" s="2">
        <v>3.66</v>
      </c>
      <c r="AA540" s="2">
        <v>3.7</v>
      </c>
      <c r="AB540" s="2">
        <v>3.79</v>
      </c>
      <c r="AC540" s="2">
        <v>3.86</v>
      </c>
      <c r="AD540" s="2">
        <v>4.01</v>
      </c>
      <c r="AE540" s="2">
        <v>4.01</v>
      </c>
      <c r="AF540" s="2">
        <v>4.29</v>
      </c>
      <c r="AG540" s="2">
        <v>4.33</v>
      </c>
      <c r="AH540" s="2">
        <v>4.4000000000000004</v>
      </c>
      <c r="AI540" s="2">
        <v>4.79</v>
      </c>
      <c r="AJ540" s="2">
        <v>5.03</v>
      </c>
      <c r="AK540" s="2">
        <v>5.14</v>
      </c>
      <c r="AL540" s="11">
        <v>3.3035537000000001</v>
      </c>
      <c r="AM540" s="11">
        <v>3.4787884</v>
      </c>
      <c r="AN540" s="11">
        <v>3.6330795999999999</v>
      </c>
      <c r="AO540" s="11">
        <v>3.7750824999999999</v>
      </c>
      <c r="AP540" s="11">
        <v>3.9324126000000001</v>
      </c>
      <c r="AQ540" s="11">
        <v>4.1024906999999997</v>
      </c>
      <c r="AR540" s="11"/>
      <c r="AS540" s="2"/>
      <c r="AT540" s="7">
        <f t="shared" si="73"/>
        <v>3.4056999999999995</v>
      </c>
      <c r="AU540" s="7">
        <f t="shared" si="74"/>
        <v>3.2659999999999996</v>
      </c>
      <c r="AV540" s="7">
        <f t="shared" si="75"/>
        <v>2.226</v>
      </c>
      <c r="AW540" s="2"/>
      <c r="AX540" s="8">
        <f t="shared" si="76"/>
        <v>22.000000000000064</v>
      </c>
      <c r="AY540" s="8">
        <f t="shared" si="77"/>
        <v>13.969999999999994</v>
      </c>
      <c r="AZ540" s="2"/>
      <c r="BA540" s="2">
        <f t="shared" si="78"/>
        <v>0.74000000000000021</v>
      </c>
      <c r="BB540" s="2">
        <f t="shared" si="79"/>
        <v>0.64999999999999991</v>
      </c>
      <c r="BC540" s="2"/>
      <c r="CB540" s="2"/>
    </row>
    <row r="541" spans="1:80" x14ac:dyDescent="0.25">
      <c r="A541" s="5">
        <f t="shared" si="80"/>
        <v>46036</v>
      </c>
      <c r="B541" t="s">
        <v>561</v>
      </c>
      <c r="C541" s="2">
        <v>4.34</v>
      </c>
      <c r="D541" s="2">
        <v>4.1500000000000004</v>
      </c>
      <c r="E541" s="2">
        <v>2.82</v>
      </c>
      <c r="F541" s="2">
        <v>3.44</v>
      </c>
      <c r="G541" s="7">
        <v>2.1859999999999999</v>
      </c>
      <c r="H541" s="2">
        <v>4.51</v>
      </c>
      <c r="I541" s="2">
        <v>2.81</v>
      </c>
      <c r="J541" s="2">
        <v>3.37</v>
      </c>
      <c r="K541" s="2">
        <v>3.5</v>
      </c>
      <c r="L541" s="2">
        <v>3.22</v>
      </c>
      <c r="M541" s="3">
        <v>4.7005999999999997</v>
      </c>
      <c r="N541" s="2"/>
      <c r="O541" s="2">
        <v>3.63</v>
      </c>
      <c r="P541" s="2">
        <v>3.51</v>
      </c>
      <c r="Q541" s="2"/>
      <c r="R541" s="3">
        <v>3.5017999999999998</v>
      </c>
      <c r="S541" s="3">
        <v>3.4287999999999998</v>
      </c>
      <c r="T541" s="4">
        <v>3.4809999999999999</v>
      </c>
      <c r="U541" s="4">
        <v>3.35</v>
      </c>
      <c r="V541" s="3">
        <v>2.0510000000000002</v>
      </c>
      <c r="W541" s="3">
        <v>2.129</v>
      </c>
      <c r="X541" s="2"/>
      <c r="Y541" s="2">
        <v>3.64</v>
      </c>
      <c r="Z541" s="2">
        <v>3.63</v>
      </c>
      <c r="AA541" s="2">
        <v>3.66</v>
      </c>
      <c r="AB541" s="2">
        <v>3.74</v>
      </c>
      <c r="AC541" s="2">
        <v>3.81</v>
      </c>
      <c r="AD541" s="2">
        <v>3.96</v>
      </c>
      <c r="AE541" s="2">
        <v>3.96</v>
      </c>
      <c r="AF541" s="2">
        <v>4.22</v>
      </c>
      <c r="AG541" s="2">
        <v>4.28</v>
      </c>
      <c r="AH541" s="2">
        <v>4.34</v>
      </c>
      <c r="AI541" s="2">
        <v>4.74</v>
      </c>
      <c r="AJ541" s="2">
        <v>4.9800000000000004</v>
      </c>
      <c r="AK541" s="2">
        <v>5.0999999999999996</v>
      </c>
      <c r="AL541" s="11">
        <v>3.2693246999999999</v>
      </c>
      <c r="AM541" s="11">
        <v>3.4264318</v>
      </c>
      <c r="AN541" s="11">
        <v>3.5821510000000001</v>
      </c>
      <c r="AO541" s="11">
        <v>3.7307138000000002</v>
      </c>
      <c r="AP541" s="11">
        <v>3.8935903999999999</v>
      </c>
      <c r="AQ541" s="11">
        <v>4.0673557999999996</v>
      </c>
      <c r="AR541" s="11"/>
      <c r="AS541" s="2"/>
      <c r="AT541" s="7">
        <f t="shared" si="73"/>
        <v>3.3557999999999999</v>
      </c>
      <c r="AU541" s="7">
        <f t="shared" si="74"/>
        <v>3.2190000000000003</v>
      </c>
      <c r="AV541" s="7">
        <f t="shared" si="75"/>
        <v>2.2069999999999999</v>
      </c>
      <c r="AW541" s="2"/>
      <c r="AX541" s="8">
        <f t="shared" si="76"/>
        <v>18.99999999999995</v>
      </c>
      <c r="AY541" s="8">
        <f t="shared" si="77"/>
        <v>13.679999999999959</v>
      </c>
      <c r="AZ541" s="2"/>
      <c r="BA541" s="2">
        <f t="shared" si="78"/>
        <v>0.71</v>
      </c>
      <c r="BB541" s="2">
        <f t="shared" si="79"/>
        <v>0.64000000000000057</v>
      </c>
      <c r="BC541" s="2"/>
      <c r="CB541" s="2"/>
    </row>
    <row r="542" spans="1:80" x14ac:dyDescent="0.25">
      <c r="A542" s="5">
        <f t="shared" si="80"/>
        <v>46037</v>
      </c>
      <c r="B542" t="s">
        <v>562</v>
      </c>
      <c r="C542" s="2">
        <v>4.37</v>
      </c>
      <c r="D542" s="2">
        <v>4.17</v>
      </c>
      <c r="E542" s="2">
        <v>2.82</v>
      </c>
      <c r="F542" s="2">
        <v>3.42</v>
      </c>
      <c r="G542" s="7">
        <v>2.1659999999999999</v>
      </c>
      <c r="H542" s="2">
        <v>4.43</v>
      </c>
      <c r="I542" s="2">
        <v>2.8</v>
      </c>
      <c r="J542" s="2">
        <v>3.35</v>
      </c>
      <c r="K542" s="2">
        <v>3.5</v>
      </c>
      <c r="L542" s="2">
        <v>3.21</v>
      </c>
      <c r="M542" s="3">
        <v>4.6680999999999999</v>
      </c>
      <c r="N542" s="2"/>
      <c r="O542" s="2">
        <v>3.71</v>
      </c>
      <c r="P542" s="2">
        <v>3.56</v>
      </c>
      <c r="Q542" s="2"/>
      <c r="R542" s="3">
        <v>3.5299</v>
      </c>
      <c r="S542" s="3">
        <v>3.4796</v>
      </c>
      <c r="T542" s="4">
        <v>3.4910000000000001</v>
      </c>
      <c r="U542" s="4">
        <v>3.367</v>
      </c>
      <c r="V542" s="3">
        <v>2.0670000000000002</v>
      </c>
      <c r="W542" s="3">
        <v>2.1509999999999998</v>
      </c>
      <c r="X542" s="2"/>
      <c r="Y542" s="2">
        <v>3.68</v>
      </c>
      <c r="Z542" s="2">
        <v>3.71</v>
      </c>
      <c r="AA542" s="2">
        <v>3.72</v>
      </c>
      <c r="AB542" s="2">
        <v>3.8</v>
      </c>
      <c r="AC542" s="2">
        <v>3.87</v>
      </c>
      <c r="AD542" s="2">
        <v>4.0199999999999996</v>
      </c>
      <c r="AE542" s="2">
        <v>4.01</v>
      </c>
      <c r="AF542" s="2">
        <v>4.2699999999999996</v>
      </c>
      <c r="AG542" s="2">
        <v>4.33</v>
      </c>
      <c r="AH542" s="2">
        <v>4.37</v>
      </c>
      <c r="AI542" s="2">
        <v>4.78</v>
      </c>
      <c r="AJ542" s="2">
        <v>5.0199999999999996</v>
      </c>
      <c r="AK542" s="2">
        <v>5.13</v>
      </c>
      <c r="AL542" s="11">
        <v>3.3296017999999998</v>
      </c>
      <c r="AM542" s="11">
        <v>3.4949949999999999</v>
      </c>
      <c r="AN542" s="11">
        <v>3.6428026</v>
      </c>
      <c r="AO542" s="11">
        <v>3.7951749000000001</v>
      </c>
      <c r="AP542" s="11">
        <v>3.9591859999999999</v>
      </c>
      <c r="AQ542" s="11">
        <v>4.1284000000000001</v>
      </c>
      <c r="AR542" s="11"/>
      <c r="AS542" s="2"/>
      <c r="AT542" s="7">
        <f t="shared" si="73"/>
        <v>3.4293</v>
      </c>
      <c r="AU542" s="7">
        <f t="shared" si="74"/>
        <v>3.2429999999999999</v>
      </c>
      <c r="AV542" s="7">
        <f t="shared" si="75"/>
        <v>2.2349999999999994</v>
      </c>
      <c r="AW542" s="2"/>
      <c r="AX542" s="8">
        <f t="shared" si="76"/>
        <v>20.000000000000018</v>
      </c>
      <c r="AY542" s="8">
        <f t="shared" si="77"/>
        <v>18.630000000000013</v>
      </c>
      <c r="AZ542" s="2"/>
      <c r="BA542" s="2">
        <f t="shared" si="78"/>
        <v>0.66000000000000014</v>
      </c>
      <c r="BB542" s="2">
        <f t="shared" si="79"/>
        <v>0.60999999999999988</v>
      </c>
      <c r="BC542" s="2"/>
      <c r="CB542" s="2"/>
    </row>
    <row r="543" spans="1:80" x14ac:dyDescent="0.25">
      <c r="A543" s="5">
        <f t="shared" si="80"/>
        <v>46038</v>
      </c>
      <c r="B543" t="s">
        <v>563</v>
      </c>
      <c r="C543" s="2">
        <v>4.4000000000000004</v>
      </c>
      <c r="D543" s="2">
        <v>4.24</v>
      </c>
      <c r="E543" s="2">
        <v>2.84</v>
      </c>
      <c r="F543" s="2">
        <v>3.44</v>
      </c>
      <c r="G543" s="7">
        <v>2.1840000000000002</v>
      </c>
      <c r="H543" s="2">
        <v>4.47</v>
      </c>
      <c r="I543" s="2">
        <v>2.77</v>
      </c>
      <c r="J543" s="2">
        <v>3.38</v>
      </c>
      <c r="K543" s="2">
        <v>3.52</v>
      </c>
      <c r="L543" s="2">
        <v>3.22</v>
      </c>
      <c r="M543" s="3">
        <v>4.6952999999999996</v>
      </c>
      <c r="N543" s="2"/>
      <c r="O543" s="2">
        <v>3.68</v>
      </c>
      <c r="P543" s="2">
        <v>3.6</v>
      </c>
      <c r="Q543" s="2"/>
      <c r="R543" s="3">
        <v>3.5335999999999999</v>
      </c>
      <c r="S543" s="3">
        <v>3.4864999999999999</v>
      </c>
      <c r="T543" s="4">
        <v>3.5169999999999999</v>
      </c>
      <c r="U543" s="4">
        <v>3.4079999999999999</v>
      </c>
      <c r="V543" s="3">
        <v>2.073</v>
      </c>
      <c r="W543" s="3">
        <v>2.1659999999999999</v>
      </c>
      <c r="X543" s="2"/>
      <c r="Y543" s="2">
        <v>3.67</v>
      </c>
      <c r="Z543" s="2">
        <v>3.68</v>
      </c>
      <c r="AA543" s="2">
        <v>3.73</v>
      </c>
      <c r="AB543" s="2">
        <v>3.81</v>
      </c>
      <c r="AC543" s="2">
        <v>3.88</v>
      </c>
      <c r="AD543" s="2">
        <v>4.03</v>
      </c>
      <c r="AE543" s="2">
        <v>4.0199999999999996</v>
      </c>
      <c r="AF543" s="2">
        <v>4.29</v>
      </c>
      <c r="AG543" s="2">
        <v>4.34</v>
      </c>
      <c r="AH543" s="2">
        <v>4.4000000000000004</v>
      </c>
      <c r="AI543" s="2">
        <v>4.79</v>
      </c>
      <c r="AJ543" s="2">
        <v>5.03</v>
      </c>
      <c r="AK543" s="2">
        <v>5.14</v>
      </c>
      <c r="AL543" s="11">
        <v>3.3354976000000001</v>
      </c>
      <c r="AM543" s="11">
        <v>3.4925921</v>
      </c>
      <c r="AN543" s="11">
        <v>3.6809460000000001</v>
      </c>
      <c r="AO543" s="11">
        <v>3.8365086000000002</v>
      </c>
      <c r="AP543" s="11">
        <v>3.9888594999999998</v>
      </c>
      <c r="AQ543" s="11">
        <v>4.1463685999999997</v>
      </c>
      <c r="AR543" s="11"/>
      <c r="AS543" s="2"/>
      <c r="AT543" s="7">
        <f t="shared" si="73"/>
        <v>3.4394</v>
      </c>
      <c r="AU543" s="7">
        <f t="shared" si="74"/>
        <v>3.2989999999999999</v>
      </c>
      <c r="AV543" s="7">
        <f t="shared" si="75"/>
        <v>2.2589999999999999</v>
      </c>
      <c r="AW543" s="2"/>
      <c r="AX543" s="8">
        <f t="shared" si="76"/>
        <v>16.000000000000014</v>
      </c>
      <c r="AY543" s="8">
        <f t="shared" si="77"/>
        <v>14.040000000000008</v>
      </c>
      <c r="AZ543" s="2"/>
      <c r="BA543" s="2">
        <f t="shared" si="78"/>
        <v>0.7200000000000002</v>
      </c>
      <c r="BB543" s="2">
        <f t="shared" si="79"/>
        <v>0.64000000000000012</v>
      </c>
      <c r="BC543" s="2"/>
      <c r="CB543" s="2"/>
    </row>
    <row r="544" spans="1:80" x14ac:dyDescent="0.25">
      <c r="A544" s="5">
        <f t="shared" si="80"/>
        <v>46041</v>
      </c>
      <c r="B544" t="s">
        <v>564</v>
      </c>
      <c r="C544" s="2">
        <v>4.41</v>
      </c>
      <c r="D544" s="2" t="e">
        <v>#N/A</v>
      </c>
      <c r="E544" s="2">
        <v>2.84</v>
      </c>
      <c r="F544" s="2">
        <v>3.45</v>
      </c>
      <c r="G544" s="7">
        <v>2.2639999999999998</v>
      </c>
      <c r="H544" s="2">
        <v>4.5199999999999996</v>
      </c>
      <c r="I544" s="2">
        <v>2.77</v>
      </c>
      <c r="J544" s="2">
        <v>3.39</v>
      </c>
      <c r="K544" s="2">
        <v>3.5</v>
      </c>
      <c r="L544" s="2">
        <v>3.23</v>
      </c>
      <c r="M544" s="3">
        <v>4.7244000000000002</v>
      </c>
      <c r="N544" s="2"/>
      <c r="O544" s="2">
        <v>3.68</v>
      </c>
      <c r="P544" s="2" t="e">
        <v>#N/A</v>
      </c>
      <c r="Q544" s="2"/>
      <c r="R544" s="3">
        <v>3.5266000000000002</v>
      </c>
      <c r="S544" s="3">
        <v>3.4876999999999998</v>
      </c>
      <c r="T544" s="4">
        <v>3.5219999999999998</v>
      </c>
      <c r="U544" s="4">
        <v>3.4159999999999999</v>
      </c>
      <c r="V544" s="3">
        <v>2.0550000000000002</v>
      </c>
      <c r="W544" s="3">
        <v>2.1440000000000001</v>
      </c>
      <c r="X544" s="2"/>
      <c r="Y544" s="2">
        <v>3.67</v>
      </c>
      <c r="Z544" s="2">
        <v>3.68</v>
      </c>
      <c r="AA544" s="2">
        <v>3.73</v>
      </c>
      <c r="AB544" s="2">
        <v>3.81</v>
      </c>
      <c r="AC544" s="2">
        <v>3.89</v>
      </c>
      <c r="AD544" s="2">
        <v>4.04</v>
      </c>
      <c r="AE544" s="2">
        <v>4.03</v>
      </c>
      <c r="AF544" s="2">
        <v>4.3</v>
      </c>
      <c r="AG544" s="2">
        <v>4.3499999999999996</v>
      </c>
      <c r="AH544" s="2">
        <v>4.41</v>
      </c>
      <c r="AI544" s="2">
        <v>4.8</v>
      </c>
      <c r="AJ544" s="2">
        <v>5.05</v>
      </c>
      <c r="AK544" s="2">
        <v>5.16</v>
      </c>
      <c r="AL544" s="11">
        <v>3.3207616</v>
      </c>
      <c r="AM544" s="11">
        <v>3.5285177000000001</v>
      </c>
      <c r="AN544" s="11">
        <v>3.6924549</v>
      </c>
      <c r="AO544" s="11">
        <v>3.8267060000000002</v>
      </c>
      <c r="AP544" s="11">
        <v>3.9730865999999998</v>
      </c>
      <c r="AQ544" s="11">
        <v>4.1357477999999999</v>
      </c>
      <c r="AR544" s="11"/>
      <c r="AS544" s="2"/>
      <c r="AT544" s="7">
        <f t="shared" si="73"/>
        <v>3.4487999999999994</v>
      </c>
      <c r="AU544" s="7">
        <f t="shared" si="74"/>
        <v>3.31</v>
      </c>
      <c r="AV544" s="7">
        <f t="shared" si="75"/>
        <v>2.2330000000000001</v>
      </c>
      <c r="AW544" s="2"/>
      <c r="AX544" s="8" t="e">
        <f t="shared" si="76"/>
        <v>#N/A</v>
      </c>
      <c r="AY544" s="8">
        <f t="shared" si="77"/>
        <v>13.879999999999937</v>
      </c>
      <c r="AZ544" s="2"/>
      <c r="BA544" s="2">
        <f t="shared" si="78"/>
        <v>0.73</v>
      </c>
      <c r="BB544" s="2" t="e">
        <f t="shared" si="79"/>
        <v>#N/A</v>
      </c>
      <c r="BC544" s="2"/>
      <c r="CB544" s="2"/>
    </row>
    <row r="545" spans="1:80" x14ac:dyDescent="0.25">
      <c r="A545" s="5">
        <f t="shared" si="80"/>
        <v>46042</v>
      </c>
      <c r="B545" t="s">
        <v>565</v>
      </c>
      <c r="C545" s="2">
        <v>4.46</v>
      </c>
      <c r="D545" s="2">
        <v>4.3</v>
      </c>
      <c r="E545" s="2">
        <v>2.86</v>
      </c>
      <c r="F545" s="2">
        <v>3.48</v>
      </c>
      <c r="G545" s="7">
        <v>2.3759999999999999</v>
      </c>
      <c r="H545" s="2">
        <v>4.55</v>
      </c>
      <c r="I545" s="2">
        <v>2.76</v>
      </c>
      <c r="J545" s="2">
        <v>3.44</v>
      </c>
      <c r="K545" s="2">
        <v>3.53</v>
      </c>
      <c r="L545" s="2">
        <v>3.25</v>
      </c>
      <c r="M545" s="3">
        <v>4.7716000000000003</v>
      </c>
      <c r="N545" s="2"/>
      <c r="O545" s="2">
        <v>3.69</v>
      </c>
      <c r="P545" s="2">
        <v>3.6</v>
      </c>
      <c r="Q545" s="2"/>
      <c r="R545" s="3">
        <v>3.5245000000000002</v>
      </c>
      <c r="S545" s="3">
        <v>3.4878</v>
      </c>
      <c r="T545" s="4">
        <v>3.51</v>
      </c>
      <c r="U545" s="4">
        <v>3.4119999999999999</v>
      </c>
      <c r="V545" s="3">
        <v>2.044</v>
      </c>
      <c r="W545" s="3">
        <v>2.1309999999999998</v>
      </c>
      <c r="X545" s="2"/>
      <c r="Y545" s="2">
        <v>3.7</v>
      </c>
      <c r="Z545" s="2">
        <v>3.69</v>
      </c>
      <c r="AA545" s="2">
        <v>3.74</v>
      </c>
      <c r="AB545" s="2">
        <v>3.84</v>
      </c>
      <c r="AC545" s="2">
        <v>3.92</v>
      </c>
      <c r="AD545" s="2">
        <v>4.07</v>
      </c>
      <c r="AE545" s="2">
        <v>4.07</v>
      </c>
      <c r="AF545" s="2">
        <v>4.34</v>
      </c>
      <c r="AG545" s="2">
        <v>4.4000000000000004</v>
      </c>
      <c r="AH545" s="2">
        <v>4.46</v>
      </c>
      <c r="AI545" s="2">
        <v>4.8600000000000003</v>
      </c>
      <c r="AJ545" s="2">
        <v>5.1100000000000003</v>
      </c>
      <c r="AK545" s="2">
        <v>5.22</v>
      </c>
      <c r="AL545" s="11">
        <v>3.3324379</v>
      </c>
      <c r="AM545" s="11">
        <v>3.5488102000000001</v>
      </c>
      <c r="AN545" s="11">
        <v>3.7222081999999999</v>
      </c>
      <c r="AO545" s="11">
        <v>3.8744152999999999</v>
      </c>
      <c r="AP545" s="11">
        <v>4.0335527000000004</v>
      </c>
      <c r="AQ545" s="11">
        <v>4.2035691999999996</v>
      </c>
      <c r="AR545" s="11"/>
      <c r="AS545" s="2"/>
      <c r="AT545" s="7">
        <f t="shared" si="73"/>
        <v>3.4510999999999998</v>
      </c>
      <c r="AU545" s="7">
        <f t="shared" si="74"/>
        <v>3.3140000000000001</v>
      </c>
      <c r="AV545" s="7">
        <f t="shared" si="75"/>
        <v>2.2179999999999995</v>
      </c>
      <c r="AW545" s="2"/>
      <c r="AX545" s="8">
        <f t="shared" si="76"/>
        <v>16.000000000000014</v>
      </c>
      <c r="AY545" s="8">
        <f t="shared" si="77"/>
        <v>13.709999999999978</v>
      </c>
      <c r="AZ545" s="2"/>
      <c r="BA545" s="2">
        <f t="shared" si="78"/>
        <v>0.77</v>
      </c>
      <c r="BB545" s="2">
        <f t="shared" si="79"/>
        <v>0.69999999999999973</v>
      </c>
      <c r="BC545" s="2"/>
      <c r="CB545" s="2"/>
    </row>
    <row r="546" spans="1:80" x14ac:dyDescent="0.25">
      <c r="A546" s="5">
        <f t="shared" si="80"/>
        <v>46043</v>
      </c>
      <c r="B546" t="s">
        <v>566</v>
      </c>
      <c r="C546" s="2">
        <v>4.45</v>
      </c>
      <c r="D546" s="2">
        <v>4.26</v>
      </c>
      <c r="E546" s="2">
        <v>2.89</v>
      </c>
      <c r="F546" s="2">
        <v>3.5</v>
      </c>
      <c r="G546" s="7">
        <v>2.2879999999999998</v>
      </c>
      <c r="H546" s="2">
        <v>4.59</v>
      </c>
      <c r="I546" s="2">
        <v>2.82</v>
      </c>
      <c r="J546" s="2">
        <v>3.42</v>
      </c>
      <c r="K546" s="2">
        <v>3.54</v>
      </c>
      <c r="L546" s="2">
        <v>3.28</v>
      </c>
      <c r="M546" s="3">
        <v>4.7697000000000003</v>
      </c>
      <c r="N546" s="2"/>
      <c r="O546" s="2">
        <v>3.69</v>
      </c>
      <c r="P546" s="2">
        <v>3.6</v>
      </c>
      <c r="Q546" s="2"/>
      <c r="R546" s="3">
        <v>3.5131999999999999</v>
      </c>
      <c r="S546" s="3">
        <v>3.4839000000000002</v>
      </c>
      <c r="T546" s="4">
        <v>3.5070000000000001</v>
      </c>
      <c r="U546" s="4">
        <v>3.415</v>
      </c>
      <c r="V546" s="3">
        <v>2.0550000000000002</v>
      </c>
      <c r="W546" s="3">
        <v>2.1469999999999998</v>
      </c>
      <c r="X546" s="2"/>
      <c r="Y546" s="2">
        <v>3.64</v>
      </c>
      <c r="Z546" s="2">
        <v>3.69</v>
      </c>
      <c r="AA546" s="2">
        <v>3.74</v>
      </c>
      <c r="AB546" s="2">
        <v>3.84</v>
      </c>
      <c r="AC546" s="2">
        <v>3.91</v>
      </c>
      <c r="AD546" s="2">
        <v>4.07</v>
      </c>
      <c r="AE546" s="2">
        <v>4.0599999999999996</v>
      </c>
      <c r="AF546" s="2">
        <v>4.33</v>
      </c>
      <c r="AG546" s="2">
        <v>4.38</v>
      </c>
      <c r="AH546" s="2">
        <v>4.45</v>
      </c>
      <c r="AI546" s="2">
        <v>4.8499999999999996</v>
      </c>
      <c r="AJ546" s="2">
        <v>5.0999999999999996</v>
      </c>
      <c r="AK546" s="2">
        <v>5.21</v>
      </c>
      <c r="AL546" s="11">
        <v>3.3154102999999999</v>
      </c>
      <c r="AM546" s="11">
        <v>3.5515762999999998</v>
      </c>
      <c r="AN546" s="11">
        <v>3.7185397999999998</v>
      </c>
      <c r="AO546" s="11">
        <v>3.8614742</v>
      </c>
      <c r="AP546" s="11">
        <v>4.0193322</v>
      </c>
      <c r="AQ546" s="11">
        <v>4.1897159999999998</v>
      </c>
      <c r="AR546" s="11"/>
      <c r="AS546" s="2"/>
      <c r="AT546" s="7">
        <f t="shared" si="73"/>
        <v>3.4546000000000006</v>
      </c>
      <c r="AU546" s="7">
        <f t="shared" si="74"/>
        <v>3.323</v>
      </c>
      <c r="AV546" s="7">
        <f t="shared" si="75"/>
        <v>2.2389999999999994</v>
      </c>
      <c r="AW546" s="2"/>
      <c r="AX546" s="8">
        <f t="shared" si="76"/>
        <v>19.000000000000039</v>
      </c>
      <c r="AY546" s="8">
        <f t="shared" si="77"/>
        <v>13.160000000000061</v>
      </c>
      <c r="AZ546" s="2"/>
      <c r="BA546" s="2">
        <f t="shared" si="78"/>
        <v>0.76000000000000023</v>
      </c>
      <c r="BB546" s="2">
        <f t="shared" si="79"/>
        <v>0.6599999999999997</v>
      </c>
      <c r="BC546" s="2"/>
      <c r="CB546" s="2"/>
    </row>
    <row r="547" spans="1:80" x14ac:dyDescent="0.25">
      <c r="A547" s="5">
        <f t="shared" si="80"/>
        <v>46044</v>
      </c>
      <c r="B547" t="s">
        <v>567</v>
      </c>
      <c r="C547" s="2">
        <v>4.4400000000000004</v>
      </c>
      <c r="D547" s="2">
        <v>4.26</v>
      </c>
      <c r="E547" s="2">
        <v>2.89</v>
      </c>
      <c r="F547" s="2">
        <v>3.52</v>
      </c>
      <c r="G547" s="7">
        <v>2.246</v>
      </c>
      <c r="H547" s="2">
        <v>4.5999999999999996</v>
      </c>
      <c r="I547" s="2">
        <v>2.84</v>
      </c>
      <c r="J547" s="2">
        <v>3.41</v>
      </c>
      <c r="K547" s="2">
        <v>3.51</v>
      </c>
      <c r="L547" s="2">
        <v>3.26</v>
      </c>
      <c r="M547" s="3">
        <v>4.7835999999999999</v>
      </c>
      <c r="N547" s="2"/>
      <c r="O547" s="2">
        <v>3.72</v>
      </c>
      <c r="P547" s="2">
        <v>3.61</v>
      </c>
      <c r="Q547" s="2"/>
      <c r="R547" s="3">
        <v>3.5223</v>
      </c>
      <c r="S547" s="3">
        <v>3.5015999999999998</v>
      </c>
      <c r="T547" s="4">
        <v>3.5190000000000001</v>
      </c>
      <c r="U547" s="4">
        <v>3.4289999999999998</v>
      </c>
      <c r="V547" s="3">
        <v>2.0670000000000002</v>
      </c>
      <c r="W547" s="3">
        <v>2.165</v>
      </c>
      <c r="X547" s="2"/>
      <c r="Y547" s="2">
        <v>3.63</v>
      </c>
      <c r="Z547" s="2">
        <v>3.72</v>
      </c>
      <c r="AA547" s="2">
        <v>3.73</v>
      </c>
      <c r="AB547" s="2">
        <v>3.84</v>
      </c>
      <c r="AC547" s="2">
        <v>3.91</v>
      </c>
      <c r="AD547" s="2">
        <v>4.07</v>
      </c>
      <c r="AE547" s="2">
        <v>4.07</v>
      </c>
      <c r="AF547" s="2">
        <v>4.34</v>
      </c>
      <c r="AG547" s="2">
        <v>4.3899999999999997</v>
      </c>
      <c r="AH547" s="2">
        <v>4.4400000000000004</v>
      </c>
      <c r="AI547" s="2">
        <v>4.8600000000000003</v>
      </c>
      <c r="AJ547" s="2">
        <v>5.1100000000000003</v>
      </c>
      <c r="AK547" s="2">
        <v>5.22</v>
      </c>
      <c r="AL547" s="11">
        <v>3.3371054</v>
      </c>
      <c r="AM547" s="11">
        <v>3.5679061999999999</v>
      </c>
      <c r="AN547" s="11">
        <v>3.7313014</v>
      </c>
      <c r="AO547" s="11">
        <v>3.8795519000000001</v>
      </c>
      <c r="AP547" s="11">
        <v>4.0368069999999996</v>
      </c>
      <c r="AQ547" s="11">
        <v>4.2006245</v>
      </c>
      <c r="AR547" s="11"/>
      <c r="AS547" s="2"/>
      <c r="AT547" s="7">
        <f t="shared" si="73"/>
        <v>3.4808999999999997</v>
      </c>
      <c r="AU547" s="7">
        <f t="shared" si="74"/>
        <v>3.3389999999999995</v>
      </c>
      <c r="AV547" s="7">
        <f t="shared" si="75"/>
        <v>2.2629999999999999</v>
      </c>
      <c r="AW547" s="2"/>
      <c r="AX547" s="8">
        <f t="shared" si="76"/>
        <v>18.00000000000006</v>
      </c>
      <c r="AY547" s="8">
        <f t="shared" si="77"/>
        <v>14.190000000000014</v>
      </c>
      <c r="AZ547" s="2"/>
      <c r="BA547" s="2">
        <f t="shared" si="78"/>
        <v>0.7200000000000002</v>
      </c>
      <c r="BB547" s="2">
        <f t="shared" si="79"/>
        <v>0.64999999999999991</v>
      </c>
      <c r="BC547" s="2"/>
      <c r="CB547" s="2"/>
    </row>
    <row r="548" spans="1:80" x14ac:dyDescent="0.25">
      <c r="A548" s="5">
        <f t="shared" si="80"/>
        <v>46045</v>
      </c>
      <c r="B548" t="s">
        <v>568</v>
      </c>
      <c r="C548" s="2">
        <v>4.53</v>
      </c>
      <c r="D548" s="2">
        <v>4.24</v>
      </c>
      <c r="E548" s="2">
        <v>2.9</v>
      </c>
      <c r="F548" s="2">
        <v>3.53</v>
      </c>
      <c r="G548" s="7">
        <v>2.2570000000000001</v>
      </c>
      <c r="H548" s="2">
        <v>4.62</v>
      </c>
      <c r="I548" s="2">
        <v>2.85</v>
      </c>
      <c r="J548" s="2">
        <v>3.42</v>
      </c>
      <c r="K548" s="2">
        <v>3.49</v>
      </c>
      <c r="L548" s="2">
        <v>3.27</v>
      </c>
      <c r="M548" s="3">
        <v>4.8033999999999999</v>
      </c>
      <c r="N548" s="2"/>
      <c r="O548" s="2">
        <v>3.74</v>
      </c>
      <c r="P548" s="2">
        <v>3.61</v>
      </c>
      <c r="Q548" s="2"/>
      <c r="R548" s="3">
        <v>3.5516000000000001</v>
      </c>
      <c r="S548" s="3">
        <v>3.5425</v>
      </c>
      <c r="T548" s="4">
        <v>3.5270000000000001</v>
      </c>
      <c r="U548" s="4">
        <v>3.4420000000000002</v>
      </c>
      <c r="V548" s="3">
        <v>2.077</v>
      </c>
      <c r="W548" s="3">
        <v>2.1829999999999998</v>
      </c>
      <c r="X548" s="2"/>
      <c r="Y548" s="2">
        <v>3.7</v>
      </c>
      <c r="Z548" s="2">
        <v>3.74</v>
      </c>
      <c r="AA548" s="2">
        <v>3.81</v>
      </c>
      <c r="AB548" s="2">
        <v>3.92</v>
      </c>
      <c r="AC548" s="2">
        <v>3.99</v>
      </c>
      <c r="AD548" s="2">
        <v>4.1399999999999997</v>
      </c>
      <c r="AE548" s="2">
        <v>4.13</v>
      </c>
      <c r="AF548" s="2">
        <v>4.41</v>
      </c>
      <c r="AG548" s="2">
        <v>4.46</v>
      </c>
      <c r="AH548" s="2">
        <v>4.53</v>
      </c>
      <c r="AI548" s="2">
        <v>4.92</v>
      </c>
      <c r="AJ548" s="2">
        <v>5.16</v>
      </c>
      <c r="AK548" s="2">
        <v>5.27</v>
      </c>
      <c r="AL548" s="11">
        <v>3.3888525</v>
      </c>
      <c r="AM548" s="11">
        <v>3.6274196000000001</v>
      </c>
      <c r="AN548" s="11">
        <v>3.8133621999999998</v>
      </c>
      <c r="AO548" s="11">
        <v>3.9695903000000001</v>
      </c>
      <c r="AP548" s="11">
        <v>4.1262411999999999</v>
      </c>
      <c r="AQ548" s="11">
        <v>4.2877672999999996</v>
      </c>
      <c r="AR548" s="11"/>
      <c r="AS548" s="2"/>
      <c r="AT548" s="7">
        <f t="shared" si="73"/>
        <v>3.5333999999999999</v>
      </c>
      <c r="AU548" s="7">
        <f t="shared" si="74"/>
        <v>3.3570000000000002</v>
      </c>
      <c r="AV548" s="7">
        <f t="shared" si="75"/>
        <v>2.2889999999999997</v>
      </c>
      <c r="AW548" s="2"/>
      <c r="AX548" s="8">
        <f t="shared" si="76"/>
        <v>29.000000000000004</v>
      </c>
      <c r="AY548" s="8">
        <f t="shared" si="77"/>
        <v>17.639999999999965</v>
      </c>
      <c r="AZ548" s="2"/>
      <c r="BA548" s="2">
        <f t="shared" si="78"/>
        <v>0.79</v>
      </c>
      <c r="BB548" s="2">
        <f t="shared" si="79"/>
        <v>0.63000000000000034</v>
      </c>
      <c r="BC548" s="2"/>
      <c r="CB548" s="2"/>
    </row>
    <row r="549" spans="1:80" x14ac:dyDescent="0.25">
      <c r="A549" s="5">
        <f t="shared" si="80"/>
        <v>46048</v>
      </c>
      <c r="B549" t="s">
        <v>569</v>
      </c>
      <c r="C549" s="2">
        <v>4.5</v>
      </c>
      <c r="D549" s="2">
        <v>4.22</v>
      </c>
      <c r="E549" s="2">
        <v>2.87</v>
      </c>
      <c r="F549" s="2">
        <v>3.5</v>
      </c>
      <c r="G549" s="7">
        <v>2.2389999999999999</v>
      </c>
      <c r="H549" s="2">
        <v>4.62</v>
      </c>
      <c r="I549" s="2">
        <v>2.8</v>
      </c>
      <c r="J549" s="2">
        <v>3.38</v>
      </c>
      <c r="K549" s="2">
        <v>3.44</v>
      </c>
      <c r="L549" s="2">
        <v>3.23</v>
      </c>
      <c r="M549" s="3">
        <v>4.8033999999999999</v>
      </c>
      <c r="N549" s="2"/>
      <c r="O549" s="2">
        <v>3.74</v>
      </c>
      <c r="P549" s="2">
        <v>3.59</v>
      </c>
      <c r="Q549" s="2"/>
      <c r="R549" s="3">
        <v>3.5613999999999999</v>
      </c>
      <c r="S549" s="3">
        <v>3.5550999999999999</v>
      </c>
      <c r="T549" s="4">
        <v>3.52</v>
      </c>
      <c r="U549" s="4">
        <v>3.427</v>
      </c>
      <c r="V549" s="3">
        <v>2.0640000000000001</v>
      </c>
      <c r="W549" s="3">
        <v>2.1579999999999999</v>
      </c>
      <c r="X549" s="2"/>
      <c r="Y549" s="2">
        <v>3.67</v>
      </c>
      <c r="Z549" s="2">
        <v>3.74</v>
      </c>
      <c r="AA549" s="2">
        <v>3.8</v>
      </c>
      <c r="AB549" s="2">
        <v>3.89</v>
      </c>
      <c r="AC549" s="2">
        <v>3.97</v>
      </c>
      <c r="AD549" s="2">
        <v>4.12</v>
      </c>
      <c r="AE549" s="2">
        <v>4.1100000000000003</v>
      </c>
      <c r="AF549" s="2">
        <v>4.38</v>
      </c>
      <c r="AG549" s="2">
        <v>4.43</v>
      </c>
      <c r="AH549" s="2">
        <v>4.5</v>
      </c>
      <c r="AI549" s="2">
        <v>4.8899999999999997</v>
      </c>
      <c r="AJ549" s="2">
        <v>5.15</v>
      </c>
      <c r="AK549" s="2">
        <v>5.24</v>
      </c>
      <c r="AL549" s="11">
        <v>3.3928633000000001</v>
      </c>
      <c r="AM549" s="11">
        <v>3.6445983000000002</v>
      </c>
      <c r="AN549" s="11">
        <v>3.8089241999999999</v>
      </c>
      <c r="AO549" s="11">
        <v>3.9387935000000001</v>
      </c>
      <c r="AP549" s="11">
        <v>4.0830918</v>
      </c>
      <c r="AQ549" s="11">
        <v>4.2455347999999997</v>
      </c>
      <c r="AR549" s="11"/>
      <c r="AS549" s="2"/>
      <c r="AT549" s="7">
        <f t="shared" si="73"/>
        <v>3.5488</v>
      </c>
      <c r="AU549" s="7">
        <f t="shared" si="74"/>
        <v>3.3340000000000001</v>
      </c>
      <c r="AV549" s="7">
        <f t="shared" si="75"/>
        <v>2.2519999999999998</v>
      </c>
      <c r="AW549" s="2"/>
      <c r="AX549" s="8">
        <f t="shared" si="76"/>
        <v>28.000000000000025</v>
      </c>
      <c r="AY549" s="8">
        <f t="shared" si="77"/>
        <v>21.47999999999999</v>
      </c>
      <c r="AZ549" s="2"/>
      <c r="BA549" s="2">
        <f t="shared" si="78"/>
        <v>0.75999999999999979</v>
      </c>
      <c r="BB549" s="2">
        <f t="shared" si="79"/>
        <v>0.62999999999999989</v>
      </c>
      <c r="BC549" s="2"/>
      <c r="CB549" s="2"/>
    </row>
    <row r="550" spans="1:80" x14ac:dyDescent="0.25">
      <c r="A550" s="5">
        <f t="shared" si="80"/>
        <v>46049</v>
      </c>
      <c r="B550" t="s">
        <v>570</v>
      </c>
      <c r="C550" s="2">
        <v>4.53</v>
      </c>
      <c r="D550" s="2">
        <v>4.24</v>
      </c>
      <c r="E550" s="2">
        <v>2.87</v>
      </c>
      <c r="F550" s="2">
        <v>3.5</v>
      </c>
      <c r="G550" s="7">
        <v>2.29</v>
      </c>
      <c r="H550" s="2">
        <v>4.63</v>
      </c>
      <c r="I550" s="2">
        <v>2.79</v>
      </c>
      <c r="J550" s="2">
        <v>3.42</v>
      </c>
      <c r="K550" s="2">
        <v>3.44</v>
      </c>
      <c r="L550" s="2">
        <v>3.23</v>
      </c>
      <c r="M550" s="3">
        <v>4.8346</v>
      </c>
      <c r="N550" s="2"/>
      <c r="O550" s="2">
        <v>3.76</v>
      </c>
      <c r="P550" s="2">
        <v>3.57</v>
      </c>
      <c r="Q550" s="2"/>
      <c r="R550" s="3">
        <v>3.5691000000000002</v>
      </c>
      <c r="S550" s="3">
        <v>3.5638999999999998</v>
      </c>
      <c r="T550" s="4">
        <v>3.5179999999999998</v>
      </c>
      <c r="U550" s="4">
        <v>3.43</v>
      </c>
      <c r="V550" s="3">
        <v>2.0529999999999999</v>
      </c>
      <c r="W550" s="3">
        <v>2.149</v>
      </c>
      <c r="X550" s="2"/>
      <c r="Y550" s="2">
        <v>3.69</v>
      </c>
      <c r="Z550" s="2">
        <v>3.76</v>
      </c>
      <c r="AA550" s="2">
        <v>3.82</v>
      </c>
      <c r="AB550" s="2">
        <v>3.93</v>
      </c>
      <c r="AC550" s="2">
        <v>4</v>
      </c>
      <c r="AD550" s="2">
        <v>4.1500000000000004</v>
      </c>
      <c r="AE550" s="2">
        <v>4.1399999999999997</v>
      </c>
      <c r="AF550" s="2">
        <v>4.42</v>
      </c>
      <c r="AG550" s="2">
        <v>4.47</v>
      </c>
      <c r="AH550" s="2">
        <v>4.53</v>
      </c>
      <c r="AI550" s="2">
        <v>4.93</v>
      </c>
      <c r="AJ550" s="2">
        <v>5.17</v>
      </c>
      <c r="AK550" s="2">
        <v>5.28</v>
      </c>
      <c r="AL550" s="11">
        <v>3.4122515</v>
      </c>
      <c r="AM550" s="11">
        <v>3.6633646</v>
      </c>
      <c r="AN550" s="11">
        <v>3.8297088000000001</v>
      </c>
      <c r="AO550" s="11">
        <v>3.9698698000000001</v>
      </c>
      <c r="AP550" s="11">
        <v>4.1235470000000003</v>
      </c>
      <c r="AQ550" s="11">
        <v>4.2902401000000001</v>
      </c>
      <c r="AR550" s="11"/>
      <c r="AS550" s="2"/>
      <c r="AT550" s="7">
        <f t="shared" si="73"/>
        <v>3.5586999999999995</v>
      </c>
      <c r="AU550" s="7">
        <f t="shared" si="74"/>
        <v>3.3420000000000005</v>
      </c>
      <c r="AV550" s="7">
        <f t="shared" si="75"/>
        <v>2.2450000000000001</v>
      </c>
      <c r="AW550" s="2"/>
      <c r="AX550" s="8">
        <f t="shared" si="76"/>
        <v>29.000000000000004</v>
      </c>
      <c r="AY550" s="8">
        <f t="shared" si="77"/>
        <v>21.669999999999902</v>
      </c>
      <c r="AZ550" s="2"/>
      <c r="BA550" s="2">
        <f t="shared" si="78"/>
        <v>0.77000000000000046</v>
      </c>
      <c r="BB550" s="2">
        <f t="shared" si="79"/>
        <v>0.67000000000000037</v>
      </c>
      <c r="BC550" s="2"/>
      <c r="CB550" s="2"/>
    </row>
    <row r="551" spans="1:80" x14ac:dyDescent="0.25">
      <c r="A551" s="5">
        <f t="shared" si="80"/>
        <v>46050</v>
      </c>
      <c r="B551" t="s">
        <v>571</v>
      </c>
      <c r="C551" s="2">
        <v>4.55</v>
      </c>
      <c r="D551" s="2">
        <v>4.26</v>
      </c>
      <c r="E551" s="2">
        <v>2.86</v>
      </c>
      <c r="F551" s="2">
        <v>3.49</v>
      </c>
      <c r="G551" s="7">
        <v>2.2349999999999999</v>
      </c>
      <c r="H551" s="2">
        <v>4.66</v>
      </c>
      <c r="I551" s="2">
        <v>2.77</v>
      </c>
      <c r="J551" s="2">
        <v>3.43</v>
      </c>
      <c r="K551" s="2">
        <v>3.42</v>
      </c>
      <c r="L551" s="2">
        <v>3.22</v>
      </c>
      <c r="M551" s="3">
        <v>4.8033999999999999</v>
      </c>
      <c r="N551" s="2"/>
      <c r="O551" s="2">
        <v>3.76</v>
      </c>
      <c r="P551" s="2">
        <v>3.58</v>
      </c>
      <c r="Q551" s="2"/>
      <c r="R551" s="3">
        <v>3.5682</v>
      </c>
      <c r="S551" s="3">
        <v>3.5648</v>
      </c>
      <c r="T551" s="4">
        <v>3.5</v>
      </c>
      <c r="U551" s="4">
        <v>3.4049999999999998</v>
      </c>
      <c r="V551" s="3">
        <v>2.04</v>
      </c>
      <c r="W551" s="3">
        <v>2.125</v>
      </c>
      <c r="X551" s="2"/>
      <c r="Y551" s="2">
        <v>3.62</v>
      </c>
      <c r="Z551" s="2">
        <v>3.76</v>
      </c>
      <c r="AA551" s="2">
        <v>3.82</v>
      </c>
      <c r="AB551" s="2">
        <v>3.92</v>
      </c>
      <c r="AC551" s="2">
        <v>4</v>
      </c>
      <c r="AD551" s="2">
        <v>4.1500000000000004</v>
      </c>
      <c r="AE551" s="2">
        <v>4.1500000000000004</v>
      </c>
      <c r="AF551" s="2">
        <v>4.43</v>
      </c>
      <c r="AG551" s="2">
        <v>4.4800000000000004</v>
      </c>
      <c r="AH551" s="2">
        <v>4.55</v>
      </c>
      <c r="AI551" s="2">
        <v>4.95</v>
      </c>
      <c r="AJ551" s="2">
        <v>5.19</v>
      </c>
      <c r="AK551" s="2">
        <v>5.3</v>
      </c>
      <c r="AL551" s="11">
        <v>3.4120504</v>
      </c>
      <c r="AM551" s="11">
        <v>3.6625546999999998</v>
      </c>
      <c r="AN551" s="11">
        <v>3.8361958</v>
      </c>
      <c r="AO551" s="11">
        <v>3.9826101999999999</v>
      </c>
      <c r="AP551" s="11">
        <v>4.1402662000000001</v>
      </c>
      <c r="AQ551" s="11">
        <v>4.3089259000000002</v>
      </c>
      <c r="AR551" s="11"/>
      <c r="AS551" s="2"/>
      <c r="AT551" s="7">
        <f t="shared" si="73"/>
        <v>3.5613999999999999</v>
      </c>
      <c r="AU551" s="7">
        <f t="shared" si="74"/>
        <v>3.3099999999999996</v>
      </c>
      <c r="AV551" s="7">
        <f t="shared" si="75"/>
        <v>2.21</v>
      </c>
      <c r="AW551" s="2"/>
      <c r="AX551" s="8">
        <f t="shared" si="76"/>
        <v>29.000000000000004</v>
      </c>
      <c r="AY551" s="8">
        <f t="shared" si="77"/>
        <v>25.140000000000029</v>
      </c>
      <c r="AZ551" s="2"/>
      <c r="BA551" s="2">
        <f t="shared" si="78"/>
        <v>0.79</v>
      </c>
      <c r="BB551" s="2">
        <f t="shared" si="79"/>
        <v>0.67999999999999972</v>
      </c>
      <c r="BC551" s="2"/>
      <c r="CB551" s="2"/>
    </row>
    <row r="552" spans="1:80" x14ac:dyDescent="0.25">
      <c r="A552" s="5">
        <f t="shared" si="80"/>
        <v>46051</v>
      </c>
      <c r="B552" t="s">
        <v>572</v>
      </c>
      <c r="C552" s="2">
        <v>4.51</v>
      </c>
      <c r="D552" s="2">
        <v>4.24</v>
      </c>
      <c r="E552" s="2">
        <v>2.84</v>
      </c>
      <c r="F552" s="2">
        <v>3.47</v>
      </c>
      <c r="G552" s="7">
        <v>2.262</v>
      </c>
      <c r="H552" s="2">
        <v>4.6500000000000004</v>
      </c>
      <c r="I552" s="2">
        <v>2.73</v>
      </c>
      <c r="J552" s="2">
        <v>3.43</v>
      </c>
      <c r="K552" s="2">
        <v>3.41</v>
      </c>
      <c r="L552" s="2">
        <v>3.2</v>
      </c>
      <c r="M552" s="3">
        <v>4.8265000000000002</v>
      </c>
      <c r="N552" s="2"/>
      <c r="O552" s="2">
        <v>3.75</v>
      </c>
      <c r="P552" s="2">
        <v>3.55</v>
      </c>
      <c r="Q552" s="2"/>
      <c r="R552" s="3">
        <v>3.5516000000000001</v>
      </c>
      <c r="S552" s="3">
        <v>3.5394999999999999</v>
      </c>
      <c r="T552" s="4">
        <v>3.5030000000000001</v>
      </c>
      <c r="U552" s="4">
        <v>3.4089999999999998</v>
      </c>
      <c r="V552" s="3">
        <v>2.0299999999999998</v>
      </c>
      <c r="W552" s="3">
        <v>2.1059999999999999</v>
      </c>
      <c r="X552" s="2"/>
      <c r="Y552" s="2">
        <v>3.59</v>
      </c>
      <c r="Z552" s="2">
        <v>3.75</v>
      </c>
      <c r="AA552" s="2">
        <v>3.78</v>
      </c>
      <c r="AB552" s="2">
        <v>3.88</v>
      </c>
      <c r="AC552" s="2">
        <v>3.96</v>
      </c>
      <c r="AD552" s="2">
        <v>4.1100000000000003</v>
      </c>
      <c r="AE552" s="2">
        <v>4.1100000000000003</v>
      </c>
      <c r="AF552" s="2">
        <v>4.3899999999999997</v>
      </c>
      <c r="AG552" s="2">
        <v>4.4400000000000004</v>
      </c>
      <c r="AH552" s="2">
        <v>4.51</v>
      </c>
      <c r="AI552" s="2">
        <v>4.92</v>
      </c>
      <c r="AJ552" s="2">
        <v>5.17</v>
      </c>
      <c r="AK552" s="2">
        <v>5.28</v>
      </c>
      <c r="AL552" s="11">
        <v>3.3851783000000002</v>
      </c>
      <c r="AM552" s="11">
        <v>3.6098881999999999</v>
      </c>
      <c r="AN552" s="11">
        <v>3.7736782999999998</v>
      </c>
      <c r="AO552" s="11">
        <v>3.9319232999999998</v>
      </c>
      <c r="AP552" s="11">
        <v>4.0996269999999999</v>
      </c>
      <c r="AQ552" s="11">
        <v>4.2708263000000004</v>
      </c>
      <c r="AR552" s="11"/>
      <c r="AS552" s="2"/>
      <c r="AT552" s="7">
        <f t="shared" si="73"/>
        <v>3.5273999999999996</v>
      </c>
      <c r="AU552" s="7">
        <f t="shared" si="74"/>
        <v>3.3149999999999995</v>
      </c>
      <c r="AV552" s="7">
        <f t="shared" si="75"/>
        <v>2.1819999999999999</v>
      </c>
      <c r="AW552" s="2"/>
      <c r="AX552" s="8">
        <f t="shared" si="76"/>
        <v>26.999999999999957</v>
      </c>
      <c r="AY552" s="8">
        <f t="shared" si="77"/>
        <v>21.240000000000016</v>
      </c>
      <c r="AZ552" s="2"/>
      <c r="BA552" s="2">
        <f t="shared" si="78"/>
        <v>0.75999999999999979</v>
      </c>
      <c r="BB552" s="2">
        <f t="shared" si="79"/>
        <v>0.69000000000000039</v>
      </c>
      <c r="BC552" s="2"/>
      <c r="CB552" s="2"/>
    </row>
    <row r="553" spans="1:80" x14ac:dyDescent="0.25">
      <c r="A553" s="5">
        <f t="shared" si="80"/>
        <v>46052</v>
      </c>
      <c r="B553" t="s">
        <v>573</v>
      </c>
      <c r="C553" s="2">
        <v>4.53</v>
      </c>
      <c r="D553" s="2">
        <v>4.26</v>
      </c>
      <c r="E553" s="2">
        <v>2.85</v>
      </c>
      <c r="F553" s="2">
        <v>3.48</v>
      </c>
      <c r="G553" s="7">
        <v>2.254</v>
      </c>
      <c r="H553" s="2">
        <v>4.6399999999999997</v>
      </c>
      <c r="I553" s="2">
        <v>2.72</v>
      </c>
      <c r="J553" s="2">
        <v>3.42</v>
      </c>
      <c r="K553" s="2">
        <v>3.43</v>
      </c>
      <c r="L553" s="2">
        <v>3.21</v>
      </c>
      <c r="M553" s="3">
        <v>4.7960000000000003</v>
      </c>
      <c r="N553" s="2"/>
      <c r="O553" s="2">
        <v>3.73</v>
      </c>
      <c r="P553" s="2">
        <v>3.53</v>
      </c>
      <c r="Q553" s="2"/>
      <c r="R553" s="3">
        <v>3.5518000000000001</v>
      </c>
      <c r="S553" s="3">
        <v>3.5402999999999998</v>
      </c>
      <c r="T553" s="4">
        <v>3.4870000000000001</v>
      </c>
      <c r="U553" s="4">
        <v>3.3889999999999998</v>
      </c>
      <c r="V553" s="3">
        <v>2.0390000000000001</v>
      </c>
      <c r="W553" s="3">
        <v>2.1139999999999999</v>
      </c>
      <c r="X553" s="2"/>
      <c r="Y553" s="2">
        <v>3.57</v>
      </c>
      <c r="Z553" s="2">
        <v>3.73</v>
      </c>
      <c r="AA553" s="2">
        <v>3.78</v>
      </c>
      <c r="AB553" s="2">
        <v>3.89</v>
      </c>
      <c r="AC553" s="2">
        <v>3.96</v>
      </c>
      <c r="AD553" s="2">
        <v>4.13</v>
      </c>
      <c r="AE553" s="2">
        <v>4.12</v>
      </c>
      <c r="AF553" s="2">
        <v>4.41</v>
      </c>
      <c r="AG553" s="2">
        <v>4.46</v>
      </c>
      <c r="AH553" s="2">
        <v>4.53</v>
      </c>
      <c r="AI553" s="2">
        <v>4.9400000000000004</v>
      </c>
      <c r="AJ553" s="2">
        <v>5.19</v>
      </c>
      <c r="AK553" s="2">
        <v>5.29</v>
      </c>
      <c r="AL553" s="11">
        <v>3.3826621000000001</v>
      </c>
      <c r="AM553" s="11">
        <v>3.6081935999999999</v>
      </c>
      <c r="AN553" s="11">
        <v>3.8042237999999999</v>
      </c>
      <c r="AO553" s="11">
        <v>3.9705531000000001</v>
      </c>
      <c r="AP553" s="11">
        <v>4.1358077</v>
      </c>
      <c r="AQ553" s="11">
        <v>4.3050145000000004</v>
      </c>
      <c r="AR553" s="11"/>
      <c r="AS553" s="2"/>
      <c r="AT553" s="7">
        <f t="shared" si="73"/>
        <v>3.5287999999999995</v>
      </c>
      <c r="AU553" s="7">
        <f t="shared" si="74"/>
        <v>3.2909999999999995</v>
      </c>
      <c r="AV553" s="7">
        <f t="shared" si="75"/>
        <v>2.1889999999999996</v>
      </c>
      <c r="AW553" s="2"/>
      <c r="AX553" s="8">
        <f t="shared" si="76"/>
        <v>27.000000000000046</v>
      </c>
      <c r="AY553" s="8">
        <f t="shared" si="77"/>
        <v>23.78</v>
      </c>
      <c r="AZ553" s="2"/>
      <c r="BA553" s="2">
        <f t="shared" si="78"/>
        <v>0.80000000000000027</v>
      </c>
      <c r="BB553" s="2">
        <f t="shared" si="79"/>
        <v>0.73</v>
      </c>
      <c r="BC553" s="2"/>
      <c r="CB553" s="2"/>
    </row>
    <row r="554" spans="1:80" x14ac:dyDescent="0.25">
      <c r="A554" s="5">
        <f t="shared" si="80"/>
        <v>46055</v>
      </c>
      <c r="B554" t="s">
        <v>574</v>
      </c>
      <c r="C554" s="2">
        <v>4.51</v>
      </c>
      <c r="D554" s="2">
        <v>4.29</v>
      </c>
      <c r="E554" s="2">
        <v>2.87</v>
      </c>
      <c r="F554" s="2">
        <v>3.5</v>
      </c>
      <c r="G554" s="7">
        <v>2.2349999999999999</v>
      </c>
      <c r="H554" s="2">
        <v>4.6500000000000004</v>
      </c>
      <c r="I554" s="2">
        <v>2.76</v>
      </c>
      <c r="J554" s="2">
        <v>3.44</v>
      </c>
      <c r="K554" s="2">
        <v>3.45</v>
      </c>
      <c r="L554" s="2">
        <v>3.23</v>
      </c>
      <c r="M554" s="3">
        <v>4.7884000000000002</v>
      </c>
      <c r="N554" s="2"/>
      <c r="O554" s="2">
        <v>3.71</v>
      </c>
      <c r="P554" s="2">
        <v>3.57</v>
      </c>
      <c r="Q554" s="2"/>
      <c r="R554" s="3">
        <v>3.5474999999999999</v>
      </c>
      <c r="S554" s="3">
        <v>3.5373999999999999</v>
      </c>
      <c r="T554" s="4">
        <v>3.468</v>
      </c>
      <c r="U554" s="4">
        <v>3.3610000000000002</v>
      </c>
      <c r="V554" s="3">
        <v>2.0539999999999998</v>
      </c>
      <c r="W554" s="3">
        <v>2.137</v>
      </c>
      <c r="X554" s="2"/>
      <c r="Y554" s="2">
        <v>3.57</v>
      </c>
      <c r="Z554" s="2">
        <v>3.71</v>
      </c>
      <c r="AA554" s="2">
        <v>3.76</v>
      </c>
      <c r="AB554" s="2">
        <v>3.87</v>
      </c>
      <c r="AC554" s="2">
        <v>3.94</v>
      </c>
      <c r="AD554" s="2">
        <v>4.0999999999999996</v>
      </c>
      <c r="AE554" s="2">
        <v>4.0999999999999996</v>
      </c>
      <c r="AF554" s="2">
        <v>4.3899999999999997</v>
      </c>
      <c r="AG554" s="2">
        <v>4.4400000000000004</v>
      </c>
      <c r="AH554" s="2">
        <v>4.51</v>
      </c>
      <c r="AI554" s="2">
        <v>4.92</v>
      </c>
      <c r="AJ554" s="2">
        <v>5.16</v>
      </c>
      <c r="AK554" s="2">
        <v>5.27</v>
      </c>
      <c r="AL554" s="11">
        <v>3.3759429000000001</v>
      </c>
      <c r="AM554" s="11">
        <v>3.6225877999999998</v>
      </c>
      <c r="AN554" s="11">
        <v>3.8015428</v>
      </c>
      <c r="AO554" s="11">
        <v>3.9473156</v>
      </c>
      <c r="AP554" s="11">
        <v>4.1027117999999998</v>
      </c>
      <c r="AQ554" s="11">
        <v>4.2714827</v>
      </c>
      <c r="AR554" s="11"/>
      <c r="AS554" s="2"/>
      <c r="AT554" s="7">
        <f t="shared" si="73"/>
        <v>3.5272999999999999</v>
      </c>
      <c r="AU554" s="7">
        <f t="shared" si="74"/>
        <v>3.2540000000000004</v>
      </c>
      <c r="AV554" s="7">
        <f t="shared" si="75"/>
        <v>2.2200000000000002</v>
      </c>
      <c r="AW554" s="2"/>
      <c r="AX554" s="8">
        <f t="shared" si="76"/>
        <v>21.999999999999975</v>
      </c>
      <c r="AY554" s="8">
        <f t="shared" si="77"/>
        <v>27.329999999999941</v>
      </c>
      <c r="AZ554" s="2"/>
      <c r="BA554" s="2">
        <f t="shared" si="78"/>
        <v>0.79999999999999982</v>
      </c>
      <c r="BB554" s="2">
        <f t="shared" si="79"/>
        <v>0.7200000000000002</v>
      </c>
      <c r="BC554" s="2"/>
      <c r="CB554" s="2"/>
    </row>
    <row r="555" spans="1:80" x14ac:dyDescent="0.25">
      <c r="A555" s="5">
        <f t="shared" si="80"/>
        <v>46056</v>
      </c>
      <c r="B555" t="s">
        <v>575</v>
      </c>
      <c r="C555" s="2">
        <v>4.5199999999999996</v>
      </c>
      <c r="D555" s="2">
        <v>4.28</v>
      </c>
      <c r="E555" s="2">
        <v>2.88</v>
      </c>
      <c r="F555" s="2">
        <v>3.51</v>
      </c>
      <c r="G555" s="7">
        <v>2.258</v>
      </c>
      <c r="H555" s="2">
        <v>4.63</v>
      </c>
      <c r="I555" s="2">
        <v>2.79</v>
      </c>
      <c r="J555" s="2">
        <v>3.45</v>
      </c>
      <c r="K555" s="2">
        <v>3.46</v>
      </c>
      <c r="L555" s="2">
        <v>3.25</v>
      </c>
      <c r="M555" s="3">
        <v>4.8227000000000002</v>
      </c>
      <c r="N555" s="2"/>
      <c r="O555" s="2">
        <v>3.71</v>
      </c>
      <c r="P555" s="2">
        <v>3.57</v>
      </c>
      <c r="Q555" s="2"/>
      <c r="R555" s="3">
        <v>3.5495999999999999</v>
      </c>
      <c r="S555" s="3">
        <v>3.5438999999999998</v>
      </c>
      <c r="T555" s="4">
        <v>3.508</v>
      </c>
      <c r="U555" s="4">
        <v>3.415</v>
      </c>
      <c r="V555" s="3">
        <v>2.0569999999999999</v>
      </c>
      <c r="W555" s="3">
        <v>2.1440000000000001</v>
      </c>
      <c r="X555" s="2"/>
      <c r="Y555" s="2">
        <v>3.59</v>
      </c>
      <c r="Z555" s="2">
        <v>3.71</v>
      </c>
      <c r="AA555" s="2">
        <v>3.78</v>
      </c>
      <c r="AB555" s="2">
        <v>3.89</v>
      </c>
      <c r="AC555" s="2">
        <v>3.96</v>
      </c>
      <c r="AD555" s="2">
        <v>4.12</v>
      </c>
      <c r="AE555" s="2">
        <v>4.12</v>
      </c>
      <c r="AF555" s="2">
        <v>4.4000000000000004</v>
      </c>
      <c r="AG555" s="2">
        <v>4.45</v>
      </c>
      <c r="AH555" s="2">
        <v>4.5199999999999996</v>
      </c>
      <c r="AI555" s="2">
        <v>4.93</v>
      </c>
      <c r="AJ555" s="2">
        <v>5.18</v>
      </c>
      <c r="AK555" s="2">
        <v>5.3</v>
      </c>
      <c r="AL555" s="11">
        <v>3.3958325</v>
      </c>
      <c r="AM555" s="11">
        <v>3.6369398999999998</v>
      </c>
      <c r="AN555" s="11">
        <v>3.8052096</v>
      </c>
      <c r="AO555" s="11">
        <v>3.9523171000000001</v>
      </c>
      <c r="AP555" s="11">
        <v>4.1122823999999998</v>
      </c>
      <c r="AQ555" s="11">
        <v>4.2840805</v>
      </c>
      <c r="AR555" s="11"/>
      <c r="AS555" s="2"/>
      <c r="AT555" s="7">
        <f t="shared" si="73"/>
        <v>3.5381999999999998</v>
      </c>
      <c r="AU555" s="7">
        <f t="shared" si="74"/>
        <v>3.3220000000000001</v>
      </c>
      <c r="AV555" s="7">
        <f t="shared" si="75"/>
        <v>2.2310000000000003</v>
      </c>
      <c r="AW555" s="2"/>
      <c r="AX555" s="8">
        <f t="shared" si="76"/>
        <v>23.999999999999932</v>
      </c>
      <c r="AY555" s="8">
        <f t="shared" si="77"/>
        <v>21.619999999999973</v>
      </c>
      <c r="AZ555" s="2"/>
      <c r="BA555" s="2">
        <f t="shared" si="78"/>
        <v>0.80999999999999961</v>
      </c>
      <c r="BB555" s="2">
        <f t="shared" si="79"/>
        <v>0.71000000000000041</v>
      </c>
      <c r="BC555" s="2"/>
      <c r="CB555" s="2"/>
    </row>
    <row r="556" spans="1:80" x14ac:dyDescent="0.25">
      <c r="A556" s="5">
        <f t="shared" si="80"/>
        <v>46057</v>
      </c>
      <c r="B556" t="s">
        <v>576</v>
      </c>
      <c r="C556" s="2">
        <v>4.5599999999999996</v>
      </c>
      <c r="D556" s="2">
        <v>4.29</v>
      </c>
      <c r="E556" s="2">
        <v>2.87</v>
      </c>
      <c r="F556" s="2">
        <v>3.5</v>
      </c>
      <c r="G556" s="7">
        <v>2.2469999999999999</v>
      </c>
      <c r="H556" s="2">
        <v>4.59</v>
      </c>
      <c r="I556" s="2">
        <v>2.73</v>
      </c>
      <c r="J556" s="2">
        <v>3.45</v>
      </c>
      <c r="K556" s="2">
        <v>3.46</v>
      </c>
      <c r="L556" s="2">
        <v>3.23</v>
      </c>
      <c r="M556" s="3">
        <v>4.8547000000000002</v>
      </c>
      <c r="N556" s="2"/>
      <c r="O556" s="2">
        <v>3.73</v>
      </c>
      <c r="P556" s="2">
        <v>3.56</v>
      </c>
      <c r="Q556" s="2"/>
      <c r="R556" s="3">
        <v>3.5451999999999999</v>
      </c>
      <c r="S556" s="3">
        <v>3.5365000000000002</v>
      </c>
      <c r="T556" s="4">
        <v>3.508</v>
      </c>
      <c r="U556" s="4">
        <v>3.4180000000000001</v>
      </c>
      <c r="V556" s="3">
        <v>2.04</v>
      </c>
      <c r="W556" s="3">
        <v>2.117</v>
      </c>
      <c r="X556" s="2"/>
      <c r="Y556" s="2">
        <v>3.63</v>
      </c>
      <c r="Z556" s="2">
        <v>3.73</v>
      </c>
      <c r="AA556" s="2">
        <v>3.8</v>
      </c>
      <c r="AB556" s="2">
        <v>3.9</v>
      </c>
      <c r="AC556" s="2">
        <v>3.97</v>
      </c>
      <c r="AD556" s="2">
        <v>4.1399999999999997</v>
      </c>
      <c r="AE556" s="2">
        <v>4.1399999999999997</v>
      </c>
      <c r="AF556" s="2">
        <v>4.43</v>
      </c>
      <c r="AG556" s="2">
        <v>4.4800000000000004</v>
      </c>
      <c r="AH556" s="2">
        <v>4.5599999999999996</v>
      </c>
      <c r="AI556" s="2">
        <v>4.97</v>
      </c>
      <c r="AJ556" s="2">
        <v>5.22</v>
      </c>
      <c r="AK556" s="2">
        <v>5.33</v>
      </c>
      <c r="AL556" s="11">
        <v>3.3918225</v>
      </c>
      <c r="AM556" s="11">
        <v>3.6347798</v>
      </c>
      <c r="AN556" s="11">
        <v>3.8080878999999999</v>
      </c>
      <c r="AO556" s="11">
        <v>3.9622768000000002</v>
      </c>
      <c r="AP556" s="11">
        <v>4.1304322000000004</v>
      </c>
      <c r="AQ556" s="11">
        <v>4.3082758999999999</v>
      </c>
      <c r="AR556" s="11"/>
      <c r="AS556" s="2"/>
      <c r="AT556" s="7">
        <f t="shared" si="73"/>
        <v>3.5278000000000005</v>
      </c>
      <c r="AU556" s="7">
        <f t="shared" si="74"/>
        <v>3.3280000000000003</v>
      </c>
      <c r="AV556" s="7">
        <f t="shared" si="75"/>
        <v>2.194</v>
      </c>
      <c r="AW556" s="2"/>
      <c r="AX556" s="8">
        <f t="shared" si="76"/>
        <v>26.999999999999957</v>
      </c>
      <c r="AY556" s="8">
        <f t="shared" si="77"/>
        <v>19.980000000000018</v>
      </c>
      <c r="AZ556" s="2"/>
      <c r="BA556" s="2">
        <f t="shared" si="78"/>
        <v>0.82999999999999963</v>
      </c>
      <c r="BB556" s="2">
        <f t="shared" si="79"/>
        <v>0.73</v>
      </c>
      <c r="BC556" s="2"/>
      <c r="CB556" s="2"/>
    </row>
    <row r="557" spans="1:80" x14ac:dyDescent="0.25">
      <c r="A557" s="5">
        <f t="shared" si="80"/>
        <v>46058</v>
      </c>
      <c r="B557" t="s">
        <v>577</v>
      </c>
      <c r="C557" s="2">
        <v>4.57</v>
      </c>
      <c r="D557" s="2">
        <v>4.21</v>
      </c>
      <c r="E557" s="2">
        <v>2.84</v>
      </c>
      <c r="F557" s="2">
        <v>3.5</v>
      </c>
      <c r="G557" s="7">
        <v>2.2240000000000002</v>
      </c>
      <c r="H557" s="2">
        <v>4.57</v>
      </c>
      <c r="I557" s="2">
        <v>2.67</v>
      </c>
      <c r="J557" s="2">
        <v>3.4</v>
      </c>
      <c r="K557" s="2">
        <v>3.44</v>
      </c>
      <c r="L557" s="2">
        <v>3.22</v>
      </c>
      <c r="M557" s="3">
        <v>4.8459000000000003</v>
      </c>
      <c r="N557" s="2"/>
      <c r="O557" s="2">
        <v>3.67</v>
      </c>
      <c r="P557" s="2">
        <v>3.48</v>
      </c>
      <c r="Q557" s="2"/>
      <c r="R557" s="3">
        <v>3.4811999999999999</v>
      </c>
      <c r="S557" s="3">
        <v>3.4841000000000002</v>
      </c>
      <c r="T557" s="4">
        <v>3.4870000000000001</v>
      </c>
      <c r="U557" s="4">
        <v>3.3879999999999999</v>
      </c>
      <c r="V557" s="3">
        <v>2.0419999999999998</v>
      </c>
      <c r="W557" s="3">
        <v>2.1190000000000002</v>
      </c>
      <c r="X557" s="2"/>
      <c r="Y557" s="2">
        <v>3.58</v>
      </c>
      <c r="Z557" s="2">
        <v>3.67</v>
      </c>
      <c r="AA557" s="2">
        <v>3.75</v>
      </c>
      <c r="AB557" s="2">
        <v>3.86</v>
      </c>
      <c r="AC557" s="2">
        <v>3.95</v>
      </c>
      <c r="AD557" s="2">
        <v>4.13</v>
      </c>
      <c r="AE557" s="2">
        <v>4.13</v>
      </c>
      <c r="AF557" s="2">
        <v>4.4400000000000004</v>
      </c>
      <c r="AG557" s="2">
        <v>4.49</v>
      </c>
      <c r="AH557" s="2">
        <v>4.57</v>
      </c>
      <c r="AI557" s="2">
        <v>4.97</v>
      </c>
      <c r="AJ557" s="2">
        <v>5.25</v>
      </c>
      <c r="AK557" s="2">
        <v>5.36</v>
      </c>
      <c r="AL557" s="11">
        <v>3.3272895999999998</v>
      </c>
      <c r="AM557" s="11">
        <v>3.5952904000000001</v>
      </c>
      <c r="AN557" s="11">
        <v>3.7982765999999999</v>
      </c>
      <c r="AO557" s="11">
        <v>3.9787080000000001</v>
      </c>
      <c r="AP557" s="11">
        <v>4.1587095999999999</v>
      </c>
      <c r="AQ557" s="11">
        <v>4.3384935000000002</v>
      </c>
      <c r="AR557" s="11"/>
      <c r="AS557" s="2"/>
      <c r="AT557" s="7">
        <f t="shared" si="73"/>
        <v>3.4870000000000005</v>
      </c>
      <c r="AU557" s="7">
        <f t="shared" si="74"/>
        <v>3.2889999999999997</v>
      </c>
      <c r="AV557" s="7">
        <f t="shared" si="75"/>
        <v>2.1960000000000006</v>
      </c>
      <c r="AW557" s="2"/>
      <c r="AX557" s="8">
        <f t="shared" si="76"/>
        <v>36.000000000000028</v>
      </c>
      <c r="AY557" s="8">
        <f t="shared" si="77"/>
        <v>19.800000000000082</v>
      </c>
      <c r="AZ557" s="2"/>
      <c r="BA557" s="2">
        <f t="shared" si="78"/>
        <v>0.90000000000000036</v>
      </c>
      <c r="BB557" s="2">
        <f t="shared" si="79"/>
        <v>0.73</v>
      </c>
      <c r="BC557" s="2"/>
      <c r="CB557" s="2"/>
    </row>
    <row r="558" spans="1:80" x14ac:dyDescent="0.25">
      <c r="A558" s="5">
        <f t="shared" si="80"/>
        <v>46059</v>
      </c>
      <c r="B558" t="s">
        <v>578</v>
      </c>
      <c r="C558" s="2">
        <v>4.5199999999999996</v>
      </c>
      <c r="D558" s="2">
        <v>4.22</v>
      </c>
      <c r="E558" s="2">
        <v>2.84</v>
      </c>
      <c r="F558" s="2">
        <v>3.5</v>
      </c>
      <c r="G558" s="7">
        <v>2.2240000000000002</v>
      </c>
      <c r="H558" s="2" t="e">
        <v>#N/A</v>
      </c>
      <c r="I558" s="2">
        <v>2.71</v>
      </c>
      <c r="J558" s="2">
        <v>3.41</v>
      </c>
      <c r="K558" s="2">
        <v>3.44</v>
      </c>
      <c r="L558" s="2">
        <v>3.22</v>
      </c>
      <c r="M558" s="3">
        <v>4.8122999999999996</v>
      </c>
      <c r="N558" s="2"/>
      <c r="O558" s="2">
        <v>3.63</v>
      </c>
      <c r="P558" s="2">
        <v>3.5</v>
      </c>
      <c r="Q558" s="2"/>
      <c r="R558" s="3">
        <v>3.4645000000000001</v>
      </c>
      <c r="S558" s="3">
        <v>3.4620000000000002</v>
      </c>
      <c r="T558" s="4">
        <v>3.427</v>
      </c>
      <c r="U558" s="4">
        <v>3.319</v>
      </c>
      <c r="V558" s="3">
        <v>2.0379999999999998</v>
      </c>
      <c r="W558" s="3">
        <v>2.109</v>
      </c>
      <c r="X558" s="2"/>
      <c r="Y558" s="2">
        <v>3.53</v>
      </c>
      <c r="Z558" s="2">
        <v>3.63</v>
      </c>
      <c r="AA558" s="2">
        <v>3.7</v>
      </c>
      <c r="AB558" s="2">
        <v>3.82</v>
      </c>
      <c r="AC558" s="2">
        <v>3.9</v>
      </c>
      <c r="AD558" s="2">
        <v>4.08</v>
      </c>
      <c r="AE558" s="2">
        <v>4.09</v>
      </c>
      <c r="AF558" s="2">
        <v>4.3899999999999997</v>
      </c>
      <c r="AG558" s="2">
        <v>4.45</v>
      </c>
      <c r="AH558" s="2">
        <v>4.5199999999999996</v>
      </c>
      <c r="AI558" s="2">
        <v>4.95</v>
      </c>
      <c r="AJ558" s="2">
        <v>5.21</v>
      </c>
      <c r="AK558" s="2">
        <v>5.34</v>
      </c>
      <c r="AL558" s="11">
        <v>3.3006272000000001</v>
      </c>
      <c r="AM558" s="11">
        <v>3.5500476000000001</v>
      </c>
      <c r="AN558" s="11">
        <v>3.7679087</v>
      </c>
      <c r="AO558" s="11">
        <v>3.9499255999999998</v>
      </c>
      <c r="AP558" s="11">
        <v>4.1242663000000004</v>
      </c>
      <c r="AQ558" s="11">
        <v>4.2991058999999998</v>
      </c>
      <c r="AR558" s="11"/>
      <c r="AS558" s="2"/>
      <c r="AT558" s="7">
        <f t="shared" si="73"/>
        <v>3.4595000000000002</v>
      </c>
      <c r="AU558" s="7">
        <f t="shared" si="74"/>
        <v>3.2109999999999999</v>
      </c>
      <c r="AV558" s="7">
        <f t="shared" si="75"/>
        <v>2.1800000000000002</v>
      </c>
      <c r="AW558" s="2"/>
      <c r="AX558" s="8">
        <f t="shared" si="76"/>
        <v>29.999999999999982</v>
      </c>
      <c r="AY558" s="8">
        <f t="shared" si="77"/>
        <v>24.850000000000037</v>
      </c>
      <c r="AZ558" s="2"/>
      <c r="BA558" s="2">
        <f t="shared" si="78"/>
        <v>0.88999999999999968</v>
      </c>
      <c r="BB558" s="2">
        <f t="shared" si="79"/>
        <v>0.71999999999999975</v>
      </c>
      <c r="BC558" s="2"/>
      <c r="CB558" s="2"/>
    </row>
    <row r="559" spans="1:80" x14ac:dyDescent="0.25">
      <c r="A559" s="5">
        <f t="shared" si="80"/>
        <v>46062</v>
      </c>
      <c r="B559" t="s">
        <v>579</v>
      </c>
      <c r="C559" s="2">
        <v>4.53</v>
      </c>
      <c r="D559" s="2">
        <v>4.22</v>
      </c>
      <c r="E559" s="2">
        <v>2.84</v>
      </c>
      <c r="F559" s="2">
        <v>3.46</v>
      </c>
      <c r="G559" s="7">
        <v>2.2839999999999998</v>
      </c>
      <c r="H559" s="2">
        <v>4.57</v>
      </c>
      <c r="I559" s="2">
        <v>2.69</v>
      </c>
      <c r="J559" s="2">
        <v>3.4</v>
      </c>
      <c r="K559" s="2">
        <v>3.44</v>
      </c>
      <c r="L559" s="2">
        <v>3.22</v>
      </c>
      <c r="M559" s="3">
        <v>4.8569000000000004</v>
      </c>
      <c r="N559" s="2"/>
      <c r="O559" s="2">
        <v>3.62</v>
      </c>
      <c r="P559" s="2">
        <v>3.48</v>
      </c>
      <c r="Q559" s="2"/>
      <c r="R559" s="3">
        <v>3.4718</v>
      </c>
      <c r="S559" s="3">
        <v>3.4706999999999999</v>
      </c>
      <c r="T559" s="4">
        <v>3.4319999999999999</v>
      </c>
      <c r="U559" s="4">
        <v>3.327</v>
      </c>
      <c r="V559" s="3">
        <v>2.0289999999999999</v>
      </c>
      <c r="W559" s="3">
        <v>2.0920000000000001</v>
      </c>
      <c r="X559" s="2"/>
      <c r="Y559" s="2">
        <v>3.55</v>
      </c>
      <c r="Z559" s="2">
        <v>3.62</v>
      </c>
      <c r="AA559" s="2">
        <v>3.7</v>
      </c>
      <c r="AB559" s="2">
        <v>3.82</v>
      </c>
      <c r="AC559" s="2">
        <v>3.9</v>
      </c>
      <c r="AD559" s="2">
        <v>4.09</v>
      </c>
      <c r="AE559" s="2">
        <v>4.09</v>
      </c>
      <c r="AF559" s="2">
        <v>4.3899999999999997</v>
      </c>
      <c r="AG559" s="2">
        <v>4.45</v>
      </c>
      <c r="AH559" s="2">
        <v>4.53</v>
      </c>
      <c r="AI559" s="2">
        <v>4.96</v>
      </c>
      <c r="AJ559" s="2">
        <v>5.22</v>
      </c>
      <c r="AK559" s="2">
        <v>5.35</v>
      </c>
      <c r="AL559" s="11">
        <v>3.3080802</v>
      </c>
      <c r="AM559" s="11">
        <v>3.5780371</v>
      </c>
      <c r="AN559" s="11">
        <v>3.7860016000000001</v>
      </c>
      <c r="AO559" s="11">
        <v>3.9590562999999999</v>
      </c>
      <c r="AP559" s="11">
        <v>4.1354012999999998</v>
      </c>
      <c r="AQ559" s="11">
        <v>4.3189539999999997</v>
      </c>
      <c r="AR559" s="11"/>
      <c r="AS559" s="2"/>
      <c r="AT559" s="7">
        <f t="shared" si="73"/>
        <v>3.4695999999999998</v>
      </c>
      <c r="AU559" s="7">
        <f t="shared" si="74"/>
        <v>3.222</v>
      </c>
      <c r="AV559" s="7">
        <f t="shared" si="75"/>
        <v>2.1550000000000002</v>
      </c>
      <c r="AW559" s="2"/>
      <c r="AX559" s="8">
        <f t="shared" si="76"/>
        <v>31.00000000000005</v>
      </c>
      <c r="AY559" s="8">
        <f t="shared" si="77"/>
        <v>24.759999999999984</v>
      </c>
      <c r="AZ559" s="2"/>
      <c r="BA559" s="2">
        <f t="shared" si="78"/>
        <v>0.91000000000000014</v>
      </c>
      <c r="BB559" s="2">
        <f t="shared" si="79"/>
        <v>0.73999999999999977</v>
      </c>
      <c r="BC559" s="2"/>
      <c r="CB559" s="2"/>
    </row>
    <row r="560" spans="1:80" x14ac:dyDescent="0.25">
      <c r="A560" s="5">
        <f t="shared" si="80"/>
        <v>46063</v>
      </c>
      <c r="B560" t="s">
        <v>580</v>
      </c>
      <c r="C560" s="2">
        <v>4.51</v>
      </c>
      <c r="D560" s="2">
        <v>4.16</v>
      </c>
      <c r="E560" s="2">
        <v>2.8</v>
      </c>
      <c r="F560" s="2">
        <v>3.44</v>
      </c>
      <c r="G560" s="7">
        <v>2.2280000000000002</v>
      </c>
      <c r="H560" s="2">
        <v>4.5599999999999996</v>
      </c>
      <c r="I560" s="2">
        <v>2.63</v>
      </c>
      <c r="J560" s="2">
        <v>3.36</v>
      </c>
      <c r="K560" s="2">
        <v>3.4</v>
      </c>
      <c r="L560" s="2">
        <v>3.18</v>
      </c>
      <c r="M560" s="3">
        <v>4.8163</v>
      </c>
      <c r="N560" s="2"/>
      <c r="O560" s="2">
        <v>3.66</v>
      </c>
      <c r="P560" s="2">
        <v>3.45</v>
      </c>
      <c r="Q560" s="2"/>
      <c r="R560" s="3">
        <v>3.4731000000000001</v>
      </c>
      <c r="S560" s="3">
        <v>3.4763999999999999</v>
      </c>
      <c r="T560" s="4">
        <v>3.4140000000000001</v>
      </c>
      <c r="U560" s="4">
        <v>3.3039999999999998</v>
      </c>
      <c r="V560" s="3">
        <v>2.0289999999999999</v>
      </c>
      <c r="W560" s="3">
        <v>2.0859999999999999</v>
      </c>
      <c r="X560" s="2"/>
      <c r="Y560" s="2">
        <v>3.59</v>
      </c>
      <c r="Z560" s="2">
        <v>3.66</v>
      </c>
      <c r="AA560" s="2">
        <v>3.72</v>
      </c>
      <c r="AB560" s="2">
        <v>3.82</v>
      </c>
      <c r="AC560" s="2">
        <v>3.9</v>
      </c>
      <c r="AD560" s="2">
        <v>4.08</v>
      </c>
      <c r="AE560" s="2">
        <v>4.08</v>
      </c>
      <c r="AF560" s="2">
        <v>4.38</v>
      </c>
      <c r="AG560" s="2">
        <v>4.4400000000000004</v>
      </c>
      <c r="AH560" s="2">
        <v>4.51</v>
      </c>
      <c r="AI560" s="2">
        <v>4.9400000000000004</v>
      </c>
      <c r="AJ560" s="2">
        <v>5.21</v>
      </c>
      <c r="AK560" s="2">
        <v>5.33</v>
      </c>
      <c r="AL560" s="11">
        <v>3.3263296000000002</v>
      </c>
      <c r="AM560" s="11">
        <v>3.5968225999999999</v>
      </c>
      <c r="AN560" s="11">
        <v>3.7830993999999998</v>
      </c>
      <c r="AO560" s="11">
        <v>3.9457724999999999</v>
      </c>
      <c r="AP560" s="11">
        <v>4.1208612999999996</v>
      </c>
      <c r="AQ560" s="11">
        <v>4.3047442</v>
      </c>
      <c r="AR560" s="11"/>
      <c r="AS560" s="2"/>
      <c r="AT560" s="7">
        <f t="shared" si="73"/>
        <v>3.4796999999999998</v>
      </c>
      <c r="AU560" s="7">
        <f t="shared" si="74"/>
        <v>3.1939999999999995</v>
      </c>
      <c r="AV560" s="7">
        <f t="shared" si="75"/>
        <v>2.1429999999999998</v>
      </c>
      <c r="AW560" s="2"/>
      <c r="AX560" s="8">
        <f t="shared" si="76"/>
        <v>34.999999999999964</v>
      </c>
      <c r="AY560" s="8">
        <f t="shared" si="77"/>
        <v>28.570000000000029</v>
      </c>
      <c r="AZ560" s="2"/>
      <c r="BA560" s="2">
        <f t="shared" si="78"/>
        <v>0.84999999999999964</v>
      </c>
      <c r="BB560" s="2">
        <f t="shared" si="79"/>
        <v>0.71</v>
      </c>
      <c r="BC560" s="2"/>
      <c r="CB560" s="2"/>
    </row>
    <row r="561" spans="1:83" x14ac:dyDescent="0.25">
      <c r="A561" s="5">
        <f t="shared" si="80"/>
        <v>46064</v>
      </c>
      <c r="B561" t="s">
        <v>581</v>
      </c>
      <c r="C561" s="2">
        <v>4.55</v>
      </c>
      <c r="D561" s="2">
        <v>4.18</v>
      </c>
      <c r="E561" s="2">
        <v>2.8</v>
      </c>
      <c r="F561" s="2">
        <v>3.42</v>
      </c>
      <c r="G561" s="7">
        <v>2.2370000000000001</v>
      </c>
      <c r="H561" s="2">
        <v>4.5199999999999996</v>
      </c>
      <c r="I561" s="2">
        <v>2.62</v>
      </c>
      <c r="J561" s="2">
        <v>3.34</v>
      </c>
      <c r="K561" s="2">
        <v>3.39</v>
      </c>
      <c r="L561" s="2">
        <v>3.17</v>
      </c>
      <c r="M561" s="3">
        <v>4.7587999999999999</v>
      </c>
      <c r="N561" s="2"/>
      <c r="O561" s="2">
        <v>3.63</v>
      </c>
      <c r="P561" s="2">
        <v>3.51</v>
      </c>
      <c r="Q561" s="2"/>
      <c r="R561" s="3">
        <v>3.4670999999999998</v>
      </c>
      <c r="S561" s="3">
        <v>3.4649000000000001</v>
      </c>
      <c r="T561" s="4">
        <v>3.3929999999999998</v>
      </c>
      <c r="U561" s="4">
        <v>3.2770000000000001</v>
      </c>
      <c r="V561" s="3">
        <v>2.0299999999999998</v>
      </c>
      <c r="W561" s="3">
        <v>2.0880000000000001</v>
      </c>
      <c r="X561" s="2"/>
      <c r="Y561" s="2">
        <v>3.59</v>
      </c>
      <c r="Z561" s="2">
        <v>3.63</v>
      </c>
      <c r="AA561" s="2">
        <v>3.69</v>
      </c>
      <c r="AB561" s="2">
        <v>3.8</v>
      </c>
      <c r="AC561" s="2">
        <v>3.88</v>
      </c>
      <c r="AD561" s="2">
        <v>4.0599999999999996</v>
      </c>
      <c r="AE561" s="2">
        <v>4.0599999999999996</v>
      </c>
      <c r="AF561" s="2">
        <v>4.3499999999999996</v>
      </c>
      <c r="AG561" s="2">
        <v>4.41</v>
      </c>
      <c r="AH561" s="2">
        <v>4.55</v>
      </c>
      <c r="AI561" s="2">
        <v>4.91</v>
      </c>
      <c r="AJ561" s="2">
        <v>5.17</v>
      </c>
      <c r="AK561" s="2">
        <v>5.29</v>
      </c>
      <c r="AL561" s="11">
        <v>3.3160333</v>
      </c>
      <c r="AM561" s="11">
        <v>3.5730525000000002</v>
      </c>
      <c r="AN561" s="11">
        <v>3.7582303000000001</v>
      </c>
      <c r="AO561" s="11">
        <v>3.9168131000000002</v>
      </c>
      <c r="AP561" s="11">
        <v>4.0845767000000004</v>
      </c>
      <c r="AQ561" s="11">
        <v>4.2607355</v>
      </c>
      <c r="AR561" s="11"/>
      <c r="AS561" s="2"/>
      <c r="AT561" s="7">
        <f t="shared" si="73"/>
        <v>3.4627000000000003</v>
      </c>
      <c r="AU561" s="7">
        <f t="shared" si="74"/>
        <v>3.1610000000000005</v>
      </c>
      <c r="AV561" s="7">
        <f t="shared" si="75"/>
        <v>2.1460000000000004</v>
      </c>
      <c r="AW561" s="2"/>
      <c r="AX561" s="8">
        <f t="shared" si="76"/>
        <v>37.000000000000014</v>
      </c>
      <c r="AY561" s="8">
        <f t="shared" si="77"/>
        <v>30.169999999999987</v>
      </c>
      <c r="AZ561" s="2"/>
      <c r="BA561" s="2">
        <f t="shared" si="78"/>
        <v>0.91999999999999993</v>
      </c>
      <c r="BB561" s="2">
        <f t="shared" si="79"/>
        <v>0.66999999999999993</v>
      </c>
      <c r="BC561" s="2"/>
      <c r="CB561" s="2"/>
    </row>
    <row r="562" spans="1:83" x14ac:dyDescent="0.25">
      <c r="A562" s="5">
        <f t="shared" si="80"/>
        <v>46065</v>
      </c>
      <c r="B562" t="s">
        <v>582</v>
      </c>
      <c r="C562" s="2">
        <v>4.45</v>
      </c>
      <c r="D562" s="2">
        <v>4.09</v>
      </c>
      <c r="E562" s="2">
        <v>2.76</v>
      </c>
      <c r="F562" s="2">
        <v>3.41</v>
      </c>
      <c r="G562" s="7">
        <v>2.2320000000000002</v>
      </c>
      <c r="H562" s="2">
        <v>4.55</v>
      </c>
      <c r="I562" s="2">
        <v>2.58</v>
      </c>
      <c r="J562" s="2">
        <v>3.29</v>
      </c>
      <c r="K562" s="2">
        <v>3.35</v>
      </c>
      <c r="L562" s="2">
        <v>3.15</v>
      </c>
      <c r="M562" s="3">
        <v>4.8089000000000004</v>
      </c>
      <c r="N562" s="2"/>
      <c r="O562" s="2">
        <v>3.6</v>
      </c>
      <c r="P562" s="2">
        <v>3.47</v>
      </c>
      <c r="Q562" s="2"/>
      <c r="R562" s="3">
        <v>3.4586000000000001</v>
      </c>
      <c r="S562" s="3">
        <v>3.4451000000000001</v>
      </c>
      <c r="T562" s="4">
        <v>3.4550000000000001</v>
      </c>
      <c r="U562" s="4">
        <v>3.3290000000000002</v>
      </c>
      <c r="V562" s="3">
        <v>2.028</v>
      </c>
      <c r="W562" s="3">
        <v>2.0790000000000002</v>
      </c>
      <c r="X562" s="2"/>
      <c r="Y562" s="2">
        <v>3.57</v>
      </c>
      <c r="Z562" s="2">
        <v>3.6</v>
      </c>
      <c r="AA562" s="2">
        <v>3.67</v>
      </c>
      <c r="AB562" s="2">
        <v>3.78</v>
      </c>
      <c r="AC562" s="2">
        <v>3.86</v>
      </c>
      <c r="AD562" s="2">
        <v>4.03</v>
      </c>
      <c r="AE562" s="2">
        <v>4.04</v>
      </c>
      <c r="AF562" s="2">
        <v>4.32</v>
      </c>
      <c r="AG562" s="2">
        <v>4.38</v>
      </c>
      <c r="AH562" s="2">
        <v>4.45</v>
      </c>
      <c r="AI562" s="2">
        <v>4.87</v>
      </c>
      <c r="AJ562" s="2">
        <v>5.14</v>
      </c>
      <c r="AK562" s="2">
        <v>5.26</v>
      </c>
      <c r="AL562" s="11">
        <v>3.2954395000000001</v>
      </c>
      <c r="AM562" s="11">
        <v>3.5204426</v>
      </c>
      <c r="AN562" s="11">
        <v>3.7061218999999999</v>
      </c>
      <c r="AO562" s="11">
        <v>3.8811705999999999</v>
      </c>
      <c r="AP562" s="11">
        <v>4.0570770999999999</v>
      </c>
      <c r="AQ562" s="11">
        <v>4.2331237000000002</v>
      </c>
      <c r="AR562" s="11"/>
      <c r="AS562" s="2"/>
      <c r="AT562" s="7">
        <f t="shared" si="73"/>
        <v>3.4316</v>
      </c>
      <c r="AU562" s="7">
        <f t="shared" si="74"/>
        <v>3.2030000000000003</v>
      </c>
      <c r="AV562" s="7">
        <f t="shared" si="75"/>
        <v>2.1300000000000003</v>
      </c>
      <c r="AW562" s="2"/>
      <c r="AX562" s="8">
        <f t="shared" si="76"/>
        <v>36.000000000000028</v>
      </c>
      <c r="AY562" s="8">
        <f t="shared" si="77"/>
        <v>22.859999999999971</v>
      </c>
      <c r="AZ562" s="2"/>
      <c r="BA562" s="2">
        <f t="shared" si="78"/>
        <v>0.85000000000000009</v>
      </c>
      <c r="BB562" s="2">
        <f t="shared" si="79"/>
        <v>0.61999999999999966</v>
      </c>
      <c r="BC562" s="2"/>
      <c r="CB562" s="2"/>
    </row>
    <row r="563" spans="1:83" x14ac:dyDescent="0.25">
      <c r="A563" s="5">
        <f t="shared" si="80"/>
        <v>46066</v>
      </c>
      <c r="B563" t="s">
        <v>583</v>
      </c>
      <c r="C563" s="2">
        <v>4.42</v>
      </c>
      <c r="D563" s="2">
        <v>4.04</v>
      </c>
      <c r="E563" s="2">
        <v>2.76</v>
      </c>
      <c r="F563" s="2">
        <v>3.4</v>
      </c>
      <c r="G563" s="7">
        <v>2.2090000000000001</v>
      </c>
      <c r="H563" s="2">
        <v>4.5</v>
      </c>
      <c r="I563" s="2">
        <v>2.57</v>
      </c>
      <c r="J563" s="2">
        <v>3.26</v>
      </c>
      <c r="K563" s="2">
        <v>3.35</v>
      </c>
      <c r="L563" s="2">
        <v>3.14</v>
      </c>
      <c r="M563" s="3">
        <v>4.7495000000000003</v>
      </c>
      <c r="N563" s="2"/>
      <c r="O563" s="2">
        <v>3.6</v>
      </c>
      <c r="P563" s="2">
        <v>3.41</v>
      </c>
      <c r="Q563" s="2"/>
      <c r="R563" s="3">
        <v>3.4491000000000001</v>
      </c>
      <c r="S563" s="3">
        <v>3.4268000000000001</v>
      </c>
      <c r="T563" s="4">
        <v>3.4340000000000002</v>
      </c>
      <c r="U563" s="4">
        <v>3.29</v>
      </c>
      <c r="V563" s="3">
        <v>2.02</v>
      </c>
      <c r="W563" s="3">
        <v>2.0630000000000002</v>
      </c>
      <c r="X563" s="2"/>
      <c r="Y563" s="2">
        <v>3.59</v>
      </c>
      <c r="Z563" s="2">
        <v>3.6</v>
      </c>
      <c r="AA563" s="2">
        <v>3.65</v>
      </c>
      <c r="AB563" s="2">
        <v>3.75</v>
      </c>
      <c r="AC563" s="2">
        <v>3.83</v>
      </c>
      <c r="AD563" s="2">
        <v>4</v>
      </c>
      <c r="AE563" s="2">
        <v>4.01</v>
      </c>
      <c r="AF563" s="2">
        <v>4.29</v>
      </c>
      <c r="AG563" s="2">
        <v>4.3499999999999996</v>
      </c>
      <c r="AH563" s="2">
        <v>4.42</v>
      </c>
      <c r="AI563" s="2">
        <v>4.8499999999999996</v>
      </c>
      <c r="AJ563" s="2">
        <v>5.1100000000000003</v>
      </c>
      <c r="AK563" s="2">
        <v>5.23</v>
      </c>
      <c r="AL563" s="11">
        <v>3.2791822000000002</v>
      </c>
      <c r="AM563" s="11">
        <v>3.4727464000000001</v>
      </c>
      <c r="AN563" s="11">
        <v>3.667109</v>
      </c>
      <c r="AO563" s="11">
        <v>3.8457134000000002</v>
      </c>
      <c r="AP563" s="11">
        <v>4.0261155000000004</v>
      </c>
      <c r="AQ563" s="11">
        <v>4.2084301999999996</v>
      </c>
      <c r="AR563" s="11"/>
      <c r="AS563" s="2"/>
      <c r="AT563" s="7">
        <f t="shared" si="73"/>
        <v>3.4045000000000001</v>
      </c>
      <c r="AU563" s="7">
        <f t="shared" si="74"/>
        <v>3.1459999999999999</v>
      </c>
      <c r="AV563" s="7">
        <f t="shared" si="75"/>
        <v>2.1060000000000003</v>
      </c>
      <c r="AW563" s="2"/>
      <c r="AX563" s="8">
        <f t="shared" si="76"/>
        <v>37.999999999999986</v>
      </c>
      <c r="AY563" s="8">
        <f t="shared" si="77"/>
        <v>25.850000000000016</v>
      </c>
      <c r="AZ563" s="2"/>
      <c r="BA563" s="2">
        <f t="shared" si="78"/>
        <v>0.81999999999999984</v>
      </c>
      <c r="BB563" s="2">
        <f t="shared" si="79"/>
        <v>0.62999999999999989</v>
      </c>
      <c r="BC563" s="2"/>
      <c r="CB563" s="2"/>
    </row>
    <row r="564" spans="1:83" x14ac:dyDescent="0.25">
      <c r="A564" s="5">
        <f t="shared" si="80"/>
        <v>46069</v>
      </c>
      <c r="B564" t="s">
        <v>584</v>
      </c>
      <c r="C564" s="2">
        <v>4.41</v>
      </c>
      <c r="D564" s="2" t="e">
        <v>#N/A</v>
      </c>
      <c r="E564" s="2">
        <v>2.75</v>
      </c>
      <c r="F564" s="2">
        <v>3.4</v>
      </c>
      <c r="G564" s="7">
        <v>2.1930000000000001</v>
      </c>
      <c r="H564" s="2">
        <v>4.47</v>
      </c>
      <c r="I564" s="2">
        <v>2.56</v>
      </c>
      <c r="J564" s="2" t="e">
        <v>#N/A</v>
      </c>
      <c r="K564" s="2">
        <v>3.34</v>
      </c>
      <c r="L564" s="2">
        <v>3.19</v>
      </c>
      <c r="M564" s="3">
        <v>4.7093999999999996</v>
      </c>
      <c r="N564" s="2"/>
      <c r="O564" s="2">
        <v>3.6</v>
      </c>
      <c r="P564" s="2" t="e">
        <v>#N/A</v>
      </c>
      <c r="Q564" s="2"/>
      <c r="R564" s="3">
        <v>3.4449999999999998</v>
      </c>
      <c r="S564" s="3">
        <v>3.4180999999999999</v>
      </c>
      <c r="T564" s="4">
        <v>3.4060000000000001</v>
      </c>
      <c r="U564" s="4">
        <v>3.2480000000000002</v>
      </c>
      <c r="V564" s="3">
        <v>2.0190000000000001</v>
      </c>
      <c r="W564" s="3">
        <v>2.0579999999999998</v>
      </c>
      <c r="X564" s="2"/>
      <c r="Y564" s="2">
        <v>3.58</v>
      </c>
      <c r="Z564" s="2">
        <v>3.6</v>
      </c>
      <c r="AA564" s="2">
        <v>3.64</v>
      </c>
      <c r="AB564" s="2">
        <v>3.74</v>
      </c>
      <c r="AC564" s="2">
        <v>3.82</v>
      </c>
      <c r="AD564" s="2">
        <v>3.98</v>
      </c>
      <c r="AE564" s="2">
        <v>3.99</v>
      </c>
      <c r="AF564" s="2">
        <v>4.2699999999999996</v>
      </c>
      <c r="AG564" s="2">
        <v>4.33</v>
      </c>
      <c r="AH564" s="2">
        <v>4.41</v>
      </c>
      <c r="AI564" s="2">
        <v>4.83</v>
      </c>
      <c r="AJ564" s="2">
        <v>5.09</v>
      </c>
      <c r="AK564" s="2">
        <v>5.21</v>
      </c>
      <c r="AL564" s="11">
        <v>3.2653908</v>
      </c>
      <c r="AM564" s="11">
        <v>3.4803978999999998</v>
      </c>
      <c r="AN564" s="11">
        <v>3.6679624999999998</v>
      </c>
      <c r="AO564" s="11">
        <v>3.8294934</v>
      </c>
      <c r="AP564" s="11">
        <v>3.998011</v>
      </c>
      <c r="AQ564" s="11">
        <v>4.1765563999999999</v>
      </c>
      <c r="AR564" s="11"/>
      <c r="AS564" s="2"/>
      <c r="AT564" s="7">
        <f t="shared" si="73"/>
        <v>3.3912</v>
      </c>
      <c r="AU564" s="7">
        <f t="shared" si="74"/>
        <v>3.0900000000000003</v>
      </c>
      <c r="AV564" s="7">
        <f t="shared" si="75"/>
        <v>2.0969999999999995</v>
      </c>
      <c r="AW564" s="2"/>
      <c r="AX564" s="8" t="e">
        <f t="shared" si="76"/>
        <v>#N/A</v>
      </c>
      <c r="AY564" s="8">
        <f t="shared" si="77"/>
        <v>30.119999999999969</v>
      </c>
      <c r="AZ564" s="2"/>
      <c r="BA564" s="2">
        <f t="shared" si="78"/>
        <v>0.81</v>
      </c>
      <c r="BB564" s="2" t="e">
        <f t="shared" si="79"/>
        <v>#N/A</v>
      </c>
      <c r="BC564" s="2"/>
      <c r="CB564" s="2"/>
    </row>
    <row r="565" spans="1:83" x14ac:dyDescent="0.25">
      <c r="A565" s="5">
        <f t="shared" si="80"/>
        <v>46070</v>
      </c>
      <c r="B565" t="s">
        <v>585</v>
      </c>
      <c r="C565" s="2">
        <v>4.3899999999999997</v>
      </c>
      <c r="D565" s="2">
        <v>4.05</v>
      </c>
      <c r="E565" s="2">
        <v>2.74</v>
      </c>
      <c r="F565" s="2">
        <v>3.38</v>
      </c>
      <c r="G565" s="7">
        <v>2.1379999999999999</v>
      </c>
      <c r="H565" s="2">
        <v>4.45</v>
      </c>
      <c r="I565" s="2">
        <v>2.61</v>
      </c>
      <c r="J565" s="2">
        <v>3.23</v>
      </c>
      <c r="K565" s="2">
        <v>3.32</v>
      </c>
      <c r="L565" s="2">
        <v>3.17</v>
      </c>
      <c r="M565" s="3">
        <v>4.6878000000000002</v>
      </c>
      <c r="N565" s="2"/>
      <c r="O565" s="2">
        <v>3.6</v>
      </c>
      <c r="P565" s="2">
        <v>3.44</v>
      </c>
      <c r="Q565" s="2"/>
      <c r="R565" s="3">
        <v>3.4377</v>
      </c>
      <c r="S565" s="3">
        <v>3.4100999999999999</v>
      </c>
      <c r="T565" s="4">
        <v>3.41</v>
      </c>
      <c r="U565" s="4">
        <v>3.23</v>
      </c>
      <c r="V565" s="3">
        <v>2.0219999999999998</v>
      </c>
      <c r="W565" s="3">
        <v>2.06</v>
      </c>
      <c r="X565" s="2"/>
      <c r="Y565" s="2">
        <v>3.58</v>
      </c>
      <c r="Z565" s="2">
        <v>3.6</v>
      </c>
      <c r="AA565" s="2">
        <v>3.64</v>
      </c>
      <c r="AB565" s="2">
        <v>3.73</v>
      </c>
      <c r="AC565" s="2">
        <v>3.81</v>
      </c>
      <c r="AD565" s="2">
        <v>3.97</v>
      </c>
      <c r="AE565" s="2">
        <v>3.98</v>
      </c>
      <c r="AF565" s="2">
        <v>4.26</v>
      </c>
      <c r="AG565" s="2">
        <v>4.3099999999999996</v>
      </c>
      <c r="AH565" s="2">
        <v>4.3899999999999997</v>
      </c>
      <c r="AI565" s="2">
        <v>4.8099999999999996</v>
      </c>
      <c r="AJ565" s="2">
        <v>5.07</v>
      </c>
      <c r="AK565" s="2">
        <v>5.19</v>
      </c>
      <c r="AL565" s="11">
        <v>3.2685941000000001</v>
      </c>
      <c r="AM565" s="11">
        <v>3.4781521</v>
      </c>
      <c r="AN565" s="11">
        <v>3.6483637999999998</v>
      </c>
      <c r="AO565" s="11">
        <v>3.8038907000000002</v>
      </c>
      <c r="AP565" s="11">
        <v>3.9699277999999998</v>
      </c>
      <c r="AQ565" s="11">
        <v>4.1454316999999996</v>
      </c>
      <c r="AR565" s="11"/>
      <c r="AS565" s="2"/>
      <c r="AT565" s="7">
        <f t="shared" si="73"/>
        <v>3.3824999999999998</v>
      </c>
      <c r="AU565" s="7">
        <f t="shared" si="74"/>
        <v>3.05</v>
      </c>
      <c r="AV565" s="7">
        <f t="shared" si="75"/>
        <v>2.0980000000000003</v>
      </c>
      <c r="AW565" s="2"/>
      <c r="AX565" s="8">
        <f t="shared" si="76"/>
        <v>33.999999999999986</v>
      </c>
      <c r="AY565" s="8">
        <f t="shared" si="77"/>
        <v>33.25</v>
      </c>
      <c r="AZ565" s="2"/>
      <c r="BA565" s="2">
        <f t="shared" si="78"/>
        <v>0.78999999999999959</v>
      </c>
      <c r="BB565" s="2">
        <f t="shared" si="79"/>
        <v>0.60999999999999988</v>
      </c>
      <c r="BC565" s="2"/>
      <c r="CB565" s="2"/>
    </row>
    <row r="566" spans="1:83" x14ac:dyDescent="0.25">
      <c r="A566" s="5">
        <f t="shared" si="80"/>
        <v>46071</v>
      </c>
      <c r="B566" t="s">
        <v>586</v>
      </c>
      <c r="C566" s="2">
        <v>4.38</v>
      </c>
      <c r="D566" s="2">
        <v>4.09</v>
      </c>
      <c r="E566" s="2">
        <v>2.74</v>
      </c>
      <c r="F566" s="2">
        <v>3.38</v>
      </c>
      <c r="G566" s="7">
        <v>2.1480000000000001</v>
      </c>
      <c r="H566" s="2">
        <v>4.4000000000000004</v>
      </c>
      <c r="I566" s="2">
        <v>2.6</v>
      </c>
      <c r="J566" s="2">
        <v>3.23</v>
      </c>
      <c r="K566" s="2">
        <v>3.32</v>
      </c>
      <c r="L566" s="2">
        <v>3.17</v>
      </c>
      <c r="M566" s="3">
        <v>4.7224000000000004</v>
      </c>
      <c r="N566" s="2"/>
      <c r="O566" s="2">
        <v>3.59</v>
      </c>
      <c r="P566" s="2">
        <v>3.46</v>
      </c>
      <c r="Q566" s="2"/>
      <c r="R566" s="3">
        <v>3.4315000000000002</v>
      </c>
      <c r="S566" s="3">
        <v>3.4041999999999999</v>
      </c>
      <c r="T566" s="4">
        <v>3.4359999999999999</v>
      </c>
      <c r="U566" s="4">
        <v>3.27</v>
      </c>
      <c r="V566" s="3">
        <v>2.024</v>
      </c>
      <c r="W566" s="3">
        <v>2.0630000000000002</v>
      </c>
      <c r="X566" s="2"/>
      <c r="Y566" s="2">
        <v>3.56</v>
      </c>
      <c r="Z566" s="2">
        <v>3.59</v>
      </c>
      <c r="AA566" s="2">
        <v>3.63</v>
      </c>
      <c r="AB566" s="2">
        <v>3.72</v>
      </c>
      <c r="AC566" s="2">
        <v>3.8</v>
      </c>
      <c r="AD566" s="2">
        <v>3.97</v>
      </c>
      <c r="AE566" s="2">
        <v>3.97</v>
      </c>
      <c r="AF566" s="2">
        <v>4.25</v>
      </c>
      <c r="AG566" s="2">
        <v>4.3099999999999996</v>
      </c>
      <c r="AH566" s="2">
        <v>4.38</v>
      </c>
      <c r="AI566" s="2">
        <v>4.79</v>
      </c>
      <c r="AJ566" s="2">
        <v>5.05</v>
      </c>
      <c r="AK566" s="2">
        <v>5.17</v>
      </c>
      <c r="AL566" s="11">
        <v>3.2608833000000002</v>
      </c>
      <c r="AM566" s="11">
        <v>3.4626445000000001</v>
      </c>
      <c r="AN566" s="11">
        <v>3.6370634000000002</v>
      </c>
      <c r="AO566" s="11">
        <v>3.7963347999999999</v>
      </c>
      <c r="AP566" s="11">
        <v>3.9636680000000002</v>
      </c>
      <c r="AQ566" s="11">
        <v>4.1388522999999999</v>
      </c>
      <c r="AR566" s="11"/>
      <c r="AS566" s="2"/>
      <c r="AT566" s="7">
        <f t="shared" si="73"/>
        <v>3.3768999999999996</v>
      </c>
      <c r="AU566" s="7">
        <f t="shared" si="74"/>
        <v>3.1040000000000001</v>
      </c>
      <c r="AV566" s="7">
        <f t="shared" si="75"/>
        <v>2.1020000000000003</v>
      </c>
      <c r="AW566" s="2"/>
      <c r="AX566" s="8">
        <f t="shared" si="76"/>
        <v>29.000000000000004</v>
      </c>
      <c r="AY566" s="8">
        <f t="shared" si="77"/>
        <v>27.289999999999949</v>
      </c>
      <c r="AZ566" s="2"/>
      <c r="BA566" s="2">
        <f t="shared" si="78"/>
        <v>0.79</v>
      </c>
      <c r="BB566" s="2">
        <f t="shared" si="79"/>
        <v>0.62999999999999989</v>
      </c>
      <c r="BC566" s="2"/>
      <c r="CB566" s="2"/>
    </row>
    <row r="567" spans="1:83" x14ac:dyDescent="0.25">
      <c r="A567" s="5">
        <f t="shared" si="80"/>
        <v>46072</v>
      </c>
      <c r="B567" t="s">
        <v>587</v>
      </c>
      <c r="C567" s="2">
        <v>4.37</v>
      </c>
      <c r="D567" s="2">
        <v>4.08</v>
      </c>
      <c r="E567" s="2">
        <v>2.74</v>
      </c>
      <c r="F567" s="2">
        <v>3.38</v>
      </c>
      <c r="G567" s="7">
        <v>2.1349999999999998</v>
      </c>
      <c r="H567" s="2">
        <v>4.42</v>
      </c>
      <c r="I567" s="2">
        <v>2.58</v>
      </c>
      <c r="J567" s="2">
        <v>3.23</v>
      </c>
      <c r="K567" s="2">
        <v>3.31</v>
      </c>
      <c r="L567" s="2">
        <v>3.16</v>
      </c>
      <c r="M567" s="3">
        <v>4.7854000000000001</v>
      </c>
      <c r="N567" s="2"/>
      <c r="O567" s="2">
        <v>3.57</v>
      </c>
      <c r="P567" s="2">
        <v>3.47</v>
      </c>
      <c r="Q567" s="2"/>
      <c r="R567" s="3">
        <v>3.4237000000000002</v>
      </c>
      <c r="S567" s="3">
        <v>3.3942000000000001</v>
      </c>
      <c r="T567" s="4">
        <v>3.4460000000000002</v>
      </c>
      <c r="U567" s="4">
        <v>3.29</v>
      </c>
      <c r="V567" s="3">
        <v>2.0299999999999998</v>
      </c>
      <c r="W567" s="3">
        <v>2.0699999999999998</v>
      </c>
      <c r="X567" s="2"/>
      <c r="Y567" s="2">
        <v>3.55</v>
      </c>
      <c r="Z567" s="2">
        <v>3.57</v>
      </c>
      <c r="AA567" s="2">
        <v>3.62</v>
      </c>
      <c r="AB567" s="2">
        <v>3.71</v>
      </c>
      <c r="AC567" s="2">
        <v>3.79</v>
      </c>
      <c r="AD567" s="2">
        <v>3.96</v>
      </c>
      <c r="AE567" s="2">
        <v>3.96</v>
      </c>
      <c r="AF567" s="2">
        <v>4.24</v>
      </c>
      <c r="AG567" s="2">
        <v>4.3</v>
      </c>
      <c r="AH567" s="2">
        <v>4.37</v>
      </c>
      <c r="AI567" s="2">
        <v>4.79</v>
      </c>
      <c r="AJ567" s="2">
        <v>5.0599999999999996</v>
      </c>
      <c r="AK567" s="2">
        <v>5.18</v>
      </c>
      <c r="AL567" s="11">
        <v>3.2467630000000001</v>
      </c>
      <c r="AM567" s="11">
        <v>3.4338286999999998</v>
      </c>
      <c r="AN567" s="11">
        <v>3.6128555000000002</v>
      </c>
      <c r="AO567" s="11">
        <v>3.7938103000000001</v>
      </c>
      <c r="AP567" s="11">
        <v>3.9737817</v>
      </c>
      <c r="AQ567" s="11">
        <v>4.1504190999999997</v>
      </c>
      <c r="AR567" s="11"/>
      <c r="AS567" s="2"/>
      <c r="AT567" s="7">
        <f t="shared" si="73"/>
        <v>3.3647</v>
      </c>
      <c r="AU567" s="7">
        <f t="shared" si="74"/>
        <v>3.1339999999999999</v>
      </c>
      <c r="AV567" s="7">
        <f t="shared" si="75"/>
        <v>2.11</v>
      </c>
      <c r="AW567" s="2"/>
      <c r="AX567" s="8">
        <f t="shared" si="76"/>
        <v>29.000000000000004</v>
      </c>
      <c r="AY567" s="8">
        <f t="shared" si="77"/>
        <v>23.070000000000014</v>
      </c>
      <c r="AZ567" s="2"/>
      <c r="BA567" s="2">
        <f t="shared" si="78"/>
        <v>0.80000000000000027</v>
      </c>
      <c r="BB567" s="2">
        <f t="shared" si="79"/>
        <v>0.60999999999999988</v>
      </c>
      <c r="BC567" s="2"/>
      <c r="CB567" s="2"/>
    </row>
    <row r="568" spans="1:83" x14ac:dyDescent="0.25">
      <c r="A568" s="5">
        <f t="shared" si="80"/>
        <v>46073</v>
      </c>
      <c r="B568" t="s">
        <v>588</v>
      </c>
      <c r="C568" s="2">
        <v>4.3499999999999996</v>
      </c>
      <c r="D568" s="2">
        <v>4.08</v>
      </c>
      <c r="E568" s="2">
        <v>2.73</v>
      </c>
      <c r="F568" s="2">
        <v>3.37</v>
      </c>
      <c r="G568" s="7">
        <v>2.1150000000000002</v>
      </c>
      <c r="H568" s="2">
        <v>4.37</v>
      </c>
      <c r="I568" s="2">
        <v>2.66</v>
      </c>
      <c r="J568" s="2">
        <v>3.22</v>
      </c>
      <c r="K568" s="2">
        <v>3.3</v>
      </c>
      <c r="L568" s="2">
        <v>3.14</v>
      </c>
      <c r="M568" s="3">
        <v>4.7313999999999998</v>
      </c>
      <c r="N568" s="2"/>
      <c r="O568" s="2">
        <v>3.58</v>
      </c>
      <c r="P568" s="2">
        <v>3.48</v>
      </c>
      <c r="Q568" s="2"/>
      <c r="R568" s="3">
        <v>3.4310999999999998</v>
      </c>
      <c r="S568" s="3">
        <v>3.4039000000000001</v>
      </c>
      <c r="T568" s="4">
        <v>3.4550000000000001</v>
      </c>
      <c r="U568" s="4">
        <v>3.2879999999999998</v>
      </c>
      <c r="V568" s="3">
        <v>2.032</v>
      </c>
      <c r="W568" s="3">
        <v>2.073</v>
      </c>
      <c r="X568" s="2"/>
      <c r="Y568" s="2">
        <v>3.56</v>
      </c>
      <c r="Z568" s="2">
        <v>3.58</v>
      </c>
      <c r="AA568" s="2">
        <v>3.62</v>
      </c>
      <c r="AB568" s="2">
        <v>3.7</v>
      </c>
      <c r="AC568" s="2">
        <v>3.78</v>
      </c>
      <c r="AD568" s="2">
        <v>3.94</v>
      </c>
      <c r="AE568" s="2">
        <v>3.94</v>
      </c>
      <c r="AF568" s="2">
        <v>4.2300000000000004</v>
      </c>
      <c r="AG568" s="2">
        <v>4.28</v>
      </c>
      <c r="AH568" s="2">
        <v>4.3499999999999996</v>
      </c>
      <c r="AI568" s="2">
        <v>4.7699999999999996</v>
      </c>
      <c r="AJ568" s="2">
        <v>5.03</v>
      </c>
      <c r="AK568" s="2">
        <v>5.15</v>
      </c>
      <c r="AL568" s="11">
        <v>3.2668639000000002</v>
      </c>
      <c r="AM568" s="11">
        <v>3.4385737999999999</v>
      </c>
      <c r="AN568" s="11">
        <v>3.6210057999999998</v>
      </c>
      <c r="AO568" s="11">
        <v>3.7932768000000001</v>
      </c>
      <c r="AP568" s="11">
        <v>3.9635935999999998</v>
      </c>
      <c r="AQ568" s="11">
        <v>4.1342271000000004</v>
      </c>
      <c r="AR568" s="11"/>
      <c r="AS568" s="2"/>
      <c r="AT568" s="7">
        <f t="shared" si="73"/>
        <v>3.3767000000000005</v>
      </c>
      <c r="AU568" s="7">
        <f t="shared" si="74"/>
        <v>3.1209999999999996</v>
      </c>
      <c r="AV568" s="7">
        <f t="shared" si="75"/>
        <v>2.1139999999999999</v>
      </c>
      <c r="AW568" s="2"/>
      <c r="AX568" s="8">
        <f t="shared" si="76"/>
        <v>26.999999999999957</v>
      </c>
      <c r="AY568" s="8">
        <f t="shared" si="77"/>
        <v>25.570000000000093</v>
      </c>
      <c r="AZ568" s="2"/>
      <c r="BA568" s="2">
        <f t="shared" si="78"/>
        <v>0.76999999999999957</v>
      </c>
      <c r="BB568" s="2">
        <f t="shared" si="79"/>
        <v>0.60000000000000009</v>
      </c>
      <c r="BC568" s="2"/>
      <c r="CB568" s="2"/>
    </row>
    <row r="569" spans="1:83" x14ac:dyDescent="0.25">
      <c r="A569" s="5">
        <f t="shared" si="80"/>
        <v>46076</v>
      </c>
      <c r="B569" t="s">
        <v>589</v>
      </c>
      <c r="C569" s="2">
        <v>4.32</v>
      </c>
      <c r="D569" s="2">
        <v>4.03</v>
      </c>
      <c r="E569" s="2">
        <v>2.7</v>
      </c>
      <c r="F569" s="2">
        <v>3.32</v>
      </c>
      <c r="G569" s="7">
        <v>2.101</v>
      </c>
      <c r="H569" s="2">
        <v>4.3899999999999997</v>
      </c>
      <c r="I569" s="2">
        <v>2.6</v>
      </c>
      <c r="J569" s="2">
        <v>3.19</v>
      </c>
      <c r="K569" s="2">
        <v>3.27</v>
      </c>
      <c r="L569" s="2">
        <v>3.12</v>
      </c>
      <c r="M569" s="3">
        <v>4.7203999999999997</v>
      </c>
      <c r="N569" s="2"/>
      <c r="O569" s="2">
        <v>3.56</v>
      </c>
      <c r="P569" s="2">
        <v>3.44</v>
      </c>
      <c r="Q569" s="2"/>
      <c r="R569" s="3">
        <v>3.4272999999999998</v>
      </c>
      <c r="S569" s="3">
        <v>3.3875000000000002</v>
      </c>
      <c r="T569" s="4">
        <v>3.468</v>
      </c>
      <c r="U569" s="4">
        <v>3.2930000000000001</v>
      </c>
      <c r="V569" s="3">
        <v>2.0329999999999999</v>
      </c>
      <c r="W569" s="3">
        <v>2.06</v>
      </c>
      <c r="X569" s="2"/>
      <c r="Y569" s="2">
        <v>3.54</v>
      </c>
      <c r="Z569" s="2">
        <v>3.56</v>
      </c>
      <c r="AA569" s="2">
        <v>3.59</v>
      </c>
      <c r="AB569" s="2">
        <v>3.68</v>
      </c>
      <c r="AC569" s="2">
        <v>3.75</v>
      </c>
      <c r="AD569" s="2">
        <v>3.91</v>
      </c>
      <c r="AE569" s="2">
        <v>3.91</v>
      </c>
      <c r="AF569" s="2">
        <v>4.1900000000000004</v>
      </c>
      <c r="AG569" s="2">
        <v>4.24</v>
      </c>
      <c r="AH569" s="2">
        <v>4.32</v>
      </c>
      <c r="AI569" s="2">
        <v>4.7300000000000004</v>
      </c>
      <c r="AJ569" s="2">
        <v>5</v>
      </c>
      <c r="AK569" s="2">
        <v>5.12</v>
      </c>
      <c r="AL569" s="11">
        <v>3.2457400999999999</v>
      </c>
      <c r="AM569" s="11">
        <v>3.4109859999999999</v>
      </c>
      <c r="AN569" s="11">
        <v>3.5821755</v>
      </c>
      <c r="AO569" s="11">
        <v>3.7464053000000002</v>
      </c>
      <c r="AP569" s="11">
        <v>3.9161888999999999</v>
      </c>
      <c r="AQ569" s="11">
        <v>4.0922175000000003</v>
      </c>
      <c r="AR569" s="11"/>
      <c r="AS569" s="2"/>
      <c r="AT569" s="7">
        <f t="shared" si="73"/>
        <v>3.3477000000000006</v>
      </c>
      <c r="AU569" s="7">
        <f t="shared" si="74"/>
        <v>3.1180000000000003</v>
      </c>
      <c r="AV569" s="7">
        <f t="shared" si="75"/>
        <v>2.0870000000000002</v>
      </c>
      <c r="AW569" s="2"/>
      <c r="AX569" s="8">
        <f t="shared" si="76"/>
        <v>29.000000000000004</v>
      </c>
      <c r="AY569" s="8">
        <f t="shared" si="77"/>
        <v>22.970000000000024</v>
      </c>
      <c r="AZ569" s="2"/>
      <c r="BA569" s="2">
        <f t="shared" si="78"/>
        <v>0.76000000000000023</v>
      </c>
      <c r="BB569" s="2">
        <f t="shared" si="79"/>
        <v>0.5900000000000003</v>
      </c>
      <c r="BC569" s="2"/>
      <c r="CB569" s="2"/>
    </row>
    <row r="570" spans="1:83" x14ac:dyDescent="0.25">
      <c r="A570" s="5">
        <f t="shared" si="80"/>
        <v>46077</v>
      </c>
      <c r="B570" t="s">
        <v>590</v>
      </c>
      <c r="C570" s="2">
        <v>4.3099999999999996</v>
      </c>
      <c r="D570" s="2">
        <v>4.04</v>
      </c>
      <c r="E570" s="2">
        <v>2.71</v>
      </c>
      <c r="F570" s="2">
        <v>3.34</v>
      </c>
      <c r="G570" s="7">
        <v>2.0880000000000001</v>
      </c>
      <c r="H570" s="2">
        <v>4.38</v>
      </c>
      <c r="I570" s="2">
        <v>2.62</v>
      </c>
      <c r="J570" s="2">
        <v>3.19</v>
      </c>
      <c r="K570" s="2">
        <v>3.27</v>
      </c>
      <c r="L570" s="2">
        <v>3.12</v>
      </c>
      <c r="M570" s="3">
        <v>4.6976000000000004</v>
      </c>
      <c r="N570" s="2"/>
      <c r="O570" s="2">
        <v>3.59</v>
      </c>
      <c r="P570" s="2">
        <v>3.46</v>
      </c>
      <c r="Q570" s="2"/>
      <c r="R570" s="3">
        <v>3.4348000000000001</v>
      </c>
      <c r="S570" s="3">
        <v>3.3961000000000001</v>
      </c>
      <c r="T570" s="4">
        <v>3.4620000000000002</v>
      </c>
      <c r="U570" s="4">
        <v>3.2629999999999999</v>
      </c>
      <c r="V570" s="3">
        <v>2.0419999999999998</v>
      </c>
      <c r="W570" s="3">
        <v>2.069</v>
      </c>
      <c r="X570" s="2"/>
      <c r="Y570" s="2">
        <v>3.56</v>
      </c>
      <c r="Z570" s="2">
        <v>3.59</v>
      </c>
      <c r="AA570" s="2">
        <v>3.6</v>
      </c>
      <c r="AB570" s="2">
        <v>3.69</v>
      </c>
      <c r="AC570" s="2">
        <v>3.76</v>
      </c>
      <c r="AD570" s="2">
        <v>3.91</v>
      </c>
      <c r="AE570" s="2">
        <v>3.92</v>
      </c>
      <c r="AF570" s="2">
        <v>4.1900000000000004</v>
      </c>
      <c r="AG570" s="2">
        <v>4.24</v>
      </c>
      <c r="AH570" s="2">
        <v>4.3099999999999996</v>
      </c>
      <c r="AI570" s="2">
        <v>4.7300000000000004</v>
      </c>
      <c r="AJ570" s="2">
        <v>4.99</v>
      </c>
      <c r="AK570" s="2">
        <v>5.1100000000000003</v>
      </c>
      <c r="AL570" s="11">
        <v>3.2609468000000001</v>
      </c>
      <c r="AM570" s="11">
        <v>3.4259274</v>
      </c>
      <c r="AN570" s="11">
        <v>3.5880580000000002</v>
      </c>
      <c r="AO570" s="11">
        <v>3.7476302000000001</v>
      </c>
      <c r="AP570" s="11">
        <v>3.9140126</v>
      </c>
      <c r="AQ570" s="11">
        <v>4.0882329999999998</v>
      </c>
      <c r="AR570" s="11"/>
      <c r="AS570" s="2"/>
      <c r="AT570" s="7">
        <f t="shared" si="73"/>
        <v>3.3574000000000002</v>
      </c>
      <c r="AU570" s="7">
        <f t="shared" si="74"/>
        <v>3.0639999999999996</v>
      </c>
      <c r="AV570" s="7">
        <f t="shared" si="75"/>
        <v>2.0960000000000001</v>
      </c>
      <c r="AW570" s="2"/>
      <c r="AX570" s="8">
        <f t="shared" si="76"/>
        <v>26.999999999999957</v>
      </c>
      <c r="AY570" s="8">
        <f t="shared" si="77"/>
        <v>29.340000000000053</v>
      </c>
      <c r="AZ570" s="2"/>
      <c r="BA570" s="2">
        <f t="shared" si="78"/>
        <v>0.71999999999999975</v>
      </c>
      <c r="BB570" s="2">
        <f t="shared" si="79"/>
        <v>0.58000000000000007</v>
      </c>
      <c r="BC570" s="2"/>
      <c r="CB570" s="2"/>
    </row>
    <row r="571" spans="1:83" x14ac:dyDescent="0.25">
      <c r="A571" s="5">
        <f t="shared" si="80"/>
        <v>46078</v>
      </c>
      <c r="B571" t="s">
        <v>591</v>
      </c>
      <c r="C571" s="2">
        <v>4.32</v>
      </c>
      <c r="D571" s="2">
        <v>4.05</v>
      </c>
      <c r="E571" s="2">
        <v>2.71</v>
      </c>
      <c r="F571" s="2">
        <v>3.31</v>
      </c>
      <c r="G571" s="7">
        <v>2.1309999999999998</v>
      </c>
      <c r="H571" s="2">
        <v>4.3899999999999997</v>
      </c>
      <c r="I571" s="2">
        <v>2.57</v>
      </c>
      <c r="J571" s="2">
        <v>3.21</v>
      </c>
      <c r="K571" s="2">
        <v>3.26</v>
      </c>
      <c r="L571" s="2">
        <v>3.12</v>
      </c>
      <c r="M571" s="3">
        <v>4.7202000000000002</v>
      </c>
      <c r="N571" s="2"/>
      <c r="O571" s="2">
        <v>3.58</v>
      </c>
      <c r="P571" s="2">
        <v>3.47</v>
      </c>
      <c r="Q571" s="2"/>
      <c r="R571" s="3">
        <v>3.4337</v>
      </c>
      <c r="S571" s="3">
        <v>3.4020000000000001</v>
      </c>
      <c r="T571" s="4">
        <v>3.4830000000000001</v>
      </c>
      <c r="U571" s="4">
        <v>3.298</v>
      </c>
      <c r="V571" s="3">
        <v>2.036</v>
      </c>
      <c r="W571" s="3">
        <v>2.0649999999999999</v>
      </c>
      <c r="X571" s="2"/>
      <c r="Y571" s="2">
        <v>3.58</v>
      </c>
      <c r="Z571" s="2">
        <v>3.58</v>
      </c>
      <c r="AA571" s="2">
        <v>3.61</v>
      </c>
      <c r="AB571" s="2">
        <v>3.7</v>
      </c>
      <c r="AC571" s="2">
        <v>3.76</v>
      </c>
      <c r="AD571" s="2">
        <v>3.92</v>
      </c>
      <c r="AE571" s="2">
        <v>3.92</v>
      </c>
      <c r="AF571" s="2">
        <v>4.1900000000000004</v>
      </c>
      <c r="AG571" s="2">
        <v>4.25</v>
      </c>
      <c r="AH571" s="2">
        <v>4.32</v>
      </c>
      <c r="AI571" s="2">
        <v>4.7300000000000004</v>
      </c>
      <c r="AJ571" s="2">
        <v>5</v>
      </c>
      <c r="AK571" s="2">
        <v>5.13</v>
      </c>
      <c r="AL571" s="11">
        <v>3.2703251999999998</v>
      </c>
      <c r="AM571" s="11">
        <v>3.4391677999999999</v>
      </c>
      <c r="AN571" s="11">
        <v>3.5978648999999998</v>
      </c>
      <c r="AO571" s="11">
        <v>3.7533032999999998</v>
      </c>
      <c r="AP571" s="11">
        <v>3.9206802999999999</v>
      </c>
      <c r="AQ571" s="11">
        <v>4.0984119999999997</v>
      </c>
      <c r="AR571" s="11"/>
      <c r="AS571" s="2"/>
      <c r="AT571" s="7">
        <f t="shared" si="73"/>
        <v>3.3703000000000003</v>
      </c>
      <c r="AU571" s="7">
        <f t="shared" si="74"/>
        <v>3.113</v>
      </c>
      <c r="AV571" s="7">
        <f t="shared" si="75"/>
        <v>2.0939999999999999</v>
      </c>
      <c r="AW571" s="2"/>
      <c r="AX571" s="8">
        <f t="shared" si="76"/>
        <v>27.000000000000046</v>
      </c>
      <c r="AY571" s="8">
        <f t="shared" si="77"/>
        <v>25.730000000000032</v>
      </c>
      <c r="AZ571" s="2"/>
      <c r="BA571" s="2">
        <f t="shared" si="78"/>
        <v>0.74000000000000021</v>
      </c>
      <c r="BB571" s="2">
        <f t="shared" si="79"/>
        <v>0.57999999999999963</v>
      </c>
      <c r="BC571" s="2"/>
      <c r="CB571" s="2"/>
    </row>
    <row r="572" spans="1:83" x14ac:dyDescent="0.25">
      <c r="A572" s="5">
        <f t="shared" si="80"/>
        <v>46079</v>
      </c>
      <c r="B572" t="s">
        <v>592</v>
      </c>
      <c r="C572" s="2">
        <v>4.2699999999999996</v>
      </c>
      <c r="D572" s="2">
        <v>4.0199999999999996</v>
      </c>
      <c r="E572" s="2">
        <v>2.69</v>
      </c>
      <c r="F572" s="2">
        <v>3.3</v>
      </c>
      <c r="G572" s="7">
        <v>2.1549999999999998</v>
      </c>
      <c r="H572" s="2">
        <v>4.38</v>
      </c>
      <c r="I572" s="2">
        <v>2.6</v>
      </c>
      <c r="J572" s="2">
        <v>3.18</v>
      </c>
      <c r="K572" s="2">
        <v>3.25</v>
      </c>
      <c r="L572" s="2">
        <v>3.1</v>
      </c>
      <c r="M572" s="3">
        <v>4.7011000000000003</v>
      </c>
      <c r="N572" s="2"/>
      <c r="O572" s="2">
        <v>3.55</v>
      </c>
      <c r="P572" s="2">
        <v>3.45</v>
      </c>
      <c r="Q572" s="2"/>
      <c r="R572" s="3">
        <v>3.4085000000000001</v>
      </c>
      <c r="S572" s="3">
        <v>3.3738000000000001</v>
      </c>
      <c r="T572" s="4">
        <v>3.4750000000000001</v>
      </c>
      <c r="U572" s="4">
        <v>3.3</v>
      </c>
      <c r="V572" s="3">
        <v>2.0369999999999999</v>
      </c>
      <c r="W572" s="3">
        <v>2.0640000000000001</v>
      </c>
      <c r="X572" s="2"/>
      <c r="Y572" s="2">
        <v>3.55</v>
      </c>
      <c r="Z572" s="2">
        <v>3.55</v>
      </c>
      <c r="AA572" s="2">
        <v>3.57</v>
      </c>
      <c r="AB572" s="2">
        <v>3.65</v>
      </c>
      <c r="AC572" s="2">
        <v>3.72</v>
      </c>
      <c r="AD572" s="2">
        <v>3.88</v>
      </c>
      <c r="AE572" s="2">
        <v>3.88</v>
      </c>
      <c r="AF572" s="2">
        <v>4.1500000000000004</v>
      </c>
      <c r="AG572" s="2">
        <v>4.2</v>
      </c>
      <c r="AH572" s="2">
        <v>4.2699999999999996</v>
      </c>
      <c r="AI572" s="2">
        <v>4.6900000000000004</v>
      </c>
      <c r="AJ572" s="2">
        <v>4.95</v>
      </c>
      <c r="AK572" s="2">
        <v>5.08</v>
      </c>
      <c r="AL572" s="11">
        <v>3.2332611</v>
      </c>
      <c r="AM572" s="11">
        <v>3.3941037999999999</v>
      </c>
      <c r="AN572" s="11">
        <v>3.5490651</v>
      </c>
      <c r="AO572" s="11">
        <v>3.7168068000000001</v>
      </c>
      <c r="AP572" s="11">
        <v>3.8926322999999998</v>
      </c>
      <c r="AQ572" s="11">
        <v>4.0700035999999997</v>
      </c>
      <c r="AR572" s="11"/>
      <c r="AS572" s="2"/>
      <c r="AT572" s="7">
        <f t="shared" si="73"/>
        <v>3.3391000000000002</v>
      </c>
      <c r="AU572" s="7">
        <f t="shared" si="74"/>
        <v>3.1249999999999996</v>
      </c>
      <c r="AV572" s="7">
        <f t="shared" si="75"/>
        <v>2.0910000000000002</v>
      </c>
      <c r="AW572" s="2"/>
      <c r="AX572" s="8">
        <f t="shared" si="76"/>
        <v>25</v>
      </c>
      <c r="AY572" s="8">
        <f t="shared" si="77"/>
        <v>21.410000000000061</v>
      </c>
      <c r="AZ572" s="2"/>
      <c r="BA572" s="2">
        <f t="shared" si="78"/>
        <v>0.71999999999999975</v>
      </c>
      <c r="BB572" s="2">
        <f t="shared" si="79"/>
        <v>0.5699999999999994</v>
      </c>
      <c r="BC572" s="2"/>
      <c r="CB572" s="2"/>
    </row>
    <row r="573" spans="1:83" x14ac:dyDescent="0.25">
      <c r="A573" s="5">
        <f t="shared" si="80"/>
        <v>46080</v>
      </c>
      <c r="B573" t="s">
        <v>593</v>
      </c>
      <c r="C573" s="2">
        <v>4.3099999999999996</v>
      </c>
      <c r="D573" s="2">
        <v>3.97</v>
      </c>
      <c r="E573" s="2">
        <v>2.64</v>
      </c>
      <c r="F573" s="2">
        <v>3.28</v>
      </c>
      <c r="G573" s="7">
        <v>2.1110000000000002</v>
      </c>
      <c r="H573" s="2">
        <v>4.3600000000000003</v>
      </c>
      <c r="I573" s="2">
        <v>2.54</v>
      </c>
      <c r="J573" s="2">
        <v>3.13</v>
      </c>
      <c r="K573" s="2">
        <v>3.22</v>
      </c>
      <c r="L573" s="2">
        <v>3.06</v>
      </c>
      <c r="M573" s="3">
        <v>4.6513999999999998</v>
      </c>
      <c r="N573" s="2"/>
      <c r="O573" s="2">
        <v>3.69</v>
      </c>
      <c r="P573" s="2">
        <v>3.38</v>
      </c>
      <c r="Q573" s="2"/>
      <c r="R573" s="3">
        <v>3.3997000000000002</v>
      </c>
      <c r="S573" s="3">
        <v>3.3508</v>
      </c>
      <c r="T573" s="4">
        <v>3.4359999999999999</v>
      </c>
      <c r="U573" s="4">
        <v>3.2370000000000001</v>
      </c>
      <c r="V573" s="3">
        <v>2.0209999999999999</v>
      </c>
      <c r="W573" s="3">
        <v>2.028</v>
      </c>
      <c r="X573" s="2"/>
      <c r="Y573" s="2">
        <v>3.52</v>
      </c>
      <c r="Z573" s="2">
        <v>3.69</v>
      </c>
      <c r="AA573" s="2">
        <v>3.76</v>
      </c>
      <c r="AB573" s="2">
        <v>3.68</v>
      </c>
      <c r="AC573" s="2">
        <v>3.8</v>
      </c>
      <c r="AD573" s="2">
        <v>3.85</v>
      </c>
      <c r="AE573" s="2">
        <v>4.0199999999999996</v>
      </c>
      <c r="AF573" s="2">
        <v>4.17</v>
      </c>
      <c r="AG573" s="2">
        <v>4.24</v>
      </c>
      <c r="AH573" s="2">
        <v>4.3099999999999996</v>
      </c>
      <c r="AI573" s="2">
        <v>4.72</v>
      </c>
      <c r="AJ573" s="2">
        <v>4.95</v>
      </c>
      <c r="AK573" s="2">
        <v>4.99</v>
      </c>
      <c r="AL573" s="11">
        <v>3.2181134999999998</v>
      </c>
      <c r="AM573" s="11">
        <v>3.3392208000000001</v>
      </c>
      <c r="AN573" s="11">
        <v>3.5145355999999999</v>
      </c>
      <c r="AO573" s="11">
        <v>3.6909163999999999</v>
      </c>
      <c r="AP573" s="11">
        <v>3.8659029999999999</v>
      </c>
      <c r="AQ573" s="11">
        <v>4.0392429999999999</v>
      </c>
      <c r="AR573" s="11"/>
      <c r="AS573" s="2"/>
      <c r="AT573" s="7">
        <f t="shared" si="73"/>
        <v>3.3018999999999998</v>
      </c>
      <c r="AU573" s="7">
        <f t="shared" si="74"/>
        <v>3.0380000000000003</v>
      </c>
      <c r="AV573" s="7">
        <f t="shared" si="75"/>
        <v>2.0350000000000001</v>
      </c>
      <c r="AW573" s="2"/>
      <c r="AX573" s="8">
        <f t="shared" si="76"/>
        <v>33.999999999999943</v>
      </c>
      <c r="AY573" s="8">
        <f t="shared" si="77"/>
        <v>26.389999999999958</v>
      </c>
      <c r="AZ573" s="2"/>
      <c r="BA573" s="2">
        <f t="shared" si="78"/>
        <v>0.61999999999999966</v>
      </c>
      <c r="BB573" s="2">
        <f t="shared" si="79"/>
        <v>0.5900000000000003</v>
      </c>
      <c r="BC573" s="2"/>
      <c r="BD573" s="8">
        <f t="shared" ref="BD573:BN573" si="81">100*(C573-C$573)</f>
        <v>0</v>
      </c>
      <c r="BE573" s="8">
        <f t="shared" si="81"/>
        <v>0</v>
      </c>
      <c r="BF573" s="8">
        <f t="shared" si="81"/>
        <v>0</v>
      </c>
      <c r="BG573" s="8">
        <f t="shared" si="81"/>
        <v>0</v>
      </c>
      <c r="BH573" s="8">
        <f t="shared" si="81"/>
        <v>0</v>
      </c>
      <c r="BI573" s="8">
        <f t="shared" si="81"/>
        <v>0</v>
      </c>
      <c r="BJ573" s="8">
        <f t="shared" si="81"/>
        <v>0</v>
      </c>
      <c r="BK573" s="8">
        <f t="shared" si="81"/>
        <v>0</v>
      </c>
      <c r="BL573" s="8">
        <f t="shared" si="81"/>
        <v>0</v>
      </c>
      <c r="BM573" s="8">
        <f t="shared" si="81"/>
        <v>0</v>
      </c>
      <c r="BN573" s="8">
        <f t="shared" si="81"/>
        <v>0</v>
      </c>
      <c r="CB573" s="2"/>
      <c r="CC573" s="8">
        <f>100*(AT573-AT$573)</f>
        <v>0</v>
      </c>
      <c r="CD573" s="8">
        <f t="shared" ref="CD573:CE573" si="82">100*(AU573-AU$573)</f>
        <v>0</v>
      </c>
      <c r="CE573" s="8">
        <f t="shared" si="82"/>
        <v>0</v>
      </c>
    </row>
    <row r="574" spans="1:83" x14ac:dyDescent="0.25">
      <c r="A574" s="5">
        <f t="shared" si="80"/>
        <v>46083</v>
      </c>
      <c r="B574" t="s">
        <v>594</v>
      </c>
      <c r="C574" s="2">
        <v>4.37</v>
      </c>
      <c r="D574" s="2">
        <v>4.05</v>
      </c>
      <c r="E574" s="2">
        <v>2.72</v>
      </c>
      <c r="F574" s="2">
        <v>3.35</v>
      </c>
      <c r="G574" s="7">
        <v>2.0649999999999999</v>
      </c>
      <c r="H574" s="2">
        <v>4.38</v>
      </c>
      <c r="I574" s="2">
        <v>2.58</v>
      </c>
      <c r="J574" s="2">
        <v>3.22</v>
      </c>
      <c r="K574" s="2">
        <v>3.29</v>
      </c>
      <c r="L574" s="2">
        <v>3.14</v>
      </c>
      <c r="M574" s="3">
        <v>4.6379999999999999</v>
      </c>
      <c r="N574" s="2"/>
      <c r="O574" s="2">
        <v>3.57</v>
      </c>
      <c r="P574" s="2">
        <v>3.49</v>
      </c>
      <c r="Q574" s="2"/>
      <c r="R574" s="3">
        <v>3.5084</v>
      </c>
      <c r="S574" s="3">
        <v>3.4744000000000002</v>
      </c>
      <c r="T574" s="4">
        <v>3.46</v>
      </c>
      <c r="U574" s="4">
        <v>3.2440000000000002</v>
      </c>
      <c r="V574" s="3">
        <v>2.0760000000000001</v>
      </c>
      <c r="W574" s="3">
        <v>2.1190000000000002</v>
      </c>
      <c r="X574" s="2"/>
      <c r="Y574" s="2">
        <v>3.66</v>
      </c>
      <c r="Z574" s="2">
        <v>3.57</v>
      </c>
      <c r="AA574" s="2">
        <v>3.72</v>
      </c>
      <c r="AB574" s="2">
        <v>3.77</v>
      </c>
      <c r="AC574" s="2">
        <v>3.88</v>
      </c>
      <c r="AD574" s="2">
        <v>3.93</v>
      </c>
      <c r="AE574" s="2">
        <v>4.1100000000000003</v>
      </c>
      <c r="AF574" s="2">
        <v>4.24</v>
      </c>
      <c r="AG574" s="2">
        <v>4.3099999999999996</v>
      </c>
      <c r="AH574" s="2">
        <v>4.37</v>
      </c>
      <c r="AI574" s="2">
        <v>4.78</v>
      </c>
      <c r="AJ574" s="2">
        <v>5.0199999999999996</v>
      </c>
      <c r="AK574" s="2">
        <v>5.07</v>
      </c>
      <c r="AL574" s="11">
        <v>3.3788296999999998</v>
      </c>
      <c r="AM574" s="11">
        <v>3.5165408</v>
      </c>
      <c r="AN574" s="11">
        <v>3.6089310000000001</v>
      </c>
      <c r="AO574" s="11">
        <v>3.7439851000000002</v>
      </c>
      <c r="AP574" s="11">
        <v>3.9122088000000002</v>
      </c>
      <c r="AQ574" s="11">
        <v>4.0910633000000001</v>
      </c>
      <c r="AR574" s="11"/>
      <c r="AS574" s="2"/>
      <c r="AT574" s="7">
        <f t="shared" si="73"/>
        <v>3.4404000000000003</v>
      </c>
      <c r="AU574" s="7">
        <f t="shared" si="74"/>
        <v>3.0280000000000005</v>
      </c>
      <c r="AV574" s="7">
        <f t="shared" si="75"/>
        <v>2.1620000000000004</v>
      </c>
      <c r="AW574" s="2"/>
      <c r="AX574" s="8">
        <f t="shared" si="76"/>
        <v>32.000000000000028</v>
      </c>
      <c r="AY574" s="8">
        <f t="shared" si="77"/>
        <v>41.239999999999988</v>
      </c>
      <c r="AZ574" s="2"/>
      <c r="BA574" s="2">
        <f t="shared" si="78"/>
        <v>0.80000000000000027</v>
      </c>
      <c r="BB574" s="2">
        <f t="shared" si="79"/>
        <v>0.55999999999999961</v>
      </c>
      <c r="BC574" s="2"/>
      <c r="BD574" s="8">
        <f t="shared" ref="BD574:BD622" si="83">100*(C574-C$573)</f>
        <v>6.0000000000000497</v>
      </c>
      <c r="BE574" s="8">
        <f t="shared" ref="BE574:BE622" si="84">100*(D574-D$573)</f>
        <v>7.9999999999999627</v>
      </c>
      <c r="BF574" s="8">
        <f t="shared" ref="BF574:BF622" si="85">100*(E574-E$573)</f>
        <v>8.0000000000000071</v>
      </c>
      <c r="BG574" s="8">
        <f t="shared" ref="BG574:BG622" si="86">100*(F574-F$573)</f>
        <v>7.0000000000000284</v>
      </c>
      <c r="BH574" s="8">
        <f t="shared" ref="BH574:BH622" si="87">100*(G574-G$573)</f>
        <v>-4.6000000000000263</v>
      </c>
      <c r="BI574" s="8">
        <f t="shared" ref="BI574:BI622" si="88">100*(H574-H$573)</f>
        <v>1.9999999999999574</v>
      </c>
      <c r="BJ574" s="8">
        <f t="shared" ref="BJ574:BJ622" si="89">100*(I574-I$573)</f>
        <v>4.0000000000000036</v>
      </c>
      <c r="BK574" s="8">
        <f t="shared" ref="BK574:BK622" si="90">100*(J574-J$573)</f>
        <v>9.0000000000000302</v>
      </c>
      <c r="BL574" s="8">
        <f t="shared" ref="BL574:BL622" si="91">100*(K574-K$573)</f>
        <v>6.999999999999984</v>
      </c>
      <c r="BM574" s="8">
        <f t="shared" ref="BM574:BM622" si="92">100*(L574-L$573)</f>
        <v>8.0000000000000071</v>
      </c>
      <c r="BN574" s="8">
        <f t="shared" ref="BN574:BN622" si="93">100*(M574-M$573)</f>
        <v>-1.3399999999999856</v>
      </c>
      <c r="CB574" s="2"/>
      <c r="CC574" s="8">
        <f t="shared" ref="CC574:CC622" si="94">100*(AT574-AT$573)</f>
        <v>13.850000000000051</v>
      </c>
      <c r="CD574" s="8">
        <f t="shared" ref="CD574:CD622" si="95">100*(AU574-AU$573)</f>
        <v>-0.99999999999997868</v>
      </c>
      <c r="CE574" s="8">
        <f t="shared" ref="CE574:CE622" si="96">100*(AV574-AV$573)</f>
        <v>12.700000000000022</v>
      </c>
    </row>
    <row r="575" spans="1:83" x14ac:dyDescent="0.25">
      <c r="A575" s="5">
        <f t="shared" si="80"/>
        <v>46084</v>
      </c>
      <c r="B575" t="s">
        <v>595</v>
      </c>
      <c r="C575" s="2">
        <v>4.46</v>
      </c>
      <c r="D575" s="2">
        <v>4.0599999999999996</v>
      </c>
      <c r="E575" s="2">
        <v>2.75</v>
      </c>
      <c r="F575" s="2">
        <v>3.49</v>
      </c>
      <c r="G575" s="7">
        <v>2.1509999999999998</v>
      </c>
      <c r="H575" s="2">
        <v>4.42</v>
      </c>
      <c r="I575" s="2">
        <v>2.68</v>
      </c>
      <c r="J575" s="2">
        <v>3.24</v>
      </c>
      <c r="K575" s="2">
        <v>3.38</v>
      </c>
      <c r="L575" s="2">
        <v>3.19</v>
      </c>
      <c r="M575" s="3">
        <v>4.7717999999999998</v>
      </c>
      <c r="N575" s="2"/>
      <c r="O575" s="2">
        <v>3.74</v>
      </c>
      <c r="P575" s="2">
        <v>3.5</v>
      </c>
      <c r="Q575" s="2"/>
      <c r="R575" s="3">
        <v>3.5815999999999999</v>
      </c>
      <c r="S575" s="3">
        <v>3.5644999999999998</v>
      </c>
      <c r="T575" s="4">
        <v>3.544</v>
      </c>
      <c r="U575" s="4">
        <v>3.387</v>
      </c>
      <c r="V575" s="3">
        <v>2.1429999999999998</v>
      </c>
      <c r="W575" s="3">
        <v>2.198</v>
      </c>
      <c r="X575" s="2"/>
      <c r="Y575" s="2">
        <v>3.71</v>
      </c>
      <c r="Z575" s="2">
        <v>3.74</v>
      </c>
      <c r="AA575" s="2">
        <v>3.72</v>
      </c>
      <c r="AB575" s="2">
        <v>3.87</v>
      </c>
      <c r="AC575" s="2">
        <v>3.97</v>
      </c>
      <c r="AD575" s="2">
        <v>4.0199999999999996</v>
      </c>
      <c r="AE575" s="2">
        <v>4.1100000000000003</v>
      </c>
      <c r="AF575" s="2">
        <v>4.34</v>
      </c>
      <c r="AG575" s="2">
        <v>4.42</v>
      </c>
      <c r="AH575" s="2">
        <v>4.46</v>
      </c>
      <c r="AI575" s="2">
        <v>4.9000000000000004</v>
      </c>
      <c r="AJ575" s="2">
        <v>5.1100000000000003</v>
      </c>
      <c r="AK575" s="2">
        <v>5.15</v>
      </c>
      <c r="AL575" s="11">
        <v>3.4719137</v>
      </c>
      <c r="AM575" s="11">
        <v>3.6035219999999999</v>
      </c>
      <c r="AN575" s="11">
        <v>3.6812947999999999</v>
      </c>
      <c r="AO575" s="11">
        <v>3.8207637999999999</v>
      </c>
      <c r="AP575" s="11">
        <v>3.9933008000000001</v>
      </c>
      <c r="AQ575" s="11">
        <v>4.1694164999999996</v>
      </c>
      <c r="AR575" s="11"/>
      <c r="AS575" s="2"/>
      <c r="AT575" s="7">
        <f t="shared" si="73"/>
        <v>3.5473999999999997</v>
      </c>
      <c r="AU575" s="7">
        <f t="shared" si="74"/>
        <v>3.23</v>
      </c>
      <c r="AV575" s="7">
        <f t="shared" si="75"/>
        <v>2.2530000000000001</v>
      </c>
      <c r="AW575" s="2"/>
      <c r="AX575" s="8">
        <f t="shared" si="76"/>
        <v>40.000000000000036</v>
      </c>
      <c r="AY575" s="8">
        <f t="shared" si="77"/>
        <v>31.739999999999966</v>
      </c>
      <c r="AZ575" s="2"/>
      <c r="BA575" s="2">
        <f t="shared" si="78"/>
        <v>0.71999999999999975</v>
      </c>
      <c r="BB575" s="2">
        <f t="shared" si="79"/>
        <v>0.55999999999999961</v>
      </c>
      <c r="BC575" s="2"/>
      <c r="BD575" s="8">
        <f t="shared" si="83"/>
        <v>15.000000000000036</v>
      </c>
      <c r="BE575" s="8">
        <f t="shared" si="84"/>
        <v>8.9999999999999414</v>
      </c>
      <c r="BF575" s="8">
        <f t="shared" si="85"/>
        <v>10.999999999999988</v>
      </c>
      <c r="BG575" s="8">
        <f t="shared" si="86"/>
        <v>21.000000000000043</v>
      </c>
      <c r="BH575" s="8">
        <f t="shared" si="87"/>
        <v>3.9999999999999591</v>
      </c>
      <c r="BI575" s="8">
        <f t="shared" si="88"/>
        <v>5.9999999999999609</v>
      </c>
      <c r="BJ575" s="8">
        <f t="shared" si="89"/>
        <v>14.000000000000012</v>
      </c>
      <c r="BK575" s="8">
        <f t="shared" si="90"/>
        <v>11.000000000000032</v>
      </c>
      <c r="BL575" s="8">
        <f t="shared" si="91"/>
        <v>15.99999999999997</v>
      </c>
      <c r="BM575" s="8">
        <f t="shared" si="92"/>
        <v>12.999999999999989</v>
      </c>
      <c r="BN575" s="8">
        <f t="shared" si="93"/>
        <v>12.040000000000006</v>
      </c>
      <c r="CB575" s="2"/>
      <c r="CC575" s="8">
        <f t="shared" si="94"/>
        <v>24.549999999999983</v>
      </c>
      <c r="CD575" s="8">
        <f t="shared" si="95"/>
        <v>19.199999999999974</v>
      </c>
      <c r="CE575" s="8">
        <f t="shared" si="96"/>
        <v>21.799999999999997</v>
      </c>
    </row>
    <row r="576" spans="1:83" x14ac:dyDescent="0.25">
      <c r="A576" s="5">
        <f t="shared" si="80"/>
        <v>46085</v>
      </c>
      <c r="B576" t="s">
        <v>596</v>
      </c>
      <c r="C576" s="2">
        <v>4.4400000000000004</v>
      </c>
      <c r="D576" s="2">
        <v>4.09</v>
      </c>
      <c r="E576" s="2">
        <v>2.76</v>
      </c>
      <c r="F576" s="2">
        <v>3.44</v>
      </c>
      <c r="G576" s="7">
        <v>2.117</v>
      </c>
      <c r="H576" s="2">
        <v>4.43</v>
      </c>
      <c r="I576" s="2">
        <v>2.6</v>
      </c>
      <c r="J576" s="2">
        <v>3.29</v>
      </c>
      <c r="K576" s="2">
        <v>3.36</v>
      </c>
      <c r="L576" s="2">
        <v>3.21</v>
      </c>
      <c r="M576" s="3">
        <v>4.7458</v>
      </c>
      <c r="N576" s="2"/>
      <c r="O576" s="2">
        <v>3.64</v>
      </c>
      <c r="P576" s="2">
        <v>3.54</v>
      </c>
      <c r="Q576" s="2"/>
      <c r="R576" s="3">
        <v>3.5417000000000001</v>
      </c>
      <c r="S576" s="3">
        <v>3.5179</v>
      </c>
      <c r="T576" s="4">
        <v>3.5139999999999998</v>
      </c>
      <c r="U576" s="4">
        <v>3.3439999999999999</v>
      </c>
      <c r="V576" s="3">
        <v>2.12</v>
      </c>
      <c r="W576" s="3">
        <v>2.1629999999999998</v>
      </c>
      <c r="X576" s="2"/>
      <c r="Y576" s="2">
        <v>3.69</v>
      </c>
      <c r="Z576" s="2">
        <v>3.64</v>
      </c>
      <c r="AA576" s="2">
        <v>3.78</v>
      </c>
      <c r="AB576" s="2">
        <v>3.83</v>
      </c>
      <c r="AC576" s="2">
        <v>3.93</v>
      </c>
      <c r="AD576" s="2">
        <v>3.98</v>
      </c>
      <c r="AE576" s="2">
        <v>4.1500000000000004</v>
      </c>
      <c r="AF576" s="2">
        <v>4.3099999999999996</v>
      </c>
      <c r="AG576" s="2">
        <v>4.38</v>
      </c>
      <c r="AH576" s="2">
        <v>4.4400000000000004</v>
      </c>
      <c r="AI576" s="2">
        <v>4.8</v>
      </c>
      <c r="AJ576" s="2">
        <v>5.08</v>
      </c>
      <c r="AK576" s="2">
        <v>5.19</v>
      </c>
      <c r="AL576" s="11">
        <v>3.4178156</v>
      </c>
      <c r="AM576" s="11">
        <v>3.5458256000000001</v>
      </c>
      <c r="AN576" s="11">
        <v>3.6506040999999998</v>
      </c>
      <c r="AO576" s="11">
        <v>3.8130700000000002</v>
      </c>
      <c r="AP576" s="11">
        <v>3.9870052999999999</v>
      </c>
      <c r="AQ576" s="11">
        <v>4.1571987000000004</v>
      </c>
      <c r="AR576" s="11"/>
      <c r="AS576" s="2"/>
      <c r="AT576" s="7">
        <f t="shared" si="73"/>
        <v>3.4941</v>
      </c>
      <c r="AU576" s="7">
        <f t="shared" si="74"/>
        <v>3.1739999999999999</v>
      </c>
      <c r="AV576" s="7">
        <f t="shared" si="75"/>
        <v>2.2059999999999995</v>
      </c>
      <c r="AW576" s="2"/>
      <c r="AX576" s="8">
        <f t="shared" si="76"/>
        <v>35.000000000000057</v>
      </c>
      <c r="AY576" s="8">
        <f t="shared" si="77"/>
        <v>32.010000000000005</v>
      </c>
      <c r="AZ576" s="2"/>
      <c r="BA576" s="2">
        <f t="shared" si="78"/>
        <v>0.80000000000000027</v>
      </c>
      <c r="BB576" s="2">
        <f t="shared" si="79"/>
        <v>0.54999999999999982</v>
      </c>
      <c r="BC576" s="2"/>
      <c r="BD576" s="8">
        <f t="shared" si="83"/>
        <v>13.000000000000078</v>
      </c>
      <c r="BE576" s="8">
        <f t="shared" si="84"/>
        <v>11.999999999999966</v>
      </c>
      <c r="BF576" s="8">
        <f t="shared" si="85"/>
        <v>11.999999999999966</v>
      </c>
      <c r="BG576" s="8">
        <f t="shared" si="86"/>
        <v>16.000000000000014</v>
      </c>
      <c r="BH576" s="8">
        <f t="shared" si="87"/>
        <v>0.59999999999997833</v>
      </c>
      <c r="BI576" s="8">
        <f t="shared" si="88"/>
        <v>6.9999999999999396</v>
      </c>
      <c r="BJ576" s="8">
        <f t="shared" si="89"/>
        <v>6.0000000000000053</v>
      </c>
      <c r="BK576" s="8">
        <f t="shared" si="90"/>
        <v>16.000000000000014</v>
      </c>
      <c r="BL576" s="8">
        <f t="shared" si="91"/>
        <v>13.999999999999968</v>
      </c>
      <c r="BM576" s="8">
        <f t="shared" si="92"/>
        <v>14.999999999999991</v>
      </c>
      <c r="BN576" s="8">
        <f t="shared" si="93"/>
        <v>9.4400000000000261</v>
      </c>
      <c r="CB576" s="2"/>
      <c r="CC576" s="8">
        <f t="shared" si="94"/>
        <v>19.220000000000013</v>
      </c>
      <c r="CD576" s="8">
        <f t="shared" si="95"/>
        <v>13.599999999999968</v>
      </c>
      <c r="CE576" s="8">
        <f t="shared" si="96"/>
        <v>17.099999999999937</v>
      </c>
    </row>
    <row r="577" spans="1:83" x14ac:dyDescent="0.25">
      <c r="A577" s="5">
        <f t="shared" si="80"/>
        <v>46086</v>
      </c>
      <c r="B577" t="s">
        <v>597</v>
      </c>
      <c r="C577" s="2">
        <v>4.55</v>
      </c>
      <c r="D577" s="2">
        <v>4.13</v>
      </c>
      <c r="E577" s="2">
        <v>2.84</v>
      </c>
      <c r="F577" s="2">
        <v>3.57</v>
      </c>
      <c r="G577" s="7">
        <v>2.1459999999999999</v>
      </c>
      <c r="H577" s="2">
        <v>4.4800000000000004</v>
      </c>
      <c r="I577" s="2">
        <v>2.7</v>
      </c>
      <c r="J577" s="2">
        <v>3.36</v>
      </c>
      <c r="K577" s="2">
        <v>3.46</v>
      </c>
      <c r="L577" s="2">
        <v>3.29</v>
      </c>
      <c r="M577" s="3">
        <v>4.7984</v>
      </c>
      <c r="N577" s="2"/>
      <c r="O577" s="2">
        <v>3.81</v>
      </c>
      <c r="P577" s="2">
        <v>3.6</v>
      </c>
      <c r="Q577" s="2"/>
      <c r="R577" s="3">
        <v>3.6254</v>
      </c>
      <c r="S577" s="3">
        <v>3.6331000000000002</v>
      </c>
      <c r="T577" s="4">
        <v>3.548</v>
      </c>
      <c r="U577" s="4">
        <v>3.395</v>
      </c>
      <c r="V577" s="3">
        <v>2.1949999999999998</v>
      </c>
      <c r="W577" s="3">
        <v>2.2730000000000001</v>
      </c>
      <c r="X577" s="2"/>
      <c r="Y577" s="2">
        <v>3.77</v>
      </c>
      <c r="Z577" s="2">
        <v>3.81</v>
      </c>
      <c r="AA577" s="2">
        <v>3.88</v>
      </c>
      <c r="AB577" s="2">
        <v>3.94</v>
      </c>
      <c r="AC577" s="2">
        <v>4.04</v>
      </c>
      <c r="AD577" s="2">
        <v>4.09</v>
      </c>
      <c r="AE577" s="2">
        <v>4.2699999999999996</v>
      </c>
      <c r="AF577" s="2">
        <v>4.41</v>
      </c>
      <c r="AG577" s="2">
        <v>4.4800000000000004</v>
      </c>
      <c r="AH577" s="2">
        <v>4.55</v>
      </c>
      <c r="AI577" s="2">
        <v>4.99</v>
      </c>
      <c r="AJ577" s="2">
        <v>5.17</v>
      </c>
      <c r="AK577" s="2">
        <v>5.24</v>
      </c>
      <c r="AL577" s="11">
        <v>3.5288271999999998</v>
      </c>
      <c r="AM577" s="11">
        <v>3.6925465000000002</v>
      </c>
      <c r="AN577" s="11">
        <v>3.7835448999999999</v>
      </c>
      <c r="AO577" s="11">
        <v>3.9063979</v>
      </c>
      <c r="AP577" s="11">
        <v>4.0543388</v>
      </c>
      <c r="AQ577" s="11">
        <v>4.2131549000000001</v>
      </c>
      <c r="AR577" s="11"/>
      <c r="AS577" s="2"/>
      <c r="AT577" s="7">
        <f t="shared" si="73"/>
        <v>3.6408000000000005</v>
      </c>
      <c r="AU577" s="7">
        <f t="shared" si="74"/>
        <v>3.242</v>
      </c>
      <c r="AV577" s="7">
        <f t="shared" si="75"/>
        <v>2.3510000000000004</v>
      </c>
      <c r="AW577" s="2"/>
      <c r="AX577" s="8">
        <f t="shared" si="76"/>
        <v>41.999999999999993</v>
      </c>
      <c r="AY577" s="8">
        <f t="shared" si="77"/>
        <v>39.880000000000052</v>
      </c>
      <c r="AZ577" s="2"/>
      <c r="BA577" s="2">
        <f t="shared" si="78"/>
        <v>0.73999999999999977</v>
      </c>
      <c r="BB577" s="2">
        <f t="shared" si="79"/>
        <v>0.5299999999999998</v>
      </c>
      <c r="BC577" s="2"/>
      <c r="BD577" s="8">
        <f t="shared" si="83"/>
        <v>24.000000000000021</v>
      </c>
      <c r="BE577" s="8">
        <f t="shared" si="84"/>
        <v>15.99999999999997</v>
      </c>
      <c r="BF577" s="8">
        <f t="shared" si="85"/>
        <v>19.999999999999972</v>
      </c>
      <c r="BG577" s="8">
        <f t="shared" si="86"/>
        <v>29.000000000000004</v>
      </c>
      <c r="BH577" s="8">
        <f t="shared" si="87"/>
        <v>3.4999999999999698</v>
      </c>
      <c r="BI577" s="8">
        <f t="shared" si="88"/>
        <v>12.000000000000011</v>
      </c>
      <c r="BJ577" s="8">
        <f t="shared" si="89"/>
        <v>16.000000000000014</v>
      </c>
      <c r="BK577" s="8">
        <f t="shared" si="90"/>
        <v>23</v>
      </c>
      <c r="BL577" s="8">
        <f t="shared" si="91"/>
        <v>23.999999999999979</v>
      </c>
      <c r="BM577" s="8">
        <f t="shared" si="92"/>
        <v>23</v>
      </c>
      <c r="BN577" s="8">
        <f t="shared" si="93"/>
        <v>14.700000000000024</v>
      </c>
      <c r="CB577" s="2"/>
      <c r="CC577" s="8">
        <f t="shared" si="94"/>
        <v>33.890000000000065</v>
      </c>
      <c r="CD577" s="8">
        <f t="shared" si="95"/>
        <v>20.399999999999974</v>
      </c>
      <c r="CE577" s="8">
        <f t="shared" si="96"/>
        <v>31.60000000000003</v>
      </c>
    </row>
    <row r="578" spans="1:83" x14ac:dyDescent="0.25">
      <c r="A578" s="5">
        <f t="shared" si="80"/>
        <v>46087</v>
      </c>
      <c r="B578" t="s">
        <v>598</v>
      </c>
      <c r="C578" s="2">
        <v>4.66</v>
      </c>
      <c r="D578" s="2">
        <v>4.1500000000000004</v>
      </c>
      <c r="E578" s="2">
        <v>2.87</v>
      </c>
      <c r="F578" s="2">
        <v>3.63</v>
      </c>
      <c r="G578" s="7">
        <v>2.17</v>
      </c>
      <c r="H578" s="2">
        <v>4.5199999999999996</v>
      </c>
      <c r="I578" s="2">
        <v>2.68</v>
      </c>
      <c r="J578" s="2">
        <v>3.41</v>
      </c>
      <c r="K578" s="2">
        <v>3.52</v>
      </c>
      <c r="L578" s="2">
        <v>3.35</v>
      </c>
      <c r="M578" s="3">
        <v>4.8422000000000001</v>
      </c>
      <c r="N578" s="2"/>
      <c r="O578" s="2">
        <v>3.88</v>
      </c>
      <c r="P578" s="2">
        <v>3.56</v>
      </c>
      <c r="Q578" s="2"/>
      <c r="R578" s="3">
        <v>3.6974</v>
      </c>
      <c r="S578" s="3">
        <v>3.7321</v>
      </c>
      <c r="T578" s="4">
        <v>3.5670000000000002</v>
      </c>
      <c r="U578" s="4">
        <v>3.4390000000000001</v>
      </c>
      <c r="V578" s="3">
        <v>2.2610000000000001</v>
      </c>
      <c r="W578" s="3">
        <v>2.36</v>
      </c>
      <c r="X578" s="2"/>
      <c r="Y578" s="2">
        <v>3.77</v>
      </c>
      <c r="Z578" s="2">
        <v>3.88</v>
      </c>
      <c r="AA578" s="2">
        <v>3.94</v>
      </c>
      <c r="AB578" s="2">
        <v>4.03</v>
      </c>
      <c r="AC578" s="2">
        <v>4.13</v>
      </c>
      <c r="AD578" s="2">
        <v>4.2</v>
      </c>
      <c r="AE578" s="2">
        <v>4.42</v>
      </c>
      <c r="AF578" s="2">
        <v>4.51</v>
      </c>
      <c r="AG578" s="2">
        <v>4.57</v>
      </c>
      <c r="AH578" s="2">
        <v>4.66</v>
      </c>
      <c r="AI578" s="2">
        <v>5.04</v>
      </c>
      <c r="AJ578" s="2">
        <v>5.25</v>
      </c>
      <c r="AK578" s="2">
        <v>5.33</v>
      </c>
      <c r="AL578" s="11">
        <v>3.6842031</v>
      </c>
      <c r="AM578" s="11">
        <v>3.8293773999999998</v>
      </c>
      <c r="AN578" s="11">
        <v>3.9163256</v>
      </c>
      <c r="AO578" s="11">
        <v>4.0186485000000003</v>
      </c>
      <c r="AP578" s="11">
        <v>4.1410536000000002</v>
      </c>
      <c r="AQ578" s="11">
        <v>4.2794474999999998</v>
      </c>
      <c r="AR578" s="11"/>
      <c r="AS578" s="2"/>
      <c r="AT578" s="7">
        <f t="shared" si="73"/>
        <v>3.7667999999999999</v>
      </c>
      <c r="AU578" s="7">
        <f t="shared" si="74"/>
        <v>3.3109999999999999</v>
      </c>
      <c r="AV578" s="7">
        <f t="shared" si="75"/>
        <v>2.4589999999999996</v>
      </c>
      <c r="AW578" s="2"/>
      <c r="AX578" s="8">
        <f t="shared" si="76"/>
        <v>50.999999999999979</v>
      </c>
      <c r="AY578" s="8">
        <f t="shared" si="77"/>
        <v>45.58</v>
      </c>
      <c r="AZ578" s="2"/>
      <c r="BA578" s="2">
        <f t="shared" si="78"/>
        <v>0.78000000000000025</v>
      </c>
      <c r="BB578" s="2">
        <f t="shared" si="79"/>
        <v>0.5900000000000003</v>
      </c>
      <c r="BC578" s="2"/>
      <c r="BD578" s="8">
        <f t="shared" si="83"/>
        <v>35.000000000000057</v>
      </c>
      <c r="BE578" s="8">
        <f t="shared" si="84"/>
        <v>18.000000000000014</v>
      </c>
      <c r="BF578" s="8">
        <f t="shared" si="85"/>
        <v>23</v>
      </c>
      <c r="BG578" s="8">
        <f t="shared" si="86"/>
        <v>35.000000000000007</v>
      </c>
      <c r="BH578" s="8">
        <f t="shared" si="87"/>
        <v>5.8999999999999719</v>
      </c>
      <c r="BI578" s="8">
        <f t="shared" si="88"/>
        <v>15.999999999999925</v>
      </c>
      <c r="BJ578" s="8">
        <f t="shared" si="89"/>
        <v>14.000000000000012</v>
      </c>
      <c r="BK578" s="8">
        <f t="shared" si="90"/>
        <v>28.000000000000025</v>
      </c>
      <c r="BL578" s="8">
        <f t="shared" si="91"/>
        <v>29.999999999999982</v>
      </c>
      <c r="BM578" s="8">
        <f t="shared" si="92"/>
        <v>29.000000000000004</v>
      </c>
      <c r="BN578" s="8">
        <f t="shared" si="93"/>
        <v>19.08000000000003</v>
      </c>
      <c r="CB578" s="2"/>
      <c r="CC578" s="8">
        <f t="shared" si="94"/>
        <v>46.490000000000009</v>
      </c>
      <c r="CD578" s="8">
        <f t="shared" si="95"/>
        <v>27.299999999999969</v>
      </c>
      <c r="CE578" s="8">
        <f t="shared" si="96"/>
        <v>42.399999999999949</v>
      </c>
    </row>
    <row r="579" spans="1:83" x14ac:dyDescent="0.25">
      <c r="A579" s="5">
        <f t="shared" si="80"/>
        <v>46090</v>
      </c>
      <c r="B579" t="s">
        <v>599</v>
      </c>
      <c r="C579" s="2">
        <v>4.6900000000000004</v>
      </c>
      <c r="D579" s="2">
        <v>4.12</v>
      </c>
      <c r="E579" s="2">
        <v>2.84</v>
      </c>
      <c r="F579" s="2">
        <v>3.62</v>
      </c>
      <c r="G579" s="7">
        <v>2.19</v>
      </c>
      <c r="H579" s="2">
        <v>4.71</v>
      </c>
      <c r="I579" s="2">
        <v>2.71</v>
      </c>
      <c r="J579" s="2">
        <v>3.37</v>
      </c>
      <c r="K579" s="2">
        <v>3.5</v>
      </c>
      <c r="L579" s="2">
        <v>3.33</v>
      </c>
      <c r="M579" s="3">
        <v>4.9371</v>
      </c>
      <c r="N579" s="2"/>
      <c r="O579" s="2">
        <v>3.98</v>
      </c>
      <c r="P579" s="2">
        <v>3.59</v>
      </c>
      <c r="Q579" s="2"/>
      <c r="R579" s="3">
        <v>3.7854000000000001</v>
      </c>
      <c r="S579" s="3">
        <v>3.8260000000000001</v>
      </c>
      <c r="T579" s="4">
        <v>3.5579999999999998</v>
      </c>
      <c r="U579" s="4">
        <v>3.427</v>
      </c>
      <c r="V579" s="3">
        <v>2.3079999999999998</v>
      </c>
      <c r="W579" s="3">
        <v>2.399</v>
      </c>
      <c r="X579" s="2"/>
      <c r="Y579" s="2">
        <v>3.91</v>
      </c>
      <c r="Z579" s="2">
        <v>3.98</v>
      </c>
      <c r="AA579" s="2">
        <v>4.0599999999999996</v>
      </c>
      <c r="AB579" s="2">
        <v>4.1100000000000003</v>
      </c>
      <c r="AC579" s="2">
        <v>4.1900000000000004</v>
      </c>
      <c r="AD579" s="2">
        <v>4.25</v>
      </c>
      <c r="AE579" s="2">
        <v>4.41</v>
      </c>
      <c r="AF579" s="2">
        <v>4.54</v>
      </c>
      <c r="AG579" s="2">
        <v>4.6100000000000003</v>
      </c>
      <c r="AH579" s="2">
        <v>4.6900000000000004</v>
      </c>
      <c r="AI579" s="2">
        <v>5.04</v>
      </c>
      <c r="AJ579" s="2">
        <v>5.26</v>
      </c>
      <c r="AK579" s="2">
        <v>5.33</v>
      </c>
      <c r="AL579" s="11">
        <v>3.8210761</v>
      </c>
      <c r="AM579" s="11">
        <v>3.9274657999999998</v>
      </c>
      <c r="AN579" s="11">
        <v>3.9202423</v>
      </c>
      <c r="AO579" s="11">
        <v>3.9866579999999998</v>
      </c>
      <c r="AP579" s="11">
        <v>4.1197862000000001</v>
      </c>
      <c r="AQ579" s="11">
        <v>4.2808919999999997</v>
      </c>
      <c r="AR579" s="11"/>
      <c r="AS579" s="2"/>
      <c r="AT579" s="7">
        <f t="shared" si="73"/>
        <v>3.8666</v>
      </c>
      <c r="AU579" s="7">
        <f t="shared" si="74"/>
        <v>3.2960000000000003</v>
      </c>
      <c r="AV579" s="7">
        <f t="shared" si="75"/>
        <v>2.4900000000000002</v>
      </c>
      <c r="AW579" s="2"/>
      <c r="AX579" s="8">
        <f t="shared" si="76"/>
        <v>57.000000000000028</v>
      </c>
      <c r="AY579" s="8">
        <f t="shared" si="77"/>
        <v>57.059999999999974</v>
      </c>
      <c r="AZ579" s="2"/>
      <c r="BA579" s="2">
        <f t="shared" si="78"/>
        <v>0.71000000000000041</v>
      </c>
      <c r="BB579" s="2">
        <f t="shared" si="79"/>
        <v>0.53000000000000025</v>
      </c>
      <c r="BC579" s="2"/>
      <c r="BD579" s="8">
        <f t="shared" si="83"/>
        <v>38.000000000000078</v>
      </c>
      <c r="BE579" s="8">
        <f t="shared" si="84"/>
        <v>14.999999999999991</v>
      </c>
      <c r="BF579" s="8">
        <f t="shared" si="85"/>
        <v>19.999999999999972</v>
      </c>
      <c r="BG579" s="8">
        <f t="shared" si="86"/>
        <v>34.000000000000028</v>
      </c>
      <c r="BH579" s="8">
        <f t="shared" si="87"/>
        <v>7.8999999999999737</v>
      </c>
      <c r="BI579" s="8">
        <f t="shared" si="88"/>
        <v>34.999999999999964</v>
      </c>
      <c r="BJ579" s="8">
        <f t="shared" si="89"/>
        <v>16.999999999999993</v>
      </c>
      <c r="BK579" s="8">
        <f t="shared" si="90"/>
        <v>24.000000000000021</v>
      </c>
      <c r="BL579" s="8">
        <f t="shared" si="91"/>
        <v>27.999999999999979</v>
      </c>
      <c r="BM579" s="8">
        <f t="shared" si="92"/>
        <v>27</v>
      </c>
      <c r="BN579" s="8">
        <f t="shared" si="93"/>
        <v>28.570000000000029</v>
      </c>
      <c r="CB579" s="2"/>
      <c r="CC579" s="8">
        <f t="shared" si="94"/>
        <v>56.47000000000002</v>
      </c>
      <c r="CD579" s="8">
        <f t="shared" si="95"/>
        <v>25.8</v>
      </c>
      <c r="CE579" s="8">
        <f t="shared" si="96"/>
        <v>45.500000000000007</v>
      </c>
    </row>
    <row r="580" spans="1:83" x14ac:dyDescent="0.25">
      <c r="A580" s="5">
        <f t="shared" si="80"/>
        <v>46091</v>
      </c>
      <c r="B580" t="s">
        <v>600</v>
      </c>
      <c r="C580" s="2">
        <v>4.51</v>
      </c>
      <c r="D580" s="2">
        <v>4.1500000000000004</v>
      </c>
      <c r="E580" s="2">
        <v>2.86</v>
      </c>
      <c r="F580" s="2">
        <v>3.53</v>
      </c>
      <c r="G580" s="7">
        <v>2.1859999999999999</v>
      </c>
      <c r="H580" s="2">
        <v>4.5999999999999996</v>
      </c>
      <c r="I580" s="2">
        <v>2.65</v>
      </c>
      <c r="J580" s="2">
        <v>3.41</v>
      </c>
      <c r="K580" s="2">
        <v>3.48</v>
      </c>
      <c r="L580" s="2">
        <v>3.31</v>
      </c>
      <c r="M580" s="3">
        <v>4.8479999999999999</v>
      </c>
      <c r="N580" s="2"/>
      <c r="O580" s="2">
        <v>3.86</v>
      </c>
      <c r="P580" s="2">
        <v>3.57</v>
      </c>
      <c r="Q580" s="2"/>
      <c r="R580" s="3">
        <v>3.6766999999999999</v>
      </c>
      <c r="S580" s="3">
        <v>3.7012</v>
      </c>
      <c r="T580" s="4">
        <v>3.524</v>
      </c>
      <c r="U580" s="4">
        <v>3.38</v>
      </c>
      <c r="V580" s="3">
        <v>2.1949999999999998</v>
      </c>
      <c r="W580" s="3">
        <v>2.266</v>
      </c>
      <c r="X580" s="2"/>
      <c r="Y580" s="2">
        <v>3.82</v>
      </c>
      <c r="Z580" s="2">
        <v>3.86</v>
      </c>
      <c r="AA580" s="2">
        <v>3.87</v>
      </c>
      <c r="AB580" s="2">
        <v>3.98</v>
      </c>
      <c r="AC580" s="2">
        <v>4.0599999999999996</v>
      </c>
      <c r="AD580" s="2">
        <v>4.13</v>
      </c>
      <c r="AE580" s="2">
        <v>4.2699999999999996</v>
      </c>
      <c r="AF580" s="2">
        <v>4.42</v>
      </c>
      <c r="AG580" s="2">
        <v>4.49</v>
      </c>
      <c r="AH580" s="2">
        <v>4.51</v>
      </c>
      <c r="AI580" s="2">
        <v>4.9000000000000004</v>
      </c>
      <c r="AJ580" s="2">
        <v>5.16</v>
      </c>
      <c r="AK580" s="2">
        <v>5.24</v>
      </c>
      <c r="AL580" s="11">
        <v>3.6187003</v>
      </c>
      <c r="AM580" s="11">
        <v>3.7671655999999998</v>
      </c>
      <c r="AN580" s="11">
        <v>3.8162565000000002</v>
      </c>
      <c r="AO580" s="11">
        <v>3.9245279000000002</v>
      </c>
      <c r="AP580" s="11">
        <v>4.0816211999999998</v>
      </c>
      <c r="AQ580" s="11">
        <v>4.2537957000000004</v>
      </c>
      <c r="AR580" s="11"/>
      <c r="AS580" s="2"/>
      <c r="AT580" s="7">
        <f t="shared" si="73"/>
        <v>3.7257000000000002</v>
      </c>
      <c r="AU580" s="7">
        <f t="shared" si="74"/>
        <v>3.2359999999999998</v>
      </c>
      <c r="AV580" s="7">
        <f t="shared" si="75"/>
        <v>2.3370000000000002</v>
      </c>
      <c r="AW580" s="2"/>
      <c r="AX580" s="8">
        <f t="shared" si="76"/>
        <v>35.999999999999943</v>
      </c>
      <c r="AY580" s="8">
        <f t="shared" si="77"/>
        <v>48.970000000000049</v>
      </c>
      <c r="AZ580" s="2"/>
      <c r="BA580" s="2">
        <f t="shared" si="78"/>
        <v>0.64999999999999991</v>
      </c>
      <c r="BB580" s="2">
        <f t="shared" si="79"/>
        <v>0.58000000000000052</v>
      </c>
      <c r="BC580" s="2"/>
      <c r="BD580" s="8">
        <f t="shared" si="83"/>
        <v>20.000000000000018</v>
      </c>
      <c r="BE580" s="8">
        <f t="shared" si="84"/>
        <v>18.000000000000014</v>
      </c>
      <c r="BF580" s="8">
        <f t="shared" si="85"/>
        <v>21.999999999999975</v>
      </c>
      <c r="BG580" s="8">
        <f t="shared" si="86"/>
        <v>25</v>
      </c>
      <c r="BH580" s="8">
        <f t="shared" si="87"/>
        <v>7.4999999999999734</v>
      </c>
      <c r="BI580" s="8">
        <f t="shared" si="88"/>
        <v>23.999999999999932</v>
      </c>
      <c r="BJ580" s="8">
        <f t="shared" si="89"/>
        <v>10.999999999999988</v>
      </c>
      <c r="BK580" s="8">
        <f t="shared" si="90"/>
        <v>28.000000000000025</v>
      </c>
      <c r="BL580" s="8">
        <f t="shared" si="91"/>
        <v>25.999999999999979</v>
      </c>
      <c r="BM580" s="8">
        <f t="shared" si="92"/>
        <v>25</v>
      </c>
      <c r="BN580" s="8">
        <f t="shared" si="93"/>
        <v>19.660000000000011</v>
      </c>
      <c r="CB580" s="2"/>
      <c r="CC580" s="8">
        <f t="shared" si="94"/>
        <v>42.380000000000038</v>
      </c>
      <c r="CD580" s="8">
        <f t="shared" si="95"/>
        <v>19.799999999999951</v>
      </c>
      <c r="CE580" s="8">
        <f t="shared" si="96"/>
        <v>30.200000000000003</v>
      </c>
    </row>
    <row r="581" spans="1:83" x14ac:dyDescent="0.25">
      <c r="A581" s="5">
        <f t="shared" si="80"/>
        <v>46092</v>
      </c>
      <c r="B581" t="s">
        <v>601</v>
      </c>
      <c r="C581" s="2">
        <v>4.68</v>
      </c>
      <c r="D581" s="2">
        <v>4.21</v>
      </c>
      <c r="E581" s="2">
        <v>2.94</v>
      </c>
      <c r="F581" s="2">
        <v>3.65</v>
      </c>
      <c r="G581" s="7">
        <v>2.1739999999999999</v>
      </c>
      <c r="H581" s="2">
        <v>4.5999999999999996</v>
      </c>
      <c r="I581" s="2">
        <v>2.72</v>
      </c>
      <c r="J581" s="2">
        <v>3.49</v>
      </c>
      <c r="K581" s="2">
        <v>3.57</v>
      </c>
      <c r="L581" s="2">
        <v>3.39</v>
      </c>
      <c r="M581" s="3">
        <v>4.8506999999999998</v>
      </c>
      <c r="N581" s="2"/>
      <c r="O581" s="2">
        <v>3.98</v>
      </c>
      <c r="P581" s="2">
        <v>3.64</v>
      </c>
      <c r="Q581" s="2"/>
      <c r="R581" s="3">
        <v>3.8077999999999999</v>
      </c>
      <c r="S581" s="3">
        <v>3.86</v>
      </c>
      <c r="T581" s="4">
        <v>3.5459999999999998</v>
      </c>
      <c r="U581" s="4">
        <v>3.4129999999999998</v>
      </c>
      <c r="V581" s="3">
        <v>2.3479999999999999</v>
      </c>
      <c r="W581" s="3">
        <v>2.4470000000000001</v>
      </c>
      <c r="X581" s="2"/>
      <c r="Y581" s="2">
        <v>3.97</v>
      </c>
      <c r="Z581" s="2">
        <v>3.98</v>
      </c>
      <c r="AA581" s="2">
        <v>4.09</v>
      </c>
      <c r="AB581" s="2">
        <v>4.13</v>
      </c>
      <c r="AC581" s="2">
        <v>4.21</v>
      </c>
      <c r="AD581" s="2">
        <v>4.2699999999999996</v>
      </c>
      <c r="AE581" s="2">
        <v>4.41</v>
      </c>
      <c r="AF581" s="2">
        <v>4.55</v>
      </c>
      <c r="AG581" s="2">
        <v>4.63</v>
      </c>
      <c r="AH581" s="2">
        <v>4.68</v>
      </c>
      <c r="AI581" s="2">
        <v>5.07</v>
      </c>
      <c r="AJ581" s="2">
        <v>5.3</v>
      </c>
      <c r="AK581" s="2">
        <v>5.35</v>
      </c>
      <c r="AL581" s="11">
        <v>3.8724417</v>
      </c>
      <c r="AM581" s="11">
        <v>3.9406037</v>
      </c>
      <c r="AN581" s="11">
        <v>3.9542161</v>
      </c>
      <c r="AO581" s="11">
        <v>4.0609725000000001</v>
      </c>
      <c r="AP581" s="11">
        <v>4.1992478000000002</v>
      </c>
      <c r="AQ581" s="11">
        <v>4.3463528</v>
      </c>
      <c r="AR581" s="11"/>
      <c r="AS581" s="2"/>
      <c r="AT581" s="7">
        <f t="shared" si="73"/>
        <v>3.9121999999999999</v>
      </c>
      <c r="AU581" s="7">
        <f t="shared" si="74"/>
        <v>3.28</v>
      </c>
      <c r="AV581" s="7">
        <f t="shared" si="75"/>
        <v>2.5460000000000003</v>
      </c>
      <c r="AW581" s="2"/>
      <c r="AX581" s="8">
        <f t="shared" si="76"/>
        <v>46.999999999999972</v>
      </c>
      <c r="AY581" s="8">
        <f t="shared" si="77"/>
        <v>63.220000000000013</v>
      </c>
      <c r="AZ581" s="2"/>
      <c r="BA581" s="2">
        <f t="shared" si="78"/>
        <v>0.69999999999999973</v>
      </c>
      <c r="BB581" s="2">
        <f t="shared" si="79"/>
        <v>0.56999999999999984</v>
      </c>
      <c r="BC581" s="2"/>
      <c r="BD581" s="8">
        <f t="shared" si="83"/>
        <v>37.000000000000014</v>
      </c>
      <c r="BE581" s="8">
        <f t="shared" si="84"/>
        <v>23.999999999999979</v>
      </c>
      <c r="BF581" s="8">
        <f t="shared" si="85"/>
        <v>29.999999999999982</v>
      </c>
      <c r="BG581" s="8">
        <f t="shared" si="86"/>
        <v>37.000000000000014</v>
      </c>
      <c r="BH581" s="8">
        <f t="shared" si="87"/>
        <v>6.2999999999999723</v>
      </c>
      <c r="BI581" s="8">
        <f t="shared" si="88"/>
        <v>23.999999999999932</v>
      </c>
      <c r="BJ581" s="8">
        <f t="shared" si="89"/>
        <v>18.000000000000014</v>
      </c>
      <c r="BK581" s="8">
        <f t="shared" si="90"/>
        <v>36.000000000000028</v>
      </c>
      <c r="BL581" s="8">
        <f t="shared" si="91"/>
        <v>34.999999999999964</v>
      </c>
      <c r="BM581" s="8">
        <f t="shared" si="92"/>
        <v>33.000000000000007</v>
      </c>
      <c r="BN581" s="8">
        <f t="shared" si="93"/>
        <v>19.930000000000003</v>
      </c>
      <c r="CB581" s="2"/>
      <c r="CC581" s="8">
        <f t="shared" si="94"/>
        <v>61.030000000000008</v>
      </c>
      <c r="CD581" s="8">
        <f t="shared" si="95"/>
        <v>24.199999999999953</v>
      </c>
      <c r="CE581" s="8">
        <f t="shared" si="96"/>
        <v>51.100000000000009</v>
      </c>
    </row>
    <row r="582" spans="1:83" x14ac:dyDescent="0.25">
      <c r="A582" s="5">
        <f t="shared" si="80"/>
        <v>46093</v>
      </c>
      <c r="B582" t="s">
        <v>602</v>
      </c>
      <c r="C582" s="2">
        <v>4.79</v>
      </c>
      <c r="D582" s="2">
        <v>4.2699999999999996</v>
      </c>
      <c r="E582" s="2">
        <v>2.95</v>
      </c>
      <c r="F582" s="2">
        <v>3.75</v>
      </c>
      <c r="G582" s="7">
        <v>2.1819999999999999</v>
      </c>
      <c r="H582" s="2">
        <v>4.6900000000000004</v>
      </c>
      <c r="I582" s="2">
        <v>2.72</v>
      </c>
      <c r="J582" s="2">
        <v>3.54</v>
      </c>
      <c r="K582" s="2">
        <v>3.63</v>
      </c>
      <c r="L582" s="2">
        <v>3.46</v>
      </c>
      <c r="M582" s="3">
        <v>4.9493</v>
      </c>
      <c r="N582" s="2"/>
      <c r="O582" s="2">
        <v>4.09</v>
      </c>
      <c r="P582" s="2">
        <v>3.76</v>
      </c>
      <c r="Q582" s="2"/>
      <c r="R582" s="3">
        <v>3.8879999999999999</v>
      </c>
      <c r="S582" s="3">
        <v>3.9622000000000002</v>
      </c>
      <c r="T582" s="4">
        <v>3.589</v>
      </c>
      <c r="U582" s="4">
        <v>3.4649999999999999</v>
      </c>
      <c r="V582" s="3">
        <v>2.391</v>
      </c>
      <c r="W582" s="3">
        <v>2.5</v>
      </c>
      <c r="X582" s="2"/>
      <c r="Y582" s="2">
        <v>4.01</v>
      </c>
      <c r="Z582" s="2">
        <v>4.09</v>
      </c>
      <c r="AA582" s="2">
        <v>4.2</v>
      </c>
      <c r="AB582" s="2">
        <v>4.2300000000000004</v>
      </c>
      <c r="AC582" s="2">
        <v>4.3099999999999996</v>
      </c>
      <c r="AD582" s="2">
        <v>4.3600000000000003</v>
      </c>
      <c r="AE582" s="2">
        <v>4.54</v>
      </c>
      <c r="AF582" s="2">
        <v>4.66</v>
      </c>
      <c r="AG582" s="2">
        <v>4.7300000000000004</v>
      </c>
      <c r="AH582" s="2">
        <v>4.79</v>
      </c>
      <c r="AI582" s="2">
        <v>5.18</v>
      </c>
      <c r="AJ582" s="2">
        <v>5.39</v>
      </c>
      <c r="AK582" s="2">
        <v>5.46</v>
      </c>
      <c r="AL582" s="11">
        <v>3.9869564999999998</v>
      </c>
      <c r="AM582" s="11">
        <v>4.0493049000000001</v>
      </c>
      <c r="AN582" s="11">
        <v>4.0493679</v>
      </c>
      <c r="AO582" s="11">
        <v>4.1324964</v>
      </c>
      <c r="AP582" s="11">
        <v>4.2549726000000003</v>
      </c>
      <c r="AQ582" s="11">
        <v>4.3949984000000004</v>
      </c>
      <c r="AR582" s="11"/>
      <c r="AS582" s="2"/>
      <c r="AT582" s="7">
        <f t="shared" si="73"/>
        <v>4.0364000000000004</v>
      </c>
      <c r="AU582" s="7">
        <f t="shared" si="74"/>
        <v>3.3409999999999997</v>
      </c>
      <c r="AV582" s="7">
        <f t="shared" si="75"/>
        <v>2.609</v>
      </c>
      <c r="AW582" s="2"/>
      <c r="AX582" s="8">
        <f t="shared" si="76"/>
        <v>52.000000000000043</v>
      </c>
      <c r="AY582" s="8">
        <f t="shared" si="77"/>
        <v>69.540000000000063</v>
      </c>
      <c r="AZ582" s="2"/>
      <c r="BA582" s="2">
        <f t="shared" si="78"/>
        <v>0.70000000000000018</v>
      </c>
      <c r="BB582" s="2">
        <f t="shared" si="79"/>
        <v>0.50999999999999979</v>
      </c>
      <c r="BC582" s="2"/>
      <c r="BD582" s="8">
        <f t="shared" si="83"/>
        <v>48.000000000000043</v>
      </c>
      <c r="BE582" s="8">
        <f t="shared" si="84"/>
        <v>29.999999999999936</v>
      </c>
      <c r="BF582" s="8">
        <f t="shared" si="85"/>
        <v>31.000000000000007</v>
      </c>
      <c r="BG582" s="8">
        <f t="shared" si="86"/>
        <v>47.000000000000021</v>
      </c>
      <c r="BH582" s="8">
        <f t="shared" si="87"/>
        <v>7.099999999999973</v>
      </c>
      <c r="BI582" s="8">
        <f t="shared" si="88"/>
        <v>33.000000000000007</v>
      </c>
      <c r="BJ582" s="8">
        <f t="shared" si="89"/>
        <v>18.000000000000014</v>
      </c>
      <c r="BK582" s="8">
        <f t="shared" si="90"/>
        <v>41.000000000000014</v>
      </c>
      <c r="BL582" s="8">
        <f t="shared" si="91"/>
        <v>40.999999999999972</v>
      </c>
      <c r="BM582" s="8">
        <f t="shared" si="92"/>
        <v>39.999999999999993</v>
      </c>
      <c r="BN582" s="8">
        <f t="shared" si="93"/>
        <v>29.790000000000028</v>
      </c>
      <c r="CB582" s="2"/>
      <c r="CC582" s="8">
        <f t="shared" si="94"/>
        <v>73.45000000000006</v>
      </c>
      <c r="CD582" s="8">
        <f t="shared" si="95"/>
        <v>30.299999999999947</v>
      </c>
      <c r="CE582" s="8">
        <f t="shared" si="96"/>
        <v>57.399999999999984</v>
      </c>
    </row>
    <row r="583" spans="1:83" x14ac:dyDescent="0.25">
      <c r="A583" s="5">
        <f t="shared" si="80"/>
        <v>46094</v>
      </c>
      <c r="B583" t="s">
        <v>603</v>
      </c>
      <c r="C583" s="2">
        <v>4.83</v>
      </c>
      <c r="D583" s="2">
        <v>4.28</v>
      </c>
      <c r="E583" s="2">
        <v>2.99</v>
      </c>
      <c r="F583" s="2">
        <v>3.8</v>
      </c>
      <c r="G583" s="7">
        <v>2.2509999999999999</v>
      </c>
      <c r="H583" s="2">
        <v>4.6900000000000004</v>
      </c>
      <c r="I583" s="2">
        <v>2.73</v>
      </c>
      <c r="J583" s="2">
        <v>3.51</v>
      </c>
      <c r="K583" s="2">
        <v>3.68</v>
      </c>
      <c r="L583" s="2">
        <v>3.5</v>
      </c>
      <c r="M583" s="3">
        <v>4.9482999999999997</v>
      </c>
      <c r="N583" s="2"/>
      <c r="O583" s="2">
        <v>4.1399999999999997</v>
      </c>
      <c r="P583" s="2">
        <v>3.73</v>
      </c>
      <c r="Q583" s="2"/>
      <c r="R583" s="3">
        <v>3.9416000000000002</v>
      </c>
      <c r="S583" s="3">
        <v>4.0265000000000004</v>
      </c>
      <c r="T583" s="4">
        <v>3.6429999999999998</v>
      </c>
      <c r="U583" s="4">
        <v>3.5449999999999999</v>
      </c>
      <c r="V583" s="3">
        <v>2.4079999999999999</v>
      </c>
      <c r="W583" s="3">
        <v>2.5259999999999998</v>
      </c>
      <c r="X583" s="2"/>
      <c r="Y583" s="2">
        <v>4.05</v>
      </c>
      <c r="Z583" s="2">
        <v>4.1399999999999997</v>
      </c>
      <c r="AA583" s="2">
        <v>4.2300000000000004</v>
      </c>
      <c r="AB583" s="2">
        <v>4.2699999999999996</v>
      </c>
      <c r="AC583" s="2">
        <v>4.3499999999999996</v>
      </c>
      <c r="AD583" s="2">
        <v>4.41</v>
      </c>
      <c r="AE583" s="2">
        <v>4.6100000000000003</v>
      </c>
      <c r="AF583" s="2">
        <v>4.71</v>
      </c>
      <c r="AG583" s="2">
        <v>4.78</v>
      </c>
      <c r="AH583" s="2">
        <v>4.83</v>
      </c>
      <c r="AI583" s="2">
        <v>5.24</v>
      </c>
      <c r="AJ583" s="2">
        <v>5.44</v>
      </c>
      <c r="AK583" s="2">
        <v>5.53</v>
      </c>
      <c r="AL583" s="11">
        <v>4.0396453000000001</v>
      </c>
      <c r="AM583" s="11">
        <v>4.1063339000000001</v>
      </c>
      <c r="AN583" s="11">
        <v>4.1009536999999998</v>
      </c>
      <c r="AO583" s="11">
        <v>4.1639701999999996</v>
      </c>
      <c r="AP583" s="11">
        <v>4.2808681000000002</v>
      </c>
      <c r="AQ583" s="11">
        <v>4.4264109999999999</v>
      </c>
      <c r="AR583" s="11"/>
      <c r="AS583" s="2"/>
      <c r="AT583" s="7">
        <f t="shared" si="73"/>
        <v>4.1114000000000006</v>
      </c>
      <c r="AU583" s="7">
        <f t="shared" si="74"/>
        <v>3.4470000000000001</v>
      </c>
      <c r="AV583" s="7">
        <f t="shared" si="75"/>
        <v>2.6439999999999997</v>
      </c>
      <c r="AW583" s="2"/>
      <c r="AX583" s="8">
        <f t="shared" si="76"/>
        <v>54.999999999999986</v>
      </c>
      <c r="AY583" s="8">
        <f t="shared" si="77"/>
        <v>66.440000000000055</v>
      </c>
      <c r="AZ583" s="2"/>
      <c r="BA583" s="2">
        <f t="shared" si="78"/>
        <v>0.69000000000000039</v>
      </c>
      <c r="BB583" s="2">
        <f t="shared" si="79"/>
        <v>0.55000000000000027</v>
      </c>
      <c r="BC583" s="2"/>
      <c r="BD583" s="8">
        <f t="shared" si="83"/>
        <v>52.000000000000043</v>
      </c>
      <c r="BE583" s="8">
        <f t="shared" si="84"/>
        <v>31.000000000000007</v>
      </c>
      <c r="BF583" s="8">
        <f t="shared" si="85"/>
        <v>35.000000000000007</v>
      </c>
      <c r="BG583" s="8">
        <f t="shared" si="86"/>
        <v>52</v>
      </c>
      <c r="BH583" s="8">
        <f t="shared" si="87"/>
        <v>13.999999999999968</v>
      </c>
      <c r="BI583" s="8">
        <f t="shared" si="88"/>
        <v>33.000000000000007</v>
      </c>
      <c r="BJ583" s="8">
        <f t="shared" si="89"/>
        <v>18.999999999999993</v>
      </c>
      <c r="BK583" s="8">
        <f t="shared" si="90"/>
        <v>37.999999999999986</v>
      </c>
      <c r="BL583" s="8">
        <f t="shared" si="91"/>
        <v>46</v>
      </c>
      <c r="BM583" s="8">
        <f t="shared" si="92"/>
        <v>43.999999999999993</v>
      </c>
      <c r="BN583" s="8">
        <f t="shared" si="93"/>
        <v>29.689999999999994</v>
      </c>
      <c r="CB583" s="2"/>
      <c r="CC583" s="8">
        <f t="shared" si="94"/>
        <v>80.950000000000074</v>
      </c>
      <c r="CD583" s="8">
        <f t="shared" si="95"/>
        <v>40.899999999999977</v>
      </c>
      <c r="CE583" s="8">
        <f t="shared" si="96"/>
        <v>60.899999999999956</v>
      </c>
    </row>
    <row r="584" spans="1:83" x14ac:dyDescent="0.25">
      <c r="A584" s="5">
        <f t="shared" si="80"/>
        <v>46097</v>
      </c>
      <c r="B584" t="s">
        <v>604</v>
      </c>
      <c r="C584" s="2">
        <v>4.7699999999999996</v>
      </c>
      <c r="D584" s="2">
        <v>4.2300000000000004</v>
      </c>
      <c r="E584" s="2">
        <v>2.94</v>
      </c>
      <c r="F584" s="2">
        <v>3.72</v>
      </c>
      <c r="G584" s="7">
        <v>2.2999999999999998</v>
      </c>
      <c r="H584" s="2">
        <v>4.7699999999999996</v>
      </c>
      <c r="I584" s="2">
        <v>2.69</v>
      </c>
      <c r="J584" s="2">
        <v>3.44</v>
      </c>
      <c r="K584" s="2">
        <v>3.6</v>
      </c>
      <c r="L584" s="2">
        <v>3.42</v>
      </c>
      <c r="M584" s="3">
        <v>4.9981</v>
      </c>
      <c r="N584" s="2"/>
      <c r="O584" s="2">
        <v>4.07</v>
      </c>
      <c r="P584" s="2">
        <v>3.68</v>
      </c>
      <c r="Q584" s="2"/>
      <c r="R584" s="3">
        <v>3.8923999999999999</v>
      </c>
      <c r="S584" s="3">
        <v>3.9504000000000001</v>
      </c>
      <c r="T584" s="4">
        <v>3.6240000000000001</v>
      </c>
      <c r="U584" s="4">
        <v>3.5190000000000001</v>
      </c>
      <c r="V584" s="3">
        <v>2.4580000000000002</v>
      </c>
      <c r="W584" s="3">
        <v>2.508</v>
      </c>
      <c r="X584" s="2"/>
      <c r="Y584" s="2">
        <v>4.01</v>
      </c>
      <c r="Z584" s="2">
        <v>4.07</v>
      </c>
      <c r="AA584" s="2">
        <v>4.1500000000000004</v>
      </c>
      <c r="AB584" s="2">
        <v>4.21</v>
      </c>
      <c r="AC584" s="2">
        <v>4.29</v>
      </c>
      <c r="AD584" s="2">
        <v>4.34</v>
      </c>
      <c r="AE584" s="2">
        <v>4.53</v>
      </c>
      <c r="AF584" s="2">
        <v>4.6399999999999997</v>
      </c>
      <c r="AG584" s="2">
        <v>4.71</v>
      </c>
      <c r="AH584" s="2">
        <v>4.7699999999999996</v>
      </c>
      <c r="AI584" s="2">
        <v>5.14</v>
      </c>
      <c r="AJ584" s="2">
        <v>5.37</v>
      </c>
      <c r="AK584" s="2">
        <v>5.46</v>
      </c>
      <c r="AL584" s="11">
        <v>3.9636124000000001</v>
      </c>
      <c r="AM584" s="11">
        <v>4.0098364000000002</v>
      </c>
      <c r="AN584" s="11">
        <v>3.9881992999999998</v>
      </c>
      <c r="AO584" s="11">
        <v>4.0653277000000001</v>
      </c>
      <c r="AP584" s="11">
        <v>4.2054659000000001</v>
      </c>
      <c r="AQ584" s="11">
        <v>4.3703433</v>
      </c>
      <c r="AR584" s="11"/>
      <c r="AS584" s="2"/>
      <c r="AT584" s="7">
        <f t="shared" si="73"/>
        <v>4.0084</v>
      </c>
      <c r="AU584" s="7">
        <f t="shared" si="74"/>
        <v>3.4140000000000001</v>
      </c>
      <c r="AV584" s="7">
        <f t="shared" si="75"/>
        <v>2.5579999999999998</v>
      </c>
      <c r="AW584" s="2"/>
      <c r="AX584" s="8">
        <f t="shared" si="76"/>
        <v>53.999999999999915</v>
      </c>
      <c r="AY584" s="8">
        <f t="shared" si="77"/>
        <v>59.439999999999984</v>
      </c>
      <c r="AZ584" s="2"/>
      <c r="BA584" s="2">
        <f t="shared" si="78"/>
        <v>0.69999999999999929</v>
      </c>
      <c r="BB584" s="2">
        <f t="shared" si="79"/>
        <v>0.55000000000000027</v>
      </c>
      <c r="BC584" s="2"/>
      <c r="BD584" s="8">
        <f t="shared" si="83"/>
        <v>46</v>
      </c>
      <c r="BE584" s="8">
        <f t="shared" si="84"/>
        <v>26.000000000000021</v>
      </c>
      <c r="BF584" s="8">
        <f t="shared" si="85"/>
        <v>29.999999999999982</v>
      </c>
      <c r="BG584" s="8">
        <f t="shared" si="86"/>
        <v>44.000000000000043</v>
      </c>
      <c r="BH584" s="8">
        <f t="shared" si="87"/>
        <v>18.899999999999963</v>
      </c>
      <c r="BI584" s="8">
        <f t="shared" si="88"/>
        <v>40.999999999999929</v>
      </c>
      <c r="BJ584" s="8">
        <f t="shared" si="89"/>
        <v>14.999999999999991</v>
      </c>
      <c r="BK584" s="8">
        <f t="shared" si="90"/>
        <v>31.000000000000007</v>
      </c>
      <c r="BL584" s="8">
        <f t="shared" si="91"/>
        <v>37.999999999999986</v>
      </c>
      <c r="BM584" s="8">
        <f t="shared" si="92"/>
        <v>35.999999999999986</v>
      </c>
      <c r="BN584" s="8">
        <f t="shared" si="93"/>
        <v>34.670000000000023</v>
      </c>
      <c r="CB584" s="2"/>
      <c r="CC584" s="8">
        <f t="shared" si="94"/>
        <v>70.650000000000006</v>
      </c>
      <c r="CD584" s="8">
        <f t="shared" si="95"/>
        <v>37.599999999999987</v>
      </c>
      <c r="CE584" s="8">
        <f t="shared" si="96"/>
        <v>52.299999999999969</v>
      </c>
    </row>
    <row r="585" spans="1:83" x14ac:dyDescent="0.25">
      <c r="A585" s="5">
        <f t="shared" si="80"/>
        <v>46098</v>
      </c>
      <c r="B585" t="s">
        <v>605</v>
      </c>
      <c r="C585" s="2">
        <v>4.6900000000000004</v>
      </c>
      <c r="D585" s="2">
        <v>4.2</v>
      </c>
      <c r="E585" s="2">
        <v>2.91</v>
      </c>
      <c r="F585" s="2">
        <v>3.66</v>
      </c>
      <c r="G585" s="7">
        <v>2.2650000000000001</v>
      </c>
      <c r="H585" s="2">
        <v>4.71</v>
      </c>
      <c r="I585" s="2">
        <v>2.7</v>
      </c>
      <c r="J585" s="2">
        <v>3.39</v>
      </c>
      <c r="K585" s="2">
        <v>3.57</v>
      </c>
      <c r="L585" s="2">
        <v>3.39</v>
      </c>
      <c r="M585" s="3">
        <v>4.9379999999999997</v>
      </c>
      <c r="N585" s="2"/>
      <c r="O585" s="2">
        <v>4.05</v>
      </c>
      <c r="P585" s="2">
        <v>3.67</v>
      </c>
      <c r="Q585" s="2"/>
      <c r="R585" s="3">
        <v>3.8729</v>
      </c>
      <c r="S585" s="3">
        <v>3.9100999999999999</v>
      </c>
      <c r="T585" s="4">
        <v>3.6160000000000001</v>
      </c>
      <c r="U585" s="4">
        <v>3.4969999999999999</v>
      </c>
      <c r="V585" s="3">
        <v>2.444</v>
      </c>
      <c r="W585" s="3">
        <v>2.4940000000000002</v>
      </c>
      <c r="X585" s="2"/>
      <c r="Y585" s="2">
        <v>3.99</v>
      </c>
      <c r="Z585" s="2">
        <v>4.05</v>
      </c>
      <c r="AA585" s="2">
        <v>4.12</v>
      </c>
      <c r="AB585" s="2">
        <v>4.1500000000000004</v>
      </c>
      <c r="AC585" s="2">
        <v>4.2300000000000004</v>
      </c>
      <c r="AD585" s="2">
        <v>4.28</v>
      </c>
      <c r="AE585" s="2">
        <v>4.42</v>
      </c>
      <c r="AF585" s="2">
        <v>4.57</v>
      </c>
      <c r="AG585" s="2">
        <v>4.6399999999999997</v>
      </c>
      <c r="AH585" s="2">
        <v>4.6900000000000004</v>
      </c>
      <c r="AI585" s="2">
        <v>5.09</v>
      </c>
      <c r="AJ585" s="2">
        <v>5.31</v>
      </c>
      <c r="AK585" s="2">
        <v>5.39</v>
      </c>
      <c r="AL585" s="11">
        <v>3.917259</v>
      </c>
      <c r="AM585" s="11">
        <v>3.9416161000000001</v>
      </c>
      <c r="AN585" s="11">
        <v>3.9125234</v>
      </c>
      <c r="AO585" s="11">
        <v>3.9990412000000002</v>
      </c>
      <c r="AP585" s="11">
        <v>4.1514594999999996</v>
      </c>
      <c r="AQ585" s="11">
        <v>4.3220394999999998</v>
      </c>
      <c r="AR585" s="11"/>
      <c r="AS585" s="2"/>
      <c r="AT585" s="7">
        <f t="shared" si="73"/>
        <v>3.9472999999999998</v>
      </c>
      <c r="AU585" s="7">
        <f t="shared" si="74"/>
        <v>3.3779999999999997</v>
      </c>
      <c r="AV585" s="7">
        <f t="shared" si="75"/>
        <v>2.5440000000000005</v>
      </c>
      <c r="AW585" s="2"/>
      <c r="AX585" s="8">
        <f t="shared" si="76"/>
        <v>49.000000000000021</v>
      </c>
      <c r="AY585" s="8">
        <f t="shared" si="77"/>
        <v>56.930000000000014</v>
      </c>
      <c r="AZ585" s="2"/>
      <c r="BA585" s="2">
        <f t="shared" si="78"/>
        <v>0.64000000000000057</v>
      </c>
      <c r="BB585" s="2">
        <f t="shared" si="79"/>
        <v>0.53000000000000025</v>
      </c>
      <c r="BC585" s="2"/>
      <c r="BD585" s="8">
        <f t="shared" si="83"/>
        <v>38.000000000000078</v>
      </c>
      <c r="BE585" s="8">
        <f t="shared" si="84"/>
        <v>23</v>
      </c>
      <c r="BF585" s="8">
        <f t="shared" si="85"/>
        <v>27</v>
      </c>
      <c r="BG585" s="8">
        <f t="shared" si="86"/>
        <v>38.000000000000036</v>
      </c>
      <c r="BH585" s="8">
        <f t="shared" si="87"/>
        <v>15.399999999999991</v>
      </c>
      <c r="BI585" s="8">
        <f t="shared" si="88"/>
        <v>34.999999999999964</v>
      </c>
      <c r="BJ585" s="8">
        <f t="shared" si="89"/>
        <v>16.000000000000014</v>
      </c>
      <c r="BK585" s="8">
        <f t="shared" si="90"/>
        <v>26.000000000000021</v>
      </c>
      <c r="BL585" s="8">
        <f t="shared" si="91"/>
        <v>34.999999999999964</v>
      </c>
      <c r="BM585" s="8">
        <f t="shared" si="92"/>
        <v>33.000000000000007</v>
      </c>
      <c r="BN585" s="8">
        <f t="shared" si="93"/>
        <v>28.659999999999997</v>
      </c>
      <c r="CB585" s="2"/>
      <c r="CC585" s="8">
        <f t="shared" si="94"/>
        <v>64.539999999999992</v>
      </c>
      <c r="CD585" s="8">
        <f t="shared" si="95"/>
        <v>33.999999999999943</v>
      </c>
      <c r="CE585" s="8">
        <f t="shared" si="96"/>
        <v>50.900000000000034</v>
      </c>
    </row>
    <row r="586" spans="1:83" x14ac:dyDescent="0.25">
      <c r="A586" s="5">
        <f t="shared" si="80"/>
        <v>46099</v>
      </c>
      <c r="B586" t="s">
        <v>606</v>
      </c>
      <c r="C586" s="2">
        <v>4.7300000000000004</v>
      </c>
      <c r="D586" s="2">
        <v>4.26</v>
      </c>
      <c r="E586" s="2">
        <v>2.96</v>
      </c>
      <c r="F586" s="2">
        <v>3.72</v>
      </c>
      <c r="G586" s="7">
        <v>2.218</v>
      </c>
      <c r="H586" s="2">
        <v>4.63</v>
      </c>
      <c r="I586" s="2">
        <v>2.73</v>
      </c>
      <c r="J586" s="2">
        <v>3.45</v>
      </c>
      <c r="K586" s="2">
        <v>3.62</v>
      </c>
      <c r="L586" s="2">
        <v>3.45</v>
      </c>
      <c r="M586" s="3">
        <v>4.899</v>
      </c>
      <c r="N586" s="2"/>
      <c r="O586" s="2">
        <v>4.08</v>
      </c>
      <c r="P586" s="2">
        <v>3.74</v>
      </c>
      <c r="Q586" s="2"/>
      <c r="R586" s="3">
        <v>3.9331999999999998</v>
      </c>
      <c r="S586" s="3">
        <v>3.9741</v>
      </c>
      <c r="T586" s="4">
        <v>3.613</v>
      </c>
      <c r="U586" s="4">
        <v>3.4860000000000002</v>
      </c>
      <c r="V586" s="3">
        <v>2.5259999999999998</v>
      </c>
      <c r="W586" s="3">
        <v>2.577</v>
      </c>
      <c r="X586" s="2"/>
      <c r="Y586" s="2">
        <v>4.05</v>
      </c>
      <c r="Z586" s="2">
        <v>4.08</v>
      </c>
      <c r="AA586" s="2">
        <v>4.1500000000000004</v>
      </c>
      <c r="AB586" s="2">
        <v>4.1900000000000004</v>
      </c>
      <c r="AC586" s="2">
        <v>4.2699999999999996</v>
      </c>
      <c r="AD586" s="2">
        <v>4.32</v>
      </c>
      <c r="AE586" s="2">
        <v>4.46</v>
      </c>
      <c r="AF586" s="2">
        <v>4.6100000000000003</v>
      </c>
      <c r="AG586" s="2">
        <v>4.68</v>
      </c>
      <c r="AH586" s="2">
        <v>4.7300000000000004</v>
      </c>
      <c r="AI586" s="2">
        <v>5.12</v>
      </c>
      <c r="AJ586" s="2">
        <v>5.35</v>
      </c>
      <c r="AK586" s="2">
        <v>5.38</v>
      </c>
      <c r="AL586" s="11">
        <v>3.9927820000000001</v>
      </c>
      <c r="AM586" s="11">
        <v>3.9594111999999999</v>
      </c>
      <c r="AN586" s="11">
        <v>3.9233015</v>
      </c>
      <c r="AO586" s="11">
        <v>4.0191049999999997</v>
      </c>
      <c r="AP586" s="11">
        <v>4.1648981000000003</v>
      </c>
      <c r="AQ586" s="11">
        <v>4.3243071000000004</v>
      </c>
      <c r="AR586" s="11"/>
      <c r="AS586" s="2"/>
      <c r="AT586" s="7">
        <f t="shared" ref="AT586:AT622" si="97">(2*S586)-R586</f>
        <v>4.0150000000000006</v>
      </c>
      <c r="AU586" s="7">
        <f t="shared" ref="AU586:AU622" si="98">(2*U586)-T586</f>
        <v>3.3590000000000004</v>
      </c>
      <c r="AV586" s="7">
        <f t="shared" ref="AV586:AV622" si="99">(2*W586)-V586</f>
        <v>2.6280000000000001</v>
      </c>
      <c r="AW586" s="2"/>
      <c r="AX586" s="8">
        <f t="shared" ref="AX586:AX621" si="100">(C586-D586)*100</f>
        <v>47.000000000000064</v>
      </c>
      <c r="AY586" s="8">
        <f t="shared" ref="AY586:AY621" si="101">(AT586-AU586)*100</f>
        <v>65.600000000000009</v>
      </c>
      <c r="AZ586" s="2"/>
      <c r="BA586" s="2">
        <f t="shared" ref="BA586:BA621" si="102">C586-O586</f>
        <v>0.65000000000000036</v>
      </c>
      <c r="BB586" s="2">
        <f t="shared" ref="BB586:BB621" si="103">D586-P586</f>
        <v>0.51999999999999957</v>
      </c>
      <c r="BC586" s="2"/>
      <c r="BD586" s="8">
        <f t="shared" si="83"/>
        <v>42.000000000000085</v>
      </c>
      <c r="BE586" s="8">
        <f t="shared" si="84"/>
        <v>28.999999999999957</v>
      </c>
      <c r="BF586" s="8">
        <f t="shared" si="85"/>
        <v>31.999999999999986</v>
      </c>
      <c r="BG586" s="8">
        <f t="shared" si="86"/>
        <v>44.000000000000043</v>
      </c>
      <c r="BH586" s="8">
        <f t="shared" si="87"/>
        <v>10.699999999999976</v>
      </c>
      <c r="BI586" s="8">
        <f t="shared" si="88"/>
        <v>26.999999999999957</v>
      </c>
      <c r="BJ586" s="8">
        <f t="shared" si="89"/>
        <v>18.999999999999993</v>
      </c>
      <c r="BK586" s="8">
        <f t="shared" si="90"/>
        <v>32.000000000000028</v>
      </c>
      <c r="BL586" s="8">
        <f t="shared" si="91"/>
        <v>39.999999999999993</v>
      </c>
      <c r="BM586" s="8">
        <f t="shared" si="92"/>
        <v>39.000000000000014</v>
      </c>
      <c r="BN586" s="8">
        <f t="shared" si="93"/>
        <v>24.760000000000026</v>
      </c>
      <c r="CB586" s="2"/>
      <c r="CC586" s="8">
        <f t="shared" si="94"/>
        <v>71.310000000000073</v>
      </c>
      <c r="CD586" s="8">
        <f t="shared" si="95"/>
        <v>32.100000000000016</v>
      </c>
      <c r="CE586" s="8">
        <f t="shared" si="96"/>
        <v>59.3</v>
      </c>
    </row>
    <row r="587" spans="1:83" x14ac:dyDescent="0.25">
      <c r="A587" s="5">
        <f t="shared" si="80"/>
        <v>46100</v>
      </c>
      <c r="B587" t="s">
        <v>607</v>
      </c>
      <c r="C587" s="2">
        <v>4.8499999999999996</v>
      </c>
      <c r="D587" s="2">
        <v>4.25</v>
      </c>
      <c r="E587" s="2">
        <v>2.94</v>
      </c>
      <c r="F587" s="2">
        <v>3.78</v>
      </c>
      <c r="G587" s="7">
        <v>2.2789999999999999</v>
      </c>
      <c r="H587" s="2">
        <v>4.71</v>
      </c>
      <c r="I587" s="2">
        <v>2.75</v>
      </c>
      <c r="J587" s="2">
        <v>3.44</v>
      </c>
      <c r="K587" s="2">
        <v>3.63</v>
      </c>
      <c r="L587" s="2">
        <v>3.45</v>
      </c>
      <c r="M587" s="3">
        <v>4.9786000000000001</v>
      </c>
      <c r="N587" s="2"/>
      <c r="O587" s="2">
        <v>4.43</v>
      </c>
      <c r="P587" s="2">
        <v>3.83</v>
      </c>
      <c r="Q587" s="2"/>
      <c r="R587" s="3">
        <v>4.2881999999999998</v>
      </c>
      <c r="S587" s="3">
        <v>4.3304</v>
      </c>
      <c r="T587" s="4">
        <v>3.71</v>
      </c>
      <c r="U587" s="4">
        <v>3.621</v>
      </c>
      <c r="V587" s="3">
        <v>2.7410000000000001</v>
      </c>
      <c r="W587" s="3">
        <v>2.7410000000000001</v>
      </c>
      <c r="X587" s="2"/>
      <c r="Y587" s="2">
        <v>4.3600000000000003</v>
      </c>
      <c r="Z587" s="2">
        <v>4.43</v>
      </c>
      <c r="AA587" s="2">
        <v>4.42</v>
      </c>
      <c r="AB587" s="2">
        <v>4.42</v>
      </c>
      <c r="AC587" s="2">
        <v>4.4800000000000004</v>
      </c>
      <c r="AD587" s="2">
        <v>4.49</v>
      </c>
      <c r="AE587" s="2">
        <v>4.6100000000000003</v>
      </c>
      <c r="AF587" s="2">
        <v>4.75</v>
      </c>
      <c r="AG587" s="2">
        <v>4.8099999999999996</v>
      </c>
      <c r="AH587" s="2">
        <v>4.8499999999999996</v>
      </c>
      <c r="AI587" s="2">
        <v>5.24</v>
      </c>
      <c r="AJ587" s="2">
        <v>5.42</v>
      </c>
      <c r="AK587" s="2">
        <v>5.43</v>
      </c>
      <c r="AL587" s="11">
        <v>4.4989372999999997</v>
      </c>
      <c r="AM587" s="11">
        <v>4.2879959999999997</v>
      </c>
      <c r="AN587" s="11">
        <v>4.0941519</v>
      </c>
      <c r="AO587" s="11">
        <v>4.0920499000000001</v>
      </c>
      <c r="AP587" s="11">
        <v>4.1936995000000001</v>
      </c>
      <c r="AQ587" s="11">
        <v>4.3339125999999997</v>
      </c>
      <c r="AR587" s="11"/>
      <c r="AS587" s="2"/>
      <c r="AT587" s="7">
        <f t="shared" si="97"/>
        <v>4.3726000000000003</v>
      </c>
      <c r="AU587" s="7">
        <f t="shared" si="98"/>
        <v>3.532</v>
      </c>
      <c r="AV587" s="7">
        <f t="shared" si="99"/>
        <v>2.7410000000000001</v>
      </c>
      <c r="AW587" s="2"/>
      <c r="AX587" s="8">
        <f t="shared" si="100"/>
        <v>59.999999999999964</v>
      </c>
      <c r="AY587" s="8">
        <f t="shared" si="101"/>
        <v>84.060000000000031</v>
      </c>
      <c r="AZ587" s="2"/>
      <c r="BA587" s="2">
        <f t="shared" si="102"/>
        <v>0.41999999999999993</v>
      </c>
      <c r="BB587" s="2">
        <f t="shared" si="103"/>
        <v>0.41999999999999993</v>
      </c>
      <c r="BC587" s="2"/>
      <c r="BD587" s="8">
        <f t="shared" si="83"/>
        <v>54</v>
      </c>
      <c r="BE587" s="8">
        <f t="shared" si="84"/>
        <v>27.999999999999979</v>
      </c>
      <c r="BF587" s="8">
        <f t="shared" si="85"/>
        <v>29.999999999999982</v>
      </c>
      <c r="BG587" s="8">
        <f t="shared" si="86"/>
        <v>50</v>
      </c>
      <c r="BH587" s="8">
        <f t="shared" si="87"/>
        <v>16.799999999999969</v>
      </c>
      <c r="BI587" s="8">
        <f t="shared" si="88"/>
        <v>34.999999999999964</v>
      </c>
      <c r="BJ587" s="8">
        <f t="shared" si="89"/>
        <v>20.999999999999996</v>
      </c>
      <c r="BK587" s="8">
        <f t="shared" si="90"/>
        <v>31.000000000000007</v>
      </c>
      <c r="BL587" s="8">
        <f t="shared" si="91"/>
        <v>40.999999999999972</v>
      </c>
      <c r="BM587" s="8">
        <f t="shared" si="92"/>
        <v>39.000000000000014</v>
      </c>
      <c r="BN587" s="8">
        <f t="shared" si="93"/>
        <v>32.720000000000041</v>
      </c>
      <c r="CB587" s="2"/>
      <c r="CC587" s="8">
        <f t="shared" si="94"/>
        <v>107.07000000000005</v>
      </c>
      <c r="CD587" s="8">
        <f t="shared" si="95"/>
        <v>49.399999999999977</v>
      </c>
      <c r="CE587" s="8">
        <f t="shared" si="96"/>
        <v>70.599999999999994</v>
      </c>
    </row>
    <row r="588" spans="1:83" x14ac:dyDescent="0.25">
      <c r="A588" s="5">
        <f t="shared" si="80"/>
        <v>46101</v>
      </c>
      <c r="B588" t="s">
        <v>608</v>
      </c>
      <c r="C588" s="2">
        <v>4.99</v>
      </c>
      <c r="D588" s="2">
        <v>4.3899999999999997</v>
      </c>
      <c r="E588" s="2">
        <v>3.05</v>
      </c>
      <c r="F588" s="2">
        <v>3.96</v>
      </c>
      <c r="G588" s="7">
        <v>2.2639999999999998</v>
      </c>
      <c r="H588" s="2">
        <v>4.76</v>
      </c>
      <c r="I588" s="2">
        <v>2.86</v>
      </c>
      <c r="J588" s="2">
        <v>3.56</v>
      </c>
      <c r="K588" s="2">
        <v>3.77</v>
      </c>
      <c r="L588" s="2">
        <v>3.58</v>
      </c>
      <c r="M588" s="3">
        <v>5.0259</v>
      </c>
      <c r="N588" s="2"/>
      <c r="O588" s="2">
        <v>4.53</v>
      </c>
      <c r="P588" s="2">
        <v>3.89</v>
      </c>
      <c r="Q588" s="2"/>
      <c r="R588" s="3">
        <v>4.4103000000000003</v>
      </c>
      <c r="S588" s="3">
        <v>4.4665999999999997</v>
      </c>
      <c r="T588" s="4">
        <v>3.786</v>
      </c>
      <c r="U588" s="4">
        <v>3.6960000000000002</v>
      </c>
      <c r="V588" s="3">
        <v>2.8330000000000002</v>
      </c>
      <c r="W588" s="3">
        <v>2.827</v>
      </c>
      <c r="X588" s="2"/>
      <c r="Y588" s="2">
        <v>4.51</v>
      </c>
      <c r="Z588" s="2">
        <v>4.53</v>
      </c>
      <c r="AA588" s="2">
        <v>4.57</v>
      </c>
      <c r="AB588" s="2">
        <v>4.54</v>
      </c>
      <c r="AC588" s="2">
        <v>4.59</v>
      </c>
      <c r="AD588" s="2">
        <v>4.6100000000000003</v>
      </c>
      <c r="AE588" s="2">
        <v>4.68</v>
      </c>
      <c r="AF588" s="2">
        <v>4.88</v>
      </c>
      <c r="AG588" s="2">
        <v>4.9400000000000004</v>
      </c>
      <c r="AH588" s="2">
        <v>4.99</v>
      </c>
      <c r="AI588" s="2">
        <v>5.33</v>
      </c>
      <c r="AJ588" s="2">
        <v>5.54</v>
      </c>
      <c r="AK588" s="2">
        <v>5.56</v>
      </c>
      <c r="AL588" s="11">
        <v>4.6193746999999998</v>
      </c>
      <c r="AM588" s="11">
        <v>4.3303656999999998</v>
      </c>
      <c r="AN588" s="11">
        <v>4.1815410000000002</v>
      </c>
      <c r="AO588" s="11">
        <v>4.2055047999999999</v>
      </c>
      <c r="AP588" s="11">
        <v>4.3054503000000004</v>
      </c>
      <c r="AQ588" s="11">
        <v>4.4433153000000001</v>
      </c>
      <c r="AR588" s="11"/>
      <c r="AS588" s="2"/>
      <c r="AT588" s="7">
        <f t="shared" si="97"/>
        <v>4.522899999999999</v>
      </c>
      <c r="AU588" s="7">
        <f t="shared" si="98"/>
        <v>3.6060000000000003</v>
      </c>
      <c r="AV588" s="7">
        <f t="shared" si="99"/>
        <v>2.8209999999999997</v>
      </c>
      <c r="AW588" s="2"/>
      <c r="AX588" s="8">
        <f t="shared" si="100"/>
        <v>60.000000000000057</v>
      </c>
      <c r="AY588" s="8">
        <f t="shared" si="101"/>
        <v>91.68999999999987</v>
      </c>
      <c r="AZ588" s="2"/>
      <c r="BA588" s="2">
        <f t="shared" si="102"/>
        <v>0.45999999999999996</v>
      </c>
      <c r="BB588" s="2">
        <f t="shared" si="103"/>
        <v>0.49999999999999956</v>
      </c>
      <c r="BC588" s="2"/>
      <c r="BD588" s="8">
        <f t="shared" si="83"/>
        <v>68.000000000000057</v>
      </c>
      <c r="BE588" s="8">
        <f t="shared" si="84"/>
        <v>41.99999999999995</v>
      </c>
      <c r="BF588" s="8">
        <f t="shared" si="85"/>
        <v>40.999999999999972</v>
      </c>
      <c r="BG588" s="8">
        <f t="shared" si="86"/>
        <v>68.000000000000014</v>
      </c>
      <c r="BH588" s="8">
        <f t="shared" si="87"/>
        <v>15.299999999999958</v>
      </c>
      <c r="BI588" s="8">
        <f t="shared" si="88"/>
        <v>39.999999999999943</v>
      </c>
      <c r="BJ588" s="8">
        <f t="shared" si="89"/>
        <v>31.999999999999986</v>
      </c>
      <c r="BK588" s="8">
        <f t="shared" si="90"/>
        <v>43.000000000000014</v>
      </c>
      <c r="BL588" s="8">
        <f t="shared" si="91"/>
        <v>54.999999999999986</v>
      </c>
      <c r="BM588" s="8">
        <f t="shared" si="92"/>
        <v>52</v>
      </c>
      <c r="BN588" s="8">
        <f t="shared" si="93"/>
        <v>37.450000000000031</v>
      </c>
      <c r="CB588" s="2"/>
      <c r="CC588" s="8">
        <f t="shared" si="94"/>
        <v>122.09999999999992</v>
      </c>
      <c r="CD588" s="8">
        <f t="shared" si="95"/>
        <v>56.800000000000004</v>
      </c>
      <c r="CE588" s="8">
        <f t="shared" si="96"/>
        <v>78.599999999999966</v>
      </c>
    </row>
    <row r="589" spans="1:83" x14ac:dyDescent="0.25">
      <c r="A589" s="5">
        <f t="shared" si="80"/>
        <v>46104</v>
      </c>
      <c r="B589" t="s">
        <v>609</v>
      </c>
      <c r="C589" s="2">
        <v>4.9000000000000004</v>
      </c>
      <c r="D589" s="2">
        <v>4.34</v>
      </c>
      <c r="E589" s="2">
        <v>2.99</v>
      </c>
      <c r="F589" s="2">
        <v>3.89</v>
      </c>
      <c r="G589" s="7">
        <v>2.319</v>
      </c>
      <c r="H589" s="2">
        <v>4.9000000000000004</v>
      </c>
      <c r="I589" s="2">
        <v>2.78</v>
      </c>
      <c r="J589" s="2">
        <v>3.54</v>
      </c>
      <c r="K589" s="2">
        <v>3.68</v>
      </c>
      <c r="L589" s="2">
        <v>3.5</v>
      </c>
      <c r="M589" s="3">
        <v>5.1196000000000002</v>
      </c>
      <c r="N589" s="2"/>
      <c r="O589" s="2">
        <v>4.49</v>
      </c>
      <c r="P589" s="2">
        <v>3.83</v>
      </c>
      <c r="Q589" s="2"/>
      <c r="R589" s="3">
        <v>4.2638999999999996</v>
      </c>
      <c r="S589" s="3">
        <v>4.2893999999999997</v>
      </c>
      <c r="T589" s="4">
        <v>3.911</v>
      </c>
      <c r="U589" s="4">
        <v>3.8420000000000001</v>
      </c>
      <c r="V589" s="3">
        <v>2.7040000000000002</v>
      </c>
      <c r="W589" s="3">
        <v>2.7</v>
      </c>
      <c r="X589" s="2"/>
      <c r="Y589" s="2">
        <v>4.3499999999999996</v>
      </c>
      <c r="Z589" s="2">
        <v>4.49</v>
      </c>
      <c r="AA589" s="2">
        <v>4.4400000000000004</v>
      </c>
      <c r="AB589" s="2">
        <v>4.4000000000000004</v>
      </c>
      <c r="AC589" s="2">
        <v>4.46</v>
      </c>
      <c r="AD589" s="2">
        <v>4.49</v>
      </c>
      <c r="AE589" s="2">
        <v>4.6500000000000004</v>
      </c>
      <c r="AF589" s="2">
        <v>4.78</v>
      </c>
      <c r="AG589" s="2">
        <v>4.84</v>
      </c>
      <c r="AH589" s="2">
        <v>4.9000000000000004</v>
      </c>
      <c r="AI589" s="2">
        <v>5.24</v>
      </c>
      <c r="AJ589" s="2">
        <v>5.46</v>
      </c>
      <c r="AK589" s="2">
        <v>5.56</v>
      </c>
      <c r="AL589" s="11">
        <v>4.3828217</v>
      </c>
      <c r="AM589" s="11">
        <v>4.1490828000000004</v>
      </c>
      <c r="AN589" s="11">
        <v>4.0215554999999998</v>
      </c>
      <c r="AO589" s="11">
        <v>4.0927087999999996</v>
      </c>
      <c r="AP589" s="11">
        <v>4.2446929000000004</v>
      </c>
      <c r="AQ589" s="11">
        <v>4.4171782000000004</v>
      </c>
      <c r="AR589" s="11"/>
      <c r="AS589" s="2"/>
      <c r="AT589" s="7">
        <f t="shared" si="97"/>
        <v>4.3148999999999997</v>
      </c>
      <c r="AU589" s="7">
        <f t="shared" si="98"/>
        <v>3.7730000000000001</v>
      </c>
      <c r="AV589" s="7">
        <f t="shared" si="99"/>
        <v>2.6960000000000002</v>
      </c>
      <c r="AW589" s="2"/>
      <c r="AX589" s="8">
        <f t="shared" si="100"/>
        <v>56.00000000000005</v>
      </c>
      <c r="AY589" s="8">
        <f t="shared" si="101"/>
        <v>54.189999999999962</v>
      </c>
      <c r="AZ589" s="2"/>
      <c r="BA589" s="2">
        <f t="shared" si="102"/>
        <v>0.41000000000000014</v>
      </c>
      <c r="BB589" s="2">
        <f t="shared" si="103"/>
        <v>0.50999999999999979</v>
      </c>
      <c r="BC589" s="2"/>
      <c r="BD589" s="8">
        <f t="shared" si="83"/>
        <v>59.000000000000071</v>
      </c>
      <c r="BE589" s="8">
        <f t="shared" si="84"/>
        <v>36.999999999999964</v>
      </c>
      <c r="BF589" s="8">
        <f t="shared" si="85"/>
        <v>35.000000000000007</v>
      </c>
      <c r="BG589" s="8">
        <f t="shared" si="86"/>
        <v>61.000000000000028</v>
      </c>
      <c r="BH589" s="8">
        <f t="shared" si="87"/>
        <v>20.799999999999976</v>
      </c>
      <c r="BI589" s="8">
        <f t="shared" si="88"/>
        <v>54</v>
      </c>
      <c r="BJ589" s="8">
        <f t="shared" si="89"/>
        <v>23.999999999999979</v>
      </c>
      <c r="BK589" s="8">
        <f t="shared" si="90"/>
        <v>41.000000000000014</v>
      </c>
      <c r="BL589" s="8">
        <f t="shared" si="91"/>
        <v>46</v>
      </c>
      <c r="BM589" s="8">
        <f t="shared" si="92"/>
        <v>43.999999999999993</v>
      </c>
      <c r="BN589" s="8">
        <f t="shared" si="93"/>
        <v>46.820000000000036</v>
      </c>
      <c r="CB589" s="2"/>
      <c r="CC589" s="8">
        <f t="shared" si="94"/>
        <v>101.29999999999998</v>
      </c>
      <c r="CD589" s="8">
        <f t="shared" si="95"/>
        <v>73.499999999999986</v>
      </c>
      <c r="CE589" s="8">
        <f t="shared" si="96"/>
        <v>66.100000000000009</v>
      </c>
    </row>
    <row r="590" spans="1:83" x14ac:dyDescent="0.25">
      <c r="A590" s="5">
        <f t="shared" si="80"/>
        <v>46105</v>
      </c>
      <c r="B590" t="s">
        <v>610</v>
      </c>
      <c r="C590" s="2">
        <v>4.99</v>
      </c>
      <c r="D590" s="2">
        <v>4.3899999999999997</v>
      </c>
      <c r="E590" s="2">
        <v>3.03</v>
      </c>
      <c r="F590" s="2">
        <v>4</v>
      </c>
      <c r="G590" s="7">
        <v>2.266</v>
      </c>
      <c r="H590" s="2">
        <v>4.8600000000000003</v>
      </c>
      <c r="I590" s="2">
        <v>2.84</v>
      </c>
      <c r="J590" s="2">
        <v>3.57</v>
      </c>
      <c r="K590" s="2">
        <v>3.78</v>
      </c>
      <c r="L590" s="2">
        <v>3.56</v>
      </c>
      <c r="M590" s="3">
        <v>5.0446</v>
      </c>
      <c r="N590" s="2"/>
      <c r="O590" s="2">
        <v>4.49</v>
      </c>
      <c r="P590" s="2">
        <v>3.93</v>
      </c>
      <c r="Q590" s="2"/>
      <c r="R590" s="3">
        <v>4.3643000000000001</v>
      </c>
      <c r="S590" s="3">
        <v>4.3989000000000003</v>
      </c>
      <c r="T590" s="4">
        <v>3.8</v>
      </c>
      <c r="U590" s="4">
        <v>3.7160000000000002</v>
      </c>
      <c r="V590" s="3">
        <v>2.8660000000000001</v>
      </c>
      <c r="W590" s="3">
        <v>2.8519999999999999</v>
      </c>
      <c r="X590" s="2"/>
      <c r="Y590" s="2">
        <v>4.45</v>
      </c>
      <c r="Z590" s="2">
        <v>4.49</v>
      </c>
      <c r="AA590" s="2">
        <v>4.4800000000000004</v>
      </c>
      <c r="AB590" s="2">
        <v>4.45</v>
      </c>
      <c r="AC590" s="2">
        <v>4.51</v>
      </c>
      <c r="AD590" s="2">
        <v>4.57</v>
      </c>
      <c r="AE590" s="2">
        <v>4.7699999999999996</v>
      </c>
      <c r="AF590" s="2">
        <v>4.84</v>
      </c>
      <c r="AG590" s="2">
        <v>4.91</v>
      </c>
      <c r="AH590" s="2">
        <v>4.99</v>
      </c>
      <c r="AI590" s="2">
        <v>5.35</v>
      </c>
      <c r="AJ590" s="2">
        <v>5.54</v>
      </c>
      <c r="AK590" s="2">
        <v>5.57</v>
      </c>
      <c r="AL590" s="11">
        <v>4.5077692000000003</v>
      </c>
      <c r="AM590" s="11">
        <v>4.2566674999999998</v>
      </c>
      <c r="AN590" s="11">
        <v>4.0739190000000001</v>
      </c>
      <c r="AO590" s="11">
        <v>4.1215840999999998</v>
      </c>
      <c r="AP590" s="11">
        <v>4.2707433999999997</v>
      </c>
      <c r="AQ590" s="11">
        <v>4.4439574000000004</v>
      </c>
      <c r="AR590" s="11"/>
      <c r="AS590" s="2"/>
      <c r="AT590" s="7">
        <f t="shared" si="97"/>
        <v>4.4335000000000004</v>
      </c>
      <c r="AU590" s="7">
        <f t="shared" si="98"/>
        <v>3.6320000000000006</v>
      </c>
      <c r="AV590" s="7">
        <f t="shared" si="99"/>
        <v>2.8379999999999996</v>
      </c>
      <c r="AW590" s="2"/>
      <c r="AX590" s="8">
        <f t="shared" si="100"/>
        <v>60.000000000000057</v>
      </c>
      <c r="AY590" s="8">
        <f t="shared" si="101"/>
        <v>80.149999999999991</v>
      </c>
      <c r="AZ590" s="2"/>
      <c r="BA590" s="2">
        <f t="shared" si="102"/>
        <v>0.5</v>
      </c>
      <c r="BB590" s="2">
        <f t="shared" si="103"/>
        <v>0.45999999999999952</v>
      </c>
      <c r="BC590" s="2"/>
      <c r="BD590" s="8">
        <f t="shared" si="83"/>
        <v>68.000000000000057</v>
      </c>
      <c r="BE590" s="8">
        <f t="shared" si="84"/>
        <v>41.99999999999995</v>
      </c>
      <c r="BF590" s="8">
        <f t="shared" si="85"/>
        <v>38.999999999999972</v>
      </c>
      <c r="BG590" s="8">
        <f t="shared" si="86"/>
        <v>72.000000000000014</v>
      </c>
      <c r="BH590" s="8">
        <f t="shared" si="87"/>
        <v>15.49999999999998</v>
      </c>
      <c r="BI590" s="8">
        <f t="shared" si="88"/>
        <v>50</v>
      </c>
      <c r="BJ590" s="8">
        <f t="shared" si="89"/>
        <v>29.999999999999982</v>
      </c>
      <c r="BK590" s="8">
        <f t="shared" si="90"/>
        <v>43.999999999999993</v>
      </c>
      <c r="BL590" s="8">
        <f t="shared" si="91"/>
        <v>55.999999999999957</v>
      </c>
      <c r="BM590" s="8">
        <f t="shared" si="92"/>
        <v>50</v>
      </c>
      <c r="BN590" s="8">
        <f t="shared" si="93"/>
        <v>39.320000000000022</v>
      </c>
      <c r="CB590" s="2"/>
      <c r="CC590" s="8">
        <f t="shared" si="94"/>
        <v>113.16000000000005</v>
      </c>
      <c r="CD590" s="8">
        <f t="shared" si="95"/>
        <v>59.400000000000034</v>
      </c>
      <c r="CE590" s="8">
        <f t="shared" si="96"/>
        <v>80.299999999999955</v>
      </c>
    </row>
    <row r="591" spans="1:83" x14ac:dyDescent="0.25">
      <c r="A591" s="5">
        <f t="shared" ref="A591:A624" si="104">+A586+7</f>
        <v>46106</v>
      </c>
      <c r="B591" t="s">
        <v>611</v>
      </c>
      <c r="C591" s="2">
        <v>4.8499999999999996</v>
      </c>
      <c r="D591" s="2">
        <v>4.33</v>
      </c>
      <c r="E591" s="2">
        <v>2.97</v>
      </c>
      <c r="F591" s="2">
        <v>3.84</v>
      </c>
      <c r="G591" s="7">
        <v>2.254</v>
      </c>
      <c r="H591" s="2">
        <v>4.75</v>
      </c>
      <c r="I591" s="2">
        <v>2.86</v>
      </c>
      <c r="J591" s="2">
        <v>3.49</v>
      </c>
      <c r="K591" s="2">
        <v>3.66</v>
      </c>
      <c r="L591" s="2">
        <v>3.47</v>
      </c>
      <c r="M591" s="3">
        <v>4.9603000000000002</v>
      </c>
      <c r="N591" s="2"/>
      <c r="O591" s="2">
        <v>4.42</v>
      </c>
      <c r="P591" s="2">
        <v>3.88</v>
      </c>
      <c r="Q591" s="2"/>
      <c r="R591" s="3">
        <v>4.2594000000000003</v>
      </c>
      <c r="S591" s="3">
        <v>4.2831999999999999</v>
      </c>
      <c r="T591" s="4">
        <v>3.7829999999999999</v>
      </c>
      <c r="U591" s="4">
        <v>3.6920000000000002</v>
      </c>
      <c r="V591" s="3">
        <v>2.7519999999999998</v>
      </c>
      <c r="W591" s="3">
        <v>2.75</v>
      </c>
      <c r="X591" s="2"/>
      <c r="Y591" s="2">
        <v>4.3899999999999997</v>
      </c>
      <c r="Z591" s="2">
        <v>4.42</v>
      </c>
      <c r="AA591" s="2">
        <v>4.47</v>
      </c>
      <c r="AB591" s="2">
        <v>4.38</v>
      </c>
      <c r="AC591" s="2">
        <v>4.43</v>
      </c>
      <c r="AD591" s="2">
        <v>4.45</v>
      </c>
      <c r="AE591" s="2">
        <v>4.6399999999999997</v>
      </c>
      <c r="AF591" s="2">
        <v>4.7300000000000004</v>
      </c>
      <c r="AG591" s="2">
        <v>4.79</v>
      </c>
      <c r="AH591" s="2">
        <v>4.8499999999999996</v>
      </c>
      <c r="AI591" s="2">
        <v>5.19</v>
      </c>
      <c r="AJ591" s="2">
        <v>5.4</v>
      </c>
      <c r="AK591" s="2">
        <v>5.46</v>
      </c>
      <c r="AL591" s="11">
        <v>4.3911183999999999</v>
      </c>
      <c r="AM591" s="11">
        <v>4.1225060999999998</v>
      </c>
      <c r="AN591" s="11">
        <v>3.9621552000000002</v>
      </c>
      <c r="AO591" s="11">
        <v>4.0331125999999999</v>
      </c>
      <c r="AP591" s="11">
        <v>4.1766313999999998</v>
      </c>
      <c r="AQ591" s="11">
        <v>4.3378490999999997</v>
      </c>
      <c r="AR591" s="11"/>
      <c r="AS591" s="2"/>
      <c r="AT591" s="7">
        <f t="shared" si="97"/>
        <v>4.3069999999999995</v>
      </c>
      <c r="AU591" s="7">
        <f t="shared" si="98"/>
        <v>3.6010000000000004</v>
      </c>
      <c r="AV591" s="7">
        <f t="shared" si="99"/>
        <v>2.7480000000000002</v>
      </c>
      <c r="AW591" s="2"/>
      <c r="AX591" s="8">
        <f t="shared" si="100"/>
        <v>51.999999999999957</v>
      </c>
      <c r="AY591" s="8">
        <f t="shared" si="101"/>
        <v>70.599999999999909</v>
      </c>
      <c r="AZ591" s="2"/>
      <c r="BA591" s="2">
        <f t="shared" si="102"/>
        <v>0.42999999999999972</v>
      </c>
      <c r="BB591" s="2">
        <f t="shared" si="103"/>
        <v>0.45000000000000018</v>
      </c>
      <c r="BC591" s="2"/>
      <c r="BD591" s="8">
        <f t="shared" si="83"/>
        <v>54</v>
      </c>
      <c r="BE591" s="8">
        <f t="shared" si="84"/>
        <v>35.999999999999986</v>
      </c>
      <c r="BF591" s="8">
        <f t="shared" si="85"/>
        <v>33.000000000000007</v>
      </c>
      <c r="BG591" s="8">
        <f t="shared" si="86"/>
        <v>56.000000000000007</v>
      </c>
      <c r="BH591" s="8">
        <f t="shared" si="87"/>
        <v>14.299999999999979</v>
      </c>
      <c r="BI591" s="8">
        <f t="shared" si="88"/>
        <v>38.999999999999972</v>
      </c>
      <c r="BJ591" s="8">
        <f t="shared" si="89"/>
        <v>31.999999999999986</v>
      </c>
      <c r="BK591" s="8">
        <f t="shared" si="90"/>
        <v>36.000000000000028</v>
      </c>
      <c r="BL591" s="8">
        <f t="shared" si="91"/>
        <v>43.999999999999993</v>
      </c>
      <c r="BM591" s="8">
        <f t="shared" si="92"/>
        <v>41.000000000000014</v>
      </c>
      <c r="BN591" s="8">
        <f t="shared" si="93"/>
        <v>30.89000000000004</v>
      </c>
      <c r="CB591" s="2"/>
      <c r="CC591" s="8">
        <f t="shared" si="94"/>
        <v>100.50999999999996</v>
      </c>
      <c r="CD591" s="8">
        <f t="shared" si="95"/>
        <v>56.300000000000018</v>
      </c>
      <c r="CE591" s="8">
        <f t="shared" si="96"/>
        <v>71.300000000000011</v>
      </c>
    </row>
    <row r="592" spans="1:83" x14ac:dyDescent="0.25">
      <c r="A592" s="5">
        <f t="shared" si="104"/>
        <v>46107</v>
      </c>
      <c r="B592" t="s">
        <v>612</v>
      </c>
      <c r="C592" s="2">
        <v>4.9800000000000004</v>
      </c>
      <c r="D592" s="2">
        <v>4.42</v>
      </c>
      <c r="E592" s="2">
        <v>3.08</v>
      </c>
      <c r="F592" s="2">
        <v>4.04</v>
      </c>
      <c r="G592" s="7">
        <v>2.2829999999999999</v>
      </c>
      <c r="H592" s="2">
        <v>4.76</v>
      </c>
      <c r="I592" s="2">
        <v>2.91</v>
      </c>
      <c r="J592" s="2">
        <v>3.56</v>
      </c>
      <c r="K592" s="2">
        <v>3.81</v>
      </c>
      <c r="L592" s="2">
        <v>3.61</v>
      </c>
      <c r="M592" s="3">
        <v>5.0090000000000003</v>
      </c>
      <c r="N592" s="2"/>
      <c r="O592" s="2">
        <v>4.55</v>
      </c>
      <c r="P592" s="2">
        <v>3.98</v>
      </c>
      <c r="Q592" s="2"/>
      <c r="R592" s="3">
        <v>4.3394000000000004</v>
      </c>
      <c r="S592" s="3">
        <v>4.4047999999999998</v>
      </c>
      <c r="T592" s="4">
        <v>3.8220000000000001</v>
      </c>
      <c r="U592" s="4">
        <v>3.746</v>
      </c>
      <c r="V592" s="3">
        <v>2.863</v>
      </c>
      <c r="W592" s="3">
        <v>2.8759999999999999</v>
      </c>
      <c r="X592" s="2"/>
      <c r="Y592" s="2">
        <v>4.54</v>
      </c>
      <c r="Z592" s="2">
        <v>4.55</v>
      </c>
      <c r="AA592" s="2">
        <v>4.54</v>
      </c>
      <c r="AB592" s="2">
        <v>4.53</v>
      </c>
      <c r="AC592" s="2">
        <v>4.58</v>
      </c>
      <c r="AD592" s="2">
        <v>4.6100000000000003</v>
      </c>
      <c r="AE592" s="2">
        <v>4.78</v>
      </c>
      <c r="AF592" s="2">
        <v>4.88</v>
      </c>
      <c r="AG592" s="2">
        <v>4.93</v>
      </c>
      <c r="AH592" s="2">
        <v>4.9800000000000004</v>
      </c>
      <c r="AI592" s="2">
        <v>5.37</v>
      </c>
      <c r="AJ592" s="2">
        <v>5.55</v>
      </c>
      <c r="AK592" s="2">
        <v>5.6</v>
      </c>
      <c r="AL592" s="11">
        <v>4.5420026</v>
      </c>
      <c r="AM592" s="11">
        <v>4.2833835999999996</v>
      </c>
      <c r="AN592" s="11">
        <v>4.1372432000000003</v>
      </c>
      <c r="AO592" s="11">
        <v>4.1723553999999998</v>
      </c>
      <c r="AP592" s="11">
        <v>4.2882486999999996</v>
      </c>
      <c r="AQ592" s="11">
        <v>4.4396434999999999</v>
      </c>
      <c r="AR592" s="11"/>
      <c r="AS592" s="2"/>
      <c r="AT592" s="7">
        <f t="shared" si="97"/>
        <v>4.4701999999999993</v>
      </c>
      <c r="AU592" s="7">
        <f t="shared" si="98"/>
        <v>3.67</v>
      </c>
      <c r="AV592" s="7">
        <f t="shared" si="99"/>
        <v>2.8889999999999998</v>
      </c>
      <c r="AW592" s="2"/>
      <c r="AX592" s="8">
        <f t="shared" si="100"/>
        <v>56.00000000000005</v>
      </c>
      <c r="AY592" s="8">
        <f t="shared" si="101"/>
        <v>80.019999999999939</v>
      </c>
      <c r="AZ592" s="2"/>
      <c r="BA592" s="2">
        <f t="shared" si="102"/>
        <v>0.4300000000000006</v>
      </c>
      <c r="BB592" s="2">
        <f t="shared" si="103"/>
        <v>0.43999999999999995</v>
      </c>
      <c r="BC592" s="2"/>
      <c r="BD592" s="8">
        <f t="shared" si="83"/>
        <v>67.000000000000085</v>
      </c>
      <c r="BE592" s="8">
        <f t="shared" si="84"/>
        <v>44.999999999999972</v>
      </c>
      <c r="BF592" s="8">
        <f t="shared" si="85"/>
        <v>43.999999999999993</v>
      </c>
      <c r="BG592" s="8">
        <f t="shared" si="86"/>
        <v>76.000000000000028</v>
      </c>
      <c r="BH592" s="8">
        <f t="shared" si="87"/>
        <v>17.199999999999971</v>
      </c>
      <c r="BI592" s="8">
        <f t="shared" si="88"/>
        <v>39.999999999999943</v>
      </c>
      <c r="BJ592" s="8">
        <f t="shared" si="89"/>
        <v>37.000000000000014</v>
      </c>
      <c r="BK592" s="8">
        <f t="shared" si="90"/>
        <v>43.000000000000014</v>
      </c>
      <c r="BL592" s="8">
        <f t="shared" si="91"/>
        <v>58.999999999999986</v>
      </c>
      <c r="BM592" s="8">
        <f t="shared" si="92"/>
        <v>54.999999999999986</v>
      </c>
      <c r="BN592" s="8">
        <f t="shared" si="93"/>
        <v>35.760000000000062</v>
      </c>
      <c r="CB592" s="2"/>
      <c r="CC592" s="8">
        <f t="shared" si="94"/>
        <v>116.82999999999994</v>
      </c>
      <c r="CD592" s="8">
        <f t="shared" si="95"/>
        <v>63.199999999999967</v>
      </c>
      <c r="CE592" s="8">
        <f t="shared" si="96"/>
        <v>85.399999999999963</v>
      </c>
    </row>
    <row r="593" spans="1:83" x14ac:dyDescent="0.25">
      <c r="A593" s="5">
        <f t="shared" si="104"/>
        <v>46108</v>
      </c>
      <c r="B593" t="s">
        <v>613</v>
      </c>
      <c r="C593" s="2">
        <v>4.9800000000000004</v>
      </c>
      <c r="D593" s="2">
        <v>4.4400000000000004</v>
      </c>
      <c r="E593" s="2">
        <v>3.11</v>
      </c>
      <c r="F593" s="2">
        <v>4.07</v>
      </c>
      <c r="G593" s="7">
        <v>2.383</v>
      </c>
      <c r="H593" s="2">
        <v>4.8</v>
      </c>
      <c r="I593" s="2">
        <v>2.95</v>
      </c>
      <c r="J593" s="2">
        <v>3.58</v>
      </c>
      <c r="K593" s="2">
        <v>3.85</v>
      </c>
      <c r="L593" s="2">
        <v>3.64</v>
      </c>
      <c r="M593" s="3">
        <v>5.0963000000000003</v>
      </c>
      <c r="N593" s="2"/>
      <c r="O593" s="2">
        <v>4.49</v>
      </c>
      <c r="P593" s="2">
        <v>3.92</v>
      </c>
      <c r="Q593" s="2"/>
      <c r="R593" s="3">
        <v>4.3003</v>
      </c>
      <c r="S593" s="3">
        <v>4.3536999999999999</v>
      </c>
      <c r="T593" s="4">
        <v>3.8610000000000002</v>
      </c>
      <c r="U593" s="4">
        <v>3.8220000000000001</v>
      </c>
      <c r="V593" s="3">
        <v>2.8119999999999998</v>
      </c>
      <c r="W593" s="3">
        <v>2.851</v>
      </c>
      <c r="X593" s="2"/>
      <c r="Y593" s="2">
        <v>4.4000000000000004</v>
      </c>
      <c r="Z593" s="2">
        <v>4.49</v>
      </c>
      <c r="AA593" s="2">
        <v>4.53</v>
      </c>
      <c r="AB593" s="2">
        <v>4.49</v>
      </c>
      <c r="AC593" s="2">
        <v>4.54</v>
      </c>
      <c r="AD593" s="2">
        <v>4.58</v>
      </c>
      <c r="AE593" s="2">
        <v>4.78</v>
      </c>
      <c r="AF593" s="2">
        <v>4.8600000000000003</v>
      </c>
      <c r="AG593" s="2">
        <v>4.92</v>
      </c>
      <c r="AH593" s="2">
        <v>4.9800000000000004</v>
      </c>
      <c r="AI593" s="2">
        <v>5.33</v>
      </c>
      <c r="AJ593" s="2">
        <v>5.55</v>
      </c>
      <c r="AK593" s="2">
        <v>5.61</v>
      </c>
      <c r="AL593" s="11">
        <v>4.4668678999999996</v>
      </c>
      <c r="AM593" s="11">
        <v>4.2445782000000003</v>
      </c>
      <c r="AN593" s="11">
        <v>4.1357087000000003</v>
      </c>
      <c r="AO593" s="11">
        <v>4.1904256999999996</v>
      </c>
      <c r="AP593" s="11">
        <v>4.3123706000000004</v>
      </c>
      <c r="AQ593" s="11">
        <v>4.463228</v>
      </c>
      <c r="AR593" s="11"/>
      <c r="AS593" s="2"/>
      <c r="AT593" s="7">
        <f t="shared" si="97"/>
        <v>4.4070999999999998</v>
      </c>
      <c r="AU593" s="7">
        <f t="shared" si="98"/>
        <v>3.7829999999999999</v>
      </c>
      <c r="AV593" s="7">
        <f t="shared" si="99"/>
        <v>2.89</v>
      </c>
      <c r="AW593" s="2"/>
      <c r="AX593" s="8">
        <f t="shared" si="100"/>
        <v>54</v>
      </c>
      <c r="AY593" s="8">
        <f t="shared" si="101"/>
        <v>62.409999999999989</v>
      </c>
      <c r="AZ593" s="2"/>
      <c r="BA593" s="2">
        <f t="shared" si="102"/>
        <v>0.49000000000000021</v>
      </c>
      <c r="BB593" s="2">
        <f t="shared" si="103"/>
        <v>0.52000000000000046</v>
      </c>
      <c r="BC593" s="2"/>
      <c r="BD593" s="8">
        <f t="shared" si="83"/>
        <v>67.000000000000085</v>
      </c>
      <c r="BE593" s="8">
        <f t="shared" si="84"/>
        <v>47.000000000000021</v>
      </c>
      <c r="BF593" s="8">
        <f t="shared" si="85"/>
        <v>46.999999999999972</v>
      </c>
      <c r="BG593" s="8">
        <f t="shared" si="86"/>
        <v>79.000000000000043</v>
      </c>
      <c r="BH593" s="8">
        <f t="shared" si="87"/>
        <v>27.199999999999982</v>
      </c>
      <c r="BI593" s="8">
        <f t="shared" si="88"/>
        <v>43.99999999999995</v>
      </c>
      <c r="BJ593" s="8">
        <f t="shared" si="89"/>
        <v>41.000000000000014</v>
      </c>
      <c r="BK593" s="8">
        <f t="shared" si="90"/>
        <v>45.000000000000014</v>
      </c>
      <c r="BL593" s="8">
        <f t="shared" si="91"/>
        <v>62.999999999999986</v>
      </c>
      <c r="BM593" s="8">
        <f t="shared" si="92"/>
        <v>58.000000000000007</v>
      </c>
      <c r="BN593" s="8">
        <f t="shared" si="93"/>
        <v>44.490000000000052</v>
      </c>
      <c r="CB593" s="2"/>
      <c r="CC593" s="8">
        <f t="shared" si="94"/>
        <v>110.52</v>
      </c>
      <c r="CD593" s="8">
        <f t="shared" si="95"/>
        <v>74.499999999999972</v>
      </c>
      <c r="CE593" s="8">
        <f t="shared" si="96"/>
        <v>85.5</v>
      </c>
    </row>
    <row r="594" spans="1:83" x14ac:dyDescent="0.25">
      <c r="A594" s="5">
        <f t="shared" si="104"/>
        <v>46111</v>
      </c>
      <c r="B594" t="s">
        <v>614</v>
      </c>
      <c r="C594" s="2">
        <v>4.93</v>
      </c>
      <c r="D594" s="2">
        <v>4.3499999999999996</v>
      </c>
      <c r="E594" s="2">
        <v>3.05</v>
      </c>
      <c r="F594" s="2">
        <v>3.99</v>
      </c>
      <c r="G594" s="7">
        <v>2.36</v>
      </c>
      <c r="H594" s="2">
        <v>4.8099999999999996</v>
      </c>
      <c r="I594" s="2">
        <v>2.87</v>
      </c>
      <c r="J594" s="2">
        <v>3.51</v>
      </c>
      <c r="K594" s="2">
        <v>3.77</v>
      </c>
      <c r="L594" s="2">
        <v>3.58</v>
      </c>
      <c r="M594" s="3">
        <v>5.0705999999999998</v>
      </c>
      <c r="N594" s="2"/>
      <c r="O594" s="2">
        <v>4.46</v>
      </c>
      <c r="P594" s="2">
        <v>3.83</v>
      </c>
      <c r="Q594" s="2"/>
      <c r="R594" s="3">
        <v>4.2731000000000003</v>
      </c>
      <c r="S594" s="3">
        <v>4.3128000000000002</v>
      </c>
      <c r="T594" s="4">
        <v>3.7679999999999998</v>
      </c>
      <c r="U594" s="4">
        <v>3.6930000000000001</v>
      </c>
      <c r="V594" s="3">
        <v>2.75</v>
      </c>
      <c r="W594" s="3">
        <v>2.77</v>
      </c>
      <c r="X594" s="2"/>
      <c r="Y594" s="2">
        <v>4.4000000000000004</v>
      </c>
      <c r="Z594" s="2">
        <v>4.46</v>
      </c>
      <c r="AA594" s="2">
        <v>4.45</v>
      </c>
      <c r="AB594" s="2">
        <v>4.3899999999999997</v>
      </c>
      <c r="AC594" s="2">
        <v>4.51</v>
      </c>
      <c r="AD594" s="2">
        <v>4.53</v>
      </c>
      <c r="AE594" s="2">
        <v>4.71</v>
      </c>
      <c r="AF594" s="2">
        <v>4.8099999999999996</v>
      </c>
      <c r="AG594" s="2">
        <v>4.87</v>
      </c>
      <c r="AH594" s="2">
        <v>4.93</v>
      </c>
      <c r="AI594" s="2">
        <v>5.28</v>
      </c>
      <c r="AJ594" s="2">
        <v>5.5</v>
      </c>
      <c r="AK594" s="2">
        <v>5.54</v>
      </c>
      <c r="AL594" s="11">
        <v>4.4118776000000004</v>
      </c>
      <c r="AM594" s="11">
        <v>4.2077546999999997</v>
      </c>
      <c r="AN594" s="11">
        <v>4.0639813</v>
      </c>
      <c r="AO594" s="11">
        <v>4.1239074000000002</v>
      </c>
      <c r="AP594" s="11">
        <v>4.2752081999999998</v>
      </c>
      <c r="AQ594" s="11">
        <v>4.4464937000000004</v>
      </c>
      <c r="AR594" s="11"/>
      <c r="AS594" s="2"/>
      <c r="AT594" s="7">
        <f t="shared" si="97"/>
        <v>4.3525</v>
      </c>
      <c r="AU594" s="7">
        <f t="shared" si="98"/>
        <v>3.6180000000000003</v>
      </c>
      <c r="AV594" s="7">
        <f t="shared" si="99"/>
        <v>2.79</v>
      </c>
      <c r="AW594" s="2"/>
      <c r="AX594" s="8">
        <f t="shared" si="100"/>
        <v>58.000000000000007</v>
      </c>
      <c r="AY594" s="8">
        <f t="shared" si="101"/>
        <v>73.449999999999974</v>
      </c>
      <c r="AZ594" s="2"/>
      <c r="BA594" s="2">
        <f t="shared" si="102"/>
        <v>0.46999999999999975</v>
      </c>
      <c r="BB594" s="2">
        <f t="shared" si="103"/>
        <v>0.51999999999999957</v>
      </c>
      <c r="BC594" s="2"/>
      <c r="BD594" s="8">
        <f t="shared" si="83"/>
        <v>62.000000000000014</v>
      </c>
      <c r="BE594" s="8">
        <f t="shared" si="84"/>
        <v>37.999999999999943</v>
      </c>
      <c r="BF594" s="8">
        <f t="shared" si="85"/>
        <v>40.999999999999972</v>
      </c>
      <c r="BG594" s="8">
        <f t="shared" si="86"/>
        <v>71.000000000000043</v>
      </c>
      <c r="BH594" s="8">
        <f t="shared" si="87"/>
        <v>24.899999999999967</v>
      </c>
      <c r="BI594" s="8">
        <f t="shared" si="88"/>
        <v>44.999999999999929</v>
      </c>
      <c r="BJ594" s="8">
        <f t="shared" si="89"/>
        <v>33.000000000000007</v>
      </c>
      <c r="BK594" s="8">
        <f t="shared" si="90"/>
        <v>37.999999999999986</v>
      </c>
      <c r="BL594" s="8">
        <f t="shared" si="91"/>
        <v>54.999999999999986</v>
      </c>
      <c r="BM594" s="8">
        <f t="shared" si="92"/>
        <v>52</v>
      </c>
      <c r="BN594" s="8">
        <f t="shared" si="93"/>
        <v>41.92</v>
      </c>
      <c r="CB594" s="2"/>
      <c r="CC594" s="8">
        <f t="shared" si="94"/>
        <v>105.06000000000002</v>
      </c>
      <c r="CD594" s="8">
        <f t="shared" si="95"/>
        <v>58.000000000000007</v>
      </c>
      <c r="CE594" s="8">
        <f t="shared" si="96"/>
        <v>75.499999999999986</v>
      </c>
    </row>
    <row r="595" spans="1:83" x14ac:dyDescent="0.25">
      <c r="A595" s="5">
        <f t="shared" si="104"/>
        <v>46112</v>
      </c>
      <c r="B595" t="s">
        <v>615</v>
      </c>
      <c r="C595" s="2">
        <v>4.88</v>
      </c>
      <c r="D595" s="2">
        <v>4.3</v>
      </c>
      <c r="E595" s="2">
        <v>2.98</v>
      </c>
      <c r="F595" s="2">
        <v>3.84</v>
      </c>
      <c r="G595" s="7">
        <v>2.3519999999999999</v>
      </c>
      <c r="H595" s="2">
        <v>4.76</v>
      </c>
      <c r="I595" s="2">
        <v>2.82</v>
      </c>
      <c r="J595" s="2">
        <v>3.47</v>
      </c>
      <c r="K595" s="2">
        <v>3.66</v>
      </c>
      <c r="L595" s="2">
        <v>3.49</v>
      </c>
      <c r="M595" s="3">
        <v>4.9772999999999996</v>
      </c>
      <c r="N595" s="2"/>
      <c r="O595" s="2">
        <v>4.37</v>
      </c>
      <c r="P595" s="2">
        <v>3.8</v>
      </c>
      <c r="Q595" s="2"/>
      <c r="R595" s="3">
        <v>4.2336</v>
      </c>
      <c r="S595" s="3">
        <v>4.2587000000000002</v>
      </c>
      <c r="T595" s="4">
        <v>3.7309999999999999</v>
      </c>
      <c r="U595" s="4">
        <v>3.649</v>
      </c>
      <c r="V595" s="3">
        <v>2.7490000000000001</v>
      </c>
      <c r="W595" s="3">
        <v>2.7610000000000001</v>
      </c>
      <c r="X595" s="2"/>
      <c r="Y595" s="2">
        <v>4.37</v>
      </c>
      <c r="Z595" s="2">
        <v>4.37</v>
      </c>
      <c r="AA595" s="2">
        <v>4.38</v>
      </c>
      <c r="AB595" s="2" t="e">
        <v>#N/A</v>
      </c>
      <c r="AC595" s="2">
        <v>4.43</v>
      </c>
      <c r="AD595" s="2">
        <v>4.4800000000000004</v>
      </c>
      <c r="AE595" s="2">
        <v>4.62</v>
      </c>
      <c r="AF595" s="2">
        <v>4.76</v>
      </c>
      <c r="AG595" s="2">
        <v>4.82</v>
      </c>
      <c r="AH595" s="2">
        <v>4.88</v>
      </c>
      <c r="AI595" s="2">
        <v>5.24</v>
      </c>
      <c r="AJ595" s="2">
        <v>5.44</v>
      </c>
      <c r="AK595" s="2">
        <v>5.49</v>
      </c>
      <c r="AL595" s="11">
        <v>4.2879445</v>
      </c>
      <c r="AM595" s="11">
        <v>4.1117812999999996</v>
      </c>
      <c r="AN595" s="11">
        <v>3.9979371000000001</v>
      </c>
      <c r="AO595" s="11">
        <v>4.0712248000000004</v>
      </c>
      <c r="AP595" s="11">
        <v>4.2307606</v>
      </c>
      <c r="AQ595" s="11">
        <v>4.4104570000000001</v>
      </c>
      <c r="AR595" s="11"/>
      <c r="AS595" s="2"/>
      <c r="AT595" s="7">
        <f t="shared" si="97"/>
        <v>4.2838000000000003</v>
      </c>
      <c r="AU595" s="7">
        <f t="shared" si="98"/>
        <v>3.5670000000000002</v>
      </c>
      <c r="AV595" s="7">
        <f t="shared" si="99"/>
        <v>2.7730000000000001</v>
      </c>
      <c r="AW595" s="2"/>
      <c r="AX595" s="8">
        <f t="shared" si="100"/>
        <v>58.000000000000007</v>
      </c>
      <c r="AY595" s="8">
        <f t="shared" si="101"/>
        <v>71.680000000000007</v>
      </c>
      <c r="AZ595" s="2"/>
      <c r="BA595" s="2">
        <f t="shared" si="102"/>
        <v>0.50999999999999979</v>
      </c>
      <c r="BB595" s="2">
        <f t="shared" si="103"/>
        <v>0.5</v>
      </c>
      <c r="BC595" s="2"/>
      <c r="BD595" s="8">
        <f t="shared" si="83"/>
        <v>57.000000000000028</v>
      </c>
      <c r="BE595" s="8">
        <f t="shared" si="84"/>
        <v>32.999999999999964</v>
      </c>
      <c r="BF595" s="8">
        <f t="shared" si="85"/>
        <v>33.999999999999986</v>
      </c>
      <c r="BG595" s="8">
        <f t="shared" si="86"/>
        <v>56.000000000000007</v>
      </c>
      <c r="BH595" s="8">
        <f t="shared" si="87"/>
        <v>24.099999999999966</v>
      </c>
      <c r="BI595" s="8">
        <f t="shared" si="88"/>
        <v>39.999999999999943</v>
      </c>
      <c r="BJ595" s="8">
        <f t="shared" si="89"/>
        <v>27.999999999999979</v>
      </c>
      <c r="BK595" s="8">
        <f t="shared" si="90"/>
        <v>34.000000000000028</v>
      </c>
      <c r="BL595" s="8">
        <f t="shared" si="91"/>
        <v>43.999999999999993</v>
      </c>
      <c r="BM595" s="8">
        <f t="shared" si="92"/>
        <v>43.000000000000014</v>
      </c>
      <c r="BN595" s="8">
        <f t="shared" si="93"/>
        <v>32.589999999999989</v>
      </c>
      <c r="CB595" s="2"/>
      <c r="CC595" s="8">
        <f t="shared" si="94"/>
        <v>98.19000000000004</v>
      </c>
      <c r="CD595" s="8">
        <f t="shared" si="95"/>
        <v>52.899999999999991</v>
      </c>
      <c r="CE595" s="8">
        <f t="shared" si="96"/>
        <v>73.8</v>
      </c>
    </row>
    <row r="596" spans="1:83" x14ac:dyDescent="0.25">
      <c r="A596" s="5">
        <f t="shared" si="104"/>
        <v>46113</v>
      </c>
      <c r="B596" t="s">
        <v>616</v>
      </c>
      <c r="C596" s="2">
        <v>4.82</v>
      </c>
      <c r="D596" s="2">
        <v>4.33</v>
      </c>
      <c r="E596" s="2">
        <v>2.99</v>
      </c>
      <c r="F596" s="2">
        <v>3.84</v>
      </c>
      <c r="G596" s="7">
        <v>2.3130000000000002</v>
      </c>
      <c r="H596" s="2">
        <v>4.6399999999999997</v>
      </c>
      <c r="I596" s="2">
        <v>2.8</v>
      </c>
      <c r="J596" s="2">
        <v>3.5</v>
      </c>
      <c r="K596" s="2">
        <v>3.68</v>
      </c>
      <c r="L596" s="2">
        <v>3.46</v>
      </c>
      <c r="M596" s="3">
        <v>4.9074</v>
      </c>
      <c r="N596" s="2"/>
      <c r="O596" s="2">
        <v>4.3</v>
      </c>
      <c r="P596" s="2">
        <v>3.8</v>
      </c>
      <c r="Q596" s="2"/>
      <c r="R596" s="3">
        <v>4.1412000000000004</v>
      </c>
      <c r="S596" s="3">
        <v>4.1822999999999997</v>
      </c>
      <c r="T596" s="4">
        <v>3.6709999999999998</v>
      </c>
      <c r="U596" s="4">
        <v>3.5779999999999998</v>
      </c>
      <c r="V596" s="3">
        <v>2.6989999999999998</v>
      </c>
      <c r="W596" s="3">
        <v>2.72</v>
      </c>
      <c r="X596" s="2"/>
      <c r="Y596" s="2">
        <v>4.26</v>
      </c>
      <c r="Z596" s="2">
        <v>4.3</v>
      </c>
      <c r="AA596" s="2">
        <v>4.3099999999999996</v>
      </c>
      <c r="AB596" s="2">
        <v>4.33</v>
      </c>
      <c r="AC596" s="2">
        <v>4.37</v>
      </c>
      <c r="AD596" s="2">
        <v>4.42</v>
      </c>
      <c r="AE596" s="2">
        <v>4.57</v>
      </c>
      <c r="AF596" s="2">
        <v>4.7</v>
      </c>
      <c r="AG596" s="2">
        <v>4.7699999999999996</v>
      </c>
      <c r="AH596" s="2">
        <v>4.82</v>
      </c>
      <c r="AI596" s="2">
        <v>5.18</v>
      </c>
      <c r="AJ596" s="2">
        <v>5.4</v>
      </c>
      <c r="AK596" s="2">
        <v>5.45</v>
      </c>
      <c r="AL596" s="11">
        <v>4.2632887000000004</v>
      </c>
      <c r="AM596" s="11">
        <v>4.1028041000000002</v>
      </c>
      <c r="AN596" s="11">
        <v>3.9903521999999998</v>
      </c>
      <c r="AO596" s="11">
        <v>4.0587809999999998</v>
      </c>
      <c r="AP596" s="11">
        <v>4.2022905000000002</v>
      </c>
      <c r="AQ596" s="11">
        <v>4.3666650999999996</v>
      </c>
      <c r="AR596" s="11"/>
      <c r="AS596" s="2"/>
      <c r="AT596" s="7">
        <f t="shared" si="97"/>
        <v>4.2233999999999989</v>
      </c>
      <c r="AU596" s="7">
        <f t="shared" si="98"/>
        <v>3.4849999999999999</v>
      </c>
      <c r="AV596" s="7">
        <f t="shared" si="99"/>
        <v>2.7410000000000005</v>
      </c>
      <c r="AW596" s="2"/>
      <c r="AX596" s="8">
        <f t="shared" si="100"/>
        <v>49.000000000000021</v>
      </c>
      <c r="AY596" s="8">
        <f t="shared" si="101"/>
        <v>73.839999999999904</v>
      </c>
      <c r="AZ596" s="2"/>
      <c r="BA596" s="2">
        <f t="shared" si="102"/>
        <v>0.52000000000000046</v>
      </c>
      <c r="BB596" s="2">
        <f t="shared" si="103"/>
        <v>0.53000000000000025</v>
      </c>
      <c r="BC596" s="2"/>
      <c r="BD596" s="8">
        <f t="shared" si="83"/>
        <v>51.000000000000071</v>
      </c>
      <c r="BE596" s="8">
        <f t="shared" si="84"/>
        <v>35.999999999999986</v>
      </c>
      <c r="BF596" s="8">
        <f t="shared" si="85"/>
        <v>35.000000000000007</v>
      </c>
      <c r="BG596" s="8">
        <f t="shared" si="86"/>
        <v>56.000000000000007</v>
      </c>
      <c r="BH596" s="8">
        <f t="shared" si="87"/>
        <v>20.199999999999996</v>
      </c>
      <c r="BI596" s="8">
        <f t="shared" si="88"/>
        <v>27.999999999999936</v>
      </c>
      <c r="BJ596" s="8">
        <f t="shared" si="89"/>
        <v>25.999999999999979</v>
      </c>
      <c r="BK596" s="8">
        <f t="shared" si="90"/>
        <v>37.000000000000014</v>
      </c>
      <c r="BL596" s="8">
        <f t="shared" si="91"/>
        <v>46</v>
      </c>
      <c r="BM596" s="8">
        <f t="shared" si="92"/>
        <v>39.999999999999993</v>
      </c>
      <c r="BN596" s="8">
        <f t="shared" si="93"/>
        <v>25.600000000000023</v>
      </c>
      <c r="CB596" s="2"/>
      <c r="CC596" s="8">
        <f t="shared" si="94"/>
        <v>92.149999999999906</v>
      </c>
      <c r="CD596" s="8">
        <f t="shared" si="95"/>
        <v>44.69999999999996</v>
      </c>
      <c r="CE596" s="8">
        <f t="shared" si="96"/>
        <v>70.600000000000037</v>
      </c>
    </row>
    <row r="597" spans="1:83" x14ac:dyDescent="0.25">
      <c r="A597" s="5">
        <f t="shared" si="104"/>
        <v>46114</v>
      </c>
      <c r="B597" t="s">
        <v>617</v>
      </c>
      <c r="C597" s="2">
        <v>4.8499999999999996</v>
      </c>
      <c r="D597" s="2">
        <v>4.3099999999999996</v>
      </c>
      <c r="E597" s="2">
        <v>3</v>
      </c>
      <c r="F597" s="2">
        <v>3.87</v>
      </c>
      <c r="G597" s="7">
        <v>2.3860000000000001</v>
      </c>
      <c r="H597" s="2">
        <v>4.76</v>
      </c>
      <c r="I597" s="2">
        <v>2.84</v>
      </c>
      <c r="J597" s="2">
        <v>3.48</v>
      </c>
      <c r="K597" s="2">
        <v>3.7</v>
      </c>
      <c r="L597" s="2">
        <v>3.49</v>
      </c>
      <c r="M597" s="3">
        <v>5.0376000000000003</v>
      </c>
      <c r="N597" s="2"/>
      <c r="O597" s="2">
        <v>4.3</v>
      </c>
      <c r="P597" s="2">
        <v>3.8</v>
      </c>
      <c r="Q597" s="2"/>
      <c r="R597" s="3">
        <v>4.1680999999999999</v>
      </c>
      <c r="S597" s="3">
        <v>4.2000999999999999</v>
      </c>
      <c r="T597" s="4">
        <v>3.7410000000000001</v>
      </c>
      <c r="U597" s="4">
        <v>3.673</v>
      </c>
      <c r="V597" s="3">
        <v>2.738</v>
      </c>
      <c r="W597" s="3">
        <v>2.7429999999999999</v>
      </c>
      <c r="X597" s="2"/>
      <c r="Y597" s="2">
        <v>4.3</v>
      </c>
      <c r="Z597" s="2">
        <v>4.3</v>
      </c>
      <c r="AA597" s="2">
        <v>4.34</v>
      </c>
      <c r="AB597" s="2">
        <v>4.34</v>
      </c>
      <c r="AC597" s="2">
        <v>4.3899999999999997</v>
      </c>
      <c r="AD597" s="2">
        <v>4.43</v>
      </c>
      <c r="AE597" s="2">
        <v>4.57</v>
      </c>
      <c r="AF597" s="2">
        <v>4.7300000000000004</v>
      </c>
      <c r="AG597" s="2">
        <v>4.78</v>
      </c>
      <c r="AH597" s="2">
        <v>4.8499999999999996</v>
      </c>
      <c r="AI597" s="2">
        <v>5.21</v>
      </c>
      <c r="AJ597" s="2">
        <v>5.41</v>
      </c>
      <c r="AK597" s="2">
        <v>5.46</v>
      </c>
      <c r="AL597" s="11">
        <v>4.2949796999999998</v>
      </c>
      <c r="AM597" s="11">
        <v>4.102106</v>
      </c>
      <c r="AN597" s="11">
        <v>3.9768273999999999</v>
      </c>
      <c r="AO597" s="11">
        <v>4.0545916999999996</v>
      </c>
      <c r="AP597" s="11">
        <v>4.2097118</v>
      </c>
      <c r="AQ597" s="11">
        <v>4.3793889000000004</v>
      </c>
      <c r="AR597" s="11"/>
      <c r="AS597" s="2"/>
      <c r="AT597" s="7">
        <f t="shared" si="97"/>
        <v>4.2321</v>
      </c>
      <c r="AU597" s="7">
        <f t="shared" si="98"/>
        <v>3.605</v>
      </c>
      <c r="AV597" s="7">
        <f t="shared" si="99"/>
        <v>2.7479999999999998</v>
      </c>
      <c r="AW597" s="2"/>
      <c r="AX597" s="8">
        <f t="shared" si="100"/>
        <v>54</v>
      </c>
      <c r="AY597" s="8">
        <f t="shared" si="101"/>
        <v>62.71</v>
      </c>
      <c r="AZ597" s="2"/>
      <c r="BA597" s="2">
        <f t="shared" si="102"/>
        <v>0.54999999999999982</v>
      </c>
      <c r="BB597" s="2">
        <f t="shared" si="103"/>
        <v>0.50999999999999979</v>
      </c>
      <c r="BC597" s="2"/>
      <c r="BD597" s="8">
        <f t="shared" si="83"/>
        <v>54</v>
      </c>
      <c r="BE597" s="8">
        <f t="shared" si="84"/>
        <v>33.999999999999943</v>
      </c>
      <c r="BF597" s="8">
        <f t="shared" si="85"/>
        <v>35.999999999999986</v>
      </c>
      <c r="BG597" s="8">
        <f t="shared" si="86"/>
        <v>59.000000000000028</v>
      </c>
      <c r="BH597" s="8">
        <f t="shared" si="87"/>
        <v>27.499999999999993</v>
      </c>
      <c r="BI597" s="8">
        <f t="shared" si="88"/>
        <v>39.999999999999943</v>
      </c>
      <c r="BJ597" s="8">
        <f t="shared" si="89"/>
        <v>29.999999999999982</v>
      </c>
      <c r="BK597" s="8">
        <f t="shared" si="90"/>
        <v>35.000000000000007</v>
      </c>
      <c r="BL597" s="8">
        <f t="shared" si="91"/>
        <v>48</v>
      </c>
      <c r="BM597" s="8">
        <f t="shared" si="92"/>
        <v>43.000000000000014</v>
      </c>
      <c r="BN597" s="8">
        <f t="shared" si="93"/>
        <v>38.620000000000054</v>
      </c>
      <c r="CB597" s="2"/>
      <c r="CC597" s="8">
        <f t="shared" si="94"/>
        <v>93.02000000000001</v>
      </c>
      <c r="CD597" s="8">
        <f t="shared" si="95"/>
        <v>56.699999999999974</v>
      </c>
      <c r="CE597" s="8">
        <f t="shared" si="96"/>
        <v>71.299999999999969</v>
      </c>
    </row>
    <row r="598" spans="1:83" x14ac:dyDescent="0.25">
      <c r="A598" s="5">
        <f t="shared" si="104"/>
        <v>46115</v>
      </c>
      <c r="B598" t="s">
        <v>618</v>
      </c>
      <c r="C598" s="2">
        <v>4.8499999999999996</v>
      </c>
      <c r="D598" s="2">
        <v>4.3499999999999996</v>
      </c>
      <c r="E598" s="2">
        <v>3</v>
      </c>
      <c r="F598" s="2">
        <v>3.86</v>
      </c>
      <c r="G598" s="7">
        <v>2.3820000000000001</v>
      </c>
      <c r="H598" s="2" t="e">
        <v>#N/A</v>
      </c>
      <c r="I598" s="2">
        <v>2.85</v>
      </c>
      <c r="J598" s="2" t="e">
        <v>#N/A</v>
      </c>
      <c r="K598" s="2">
        <v>3.68</v>
      </c>
      <c r="L598" s="2">
        <v>3.49</v>
      </c>
      <c r="M598" s="3">
        <v>5.0376000000000003</v>
      </c>
      <c r="N598" s="2"/>
      <c r="O598" s="2">
        <v>4.29</v>
      </c>
      <c r="P598" s="2">
        <v>3.85</v>
      </c>
      <c r="Q598" s="2"/>
      <c r="R598" s="3">
        <v>4.1680999999999999</v>
      </c>
      <c r="S598" s="3">
        <v>4.2000999999999999</v>
      </c>
      <c r="T598" s="4">
        <v>3.714</v>
      </c>
      <c r="U598" s="4">
        <v>3.6419999999999999</v>
      </c>
      <c r="V598" s="3">
        <v>2.738</v>
      </c>
      <c r="W598" s="3">
        <v>2.7429999999999999</v>
      </c>
      <c r="X598" s="2"/>
      <c r="Y598" s="2" t="e">
        <v>#N/A</v>
      </c>
      <c r="Z598" s="2">
        <v>4.29</v>
      </c>
      <c r="AA598" s="2">
        <v>4.34</v>
      </c>
      <c r="AB598" s="2" t="e">
        <v>#N/A</v>
      </c>
      <c r="AC598" s="2" t="e">
        <v>#N/A</v>
      </c>
      <c r="AD598" s="2" t="e">
        <v>#N/A</v>
      </c>
      <c r="AE598" s="2">
        <v>4.57</v>
      </c>
      <c r="AF598" s="2" t="e">
        <v>#N/A</v>
      </c>
      <c r="AG598" s="2" t="e">
        <v>#N/A</v>
      </c>
      <c r="AH598" s="2">
        <v>4.8499999999999996</v>
      </c>
      <c r="AI598" s="2">
        <v>5.2</v>
      </c>
      <c r="AJ598" s="2" t="e">
        <v>#N/A</v>
      </c>
      <c r="AK598" s="2">
        <v>5.47</v>
      </c>
      <c r="AL598" s="11" t="e">
        <v>#N/A</v>
      </c>
      <c r="AM598" s="11" t="e">
        <v>#N/A</v>
      </c>
      <c r="AN598" s="11" t="e">
        <v>#N/A</v>
      </c>
      <c r="AO598" s="11" t="e">
        <v>#N/A</v>
      </c>
      <c r="AP598" s="11" t="e">
        <v>#N/A</v>
      </c>
      <c r="AQ598" s="11" t="e">
        <v>#N/A</v>
      </c>
      <c r="AR598" s="11"/>
      <c r="AS598" s="2"/>
      <c r="AT598" s="7">
        <f t="shared" si="97"/>
        <v>4.2321</v>
      </c>
      <c r="AU598" s="7">
        <f t="shared" si="98"/>
        <v>3.57</v>
      </c>
      <c r="AV598" s="7">
        <f t="shared" si="99"/>
        <v>2.7479999999999998</v>
      </c>
      <c r="AW598" s="2"/>
      <c r="AX598" s="8">
        <f t="shared" si="100"/>
        <v>50</v>
      </c>
      <c r="AY598" s="8">
        <f t="shared" si="101"/>
        <v>66.210000000000008</v>
      </c>
      <c r="AZ598" s="2"/>
      <c r="BA598" s="2">
        <f t="shared" si="102"/>
        <v>0.55999999999999961</v>
      </c>
      <c r="BB598" s="2">
        <f t="shared" si="103"/>
        <v>0.49999999999999956</v>
      </c>
      <c r="BC598" s="2"/>
      <c r="BD598" s="8">
        <f t="shared" si="83"/>
        <v>54</v>
      </c>
      <c r="BE598" s="8">
        <f t="shared" si="84"/>
        <v>37.999999999999943</v>
      </c>
      <c r="BF598" s="8">
        <f t="shared" si="85"/>
        <v>35.999999999999986</v>
      </c>
      <c r="BG598" s="8">
        <f t="shared" si="86"/>
        <v>58.000000000000007</v>
      </c>
      <c r="BH598" s="8">
        <f t="shared" si="87"/>
        <v>27.099999999999991</v>
      </c>
      <c r="BI598" s="8" t="e">
        <f t="shared" si="88"/>
        <v>#N/A</v>
      </c>
      <c r="BJ598" s="8">
        <f t="shared" si="89"/>
        <v>31.000000000000007</v>
      </c>
      <c r="BK598" s="8" t="e">
        <f t="shared" si="90"/>
        <v>#N/A</v>
      </c>
      <c r="BL598" s="8">
        <f t="shared" si="91"/>
        <v>46</v>
      </c>
      <c r="BM598" s="8">
        <f t="shared" si="92"/>
        <v>43.000000000000014</v>
      </c>
      <c r="BN598" s="8">
        <f t="shared" si="93"/>
        <v>38.620000000000054</v>
      </c>
      <c r="CB598" s="2"/>
      <c r="CC598" s="8">
        <f t="shared" si="94"/>
        <v>93.02000000000001</v>
      </c>
      <c r="CD598" s="8">
        <f t="shared" si="95"/>
        <v>53.19999999999996</v>
      </c>
      <c r="CE598" s="8">
        <f t="shared" si="96"/>
        <v>71.299999999999969</v>
      </c>
    </row>
    <row r="599" spans="1:83" x14ac:dyDescent="0.25">
      <c r="A599" s="5">
        <f t="shared" si="104"/>
        <v>46118</v>
      </c>
      <c r="B599" t="s">
        <v>619</v>
      </c>
      <c r="C599" s="2">
        <v>4.8499999999999996</v>
      </c>
      <c r="D599" s="2">
        <v>4.34</v>
      </c>
      <c r="E599" s="2">
        <v>3</v>
      </c>
      <c r="F599" s="2">
        <v>3.86</v>
      </c>
      <c r="G599" s="7">
        <v>2.4239999999999999</v>
      </c>
      <c r="H599" s="2" t="e">
        <v>#N/A</v>
      </c>
      <c r="I599" s="2">
        <v>2.88</v>
      </c>
      <c r="J599" s="2">
        <v>3.47</v>
      </c>
      <c r="K599" s="2">
        <v>3.68</v>
      </c>
      <c r="L599" s="2">
        <v>3.48</v>
      </c>
      <c r="M599" s="3">
        <v>5.0376000000000003</v>
      </c>
      <c r="N599" s="2"/>
      <c r="O599" s="2">
        <v>4.3099999999999996</v>
      </c>
      <c r="P599" s="2">
        <v>3.85</v>
      </c>
      <c r="Q599" s="2"/>
      <c r="R599" s="3">
        <v>4.1680999999999999</v>
      </c>
      <c r="S599" s="3">
        <v>4.2000999999999999</v>
      </c>
      <c r="T599" s="4">
        <v>3.738</v>
      </c>
      <c r="U599" s="4">
        <v>3.673</v>
      </c>
      <c r="V599" s="3">
        <v>2.738</v>
      </c>
      <c r="W599" s="3">
        <v>2.7429999999999999</v>
      </c>
      <c r="X599" s="2"/>
      <c r="Y599" s="2">
        <v>4.3099999999999996</v>
      </c>
      <c r="Z599" s="2">
        <v>4.3099999999999996</v>
      </c>
      <c r="AA599" s="2">
        <v>4.34</v>
      </c>
      <c r="AB599" s="2">
        <v>4.3499999999999996</v>
      </c>
      <c r="AC599" s="2">
        <v>4.4000000000000004</v>
      </c>
      <c r="AD599" s="2">
        <v>4.4400000000000004</v>
      </c>
      <c r="AE599" s="2">
        <v>4.58</v>
      </c>
      <c r="AF599" s="2">
        <v>4.72</v>
      </c>
      <c r="AG599" s="2">
        <v>4.78</v>
      </c>
      <c r="AH599" s="2">
        <v>4.8499999999999996</v>
      </c>
      <c r="AI599" s="2">
        <v>5.21</v>
      </c>
      <c r="AJ599" s="2">
        <v>5.41</v>
      </c>
      <c r="AK599" s="2">
        <v>5.48</v>
      </c>
      <c r="AL599" s="11" t="e">
        <v>#N/A</v>
      </c>
      <c r="AM599" s="11" t="e">
        <v>#N/A</v>
      </c>
      <c r="AN599" s="11" t="e">
        <v>#N/A</v>
      </c>
      <c r="AO599" s="11" t="e">
        <v>#N/A</v>
      </c>
      <c r="AP599" s="11" t="e">
        <v>#N/A</v>
      </c>
      <c r="AQ599" s="11" t="e">
        <v>#N/A</v>
      </c>
      <c r="AR599" s="11"/>
      <c r="AS599" s="2"/>
      <c r="AT599" s="7">
        <f t="shared" si="97"/>
        <v>4.2321</v>
      </c>
      <c r="AU599" s="7">
        <f t="shared" si="98"/>
        <v>3.6080000000000001</v>
      </c>
      <c r="AV599" s="7">
        <f t="shared" si="99"/>
        <v>2.7479999999999998</v>
      </c>
      <c r="AW599" s="2"/>
      <c r="AX599" s="8">
        <f t="shared" si="100"/>
        <v>50.999999999999979</v>
      </c>
      <c r="AY599" s="8">
        <f t="shared" si="101"/>
        <v>62.409999999999989</v>
      </c>
      <c r="AZ599" s="2"/>
      <c r="BA599" s="2">
        <f t="shared" si="102"/>
        <v>0.54</v>
      </c>
      <c r="BB599" s="2">
        <f t="shared" si="103"/>
        <v>0.48999999999999977</v>
      </c>
      <c r="BC599" s="2"/>
      <c r="BD599" s="8">
        <f t="shared" si="83"/>
        <v>54</v>
      </c>
      <c r="BE599" s="8">
        <f t="shared" si="84"/>
        <v>36.999999999999964</v>
      </c>
      <c r="BF599" s="8">
        <f t="shared" si="85"/>
        <v>35.999999999999986</v>
      </c>
      <c r="BG599" s="8">
        <f t="shared" si="86"/>
        <v>58.000000000000007</v>
      </c>
      <c r="BH599" s="8">
        <f t="shared" si="87"/>
        <v>31.299999999999972</v>
      </c>
      <c r="BI599" s="8" t="e">
        <f t="shared" si="88"/>
        <v>#N/A</v>
      </c>
      <c r="BJ599" s="8">
        <f t="shared" si="89"/>
        <v>33.999999999999986</v>
      </c>
      <c r="BK599" s="8">
        <f t="shared" si="90"/>
        <v>34.000000000000028</v>
      </c>
      <c r="BL599" s="8">
        <f t="shared" si="91"/>
        <v>46</v>
      </c>
      <c r="BM599" s="8">
        <f t="shared" si="92"/>
        <v>41.999999999999993</v>
      </c>
      <c r="BN599" s="8">
        <f t="shared" si="93"/>
        <v>38.620000000000054</v>
      </c>
      <c r="CB599" s="2"/>
      <c r="CC599" s="8">
        <f t="shared" si="94"/>
        <v>93.02000000000001</v>
      </c>
      <c r="CD599" s="8">
        <f t="shared" si="95"/>
        <v>56.999999999999986</v>
      </c>
      <c r="CE599" s="8">
        <f t="shared" si="96"/>
        <v>71.299999999999969</v>
      </c>
    </row>
    <row r="600" spans="1:83" x14ac:dyDescent="0.25">
      <c r="A600" s="5">
        <f t="shared" si="104"/>
        <v>46119</v>
      </c>
      <c r="B600" t="s">
        <v>620</v>
      </c>
      <c r="C600" s="2">
        <v>4.8899999999999997</v>
      </c>
      <c r="D600" s="2">
        <v>4.33</v>
      </c>
      <c r="E600" s="2">
        <v>3.06</v>
      </c>
      <c r="F600" s="2">
        <v>3.95</v>
      </c>
      <c r="G600" s="7">
        <v>2.39</v>
      </c>
      <c r="H600" s="2">
        <v>4.75</v>
      </c>
      <c r="I600" s="2">
        <v>2.86</v>
      </c>
      <c r="J600" s="2">
        <v>3.49</v>
      </c>
      <c r="K600" s="2">
        <v>3.77</v>
      </c>
      <c r="L600" s="2">
        <v>3.55</v>
      </c>
      <c r="M600" s="3">
        <v>4.9886999999999997</v>
      </c>
      <c r="N600" s="2"/>
      <c r="O600" s="2">
        <v>4.45</v>
      </c>
      <c r="P600" s="2">
        <v>3.83</v>
      </c>
      <c r="Q600" s="2"/>
      <c r="R600" s="3">
        <v>4.2386999999999997</v>
      </c>
      <c r="S600" s="3">
        <v>4.2689000000000004</v>
      </c>
      <c r="T600" s="4">
        <v>3.7530000000000001</v>
      </c>
      <c r="U600" s="4">
        <v>3.6819999999999999</v>
      </c>
      <c r="V600" s="3">
        <v>2.8290000000000002</v>
      </c>
      <c r="W600" s="3">
        <v>2.8479999999999999</v>
      </c>
      <c r="X600" s="2"/>
      <c r="Y600" s="2">
        <v>4.3899999999999997</v>
      </c>
      <c r="Z600" s="2">
        <v>4.45</v>
      </c>
      <c r="AA600" s="2">
        <v>4.43</v>
      </c>
      <c r="AB600" s="2">
        <v>4.41</v>
      </c>
      <c r="AC600" s="2">
        <v>4.45</v>
      </c>
      <c r="AD600" s="2">
        <v>4.5</v>
      </c>
      <c r="AE600" s="2">
        <v>4.6500000000000004</v>
      </c>
      <c r="AF600" s="2">
        <v>4.78</v>
      </c>
      <c r="AG600" s="2">
        <v>4.8499999999999996</v>
      </c>
      <c r="AH600" s="2">
        <v>4.8899999999999997</v>
      </c>
      <c r="AI600" s="2">
        <v>5.23</v>
      </c>
      <c r="AJ600" s="2">
        <v>5.46</v>
      </c>
      <c r="AK600" s="2">
        <v>5.56</v>
      </c>
      <c r="AL600" s="11">
        <v>4.3707227</v>
      </c>
      <c r="AM600" s="11">
        <v>4.1825574000000003</v>
      </c>
      <c r="AN600" s="11">
        <v>4.0350204999999999</v>
      </c>
      <c r="AO600" s="11">
        <v>4.0950511000000001</v>
      </c>
      <c r="AP600" s="11">
        <v>4.2535255999999997</v>
      </c>
      <c r="AQ600" s="11">
        <v>4.4291159999999996</v>
      </c>
      <c r="AR600" s="11"/>
      <c r="AS600" s="2"/>
      <c r="AT600" s="7">
        <f t="shared" si="97"/>
        <v>4.299100000000001</v>
      </c>
      <c r="AU600" s="7">
        <f t="shared" si="98"/>
        <v>3.6109999999999998</v>
      </c>
      <c r="AV600" s="7">
        <f t="shared" si="99"/>
        <v>2.8669999999999995</v>
      </c>
      <c r="AW600" s="2"/>
      <c r="AX600" s="8">
        <f t="shared" si="100"/>
        <v>55.999999999999957</v>
      </c>
      <c r="AY600" s="8">
        <f t="shared" si="101"/>
        <v>68.81000000000013</v>
      </c>
      <c r="AZ600" s="2"/>
      <c r="BA600" s="2">
        <f t="shared" si="102"/>
        <v>0.4399999999999995</v>
      </c>
      <c r="BB600" s="2">
        <f t="shared" si="103"/>
        <v>0.5</v>
      </c>
      <c r="BC600" s="2"/>
      <c r="BD600" s="8">
        <f t="shared" si="83"/>
        <v>58.000000000000007</v>
      </c>
      <c r="BE600" s="8">
        <f t="shared" si="84"/>
        <v>35.999999999999986</v>
      </c>
      <c r="BF600" s="8">
        <f t="shared" si="85"/>
        <v>41.999999999999993</v>
      </c>
      <c r="BG600" s="8">
        <f t="shared" si="86"/>
        <v>67.000000000000043</v>
      </c>
      <c r="BH600" s="8">
        <f t="shared" si="87"/>
        <v>27.899999999999991</v>
      </c>
      <c r="BI600" s="8">
        <f t="shared" si="88"/>
        <v>38.999999999999972</v>
      </c>
      <c r="BJ600" s="8">
        <f t="shared" si="89"/>
        <v>31.999999999999986</v>
      </c>
      <c r="BK600" s="8">
        <f t="shared" si="90"/>
        <v>36.000000000000028</v>
      </c>
      <c r="BL600" s="8">
        <f t="shared" si="91"/>
        <v>54.999999999999986</v>
      </c>
      <c r="BM600" s="8">
        <f t="shared" si="92"/>
        <v>48.999999999999979</v>
      </c>
      <c r="BN600" s="8">
        <f t="shared" si="93"/>
        <v>33.72999999999999</v>
      </c>
      <c r="CB600" s="2"/>
      <c r="CC600" s="8">
        <f t="shared" si="94"/>
        <v>99.720000000000113</v>
      </c>
      <c r="CD600" s="8">
        <f t="shared" si="95"/>
        <v>57.299999999999955</v>
      </c>
      <c r="CE600" s="8">
        <f t="shared" si="96"/>
        <v>83.199999999999946</v>
      </c>
    </row>
    <row r="601" spans="1:83" x14ac:dyDescent="0.25">
      <c r="A601" s="5">
        <f t="shared" si="104"/>
        <v>46120</v>
      </c>
      <c r="B601" t="s">
        <v>621</v>
      </c>
      <c r="C601" s="2">
        <v>4.71</v>
      </c>
      <c r="D601" s="2">
        <v>4.29</v>
      </c>
      <c r="E601" s="2">
        <v>2.95</v>
      </c>
      <c r="F601" s="2">
        <v>3.71</v>
      </c>
      <c r="G601" s="7">
        <v>2.3690000000000002</v>
      </c>
      <c r="H601" s="2">
        <v>4.66</v>
      </c>
      <c r="I601" s="2">
        <v>2.72</v>
      </c>
      <c r="J601" s="2">
        <v>3.46</v>
      </c>
      <c r="K601" s="2">
        <v>3.59</v>
      </c>
      <c r="L601" s="2">
        <v>3.4</v>
      </c>
      <c r="M601" s="3">
        <v>4.8604000000000003</v>
      </c>
      <c r="N601" s="2"/>
      <c r="O601" s="2">
        <v>4.18</v>
      </c>
      <c r="P601" s="2">
        <v>3.79</v>
      </c>
      <c r="Q601" s="2"/>
      <c r="R601" s="3">
        <v>4.0411000000000001</v>
      </c>
      <c r="S601" s="3">
        <v>4.0404</v>
      </c>
      <c r="T601" s="4">
        <v>3.6709999999999998</v>
      </c>
      <c r="U601" s="4">
        <v>3.5670000000000002</v>
      </c>
      <c r="V601" s="3">
        <v>2.573</v>
      </c>
      <c r="W601" s="3">
        <v>2.59</v>
      </c>
      <c r="X601" s="2"/>
      <c r="Y601" s="2">
        <v>4.16</v>
      </c>
      <c r="Z601" s="2">
        <v>4.18</v>
      </c>
      <c r="AA601" s="2">
        <v>4.18</v>
      </c>
      <c r="AB601" s="2">
        <v>4.2</v>
      </c>
      <c r="AC601" s="2">
        <v>4.26</v>
      </c>
      <c r="AD601" s="2">
        <v>4.3099999999999996</v>
      </c>
      <c r="AE601" s="2">
        <v>4.45</v>
      </c>
      <c r="AF601" s="2">
        <v>4.59</v>
      </c>
      <c r="AG601" s="2">
        <v>4.6500000000000004</v>
      </c>
      <c r="AH601" s="2">
        <v>4.71</v>
      </c>
      <c r="AI601" s="2">
        <v>5.09</v>
      </c>
      <c r="AJ601" s="2">
        <v>5.3</v>
      </c>
      <c r="AK601" s="2">
        <v>5.34</v>
      </c>
      <c r="AL601" s="11">
        <v>4.0816258999999997</v>
      </c>
      <c r="AM601" s="11">
        <v>3.9473253000000001</v>
      </c>
      <c r="AN601" s="11">
        <v>3.8862144000000001</v>
      </c>
      <c r="AO601" s="11">
        <v>3.9784106000000001</v>
      </c>
      <c r="AP601" s="11">
        <v>4.1258599</v>
      </c>
      <c r="AQ601" s="11">
        <v>4.2860233000000001</v>
      </c>
      <c r="AR601" s="11"/>
      <c r="AS601" s="2"/>
      <c r="AT601" s="7">
        <f t="shared" si="97"/>
        <v>4.0396999999999998</v>
      </c>
      <c r="AU601" s="7">
        <f t="shared" si="98"/>
        <v>3.4630000000000005</v>
      </c>
      <c r="AV601" s="7">
        <f t="shared" si="99"/>
        <v>2.6069999999999998</v>
      </c>
      <c r="AW601" s="2"/>
      <c r="AX601" s="8">
        <f t="shared" si="100"/>
        <v>41.999999999999993</v>
      </c>
      <c r="AY601" s="8">
        <f t="shared" si="101"/>
        <v>57.669999999999931</v>
      </c>
      <c r="AZ601" s="2"/>
      <c r="BA601" s="2">
        <f t="shared" si="102"/>
        <v>0.53000000000000025</v>
      </c>
      <c r="BB601" s="2">
        <f t="shared" si="103"/>
        <v>0.5</v>
      </c>
      <c r="BC601" s="2"/>
      <c r="BD601" s="8">
        <f t="shared" si="83"/>
        <v>40.000000000000036</v>
      </c>
      <c r="BE601" s="8">
        <f t="shared" si="84"/>
        <v>31.999999999999986</v>
      </c>
      <c r="BF601" s="8">
        <f t="shared" si="85"/>
        <v>31.000000000000007</v>
      </c>
      <c r="BG601" s="8">
        <f t="shared" si="86"/>
        <v>43.000000000000014</v>
      </c>
      <c r="BH601" s="8">
        <f t="shared" si="87"/>
        <v>25.8</v>
      </c>
      <c r="BI601" s="8">
        <f t="shared" si="88"/>
        <v>29.999999999999982</v>
      </c>
      <c r="BJ601" s="8">
        <f t="shared" si="89"/>
        <v>18.000000000000014</v>
      </c>
      <c r="BK601" s="8">
        <f t="shared" si="90"/>
        <v>33.000000000000007</v>
      </c>
      <c r="BL601" s="8">
        <f t="shared" si="91"/>
        <v>36.999999999999964</v>
      </c>
      <c r="BM601" s="8">
        <f t="shared" si="92"/>
        <v>33.999999999999986</v>
      </c>
      <c r="BN601" s="8">
        <f t="shared" si="93"/>
        <v>20.900000000000052</v>
      </c>
      <c r="CB601" s="2"/>
      <c r="CC601" s="8">
        <f t="shared" si="94"/>
        <v>73.78</v>
      </c>
      <c r="CD601" s="8">
        <f t="shared" si="95"/>
        <v>42.500000000000028</v>
      </c>
      <c r="CE601" s="8">
        <f t="shared" si="96"/>
        <v>57.19999999999996</v>
      </c>
    </row>
    <row r="602" spans="1:83" x14ac:dyDescent="0.25">
      <c r="A602" s="5">
        <f t="shared" si="104"/>
        <v>46121</v>
      </c>
      <c r="B602" t="s">
        <v>622</v>
      </c>
      <c r="C602" s="2">
        <v>4.76</v>
      </c>
      <c r="D602" s="2">
        <v>4.29</v>
      </c>
      <c r="E602" s="2">
        <v>3</v>
      </c>
      <c r="F602" s="2">
        <v>3.73</v>
      </c>
      <c r="G602" s="7">
        <v>2.379</v>
      </c>
      <c r="H602" s="2">
        <v>4.7300000000000004</v>
      </c>
      <c r="I602" s="2">
        <v>2.78</v>
      </c>
      <c r="J602" s="2">
        <v>3.45</v>
      </c>
      <c r="K602" s="2">
        <v>3.63</v>
      </c>
      <c r="L602" s="2">
        <v>3.44</v>
      </c>
      <c r="M602" s="3">
        <v>4.9146999999999998</v>
      </c>
      <c r="N602" s="2"/>
      <c r="O602" s="2">
        <v>4.1900000000000004</v>
      </c>
      <c r="P602" s="2">
        <v>3.78</v>
      </c>
      <c r="Q602" s="2"/>
      <c r="R602" s="3">
        <v>4.0438000000000001</v>
      </c>
      <c r="S602" s="3">
        <v>4.0513000000000003</v>
      </c>
      <c r="T602" s="4">
        <v>3.7069999999999999</v>
      </c>
      <c r="U602" s="4">
        <v>3.6139999999999999</v>
      </c>
      <c r="V602" s="3">
        <v>2.593</v>
      </c>
      <c r="W602" s="3">
        <v>2.617</v>
      </c>
      <c r="X602" s="2"/>
      <c r="Y602" s="2">
        <v>4.1500000000000004</v>
      </c>
      <c r="Z602" s="2">
        <v>4.1900000000000004</v>
      </c>
      <c r="AA602" s="2">
        <v>4.21</v>
      </c>
      <c r="AB602" s="2">
        <v>4.2300000000000004</v>
      </c>
      <c r="AC602" s="2">
        <v>4.29</v>
      </c>
      <c r="AD602" s="2">
        <v>4.3499999999999996</v>
      </c>
      <c r="AE602" s="2">
        <v>4.4800000000000004</v>
      </c>
      <c r="AF602" s="2">
        <v>4.63</v>
      </c>
      <c r="AG602" s="2">
        <v>4.7</v>
      </c>
      <c r="AH602" s="2">
        <v>4.76</v>
      </c>
      <c r="AI602" s="2">
        <v>5.0999999999999996</v>
      </c>
      <c r="AJ602" s="2">
        <v>5.35</v>
      </c>
      <c r="AK602" s="2">
        <v>5.44</v>
      </c>
      <c r="AL602" s="11">
        <v>4.0928193999999998</v>
      </c>
      <c r="AM602" s="11">
        <v>3.9702115</v>
      </c>
      <c r="AN602" s="11">
        <v>3.9369456</v>
      </c>
      <c r="AO602" s="11">
        <v>4.0423239000000004</v>
      </c>
      <c r="AP602" s="11">
        <v>4.1881981000000001</v>
      </c>
      <c r="AQ602" s="11">
        <v>4.3436402000000003</v>
      </c>
      <c r="AR602" s="11"/>
      <c r="AS602" s="2"/>
      <c r="AT602" s="7">
        <f t="shared" si="97"/>
        <v>4.0588000000000006</v>
      </c>
      <c r="AU602" s="7">
        <f t="shared" si="98"/>
        <v>3.5209999999999999</v>
      </c>
      <c r="AV602" s="7">
        <f t="shared" si="99"/>
        <v>2.641</v>
      </c>
      <c r="AW602" s="2"/>
      <c r="AX602" s="8">
        <f t="shared" si="100"/>
        <v>46.999999999999972</v>
      </c>
      <c r="AY602" s="8">
        <f t="shared" si="101"/>
        <v>53.780000000000072</v>
      </c>
      <c r="AZ602" s="2"/>
      <c r="BA602" s="2">
        <f t="shared" si="102"/>
        <v>0.5699999999999994</v>
      </c>
      <c r="BB602" s="2">
        <f t="shared" si="103"/>
        <v>0.51000000000000023</v>
      </c>
      <c r="BC602" s="2"/>
      <c r="BD602" s="8">
        <f t="shared" si="83"/>
        <v>45.000000000000014</v>
      </c>
      <c r="BE602" s="8">
        <f t="shared" si="84"/>
        <v>31.999999999999986</v>
      </c>
      <c r="BF602" s="8">
        <f t="shared" si="85"/>
        <v>35.999999999999986</v>
      </c>
      <c r="BG602" s="8">
        <f t="shared" si="86"/>
        <v>45.000000000000014</v>
      </c>
      <c r="BH602" s="8">
        <f t="shared" si="87"/>
        <v>26.799999999999979</v>
      </c>
      <c r="BI602" s="8">
        <f t="shared" si="88"/>
        <v>37.000000000000014</v>
      </c>
      <c r="BJ602" s="8">
        <f t="shared" si="89"/>
        <v>23.999999999999979</v>
      </c>
      <c r="BK602" s="8">
        <f t="shared" si="90"/>
        <v>32.000000000000028</v>
      </c>
      <c r="BL602" s="8">
        <f t="shared" si="91"/>
        <v>40.999999999999972</v>
      </c>
      <c r="BM602" s="8">
        <f t="shared" si="92"/>
        <v>37.999999999999986</v>
      </c>
      <c r="BN602" s="8">
        <f t="shared" si="93"/>
        <v>26.330000000000009</v>
      </c>
      <c r="CB602" s="2"/>
      <c r="CC602" s="8">
        <f t="shared" si="94"/>
        <v>75.690000000000083</v>
      </c>
      <c r="CD602" s="8">
        <f t="shared" si="95"/>
        <v>48.299999999999969</v>
      </c>
      <c r="CE602" s="8">
        <f t="shared" si="96"/>
        <v>60.599999999999987</v>
      </c>
    </row>
    <row r="603" spans="1:83" x14ac:dyDescent="0.25">
      <c r="A603" s="5">
        <f t="shared" si="104"/>
        <v>46122</v>
      </c>
      <c r="B603" t="s">
        <v>623</v>
      </c>
      <c r="C603" s="2">
        <v>4.83</v>
      </c>
      <c r="D603" s="2">
        <v>4.3099999999999996</v>
      </c>
      <c r="E603" s="2">
        <v>3.05</v>
      </c>
      <c r="F603" s="2">
        <v>3.84</v>
      </c>
      <c r="G603" s="7">
        <v>2.4470000000000001</v>
      </c>
      <c r="H603" s="2">
        <v>4.7300000000000004</v>
      </c>
      <c r="I603" s="2">
        <v>2.8</v>
      </c>
      <c r="J603" s="2">
        <v>3.47</v>
      </c>
      <c r="K603" s="2">
        <v>3.69</v>
      </c>
      <c r="L603" s="2">
        <v>3.51</v>
      </c>
      <c r="M603" s="3">
        <v>4.9667000000000003</v>
      </c>
      <c r="N603" s="2"/>
      <c r="O603" s="2">
        <v>4.2699999999999996</v>
      </c>
      <c r="P603" s="2">
        <v>3.8</v>
      </c>
      <c r="Q603" s="2"/>
      <c r="R603" s="3">
        <v>4.1158000000000001</v>
      </c>
      <c r="S603" s="3">
        <v>4.1386000000000003</v>
      </c>
      <c r="T603" s="4">
        <v>3.702</v>
      </c>
      <c r="U603" s="4">
        <v>3.609</v>
      </c>
      <c r="V603" s="3">
        <v>2.6739999999999999</v>
      </c>
      <c r="W603" s="3">
        <v>2.7010000000000001</v>
      </c>
      <c r="X603" s="2"/>
      <c r="Y603" s="2">
        <v>4.22</v>
      </c>
      <c r="Z603" s="2">
        <v>4.2699999999999996</v>
      </c>
      <c r="AA603" s="2">
        <v>4.26</v>
      </c>
      <c r="AB603" s="2">
        <v>4.3099999999999996</v>
      </c>
      <c r="AC603" s="2">
        <v>4.3600000000000003</v>
      </c>
      <c r="AD603" s="2">
        <v>4.42</v>
      </c>
      <c r="AE603" s="2">
        <v>4.54</v>
      </c>
      <c r="AF603" s="2">
        <v>4.71</v>
      </c>
      <c r="AG603" s="2">
        <v>4.78</v>
      </c>
      <c r="AH603" s="2">
        <v>4.83</v>
      </c>
      <c r="AI603" s="2">
        <v>5.21</v>
      </c>
      <c r="AJ603" s="2">
        <v>5.44</v>
      </c>
      <c r="AK603" s="2">
        <v>5.47</v>
      </c>
      <c r="AL603" s="11">
        <v>4.1874868000000003</v>
      </c>
      <c r="AM603" s="11">
        <v>4.0538732</v>
      </c>
      <c r="AN603" s="11">
        <v>4.0318325000000002</v>
      </c>
      <c r="AO603" s="11">
        <v>4.1206281000000002</v>
      </c>
      <c r="AP603" s="11">
        <v>4.2528098999999999</v>
      </c>
      <c r="AQ603" s="11">
        <v>4.4047289999999997</v>
      </c>
      <c r="AR603" s="11"/>
      <c r="AS603" s="2"/>
      <c r="AT603" s="7">
        <f t="shared" si="97"/>
        <v>4.1614000000000004</v>
      </c>
      <c r="AU603" s="7">
        <f t="shared" si="98"/>
        <v>3.516</v>
      </c>
      <c r="AV603" s="7">
        <f t="shared" si="99"/>
        <v>2.7280000000000002</v>
      </c>
      <c r="AW603" s="2"/>
      <c r="AX603" s="8">
        <f t="shared" si="100"/>
        <v>52.000000000000043</v>
      </c>
      <c r="AY603" s="8">
        <f t="shared" si="101"/>
        <v>64.540000000000049</v>
      </c>
      <c r="AZ603" s="2"/>
      <c r="BA603" s="2">
        <f t="shared" si="102"/>
        <v>0.5600000000000005</v>
      </c>
      <c r="BB603" s="2">
        <f t="shared" si="103"/>
        <v>0.50999999999999979</v>
      </c>
      <c r="BC603" s="2"/>
      <c r="BD603" s="8">
        <f t="shared" si="83"/>
        <v>52.000000000000043</v>
      </c>
      <c r="BE603" s="8">
        <f t="shared" si="84"/>
        <v>33.999999999999943</v>
      </c>
      <c r="BF603" s="8">
        <f t="shared" si="85"/>
        <v>40.999999999999972</v>
      </c>
      <c r="BG603" s="8">
        <f t="shared" si="86"/>
        <v>56.000000000000007</v>
      </c>
      <c r="BH603" s="8">
        <f t="shared" si="87"/>
        <v>33.599999999999987</v>
      </c>
      <c r="BI603" s="8">
        <f t="shared" si="88"/>
        <v>37.000000000000014</v>
      </c>
      <c r="BJ603" s="8">
        <f t="shared" si="89"/>
        <v>25.999999999999979</v>
      </c>
      <c r="BK603" s="8">
        <f t="shared" si="90"/>
        <v>34.000000000000028</v>
      </c>
      <c r="BL603" s="8">
        <f t="shared" si="91"/>
        <v>46.999999999999972</v>
      </c>
      <c r="BM603" s="8">
        <f t="shared" si="92"/>
        <v>44.999999999999972</v>
      </c>
      <c r="BN603" s="8">
        <f t="shared" si="93"/>
        <v>31.530000000000058</v>
      </c>
      <c r="CB603" s="2"/>
      <c r="CC603" s="8">
        <f t="shared" si="94"/>
        <v>85.95000000000006</v>
      </c>
      <c r="CD603" s="8">
        <f t="shared" si="95"/>
        <v>47.799999999999976</v>
      </c>
      <c r="CE603" s="8">
        <f t="shared" si="96"/>
        <v>69.300000000000011</v>
      </c>
    </row>
    <row r="604" spans="1:83" x14ac:dyDescent="0.25">
      <c r="A604" s="5">
        <f t="shared" si="104"/>
        <v>46125</v>
      </c>
      <c r="B604" t="s">
        <v>624</v>
      </c>
      <c r="C604" s="2">
        <v>4.84</v>
      </c>
      <c r="D604" s="2">
        <v>4.3</v>
      </c>
      <c r="E604" s="2">
        <v>3.07</v>
      </c>
      <c r="F604" s="2">
        <v>3.85</v>
      </c>
      <c r="G604" s="7">
        <v>2.4740000000000002</v>
      </c>
      <c r="H604" s="2">
        <v>4.79</v>
      </c>
      <c r="I604" s="2">
        <v>2.79</v>
      </c>
      <c r="J604" s="2">
        <v>3.47</v>
      </c>
      <c r="K604" s="2">
        <v>3.72</v>
      </c>
      <c r="L604" s="2">
        <v>3.52</v>
      </c>
      <c r="M604" s="3">
        <v>5.0166000000000004</v>
      </c>
      <c r="N604" s="2"/>
      <c r="O604" s="2">
        <v>4.29</v>
      </c>
      <c r="P604" s="2">
        <v>3.78</v>
      </c>
      <c r="Q604" s="2"/>
      <c r="R604" s="3">
        <v>4.1516999999999999</v>
      </c>
      <c r="S604" s="3">
        <v>4.1772999999999998</v>
      </c>
      <c r="T604" s="4">
        <v>3.7210000000000001</v>
      </c>
      <c r="U604" s="4">
        <v>3.6379999999999999</v>
      </c>
      <c r="V604" s="3">
        <v>2.7090000000000001</v>
      </c>
      <c r="W604" s="3">
        <v>2.734</v>
      </c>
      <c r="X604" s="2"/>
      <c r="Y604" s="2">
        <v>4.25</v>
      </c>
      <c r="Z604" s="2">
        <v>4.29</v>
      </c>
      <c r="AA604" s="2">
        <v>4.3099999999999996</v>
      </c>
      <c r="AB604" s="2">
        <v>4.33</v>
      </c>
      <c r="AC604" s="2">
        <v>4.37</v>
      </c>
      <c r="AD604" s="2">
        <v>4.43</v>
      </c>
      <c r="AE604" s="2">
        <v>4.59</v>
      </c>
      <c r="AF604" s="2">
        <v>4.72</v>
      </c>
      <c r="AG604" s="2">
        <v>4.79</v>
      </c>
      <c r="AH604" s="2">
        <v>4.84</v>
      </c>
      <c r="AI604" s="2">
        <v>5.23</v>
      </c>
      <c r="AJ604" s="2">
        <v>5.46</v>
      </c>
      <c r="AK604" s="2">
        <v>5.52</v>
      </c>
      <c r="AL604" s="11">
        <v>4.2201829000000002</v>
      </c>
      <c r="AM604" s="11">
        <v>4.0791284000000001</v>
      </c>
      <c r="AN604" s="11">
        <v>4.0168656</v>
      </c>
      <c r="AO604" s="11">
        <v>4.0898478999999996</v>
      </c>
      <c r="AP604" s="11">
        <v>4.2348942999999997</v>
      </c>
      <c r="AQ604" s="11">
        <v>4.4123998999999996</v>
      </c>
      <c r="AR604" s="11"/>
      <c r="AS604" s="2"/>
      <c r="AT604" s="7">
        <f t="shared" si="97"/>
        <v>4.2028999999999996</v>
      </c>
      <c r="AU604" s="7">
        <f t="shared" si="98"/>
        <v>3.5549999999999997</v>
      </c>
      <c r="AV604" s="7">
        <f t="shared" si="99"/>
        <v>2.7589999999999999</v>
      </c>
      <c r="AW604" s="2"/>
      <c r="AX604" s="8">
        <f t="shared" si="100"/>
        <v>54</v>
      </c>
      <c r="AY604" s="8">
        <f t="shared" si="101"/>
        <v>64.789999999999992</v>
      </c>
      <c r="AZ604" s="2"/>
      <c r="BA604" s="2">
        <f t="shared" si="102"/>
        <v>0.54999999999999982</v>
      </c>
      <c r="BB604" s="2">
        <f t="shared" si="103"/>
        <v>0.52</v>
      </c>
      <c r="BC604" s="2"/>
      <c r="BD604" s="8">
        <f t="shared" si="83"/>
        <v>53.000000000000028</v>
      </c>
      <c r="BE604" s="8">
        <f t="shared" si="84"/>
        <v>32.999999999999964</v>
      </c>
      <c r="BF604" s="8">
        <f t="shared" si="85"/>
        <v>42.999999999999972</v>
      </c>
      <c r="BG604" s="8">
        <f t="shared" si="86"/>
        <v>57.000000000000028</v>
      </c>
      <c r="BH604" s="8">
        <f t="shared" si="87"/>
        <v>36.299999999999997</v>
      </c>
      <c r="BI604" s="8">
        <f t="shared" si="88"/>
        <v>42.999999999999972</v>
      </c>
      <c r="BJ604" s="8">
        <f t="shared" si="89"/>
        <v>25</v>
      </c>
      <c r="BK604" s="8">
        <f t="shared" si="90"/>
        <v>34.000000000000028</v>
      </c>
      <c r="BL604" s="8">
        <f t="shared" si="91"/>
        <v>50</v>
      </c>
      <c r="BM604" s="8">
        <f t="shared" si="92"/>
        <v>46</v>
      </c>
      <c r="BN604" s="8">
        <f t="shared" si="93"/>
        <v>36.520000000000067</v>
      </c>
      <c r="CB604" s="2"/>
      <c r="CC604" s="8">
        <f t="shared" si="94"/>
        <v>90.09999999999998</v>
      </c>
      <c r="CD604" s="8">
        <f t="shared" si="95"/>
        <v>51.699999999999946</v>
      </c>
      <c r="CE604" s="8">
        <f t="shared" si="96"/>
        <v>72.399999999999977</v>
      </c>
    </row>
    <row r="605" spans="1:83" x14ac:dyDescent="0.25">
      <c r="A605" s="5">
        <f t="shared" si="104"/>
        <v>46126</v>
      </c>
      <c r="B605" t="s">
        <v>625</v>
      </c>
      <c r="C605" s="2">
        <v>4.7699999999999996</v>
      </c>
      <c r="D605" s="2">
        <v>4.26</v>
      </c>
      <c r="E605" s="2">
        <v>3.03</v>
      </c>
      <c r="F605" s="2">
        <v>3.77</v>
      </c>
      <c r="G605" s="7">
        <v>2.4159999999999999</v>
      </c>
      <c r="H605" s="2">
        <v>4.7</v>
      </c>
      <c r="I605" s="2">
        <v>2.81</v>
      </c>
      <c r="J605" s="2">
        <v>3.43</v>
      </c>
      <c r="K605" s="2">
        <v>3.65</v>
      </c>
      <c r="L605" s="2">
        <v>3.48</v>
      </c>
      <c r="M605" s="3">
        <v>4.9497</v>
      </c>
      <c r="N605" s="2"/>
      <c r="O605" s="2">
        <v>4.2</v>
      </c>
      <c r="P605" s="2">
        <v>3.75</v>
      </c>
      <c r="Q605" s="2"/>
      <c r="R605" s="3">
        <v>4.0538999999999996</v>
      </c>
      <c r="S605" s="3">
        <v>4.0591999999999997</v>
      </c>
      <c r="T605" s="4">
        <v>3.69</v>
      </c>
      <c r="U605" s="4">
        <v>3.597</v>
      </c>
      <c r="V605" s="3">
        <v>2.5920000000000001</v>
      </c>
      <c r="W605" s="3">
        <v>2.6179999999999999</v>
      </c>
      <c r="X605" s="2"/>
      <c r="Y605" s="2">
        <v>4.16</v>
      </c>
      <c r="Z605" s="2">
        <v>4.2</v>
      </c>
      <c r="AA605" s="2">
        <v>4.1900000000000004</v>
      </c>
      <c r="AB605" s="2">
        <v>4.24</v>
      </c>
      <c r="AC605" s="2">
        <v>4.3</v>
      </c>
      <c r="AD605" s="2">
        <v>4.3499999999999996</v>
      </c>
      <c r="AE605" s="2">
        <v>4.4800000000000004</v>
      </c>
      <c r="AF605" s="2">
        <v>4.6500000000000004</v>
      </c>
      <c r="AG605" s="2">
        <v>4.72</v>
      </c>
      <c r="AH605" s="2">
        <v>4.7699999999999996</v>
      </c>
      <c r="AI605" s="2">
        <v>5.16</v>
      </c>
      <c r="AJ605" s="2">
        <v>5.38</v>
      </c>
      <c r="AK605" s="2">
        <v>5.43</v>
      </c>
      <c r="AL605" s="11">
        <v>4.1056790000000003</v>
      </c>
      <c r="AM605" s="11">
        <v>3.9713037</v>
      </c>
      <c r="AN605" s="11">
        <v>3.9252980000000002</v>
      </c>
      <c r="AO605" s="11">
        <v>4.0330978000000002</v>
      </c>
      <c r="AP605" s="11">
        <v>4.1988232999999999</v>
      </c>
      <c r="AQ605" s="11">
        <v>4.3773369999999998</v>
      </c>
      <c r="AR605" s="11"/>
      <c r="AS605" s="2"/>
      <c r="AT605" s="7">
        <f t="shared" si="97"/>
        <v>4.0644999999999998</v>
      </c>
      <c r="AU605" s="7">
        <f t="shared" si="98"/>
        <v>3.504</v>
      </c>
      <c r="AV605" s="7">
        <f t="shared" si="99"/>
        <v>2.6439999999999997</v>
      </c>
      <c r="AW605" s="2"/>
      <c r="AX605" s="8">
        <f t="shared" si="100"/>
        <v>50.999999999999979</v>
      </c>
      <c r="AY605" s="8">
        <f t="shared" si="101"/>
        <v>56.049999999999976</v>
      </c>
      <c r="AZ605" s="2"/>
      <c r="BA605" s="2">
        <f t="shared" si="102"/>
        <v>0.5699999999999994</v>
      </c>
      <c r="BB605" s="2">
        <f t="shared" si="103"/>
        <v>0.50999999999999979</v>
      </c>
      <c r="BC605" s="2"/>
      <c r="BD605" s="8">
        <f t="shared" si="83"/>
        <v>46</v>
      </c>
      <c r="BE605" s="8">
        <f t="shared" si="84"/>
        <v>28.999999999999957</v>
      </c>
      <c r="BF605" s="8">
        <f t="shared" si="85"/>
        <v>38.999999999999972</v>
      </c>
      <c r="BG605" s="8">
        <f t="shared" si="86"/>
        <v>49.000000000000021</v>
      </c>
      <c r="BH605" s="8">
        <f t="shared" si="87"/>
        <v>30.499999999999972</v>
      </c>
      <c r="BI605" s="8">
        <f t="shared" si="88"/>
        <v>33.999999999999986</v>
      </c>
      <c r="BJ605" s="8">
        <f t="shared" si="89"/>
        <v>27</v>
      </c>
      <c r="BK605" s="8">
        <f t="shared" si="90"/>
        <v>30.000000000000028</v>
      </c>
      <c r="BL605" s="8">
        <f t="shared" si="91"/>
        <v>42.999999999999972</v>
      </c>
      <c r="BM605" s="8">
        <f t="shared" si="92"/>
        <v>41.999999999999993</v>
      </c>
      <c r="BN605" s="8">
        <f t="shared" si="93"/>
        <v>29.830000000000023</v>
      </c>
      <c r="CB605" s="2"/>
      <c r="CC605" s="8">
        <f t="shared" si="94"/>
        <v>76.259999999999991</v>
      </c>
      <c r="CD605" s="8">
        <f t="shared" si="95"/>
        <v>46.599999999999973</v>
      </c>
      <c r="CE605" s="8">
        <f t="shared" si="96"/>
        <v>60.899999999999956</v>
      </c>
    </row>
    <row r="606" spans="1:83" x14ac:dyDescent="0.25">
      <c r="A606" s="5">
        <f t="shared" si="104"/>
        <v>46127</v>
      </c>
      <c r="B606" t="s">
        <v>626</v>
      </c>
      <c r="C606" s="2">
        <v>4.82</v>
      </c>
      <c r="D606" s="2">
        <v>4.29</v>
      </c>
      <c r="E606" s="2">
        <v>3.04</v>
      </c>
      <c r="F606" s="2">
        <v>3.82</v>
      </c>
      <c r="G606" s="7">
        <v>2.4089999999999998</v>
      </c>
      <c r="H606" s="2">
        <v>4.67</v>
      </c>
      <c r="I606" s="2">
        <v>2.79</v>
      </c>
      <c r="J606" s="2">
        <v>3.47</v>
      </c>
      <c r="K606" s="2">
        <v>3.68</v>
      </c>
      <c r="L606" s="2">
        <v>3.49</v>
      </c>
      <c r="M606" s="3">
        <v>4.9291</v>
      </c>
      <c r="N606" s="2"/>
      <c r="O606" s="2">
        <v>4.24</v>
      </c>
      <c r="P606" s="2">
        <v>3.77</v>
      </c>
      <c r="Q606" s="2"/>
      <c r="R606" s="3">
        <v>4.0762</v>
      </c>
      <c r="S606" s="3">
        <v>4.0843999999999996</v>
      </c>
      <c r="T606" s="4">
        <v>3.6909999999999998</v>
      </c>
      <c r="U606" s="4">
        <v>3.5880000000000001</v>
      </c>
      <c r="V606" s="3">
        <v>2.597</v>
      </c>
      <c r="W606" s="3">
        <v>2.6280000000000001</v>
      </c>
      <c r="X606" s="2"/>
      <c r="Y606" s="2">
        <v>4.2</v>
      </c>
      <c r="Z606" s="2">
        <v>4.24</v>
      </c>
      <c r="AA606" s="2">
        <v>4.2699999999999996</v>
      </c>
      <c r="AB606" s="2">
        <v>4.29</v>
      </c>
      <c r="AC606" s="2">
        <v>4.34</v>
      </c>
      <c r="AD606" s="2">
        <v>4.4000000000000004</v>
      </c>
      <c r="AE606" s="2">
        <v>4.54</v>
      </c>
      <c r="AF606" s="2">
        <v>4.6900000000000004</v>
      </c>
      <c r="AG606" s="2">
        <v>4.76</v>
      </c>
      <c r="AH606" s="2">
        <v>4.82</v>
      </c>
      <c r="AI606" s="2">
        <v>5.23</v>
      </c>
      <c r="AJ606" s="2">
        <v>5.43</v>
      </c>
      <c r="AK606" s="2">
        <v>5.52</v>
      </c>
      <c r="AL606" s="11">
        <v>4.1421505999999999</v>
      </c>
      <c r="AM606" s="11">
        <v>4.0073790000000002</v>
      </c>
      <c r="AN606" s="11">
        <v>3.9755850000000001</v>
      </c>
      <c r="AO606" s="11">
        <v>4.0897154999999996</v>
      </c>
      <c r="AP606" s="11">
        <v>4.2479439000000001</v>
      </c>
      <c r="AQ606" s="11">
        <v>4.4122595000000002</v>
      </c>
      <c r="AR606" s="11"/>
      <c r="AS606" s="2"/>
      <c r="AT606" s="7">
        <f t="shared" si="97"/>
        <v>4.0925999999999991</v>
      </c>
      <c r="AU606" s="7">
        <f t="shared" si="98"/>
        <v>3.4850000000000003</v>
      </c>
      <c r="AV606" s="7">
        <f t="shared" si="99"/>
        <v>2.6590000000000003</v>
      </c>
      <c r="AW606" s="2"/>
      <c r="AX606" s="8">
        <f t="shared" si="100"/>
        <v>53.000000000000028</v>
      </c>
      <c r="AY606" s="8">
        <f t="shared" si="101"/>
        <v>60.759999999999877</v>
      </c>
      <c r="AZ606" s="2"/>
      <c r="BA606" s="2">
        <f t="shared" si="102"/>
        <v>0.58000000000000007</v>
      </c>
      <c r="BB606" s="2">
        <f t="shared" si="103"/>
        <v>0.52</v>
      </c>
      <c r="BC606" s="2"/>
      <c r="BD606" s="8">
        <f t="shared" si="83"/>
        <v>51.000000000000071</v>
      </c>
      <c r="BE606" s="8">
        <f t="shared" si="84"/>
        <v>31.999999999999986</v>
      </c>
      <c r="BF606" s="8">
        <f t="shared" si="85"/>
        <v>39.999999999999993</v>
      </c>
      <c r="BG606" s="8">
        <f t="shared" si="86"/>
        <v>54</v>
      </c>
      <c r="BH606" s="8">
        <f t="shared" si="87"/>
        <v>29.799999999999962</v>
      </c>
      <c r="BI606" s="8">
        <f t="shared" si="88"/>
        <v>30.999999999999961</v>
      </c>
      <c r="BJ606" s="8">
        <f t="shared" si="89"/>
        <v>25</v>
      </c>
      <c r="BK606" s="8">
        <f t="shared" si="90"/>
        <v>34.000000000000028</v>
      </c>
      <c r="BL606" s="8">
        <f t="shared" si="91"/>
        <v>46</v>
      </c>
      <c r="BM606" s="8">
        <f t="shared" si="92"/>
        <v>43.000000000000014</v>
      </c>
      <c r="BN606" s="8">
        <f t="shared" si="93"/>
        <v>27.770000000000028</v>
      </c>
      <c r="CB606" s="2"/>
      <c r="CC606" s="8">
        <f t="shared" si="94"/>
        <v>79.069999999999936</v>
      </c>
      <c r="CD606" s="8">
        <f t="shared" si="95"/>
        <v>44.7</v>
      </c>
      <c r="CE606" s="8">
        <f t="shared" si="96"/>
        <v>62.400000000000013</v>
      </c>
    </row>
    <row r="607" spans="1:83" x14ac:dyDescent="0.25">
      <c r="A607" s="5">
        <f t="shared" si="104"/>
        <v>46128</v>
      </c>
      <c r="B607" t="s">
        <v>627</v>
      </c>
      <c r="C607" s="2">
        <v>4.87</v>
      </c>
      <c r="D607" s="2">
        <v>4.32</v>
      </c>
      <c r="E607" s="2">
        <v>3.05</v>
      </c>
      <c r="F607" s="2">
        <v>3.82</v>
      </c>
      <c r="G607" s="7">
        <v>2.4079999999999999</v>
      </c>
      <c r="H607" s="2">
        <v>4.68</v>
      </c>
      <c r="I607" s="2">
        <v>2.76</v>
      </c>
      <c r="J607" s="2">
        <v>3.5</v>
      </c>
      <c r="K607" s="2">
        <v>3.69</v>
      </c>
      <c r="L607" s="2">
        <v>3.5</v>
      </c>
      <c r="M607" s="3">
        <v>4.9566999999999997</v>
      </c>
      <c r="N607" s="2"/>
      <c r="O607" s="2">
        <v>4.28</v>
      </c>
      <c r="P607" s="2">
        <v>3.78</v>
      </c>
      <c r="Q607" s="2"/>
      <c r="R607" s="3">
        <v>4.0545999999999998</v>
      </c>
      <c r="S607" s="3">
        <v>4.0595999999999997</v>
      </c>
      <c r="T607" s="4">
        <v>3.68</v>
      </c>
      <c r="U607" s="4">
        <v>3.5790000000000002</v>
      </c>
      <c r="V607" s="3">
        <v>2.5710000000000002</v>
      </c>
      <c r="W607" s="3">
        <v>2.6120000000000001</v>
      </c>
      <c r="X607" s="2"/>
      <c r="Y607" s="2">
        <v>4.22</v>
      </c>
      <c r="Z607" s="2">
        <v>4.28</v>
      </c>
      <c r="AA607" s="2">
        <v>4.09</v>
      </c>
      <c r="AB607" s="2">
        <v>4.3099999999999996</v>
      </c>
      <c r="AC607" s="2">
        <v>4.3600000000000003</v>
      </c>
      <c r="AD607" s="2">
        <v>4.43</v>
      </c>
      <c r="AE607" s="2">
        <v>4.59</v>
      </c>
      <c r="AF607" s="2">
        <v>4.75</v>
      </c>
      <c r="AG607" s="2">
        <v>4.82</v>
      </c>
      <c r="AH607" s="2">
        <v>4.87</v>
      </c>
      <c r="AI607" s="2">
        <v>5.29</v>
      </c>
      <c r="AJ607" s="2">
        <v>5.51</v>
      </c>
      <c r="AK607" s="2">
        <v>5.58</v>
      </c>
      <c r="AL607" s="11">
        <v>4.1232854000000003</v>
      </c>
      <c r="AM607" s="11">
        <v>3.9928762999999998</v>
      </c>
      <c r="AN607" s="11">
        <v>3.9958669000000002</v>
      </c>
      <c r="AO607" s="11">
        <v>4.1356945999999999</v>
      </c>
      <c r="AP607" s="11">
        <v>4.3076525999999999</v>
      </c>
      <c r="AQ607" s="11">
        <v>4.4837014999999996</v>
      </c>
      <c r="AR607" s="11"/>
      <c r="AS607" s="2"/>
      <c r="AT607" s="7">
        <f t="shared" si="97"/>
        <v>4.0645999999999995</v>
      </c>
      <c r="AU607" s="7">
        <f t="shared" si="98"/>
        <v>3.4780000000000002</v>
      </c>
      <c r="AV607" s="7">
        <f t="shared" si="99"/>
        <v>2.653</v>
      </c>
      <c r="AW607" s="2"/>
      <c r="AX607" s="8">
        <f t="shared" si="100"/>
        <v>54.999999999999986</v>
      </c>
      <c r="AY607" s="8">
        <f t="shared" si="101"/>
        <v>58.659999999999933</v>
      </c>
      <c r="AZ607" s="2"/>
      <c r="BA607" s="2">
        <f t="shared" si="102"/>
        <v>0.58999999999999986</v>
      </c>
      <c r="BB607" s="2">
        <f t="shared" si="103"/>
        <v>0.54000000000000048</v>
      </c>
      <c r="BC607" s="2"/>
      <c r="BD607" s="8">
        <f t="shared" si="83"/>
        <v>56.00000000000005</v>
      </c>
      <c r="BE607" s="8">
        <f t="shared" si="84"/>
        <v>35.000000000000007</v>
      </c>
      <c r="BF607" s="8">
        <f t="shared" si="85"/>
        <v>40.999999999999972</v>
      </c>
      <c r="BG607" s="8">
        <f t="shared" si="86"/>
        <v>54</v>
      </c>
      <c r="BH607" s="8">
        <f t="shared" si="87"/>
        <v>29.699999999999971</v>
      </c>
      <c r="BI607" s="8">
        <f t="shared" si="88"/>
        <v>31.99999999999994</v>
      </c>
      <c r="BJ607" s="8">
        <f t="shared" si="89"/>
        <v>21.999999999999975</v>
      </c>
      <c r="BK607" s="8">
        <f t="shared" si="90"/>
        <v>37.000000000000014</v>
      </c>
      <c r="BL607" s="8">
        <f t="shared" si="91"/>
        <v>46.999999999999972</v>
      </c>
      <c r="BM607" s="8">
        <f t="shared" si="92"/>
        <v>43.999999999999993</v>
      </c>
      <c r="BN607" s="8">
        <f t="shared" si="93"/>
        <v>30.52999999999999</v>
      </c>
      <c r="CB607" s="2"/>
      <c r="CC607" s="8">
        <f t="shared" si="94"/>
        <v>76.269999999999968</v>
      </c>
      <c r="CD607" s="8">
        <f t="shared" si="95"/>
        <v>43.999999999999993</v>
      </c>
      <c r="CE607" s="8">
        <f t="shared" si="96"/>
        <v>61.79999999999999</v>
      </c>
    </row>
    <row r="608" spans="1:83" x14ac:dyDescent="0.25">
      <c r="A608" s="5">
        <f t="shared" si="104"/>
        <v>46129</v>
      </c>
      <c r="B608" t="s">
        <v>628</v>
      </c>
      <c r="C608" s="2">
        <v>4.7699999999999996</v>
      </c>
      <c r="D608" s="2">
        <v>4.26</v>
      </c>
      <c r="E608" s="2">
        <v>2.96</v>
      </c>
      <c r="F608" s="2">
        <v>3.66</v>
      </c>
      <c r="G608" s="7">
        <v>2.4159999999999999</v>
      </c>
      <c r="H608" s="2">
        <v>4.71</v>
      </c>
      <c r="I608" s="2">
        <v>2.7</v>
      </c>
      <c r="J608" s="2">
        <v>3.45</v>
      </c>
      <c r="K608" s="2">
        <v>3.59</v>
      </c>
      <c r="L608" s="2">
        <v>3.4</v>
      </c>
      <c r="M608" s="3">
        <v>4.9939999999999998</v>
      </c>
      <c r="N608" s="2"/>
      <c r="O608" s="2">
        <v>4.13</v>
      </c>
      <c r="P608" s="2">
        <v>3.7</v>
      </c>
      <c r="Q608" s="2"/>
      <c r="R608" s="3">
        <v>3.9729000000000001</v>
      </c>
      <c r="S608" s="3">
        <v>3.9569000000000001</v>
      </c>
      <c r="T608" s="4">
        <v>3.681</v>
      </c>
      <c r="U608" s="4">
        <v>3.593</v>
      </c>
      <c r="V608" s="3">
        <v>2.4260000000000002</v>
      </c>
      <c r="W608" s="3">
        <v>2.4660000000000002</v>
      </c>
      <c r="X608" s="2"/>
      <c r="Y608" s="2">
        <v>4.13</v>
      </c>
      <c r="Z608" s="2">
        <v>4.13</v>
      </c>
      <c r="AA608" s="2">
        <v>4.16</v>
      </c>
      <c r="AB608" s="2">
        <v>4.1900000000000004</v>
      </c>
      <c r="AC608" s="2">
        <v>4.25</v>
      </c>
      <c r="AD608" s="2">
        <v>4.3099999999999996</v>
      </c>
      <c r="AE608" s="2">
        <v>4.47</v>
      </c>
      <c r="AF608" s="2">
        <v>4.63</v>
      </c>
      <c r="AG608" s="2">
        <v>4.7</v>
      </c>
      <c r="AH608" s="2">
        <v>4.7699999999999996</v>
      </c>
      <c r="AI608" s="2">
        <v>5.21</v>
      </c>
      <c r="AJ608" s="2">
        <v>5.41</v>
      </c>
      <c r="AK608" s="2">
        <v>5.51</v>
      </c>
      <c r="AL608" s="11">
        <v>3.9575130000000001</v>
      </c>
      <c r="AM608" s="11">
        <v>3.8553107</v>
      </c>
      <c r="AN608" s="11">
        <v>3.8985541000000001</v>
      </c>
      <c r="AO608" s="11">
        <v>4.0374429999999997</v>
      </c>
      <c r="AP608" s="11">
        <v>4.2072526000000003</v>
      </c>
      <c r="AQ608" s="11">
        <v>4.3863817999999997</v>
      </c>
      <c r="AR608" s="11"/>
      <c r="AS608" s="2"/>
      <c r="AT608" s="7">
        <f t="shared" si="97"/>
        <v>3.9409000000000001</v>
      </c>
      <c r="AU608" s="7">
        <f t="shared" si="98"/>
        <v>3.5049999999999999</v>
      </c>
      <c r="AV608" s="7">
        <f t="shared" si="99"/>
        <v>2.5060000000000002</v>
      </c>
      <c r="AW608" s="2"/>
      <c r="AX608" s="8">
        <f t="shared" si="100"/>
        <v>50.999999999999979</v>
      </c>
      <c r="AY608" s="8">
        <f t="shared" si="101"/>
        <v>43.590000000000018</v>
      </c>
      <c r="AZ608" s="2"/>
      <c r="BA608" s="2">
        <f t="shared" si="102"/>
        <v>0.63999999999999968</v>
      </c>
      <c r="BB608" s="2">
        <f t="shared" si="103"/>
        <v>0.55999999999999961</v>
      </c>
      <c r="BC608" s="2"/>
      <c r="BD608" s="8">
        <f t="shared" si="83"/>
        <v>46</v>
      </c>
      <c r="BE608" s="8">
        <f t="shared" si="84"/>
        <v>28.999999999999957</v>
      </c>
      <c r="BF608" s="8">
        <f t="shared" si="85"/>
        <v>31.999999999999986</v>
      </c>
      <c r="BG608" s="8">
        <f t="shared" si="86"/>
        <v>38.000000000000036</v>
      </c>
      <c r="BH608" s="8">
        <f t="shared" si="87"/>
        <v>30.499999999999972</v>
      </c>
      <c r="BI608" s="8">
        <f t="shared" si="88"/>
        <v>34.999999999999964</v>
      </c>
      <c r="BJ608" s="8">
        <f t="shared" si="89"/>
        <v>16.000000000000014</v>
      </c>
      <c r="BK608" s="8">
        <f t="shared" si="90"/>
        <v>32.000000000000028</v>
      </c>
      <c r="BL608" s="8">
        <f t="shared" si="91"/>
        <v>36.999999999999964</v>
      </c>
      <c r="BM608" s="8">
        <f t="shared" si="92"/>
        <v>33.999999999999986</v>
      </c>
      <c r="BN608" s="8">
        <f t="shared" si="93"/>
        <v>34.260000000000005</v>
      </c>
      <c r="CB608" s="2"/>
      <c r="CC608" s="8">
        <f t="shared" si="94"/>
        <v>63.90000000000002</v>
      </c>
      <c r="CD608" s="8">
        <f t="shared" si="95"/>
        <v>46.69999999999996</v>
      </c>
      <c r="CE608" s="8">
        <f t="shared" si="96"/>
        <v>47.100000000000009</v>
      </c>
    </row>
    <row r="609" spans="1:83" x14ac:dyDescent="0.25">
      <c r="A609" s="5">
        <f t="shared" si="104"/>
        <v>46132</v>
      </c>
      <c r="B609" t="s">
        <v>629</v>
      </c>
      <c r="C609" s="2">
        <v>4.83</v>
      </c>
      <c r="D609" s="2">
        <v>4.26</v>
      </c>
      <c r="E609" s="2">
        <v>2.98</v>
      </c>
      <c r="F609" s="2">
        <v>3.72</v>
      </c>
      <c r="G609" s="7">
        <v>2.391</v>
      </c>
      <c r="H609" s="2">
        <v>4.63</v>
      </c>
      <c r="I609" s="2">
        <v>2.76</v>
      </c>
      <c r="J609" s="2">
        <v>3.44</v>
      </c>
      <c r="K609" s="2">
        <v>3.61</v>
      </c>
      <c r="L609" s="2">
        <v>3.41</v>
      </c>
      <c r="M609" s="3">
        <v>4.9359999999999999</v>
      </c>
      <c r="N609" s="2"/>
      <c r="O609" s="2">
        <v>4.1900000000000004</v>
      </c>
      <c r="P609" s="2">
        <v>3.72</v>
      </c>
      <c r="Q609" s="2"/>
      <c r="R609" s="3">
        <v>4.0231000000000003</v>
      </c>
      <c r="S609" s="3">
        <v>4.0282</v>
      </c>
      <c r="T609" s="4">
        <v>3.6560000000000001</v>
      </c>
      <c r="U609" s="4">
        <v>3.5550000000000002</v>
      </c>
      <c r="V609" s="3">
        <v>2.5070000000000001</v>
      </c>
      <c r="W609" s="3">
        <v>2.54</v>
      </c>
      <c r="X609" s="2"/>
      <c r="Y609" s="2">
        <v>4.16</v>
      </c>
      <c r="Z609" s="2">
        <v>4.1900000000000004</v>
      </c>
      <c r="AA609" s="2">
        <v>4.1500000000000004</v>
      </c>
      <c r="AB609" s="2">
        <v>4.25</v>
      </c>
      <c r="AC609" s="2">
        <v>4.32</v>
      </c>
      <c r="AD609" s="2">
        <v>4.38</v>
      </c>
      <c r="AE609" s="2">
        <v>4.54</v>
      </c>
      <c r="AF609" s="2">
        <v>4.71</v>
      </c>
      <c r="AG609" s="2">
        <v>4.78</v>
      </c>
      <c r="AH609" s="2">
        <v>4.83</v>
      </c>
      <c r="AI609" s="2">
        <v>5.25</v>
      </c>
      <c r="AJ609" s="2">
        <v>5.49</v>
      </c>
      <c r="AK609" s="2">
        <v>5.53</v>
      </c>
      <c r="AL609" s="11">
        <v>4.0711370000000002</v>
      </c>
      <c r="AM609" s="11">
        <v>3.9832863999999999</v>
      </c>
      <c r="AN609" s="11">
        <v>3.9751770999999998</v>
      </c>
      <c r="AO609" s="11">
        <v>4.0815706</v>
      </c>
      <c r="AP609" s="11">
        <v>4.2466841999999998</v>
      </c>
      <c r="AQ609" s="11">
        <v>4.4379553999999999</v>
      </c>
      <c r="AR609" s="11"/>
      <c r="AS609" s="2"/>
      <c r="AT609" s="7">
        <f t="shared" si="97"/>
        <v>4.0332999999999997</v>
      </c>
      <c r="AU609" s="7">
        <f t="shared" si="98"/>
        <v>3.4540000000000002</v>
      </c>
      <c r="AV609" s="7">
        <f t="shared" si="99"/>
        <v>2.573</v>
      </c>
      <c r="AW609" s="2"/>
      <c r="AX609" s="8">
        <f t="shared" si="100"/>
        <v>57.000000000000028</v>
      </c>
      <c r="AY609" s="8">
        <f t="shared" si="101"/>
        <v>57.92999999999995</v>
      </c>
      <c r="AZ609" s="2"/>
      <c r="BA609" s="2">
        <f t="shared" si="102"/>
        <v>0.63999999999999968</v>
      </c>
      <c r="BB609" s="2">
        <f t="shared" si="103"/>
        <v>0.53999999999999959</v>
      </c>
      <c r="BC609" s="2"/>
      <c r="BD609" s="8">
        <f t="shared" si="83"/>
        <v>52.000000000000043</v>
      </c>
      <c r="BE609" s="8">
        <f t="shared" si="84"/>
        <v>28.999999999999957</v>
      </c>
      <c r="BF609" s="8">
        <f t="shared" si="85"/>
        <v>33.999999999999986</v>
      </c>
      <c r="BG609" s="8">
        <f t="shared" si="86"/>
        <v>44.000000000000043</v>
      </c>
      <c r="BH609" s="8">
        <f t="shared" si="87"/>
        <v>27.999999999999979</v>
      </c>
      <c r="BI609" s="8">
        <f t="shared" si="88"/>
        <v>26.999999999999957</v>
      </c>
      <c r="BJ609" s="8">
        <f t="shared" si="89"/>
        <v>21.999999999999975</v>
      </c>
      <c r="BK609" s="8">
        <f t="shared" si="90"/>
        <v>31.000000000000007</v>
      </c>
      <c r="BL609" s="8">
        <f t="shared" si="91"/>
        <v>38.999999999999972</v>
      </c>
      <c r="BM609" s="8">
        <f t="shared" si="92"/>
        <v>35.000000000000007</v>
      </c>
      <c r="BN609" s="8">
        <f t="shared" si="93"/>
        <v>28.460000000000019</v>
      </c>
      <c r="CB609" s="2"/>
      <c r="CC609" s="8">
        <f t="shared" si="94"/>
        <v>73.139999999999986</v>
      </c>
      <c r="CD609" s="8">
        <f t="shared" si="95"/>
        <v>41.599999999999994</v>
      </c>
      <c r="CE609" s="8">
        <f t="shared" si="96"/>
        <v>53.799999999999983</v>
      </c>
    </row>
    <row r="610" spans="1:83" x14ac:dyDescent="0.25">
      <c r="A610" s="5">
        <f t="shared" si="104"/>
        <v>46133</v>
      </c>
      <c r="B610" t="s">
        <v>630</v>
      </c>
      <c r="C610" s="2">
        <v>4.88</v>
      </c>
      <c r="D610" s="2">
        <v>4.3</v>
      </c>
      <c r="E610" s="2">
        <v>3.02</v>
      </c>
      <c r="F610" s="2">
        <v>3.79</v>
      </c>
      <c r="G610" s="7">
        <v>2.391</v>
      </c>
      <c r="H610" s="2">
        <v>4.6500000000000004</v>
      </c>
      <c r="I610" s="2">
        <v>2.75</v>
      </c>
      <c r="J610" s="2">
        <v>3.49</v>
      </c>
      <c r="K610" s="2">
        <v>3.67</v>
      </c>
      <c r="L610" s="2">
        <v>3.46</v>
      </c>
      <c r="M610" s="3">
        <v>4.9077000000000002</v>
      </c>
      <c r="N610" s="2"/>
      <c r="O610" s="2">
        <v>4.18</v>
      </c>
      <c r="P610" s="2">
        <v>3.78</v>
      </c>
      <c r="Q610" s="2"/>
      <c r="R610" s="3">
        <v>4.1021000000000001</v>
      </c>
      <c r="S610" s="3">
        <v>4.1200999999999999</v>
      </c>
      <c r="T610" s="4">
        <v>3.6640000000000001</v>
      </c>
      <c r="U610" s="4">
        <v>3.5649999999999999</v>
      </c>
      <c r="V610" s="3">
        <v>2.577</v>
      </c>
      <c r="W610" s="3">
        <v>2.6120000000000001</v>
      </c>
      <c r="X610" s="2"/>
      <c r="Y610" s="2">
        <v>4.24</v>
      </c>
      <c r="Z610" s="2">
        <v>4.18</v>
      </c>
      <c r="AA610" s="2">
        <v>4.21</v>
      </c>
      <c r="AB610" s="2">
        <v>4.33</v>
      </c>
      <c r="AC610" s="2">
        <v>4.4000000000000004</v>
      </c>
      <c r="AD610" s="2">
        <v>4.46</v>
      </c>
      <c r="AE610" s="2">
        <v>4.57</v>
      </c>
      <c r="AF610" s="2">
        <v>4.7699999999999996</v>
      </c>
      <c r="AG610" s="2">
        <v>4.83</v>
      </c>
      <c r="AH610" s="2">
        <v>4.88</v>
      </c>
      <c r="AI610" s="2">
        <v>5.25</v>
      </c>
      <c r="AJ610" s="2">
        <v>5.53</v>
      </c>
      <c r="AK610" s="2">
        <v>5.57</v>
      </c>
      <c r="AL610" s="11">
        <v>4.2033059000000002</v>
      </c>
      <c r="AM610" s="11">
        <v>4.0720868000000001</v>
      </c>
      <c r="AN610" s="11">
        <v>4.0095999999999998</v>
      </c>
      <c r="AO610" s="11">
        <v>4.1069101999999997</v>
      </c>
      <c r="AP610" s="11">
        <v>4.2806347000000002</v>
      </c>
      <c r="AQ610" s="11">
        <v>4.4703907999999997</v>
      </c>
      <c r="AR610" s="11"/>
      <c r="AS610" s="2"/>
      <c r="AT610" s="7">
        <f t="shared" si="97"/>
        <v>4.1380999999999997</v>
      </c>
      <c r="AU610" s="7">
        <f t="shared" si="98"/>
        <v>3.4659999999999997</v>
      </c>
      <c r="AV610" s="7">
        <f t="shared" si="99"/>
        <v>2.6470000000000002</v>
      </c>
      <c r="AW610" s="2"/>
      <c r="AX610" s="8">
        <f t="shared" si="100"/>
        <v>58.000000000000007</v>
      </c>
      <c r="AY610" s="8">
        <f t="shared" si="101"/>
        <v>67.209999999999994</v>
      </c>
      <c r="AZ610" s="2"/>
      <c r="BA610" s="2">
        <f t="shared" si="102"/>
        <v>0.70000000000000018</v>
      </c>
      <c r="BB610" s="2">
        <f t="shared" si="103"/>
        <v>0.52</v>
      </c>
      <c r="BC610" s="2"/>
      <c r="BD610" s="8">
        <f t="shared" si="83"/>
        <v>57.000000000000028</v>
      </c>
      <c r="BE610" s="8">
        <f t="shared" si="84"/>
        <v>32.999999999999964</v>
      </c>
      <c r="BF610" s="8">
        <f t="shared" si="85"/>
        <v>37.999999999999986</v>
      </c>
      <c r="BG610" s="8">
        <f t="shared" si="86"/>
        <v>51.000000000000021</v>
      </c>
      <c r="BH610" s="8">
        <f t="shared" si="87"/>
        <v>27.999999999999979</v>
      </c>
      <c r="BI610" s="8">
        <f t="shared" si="88"/>
        <v>29.000000000000004</v>
      </c>
      <c r="BJ610" s="8">
        <f t="shared" si="89"/>
        <v>20.999999999999996</v>
      </c>
      <c r="BK610" s="8">
        <f t="shared" si="90"/>
        <v>36.000000000000028</v>
      </c>
      <c r="BL610" s="8">
        <f t="shared" si="91"/>
        <v>44.999999999999972</v>
      </c>
      <c r="BM610" s="8">
        <f t="shared" si="92"/>
        <v>39.999999999999993</v>
      </c>
      <c r="BN610" s="8">
        <f t="shared" si="93"/>
        <v>25.630000000000042</v>
      </c>
      <c r="CB610" s="2"/>
      <c r="CC610" s="8">
        <f t="shared" si="94"/>
        <v>83.619999999999976</v>
      </c>
      <c r="CD610" s="8">
        <f t="shared" si="95"/>
        <v>42.799999999999947</v>
      </c>
      <c r="CE610" s="8">
        <f t="shared" si="96"/>
        <v>61.20000000000001</v>
      </c>
    </row>
    <row r="611" spans="1:83" x14ac:dyDescent="0.25">
      <c r="A611" s="5">
        <f t="shared" si="104"/>
        <v>46134</v>
      </c>
      <c r="B611" t="s">
        <v>631</v>
      </c>
      <c r="C611" s="2">
        <v>4.91</v>
      </c>
      <c r="D611" s="2">
        <v>4.3</v>
      </c>
      <c r="E611" s="2">
        <v>3.02</v>
      </c>
      <c r="F611" s="2">
        <v>3.8</v>
      </c>
      <c r="G611" s="7">
        <v>2.4009999999999998</v>
      </c>
      <c r="H611" s="2">
        <v>4.7</v>
      </c>
      <c r="I611" s="2">
        <v>2.78</v>
      </c>
      <c r="J611" s="2">
        <v>3.49</v>
      </c>
      <c r="K611" s="2">
        <v>3.66</v>
      </c>
      <c r="L611" s="2">
        <v>3.47</v>
      </c>
      <c r="M611" s="3">
        <v>4.9603999999999999</v>
      </c>
      <c r="N611" s="2"/>
      <c r="O611" s="2">
        <v>4.34</v>
      </c>
      <c r="P611" s="2">
        <v>3.79</v>
      </c>
      <c r="Q611" s="2"/>
      <c r="R611" s="3">
        <v>4.1534000000000004</v>
      </c>
      <c r="S611" s="3">
        <v>4.1797000000000004</v>
      </c>
      <c r="T611" s="4">
        <v>3.681</v>
      </c>
      <c r="U611" s="4">
        <v>3.5910000000000002</v>
      </c>
      <c r="V611" s="3">
        <v>2.6219999999999999</v>
      </c>
      <c r="W611" s="3">
        <v>2.657</v>
      </c>
      <c r="X611" s="2"/>
      <c r="Y611" s="2">
        <v>4.32</v>
      </c>
      <c r="Z611" s="2">
        <v>4.34</v>
      </c>
      <c r="AA611" s="2">
        <v>4.37</v>
      </c>
      <c r="AB611" s="2">
        <v>4.3899999999999997</v>
      </c>
      <c r="AC611" s="2">
        <v>4.45</v>
      </c>
      <c r="AD611" s="2">
        <v>4.5</v>
      </c>
      <c r="AE611" s="2">
        <v>4.63</v>
      </c>
      <c r="AF611" s="2">
        <v>4.8</v>
      </c>
      <c r="AG611" s="2">
        <v>4.8600000000000003</v>
      </c>
      <c r="AH611" s="2">
        <v>4.91</v>
      </c>
      <c r="AI611" s="2">
        <v>5.28</v>
      </c>
      <c r="AJ611" s="2">
        <v>5.52</v>
      </c>
      <c r="AK611" s="2">
        <v>5.55</v>
      </c>
      <c r="AL611" s="11">
        <v>4.2785580000000003</v>
      </c>
      <c r="AM611" s="11">
        <v>4.1256143999999999</v>
      </c>
      <c r="AN611" s="11">
        <v>4.0579251999999997</v>
      </c>
      <c r="AO611" s="11">
        <v>4.1491664999999998</v>
      </c>
      <c r="AP611" s="11">
        <v>4.3012651000000002</v>
      </c>
      <c r="AQ611" s="11">
        <v>4.4676749999999998</v>
      </c>
      <c r="AR611" s="11"/>
      <c r="AS611" s="2"/>
      <c r="AT611" s="7">
        <f t="shared" si="97"/>
        <v>4.2060000000000004</v>
      </c>
      <c r="AU611" s="7">
        <f t="shared" si="98"/>
        <v>3.5010000000000003</v>
      </c>
      <c r="AV611" s="7">
        <f t="shared" si="99"/>
        <v>2.6920000000000002</v>
      </c>
      <c r="AW611" s="2"/>
      <c r="AX611" s="8">
        <f t="shared" si="100"/>
        <v>61.000000000000028</v>
      </c>
      <c r="AY611" s="8">
        <f t="shared" si="101"/>
        <v>70.5</v>
      </c>
      <c r="AZ611" s="2"/>
      <c r="BA611" s="2">
        <f t="shared" si="102"/>
        <v>0.57000000000000028</v>
      </c>
      <c r="BB611" s="2">
        <f t="shared" si="103"/>
        <v>0.50999999999999979</v>
      </c>
      <c r="BC611" s="2"/>
      <c r="BD611" s="8">
        <f t="shared" si="83"/>
        <v>60.000000000000057</v>
      </c>
      <c r="BE611" s="8">
        <f t="shared" si="84"/>
        <v>32.999999999999964</v>
      </c>
      <c r="BF611" s="8">
        <f t="shared" si="85"/>
        <v>37.999999999999986</v>
      </c>
      <c r="BG611" s="8">
        <f t="shared" si="86"/>
        <v>52</v>
      </c>
      <c r="BH611" s="8">
        <f t="shared" si="87"/>
        <v>28.999999999999957</v>
      </c>
      <c r="BI611" s="8">
        <f t="shared" si="88"/>
        <v>33.999999999999986</v>
      </c>
      <c r="BJ611" s="8">
        <f t="shared" si="89"/>
        <v>23.999999999999979</v>
      </c>
      <c r="BK611" s="8">
        <f t="shared" si="90"/>
        <v>36.000000000000028</v>
      </c>
      <c r="BL611" s="8">
        <f t="shared" si="91"/>
        <v>43.999999999999993</v>
      </c>
      <c r="BM611" s="8">
        <f t="shared" si="92"/>
        <v>41.000000000000014</v>
      </c>
      <c r="BN611" s="8">
        <f t="shared" si="93"/>
        <v>30.900000000000016</v>
      </c>
      <c r="CB611" s="2"/>
      <c r="CC611" s="8">
        <f t="shared" si="94"/>
        <v>90.410000000000053</v>
      </c>
      <c r="CD611" s="8">
        <f t="shared" si="95"/>
        <v>46.300000000000011</v>
      </c>
      <c r="CE611" s="8">
        <f t="shared" si="96"/>
        <v>65.7</v>
      </c>
    </row>
    <row r="612" spans="1:83" x14ac:dyDescent="0.25">
      <c r="A612" s="5">
        <f t="shared" si="104"/>
        <v>46135</v>
      </c>
      <c r="B612" t="s">
        <v>632</v>
      </c>
      <c r="C612" s="2">
        <v>4.92</v>
      </c>
      <c r="D612" s="2">
        <v>4.34</v>
      </c>
      <c r="E612" s="2">
        <v>3.03</v>
      </c>
      <c r="F612" s="2">
        <v>3.79</v>
      </c>
      <c r="G612" s="7">
        <v>2.4260000000000002</v>
      </c>
      <c r="H612" s="2">
        <v>4.75</v>
      </c>
      <c r="I612" s="2">
        <v>2.78</v>
      </c>
      <c r="J612" s="2">
        <v>3.49</v>
      </c>
      <c r="K612" s="2">
        <v>3.68</v>
      </c>
      <c r="L612" s="2">
        <v>3.49</v>
      </c>
      <c r="M612" s="3">
        <v>5.0026000000000002</v>
      </c>
      <c r="N612" s="2"/>
      <c r="O612" s="2">
        <v>4.37</v>
      </c>
      <c r="P612" s="2">
        <v>3.83</v>
      </c>
      <c r="Q612" s="2"/>
      <c r="R612" s="3">
        <v>4.2035999999999998</v>
      </c>
      <c r="S612" s="3">
        <v>4.2374000000000001</v>
      </c>
      <c r="T612" s="4">
        <v>3.7069999999999999</v>
      </c>
      <c r="U612" s="4">
        <v>3.641</v>
      </c>
      <c r="V612" s="3">
        <v>2.6070000000000002</v>
      </c>
      <c r="W612" s="3">
        <v>2.6469999999999998</v>
      </c>
      <c r="X612" s="2"/>
      <c r="Y612" s="2">
        <v>4.38</v>
      </c>
      <c r="Z612" s="2">
        <v>4.37</v>
      </c>
      <c r="AA612" s="2">
        <v>4.32</v>
      </c>
      <c r="AB612" s="2">
        <v>4.42</v>
      </c>
      <c r="AC612" s="2">
        <v>4.47</v>
      </c>
      <c r="AD612" s="2">
        <v>4.53</v>
      </c>
      <c r="AE612" s="2">
        <v>4.6100000000000003</v>
      </c>
      <c r="AF612" s="2">
        <v>4.82</v>
      </c>
      <c r="AG612" s="2">
        <v>4.8899999999999997</v>
      </c>
      <c r="AH612" s="2">
        <v>4.92</v>
      </c>
      <c r="AI612" s="2">
        <v>5.3</v>
      </c>
      <c r="AJ612" s="2">
        <v>5.56</v>
      </c>
      <c r="AK612" s="2">
        <v>5.59</v>
      </c>
      <c r="AL612" s="11">
        <v>4.3452653999999997</v>
      </c>
      <c r="AM612" s="11">
        <v>4.1668205</v>
      </c>
      <c r="AN612" s="11">
        <v>4.0829896999999997</v>
      </c>
      <c r="AO612" s="11">
        <v>4.1744697000000004</v>
      </c>
      <c r="AP612" s="11">
        <v>4.3265183</v>
      </c>
      <c r="AQ612" s="11">
        <v>4.4931599999999996</v>
      </c>
      <c r="AR612" s="11"/>
      <c r="AS612" s="2"/>
      <c r="AT612" s="7">
        <f t="shared" si="97"/>
        <v>4.2712000000000003</v>
      </c>
      <c r="AU612" s="7">
        <f t="shared" si="98"/>
        <v>3.5750000000000002</v>
      </c>
      <c r="AV612" s="7">
        <f t="shared" si="99"/>
        <v>2.6869999999999994</v>
      </c>
      <c r="AW612" s="2"/>
      <c r="AX612" s="8">
        <f t="shared" si="100"/>
        <v>58.000000000000007</v>
      </c>
      <c r="AY612" s="8">
        <f t="shared" si="101"/>
        <v>69.620000000000019</v>
      </c>
      <c r="AZ612" s="2"/>
      <c r="BA612" s="2">
        <f t="shared" si="102"/>
        <v>0.54999999999999982</v>
      </c>
      <c r="BB612" s="2">
        <f t="shared" si="103"/>
        <v>0.50999999999999979</v>
      </c>
      <c r="BC612" s="2"/>
      <c r="BD612" s="8">
        <f t="shared" si="83"/>
        <v>61.000000000000028</v>
      </c>
      <c r="BE612" s="8">
        <f t="shared" si="84"/>
        <v>36.999999999999964</v>
      </c>
      <c r="BF612" s="8">
        <f t="shared" si="85"/>
        <v>38.999999999999972</v>
      </c>
      <c r="BG612" s="8">
        <f t="shared" si="86"/>
        <v>51.000000000000021</v>
      </c>
      <c r="BH612" s="8">
        <f t="shared" si="87"/>
        <v>31.499999999999993</v>
      </c>
      <c r="BI612" s="8">
        <f t="shared" si="88"/>
        <v>38.999999999999972</v>
      </c>
      <c r="BJ612" s="8">
        <f t="shared" si="89"/>
        <v>23.999999999999979</v>
      </c>
      <c r="BK612" s="8">
        <f t="shared" si="90"/>
        <v>36.000000000000028</v>
      </c>
      <c r="BL612" s="8">
        <f t="shared" si="91"/>
        <v>46</v>
      </c>
      <c r="BM612" s="8">
        <f t="shared" si="92"/>
        <v>43.000000000000014</v>
      </c>
      <c r="BN612" s="8">
        <f t="shared" si="93"/>
        <v>35.12000000000004</v>
      </c>
      <c r="CB612" s="2"/>
      <c r="CC612" s="8">
        <f t="shared" si="94"/>
        <v>96.930000000000049</v>
      </c>
      <c r="CD612" s="8">
        <f t="shared" si="95"/>
        <v>53.699999999999989</v>
      </c>
      <c r="CE612" s="8">
        <f t="shared" si="96"/>
        <v>65.199999999999932</v>
      </c>
    </row>
    <row r="613" spans="1:83" x14ac:dyDescent="0.25">
      <c r="A613" s="5">
        <f t="shared" si="104"/>
        <v>46136</v>
      </c>
      <c r="B613" t="s">
        <v>633</v>
      </c>
      <c r="C613" s="2">
        <v>4.9400000000000004</v>
      </c>
      <c r="D613" s="2">
        <v>4.3099999999999996</v>
      </c>
      <c r="E613" s="2">
        <v>2.99</v>
      </c>
      <c r="F613" s="2">
        <v>3.79</v>
      </c>
      <c r="G613" s="7">
        <v>2.4329999999999998</v>
      </c>
      <c r="H613" s="2">
        <v>4.72</v>
      </c>
      <c r="I613" s="2">
        <v>2.76</v>
      </c>
      <c r="J613" s="2">
        <v>3.46</v>
      </c>
      <c r="K613" s="2">
        <v>3.64</v>
      </c>
      <c r="L613" s="2">
        <v>3.44</v>
      </c>
      <c r="M613" s="3">
        <v>4.9783999999999997</v>
      </c>
      <c r="N613" s="2"/>
      <c r="O613" s="2">
        <v>4.37</v>
      </c>
      <c r="P613" s="2">
        <v>3.78</v>
      </c>
      <c r="Q613" s="2"/>
      <c r="R613" s="3">
        <v>4.1890000000000001</v>
      </c>
      <c r="S613" s="3">
        <v>4.2141000000000002</v>
      </c>
      <c r="T613" s="4">
        <v>3.7120000000000002</v>
      </c>
      <c r="U613" s="4">
        <v>3.6589999999999998</v>
      </c>
      <c r="V613" s="3">
        <v>2.5950000000000002</v>
      </c>
      <c r="W613" s="3">
        <v>2.6269999999999998</v>
      </c>
      <c r="X613" s="2"/>
      <c r="Y613" s="2">
        <v>4.32</v>
      </c>
      <c r="Z613" s="2">
        <v>4.37</v>
      </c>
      <c r="AA613" s="2">
        <v>4.37</v>
      </c>
      <c r="AB613" s="2">
        <v>4.41</v>
      </c>
      <c r="AC613" s="2">
        <v>4.46</v>
      </c>
      <c r="AD613" s="2">
        <v>4.51</v>
      </c>
      <c r="AE613" s="2">
        <v>4.66</v>
      </c>
      <c r="AF613" s="2">
        <v>4.8</v>
      </c>
      <c r="AG613" s="2">
        <v>4.87</v>
      </c>
      <c r="AH613" s="2">
        <v>4.9400000000000004</v>
      </c>
      <c r="AI613" s="2">
        <v>5.3</v>
      </c>
      <c r="AJ613" s="2">
        <v>5.54</v>
      </c>
      <c r="AK613" s="2">
        <v>5.62</v>
      </c>
      <c r="AL613" s="11">
        <v>4.295782</v>
      </c>
      <c r="AM613" s="11">
        <v>4.1234745000000004</v>
      </c>
      <c r="AN613" s="11">
        <v>4.0914586999999996</v>
      </c>
      <c r="AO613" s="11">
        <v>4.1900471000000001</v>
      </c>
      <c r="AP613" s="11">
        <v>4.3331816999999999</v>
      </c>
      <c r="AQ613" s="11">
        <v>4.4922404</v>
      </c>
      <c r="AR613" s="11"/>
      <c r="AS613" s="2"/>
      <c r="AT613" s="7">
        <f t="shared" si="97"/>
        <v>4.2392000000000003</v>
      </c>
      <c r="AU613" s="7">
        <f t="shared" si="98"/>
        <v>3.6059999999999994</v>
      </c>
      <c r="AV613" s="7">
        <f t="shared" si="99"/>
        <v>2.6589999999999994</v>
      </c>
      <c r="AW613" s="2"/>
      <c r="AX613" s="8">
        <f t="shared" si="100"/>
        <v>63.000000000000078</v>
      </c>
      <c r="AY613" s="8">
        <f t="shared" si="101"/>
        <v>63.320000000000086</v>
      </c>
      <c r="AZ613" s="2"/>
      <c r="BA613" s="2">
        <f t="shared" si="102"/>
        <v>0.57000000000000028</v>
      </c>
      <c r="BB613" s="2">
        <f t="shared" si="103"/>
        <v>0.5299999999999998</v>
      </c>
      <c r="BC613" s="2"/>
      <c r="BD613" s="8">
        <f t="shared" si="83"/>
        <v>63.000000000000078</v>
      </c>
      <c r="BE613" s="8">
        <f t="shared" si="84"/>
        <v>33.999999999999943</v>
      </c>
      <c r="BF613" s="8">
        <f t="shared" si="85"/>
        <v>35.000000000000007</v>
      </c>
      <c r="BG613" s="8">
        <f t="shared" si="86"/>
        <v>51.000000000000021</v>
      </c>
      <c r="BH613" s="8">
        <f t="shared" si="87"/>
        <v>32.19999999999996</v>
      </c>
      <c r="BI613" s="8">
        <f t="shared" si="88"/>
        <v>35.999999999999943</v>
      </c>
      <c r="BJ613" s="8">
        <f t="shared" si="89"/>
        <v>21.999999999999975</v>
      </c>
      <c r="BK613" s="8">
        <f t="shared" si="90"/>
        <v>33.000000000000007</v>
      </c>
      <c r="BL613" s="8">
        <f t="shared" si="91"/>
        <v>41.999999999999993</v>
      </c>
      <c r="BM613" s="8">
        <f t="shared" si="92"/>
        <v>37.999999999999986</v>
      </c>
      <c r="BN613" s="8">
        <f t="shared" si="93"/>
        <v>32.699999999999996</v>
      </c>
      <c r="CB613" s="2"/>
      <c r="CC613" s="8">
        <f t="shared" si="94"/>
        <v>93.730000000000047</v>
      </c>
      <c r="CD613" s="8">
        <f t="shared" si="95"/>
        <v>56.799999999999919</v>
      </c>
      <c r="CE613" s="8">
        <f t="shared" si="96"/>
        <v>62.39999999999992</v>
      </c>
    </row>
    <row r="614" spans="1:83" x14ac:dyDescent="0.25">
      <c r="A614" s="5">
        <f t="shared" si="104"/>
        <v>46139</v>
      </c>
      <c r="B614" t="s">
        <v>634</v>
      </c>
      <c r="C614" s="2">
        <v>4.9800000000000004</v>
      </c>
      <c r="D614" s="2">
        <v>4.3499999999999996</v>
      </c>
      <c r="E614" s="2">
        <v>3.04</v>
      </c>
      <c r="F614" s="2">
        <v>3.83</v>
      </c>
      <c r="G614" s="7">
        <v>2.4689999999999999</v>
      </c>
      <c r="H614" s="2" t="e">
        <v>#N/A</v>
      </c>
      <c r="I614" s="2">
        <v>2.77</v>
      </c>
      <c r="J614" s="2">
        <v>3.5</v>
      </c>
      <c r="K614" s="2">
        <v>3.7</v>
      </c>
      <c r="L614" s="2">
        <v>3.5</v>
      </c>
      <c r="M614" s="3">
        <v>4.9783999999999997</v>
      </c>
      <c r="N614" s="2"/>
      <c r="O614" s="2">
        <v>4.41</v>
      </c>
      <c r="P614" s="2">
        <v>3.8</v>
      </c>
      <c r="Q614" s="2"/>
      <c r="R614" s="3">
        <v>4.2210000000000001</v>
      </c>
      <c r="S614" s="3">
        <v>4.2571000000000003</v>
      </c>
      <c r="T614" s="4">
        <v>3.6789999999999998</v>
      </c>
      <c r="U614" s="4">
        <v>3.6139999999999999</v>
      </c>
      <c r="V614" s="3">
        <v>2.6190000000000002</v>
      </c>
      <c r="W614" s="3">
        <v>2.6549999999999998</v>
      </c>
      <c r="X614" s="2"/>
      <c r="Y614" s="2">
        <v>4.37</v>
      </c>
      <c r="Z614" s="2">
        <v>4.41</v>
      </c>
      <c r="AA614" s="2">
        <v>4.43</v>
      </c>
      <c r="AB614" s="2">
        <v>4.4400000000000004</v>
      </c>
      <c r="AC614" s="2">
        <v>4.49</v>
      </c>
      <c r="AD614" s="2">
        <v>4.5599999999999996</v>
      </c>
      <c r="AE614" s="2">
        <v>4.72</v>
      </c>
      <c r="AF614" s="2">
        <v>4.8499999999999996</v>
      </c>
      <c r="AG614" s="2">
        <v>4.92</v>
      </c>
      <c r="AH614" s="2">
        <v>4.9800000000000004</v>
      </c>
      <c r="AI614" s="2">
        <v>5.38</v>
      </c>
      <c r="AJ614" s="2">
        <v>5.6</v>
      </c>
      <c r="AK614" s="2">
        <v>5.67</v>
      </c>
      <c r="AL614" s="11">
        <v>4.3711792999999997</v>
      </c>
      <c r="AM614" s="11">
        <v>4.1993755999999998</v>
      </c>
      <c r="AN614" s="11">
        <v>4.1168581</v>
      </c>
      <c r="AO614" s="11">
        <v>4.1932980000000004</v>
      </c>
      <c r="AP614" s="11">
        <v>4.3454383999999999</v>
      </c>
      <c r="AQ614" s="11">
        <v>4.5263716000000001</v>
      </c>
      <c r="AR614" s="11"/>
      <c r="AS614" s="2"/>
      <c r="AT614" s="7">
        <f t="shared" si="97"/>
        <v>4.2932000000000006</v>
      </c>
      <c r="AU614" s="7">
        <f t="shared" si="98"/>
        <v>3.5489999999999999</v>
      </c>
      <c r="AV614" s="7">
        <f t="shared" si="99"/>
        <v>2.6909999999999994</v>
      </c>
      <c r="AW614" s="2"/>
      <c r="AX614" s="8">
        <f t="shared" si="100"/>
        <v>63.000000000000078</v>
      </c>
      <c r="AY614" s="8">
        <f t="shared" si="101"/>
        <v>74.420000000000059</v>
      </c>
      <c r="AZ614" s="2"/>
      <c r="BA614" s="2">
        <f t="shared" si="102"/>
        <v>0.57000000000000028</v>
      </c>
      <c r="BB614" s="2">
        <f t="shared" si="103"/>
        <v>0.54999999999999982</v>
      </c>
      <c r="BC614" s="2"/>
      <c r="BD614" s="8">
        <f t="shared" si="83"/>
        <v>67.000000000000085</v>
      </c>
      <c r="BE614" s="8">
        <f t="shared" si="84"/>
        <v>37.999999999999943</v>
      </c>
      <c r="BF614" s="8">
        <f t="shared" si="85"/>
        <v>39.999999999999993</v>
      </c>
      <c r="BG614" s="8">
        <f t="shared" si="86"/>
        <v>55.000000000000028</v>
      </c>
      <c r="BH614" s="8">
        <f t="shared" si="87"/>
        <v>35.799999999999969</v>
      </c>
      <c r="BI614" s="8" t="e">
        <f t="shared" si="88"/>
        <v>#N/A</v>
      </c>
      <c r="BJ614" s="8">
        <f t="shared" si="89"/>
        <v>23</v>
      </c>
      <c r="BK614" s="8">
        <f t="shared" si="90"/>
        <v>37.000000000000014</v>
      </c>
      <c r="BL614" s="8">
        <f t="shared" si="91"/>
        <v>48</v>
      </c>
      <c r="BM614" s="8">
        <f t="shared" si="92"/>
        <v>43.999999999999993</v>
      </c>
      <c r="BN614" s="8">
        <f t="shared" si="93"/>
        <v>32.699999999999996</v>
      </c>
      <c r="CB614" s="2"/>
      <c r="CC614" s="8">
        <f t="shared" si="94"/>
        <v>99.130000000000081</v>
      </c>
      <c r="CD614" s="8">
        <f t="shared" si="95"/>
        <v>51.099999999999966</v>
      </c>
      <c r="CE614" s="8">
        <f t="shared" si="96"/>
        <v>65.599999999999923</v>
      </c>
    </row>
    <row r="615" spans="1:83" x14ac:dyDescent="0.25">
      <c r="A615" s="5">
        <f t="shared" si="104"/>
        <v>46140</v>
      </c>
      <c r="B615" t="s">
        <v>635</v>
      </c>
      <c r="C615" s="2">
        <v>5.01</v>
      </c>
      <c r="D615" s="2">
        <v>4.3600000000000003</v>
      </c>
      <c r="E615" s="2">
        <v>3.07</v>
      </c>
      <c r="F615" s="2">
        <v>3.88</v>
      </c>
      <c r="G615" s="7">
        <v>2.4689999999999999</v>
      </c>
      <c r="H615" s="2">
        <v>4.7699999999999996</v>
      </c>
      <c r="I615" s="2">
        <v>2.83</v>
      </c>
      <c r="J615" s="2">
        <v>3.51</v>
      </c>
      <c r="K615" s="2">
        <v>3.73</v>
      </c>
      <c r="L615" s="2">
        <v>3.53</v>
      </c>
      <c r="M615" s="3">
        <v>5.0284000000000004</v>
      </c>
      <c r="N615" s="2"/>
      <c r="O615" s="2">
        <v>4.38</v>
      </c>
      <c r="P615" s="2">
        <v>3.84</v>
      </c>
      <c r="Q615" s="2"/>
      <c r="R615" s="3">
        <v>4.2691999999999997</v>
      </c>
      <c r="S615" s="3">
        <v>4.3207000000000004</v>
      </c>
      <c r="T615" s="4">
        <v>3.6989999999999998</v>
      </c>
      <c r="U615" s="4">
        <v>3.6480000000000001</v>
      </c>
      <c r="V615" s="3">
        <v>2.7189999999999999</v>
      </c>
      <c r="W615" s="3">
        <v>2.746</v>
      </c>
      <c r="X615" s="2"/>
      <c r="Y615" s="2">
        <v>4.37</v>
      </c>
      <c r="Z615" s="2">
        <v>4.38</v>
      </c>
      <c r="AA615" s="2">
        <v>4.51</v>
      </c>
      <c r="AB615" s="2">
        <v>4.49</v>
      </c>
      <c r="AC615" s="2">
        <v>4.54</v>
      </c>
      <c r="AD615" s="2">
        <v>4.5999999999999996</v>
      </c>
      <c r="AE615" s="2">
        <v>4.74</v>
      </c>
      <c r="AF615" s="2">
        <v>4.8899999999999997</v>
      </c>
      <c r="AG615" s="2">
        <v>4.95</v>
      </c>
      <c r="AH615" s="2">
        <v>5.01</v>
      </c>
      <c r="AI615" s="2">
        <v>5.4</v>
      </c>
      <c r="AJ615" s="2">
        <v>5.63</v>
      </c>
      <c r="AK615" s="2">
        <v>5.68</v>
      </c>
      <c r="AL615" s="11">
        <v>4.4443650000000003</v>
      </c>
      <c r="AM615" s="11">
        <v>4.2696347000000001</v>
      </c>
      <c r="AN615" s="11">
        <v>4.1491148999999998</v>
      </c>
      <c r="AO615" s="11">
        <v>4.2130368999999996</v>
      </c>
      <c r="AP615" s="11">
        <v>4.3678504</v>
      </c>
      <c r="AQ615" s="11">
        <v>4.5466524000000001</v>
      </c>
      <c r="AR615" s="11"/>
      <c r="AS615" s="2"/>
      <c r="AT615" s="7">
        <f t="shared" si="97"/>
        <v>4.3722000000000012</v>
      </c>
      <c r="AU615" s="7">
        <f t="shared" si="98"/>
        <v>3.5970000000000004</v>
      </c>
      <c r="AV615" s="7">
        <f t="shared" si="99"/>
        <v>2.7730000000000001</v>
      </c>
      <c r="AW615" s="2"/>
      <c r="AX615" s="8">
        <f t="shared" si="100"/>
        <v>64.999999999999943</v>
      </c>
      <c r="AY615" s="8">
        <f t="shared" si="101"/>
        <v>77.520000000000081</v>
      </c>
      <c r="AZ615" s="2"/>
      <c r="BA615" s="2">
        <f t="shared" si="102"/>
        <v>0.62999999999999989</v>
      </c>
      <c r="BB615" s="2">
        <f t="shared" si="103"/>
        <v>0.52000000000000046</v>
      </c>
      <c r="BC615" s="2"/>
      <c r="BD615" s="8">
        <f t="shared" si="83"/>
        <v>70.000000000000014</v>
      </c>
      <c r="BE615" s="8">
        <f t="shared" si="84"/>
        <v>39.000000000000014</v>
      </c>
      <c r="BF615" s="8">
        <f t="shared" si="85"/>
        <v>42.999999999999972</v>
      </c>
      <c r="BG615" s="8">
        <f t="shared" si="86"/>
        <v>60.000000000000007</v>
      </c>
      <c r="BH615" s="8">
        <f t="shared" si="87"/>
        <v>35.799999999999969</v>
      </c>
      <c r="BI615" s="8">
        <f t="shared" si="88"/>
        <v>40.999999999999929</v>
      </c>
      <c r="BJ615" s="8">
        <f t="shared" si="89"/>
        <v>29.000000000000004</v>
      </c>
      <c r="BK615" s="8">
        <f t="shared" si="90"/>
        <v>37.999999999999986</v>
      </c>
      <c r="BL615" s="8">
        <f t="shared" si="91"/>
        <v>50.999999999999979</v>
      </c>
      <c r="BM615" s="8">
        <f t="shared" si="92"/>
        <v>46.999999999999972</v>
      </c>
      <c r="BN615" s="8">
        <f t="shared" si="93"/>
        <v>37.700000000000067</v>
      </c>
      <c r="CB615" s="2"/>
      <c r="CC615" s="8">
        <f t="shared" si="94"/>
        <v>107.03000000000014</v>
      </c>
      <c r="CD615" s="8">
        <f t="shared" si="95"/>
        <v>55.90000000000002</v>
      </c>
      <c r="CE615" s="8">
        <f t="shared" si="96"/>
        <v>73.8</v>
      </c>
    </row>
    <row r="616" spans="1:83" x14ac:dyDescent="0.25">
      <c r="A616" s="5">
        <f t="shared" si="104"/>
        <v>46141</v>
      </c>
      <c r="B616" t="s">
        <v>636</v>
      </c>
      <c r="C616" s="2">
        <v>5.0599999999999996</v>
      </c>
      <c r="D616" s="2">
        <v>4.42</v>
      </c>
      <c r="E616" s="2">
        <v>3.12</v>
      </c>
      <c r="F616" s="2">
        <v>3.96</v>
      </c>
      <c r="G616" s="7">
        <v>2.464</v>
      </c>
      <c r="H616" s="2">
        <v>4.7300000000000004</v>
      </c>
      <c r="I616" s="2">
        <v>2.86</v>
      </c>
      <c r="J616" s="2">
        <v>3.61</v>
      </c>
      <c r="K616" s="2">
        <v>3.78</v>
      </c>
      <c r="L616" s="2">
        <v>3.6</v>
      </c>
      <c r="M616" s="3">
        <v>4.9988000000000001</v>
      </c>
      <c r="N616" s="2"/>
      <c r="O616" s="2">
        <v>4.5599999999999996</v>
      </c>
      <c r="P616" s="2">
        <v>3.93</v>
      </c>
      <c r="Q616" s="2"/>
      <c r="R616" s="3">
        <v>4.3696000000000002</v>
      </c>
      <c r="S616" s="3">
        <v>4.4272</v>
      </c>
      <c r="T616" s="4">
        <v>3.7160000000000002</v>
      </c>
      <c r="U616" s="4">
        <v>3.68</v>
      </c>
      <c r="V616" s="3">
        <v>2.8119999999999998</v>
      </c>
      <c r="W616" s="3">
        <v>2.8410000000000002</v>
      </c>
      <c r="X616" s="2"/>
      <c r="Y616" s="2">
        <v>4.5</v>
      </c>
      <c r="Z616" s="2">
        <v>4.5599999999999996</v>
      </c>
      <c r="AA616" s="2">
        <v>4.7300000000000004</v>
      </c>
      <c r="AB616" s="2">
        <v>4.57</v>
      </c>
      <c r="AC616" s="2">
        <v>4.62</v>
      </c>
      <c r="AD616" s="2">
        <v>4.67</v>
      </c>
      <c r="AE616" s="2">
        <v>4.87</v>
      </c>
      <c r="AF616" s="2">
        <v>4.95</v>
      </c>
      <c r="AG616" s="2">
        <v>5.0199999999999996</v>
      </c>
      <c r="AH616" s="2">
        <v>5.0599999999999996</v>
      </c>
      <c r="AI616" s="2">
        <v>5.44</v>
      </c>
      <c r="AJ616" s="2">
        <v>5.67</v>
      </c>
      <c r="AK616" s="2">
        <v>5.74</v>
      </c>
      <c r="AL616" s="11">
        <v>4.5825168999999999</v>
      </c>
      <c r="AM616" s="11">
        <v>4.3275151000000003</v>
      </c>
      <c r="AN616" s="11">
        <v>4.1975835999999997</v>
      </c>
      <c r="AO616" s="11">
        <v>4.2759301000000001</v>
      </c>
      <c r="AP616" s="11">
        <v>4.4218523999999997</v>
      </c>
      <c r="AQ616" s="11">
        <v>4.5822928999999997</v>
      </c>
      <c r="AR616" s="11"/>
      <c r="AS616" s="2"/>
      <c r="AT616" s="7">
        <f t="shared" si="97"/>
        <v>4.4847999999999999</v>
      </c>
      <c r="AU616" s="7">
        <f t="shared" si="98"/>
        <v>3.6440000000000001</v>
      </c>
      <c r="AV616" s="7">
        <f t="shared" si="99"/>
        <v>2.8700000000000006</v>
      </c>
      <c r="AW616" s="2"/>
      <c r="AX616" s="8">
        <f t="shared" si="100"/>
        <v>63.999999999999972</v>
      </c>
      <c r="AY616" s="8">
        <f t="shared" si="101"/>
        <v>84.079999999999984</v>
      </c>
      <c r="AZ616" s="2"/>
      <c r="BA616" s="2">
        <f t="shared" si="102"/>
        <v>0.5</v>
      </c>
      <c r="BB616" s="2">
        <f t="shared" si="103"/>
        <v>0.48999999999999977</v>
      </c>
      <c r="BC616" s="2"/>
      <c r="BD616" s="8">
        <f t="shared" si="83"/>
        <v>75</v>
      </c>
      <c r="BE616" s="8">
        <f t="shared" si="84"/>
        <v>44.999999999999972</v>
      </c>
      <c r="BF616" s="8">
        <f t="shared" si="85"/>
        <v>48</v>
      </c>
      <c r="BG616" s="8">
        <f t="shared" si="86"/>
        <v>68.000000000000014</v>
      </c>
      <c r="BH616" s="8">
        <f t="shared" si="87"/>
        <v>35.299999999999976</v>
      </c>
      <c r="BI616" s="8">
        <f t="shared" si="88"/>
        <v>37.000000000000014</v>
      </c>
      <c r="BJ616" s="8">
        <f t="shared" si="89"/>
        <v>31.999999999999986</v>
      </c>
      <c r="BK616" s="8">
        <f t="shared" si="90"/>
        <v>48</v>
      </c>
      <c r="BL616" s="8">
        <f t="shared" si="91"/>
        <v>55.999999999999957</v>
      </c>
      <c r="BM616" s="8">
        <f t="shared" si="92"/>
        <v>54</v>
      </c>
      <c r="BN616" s="8">
        <f t="shared" si="93"/>
        <v>34.740000000000038</v>
      </c>
      <c r="CB616" s="2"/>
      <c r="CC616" s="8">
        <f t="shared" si="94"/>
        <v>118.29</v>
      </c>
      <c r="CD616" s="8">
        <f t="shared" si="95"/>
        <v>60.599999999999987</v>
      </c>
      <c r="CE616" s="8">
        <f t="shared" si="96"/>
        <v>83.500000000000043</v>
      </c>
    </row>
    <row r="617" spans="1:83" x14ac:dyDescent="0.25">
      <c r="A617" s="5">
        <f t="shared" si="104"/>
        <v>46142</v>
      </c>
      <c r="B617" t="s">
        <v>637</v>
      </c>
      <c r="C617" s="2">
        <v>5.04</v>
      </c>
      <c r="D617" s="2">
        <v>4.4000000000000004</v>
      </c>
      <c r="E617" s="2">
        <v>3.04</v>
      </c>
      <c r="F617" s="2">
        <v>3.86</v>
      </c>
      <c r="G617" s="7">
        <v>2.5219999999999998</v>
      </c>
      <c r="H617" s="2">
        <v>4.76</v>
      </c>
      <c r="I617" s="2">
        <v>2.83</v>
      </c>
      <c r="J617" s="2">
        <v>3.54</v>
      </c>
      <c r="K617" s="2">
        <v>3.69</v>
      </c>
      <c r="L617" s="2">
        <v>3.49</v>
      </c>
      <c r="M617" s="3">
        <v>5.0656999999999996</v>
      </c>
      <c r="N617" s="2"/>
      <c r="O617" s="2">
        <v>4.47</v>
      </c>
      <c r="P617" s="2">
        <v>3.89</v>
      </c>
      <c r="Q617" s="2"/>
      <c r="R617" s="3">
        <v>4.2516999999999996</v>
      </c>
      <c r="S617" s="3">
        <v>4.3048999999999999</v>
      </c>
      <c r="T617" s="4">
        <v>3.7360000000000002</v>
      </c>
      <c r="U617" s="4">
        <v>3.73</v>
      </c>
      <c r="V617" s="3">
        <v>2.7189999999999999</v>
      </c>
      <c r="W617" s="3">
        <v>2.738</v>
      </c>
      <c r="X617" s="2"/>
      <c r="Y617" s="2">
        <v>4.3499999999999996</v>
      </c>
      <c r="Z617" s="2">
        <v>4.47</v>
      </c>
      <c r="AA617" s="2">
        <v>4.6500000000000004</v>
      </c>
      <c r="AB617" s="2">
        <v>4.4800000000000004</v>
      </c>
      <c r="AC617" s="2">
        <v>4.54</v>
      </c>
      <c r="AD617" s="2">
        <v>4.6100000000000003</v>
      </c>
      <c r="AE617" s="2">
        <v>4.8</v>
      </c>
      <c r="AF617" s="2">
        <v>4.9000000000000004</v>
      </c>
      <c r="AG617" s="2">
        <v>4.97</v>
      </c>
      <c r="AH617" s="2">
        <v>5.04</v>
      </c>
      <c r="AI617" s="2">
        <v>5.47</v>
      </c>
      <c r="AJ617" s="2">
        <v>5.64</v>
      </c>
      <c r="AK617" s="2">
        <v>5.73</v>
      </c>
      <c r="AL617" s="11">
        <v>4.4427041999999997</v>
      </c>
      <c r="AM617" s="11">
        <v>4.2138555999999996</v>
      </c>
      <c r="AN617" s="11">
        <v>4.1595613</v>
      </c>
      <c r="AO617" s="11">
        <v>4.2621795000000002</v>
      </c>
      <c r="AP617" s="11">
        <v>4.4167945</v>
      </c>
      <c r="AQ617" s="11">
        <v>4.5836661999999997</v>
      </c>
      <c r="AR617" s="11"/>
      <c r="AS617" s="2"/>
      <c r="AT617" s="7">
        <f t="shared" si="97"/>
        <v>4.3581000000000003</v>
      </c>
      <c r="AU617" s="7">
        <f t="shared" si="98"/>
        <v>3.7239999999999998</v>
      </c>
      <c r="AV617" s="7">
        <f t="shared" si="99"/>
        <v>2.7570000000000001</v>
      </c>
      <c r="AW617" s="2"/>
      <c r="AX617" s="8">
        <f t="shared" si="100"/>
        <v>63.999999999999972</v>
      </c>
      <c r="AY617" s="8">
        <f t="shared" si="101"/>
        <v>63.410000000000053</v>
      </c>
      <c r="AZ617" s="2"/>
      <c r="BA617" s="2">
        <f t="shared" si="102"/>
        <v>0.57000000000000028</v>
      </c>
      <c r="BB617" s="2">
        <f t="shared" si="103"/>
        <v>0.51000000000000023</v>
      </c>
      <c r="BC617" s="2"/>
      <c r="BD617" s="8">
        <f t="shared" si="83"/>
        <v>73.000000000000043</v>
      </c>
      <c r="BE617" s="8">
        <f t="shared" si="84"/>
        <v>43.000000000000014</v>
      </c>
      <c r="BF617" s="8">
        <f t="shared" si="85"/>
        <v>39.999999999999993</v>
      </c>
      <c r="BG617" s="8">
        <f t="shared" si="86"/>
        <v>58.000000000000007</v>
      </c>
      <c r="BH617" s="8">
        <f t="shared" si="87"/>
        <v>41.099999999999959</v>
      </c>
      <c r="BI617" s="8">
        <f t="shared" si="88"/>
        <v>39.999999999999943</v>
      </c>
      <c r="BJ617" s="8">
        <f t="shared" si="89"/>
        <v>29.000000000000004</v>
      </c>
      <c r="BK617" s="8">
        <f t="shared" si="90"/>
        <v>41.000000000000014</v>
      </c>
      <c r="BL617" s="8">
        <f t="shared" si="91"/>
        <v>46.999999999999972</v>
      </c>
      <c r="BM617" s="8">
        <f t="shared" si="92"/>
        <v>43.000000000000014</v>
      </c>
      <c r="BN617" s="8">
        <f t="shared" si="93"/>
        <v>41.429999999999993</v>
      </c>
      <c r="CB617" s="2"/>
      <c r="CC617" s="8">
        <f t="shared" si="94"/>
        <v>105.62000000000005</v>
      </c>
      <c r="CD617" s="8">
        <f t="shared" si="95"/>
        <v>68.599999999999952</v>
      </c>
      <c r="CE617" s="8">
        <f t="shared" si="96"/>
        <v>72.2</v>
      </c>
    </row>
    <row r="618" spans="1:83" x14ac:dyDescent="0.25">
      <c r="A618" s="5">
        <f t="shared" si="104"/>
        <v>46143</v>
      </c>
      <c r="B618" t="s">
        <v>638</v>
      </c>
      <c r="C618" s="2">
        <v>4.97</v>
      </c>
      <c r="D618" s="2">
        <v>4.3899999999999997</v>
      </c>
      <c r="E618" s="2">
        <v>3.03</v>
      </c>
      <c r="F618" s="2">
        <v>3.86</v>
      </c>
      <c r="G618" s="7">
        <v>2.5019999999999998</v>
      </c>
      <c r="H618" s="2">
        <v>4.72</v>
      </c>
      <c r="I618" s="2">
        <v>2.9</v>
      </c>
      <c r="J618" s="2">
        <v>3.53</v>
      </c>
      <c r="K618" s="2">
        <v>3.69</v>
      </c>
      <c r="L618" s="2">
        <v>3.49</v>
      </c>
      <c r="M618" s="3">
        <v>5.0199999999999996</v>
      </c>
      <c r="N618" s="2"/>
      <c r="O618" s="2">
        <v>4.43</v>
      </c>
      <c r="P618" s="2">
        <v>3.89</v>
      </c>
      <c r="Q618" s="2"/>
      <c r="R618" s="3">
        <v>4.2276999999999996</v>
      </c>
      <c r="S618" s="3">
        <v>4.2725999999999997</v>
      </c>
      <c r="T618" s="4">
        <v>3.73</v>
      </c>
      <c r="U618" s="4">
        <v>3.7170000000000001</v>
      </c>
      <c r="V618" s="3">
        <v>2.7189999999999999</v>
      </c>
      <c r="W618" s="3">
        <v>2.738</v>
      </c>
      <c r="X618" s="2"/>
      <c r="Y618" s="2">
        <v>4.3499999999999996</v>
      </c>
      <c r="Z618" s="2">
        <v>4.43</v>
      </c>
      <c r="AA618" s="2">
        <v>4.42</v>
      </c>
      <c r="AB618" s="2">
        <v>4.4400000000000004</v>
      </c>
      <c r="AC618" s="2">
        <v>4.49</v>
      </c>
      <c r="AD618" s="2">
        <v>4.5599999999999996</v>
      </c>
      <c r="AE618" s="2">
        <v>4.67</v>
      </c>
      <c r="AF618" s="2">
        <v>4.8499999999999996</v>
      </c>
      <c r="AG618" s="2">
        <v>4.92</v>
      </c>
      <c r="AH618" s="2">
        <v>4.97</v>
      </c>
      <c r="AI618" s="2">
        <v>5.37</v>
      </c>
      <c r="AJ618" s="2">
        <v>5.6</v>
      </c>
      <c r="AK618" s="2">
        <v>5.61</v>
      </c>
      <c r="AL618" s="11">
        <v>4.4172742999999999</v>
      </c>
      <c r="AM618" s="11">
        <v>4.1899297999999998</v>
      </c>
      <c r="AN618" s="11">
        <v>4.1256864999999996</v>
      </c>
      <c r="AO618" s="11">
        <v>4.2141928999999996</v>
      </c>
      <c r="AP618" s="11">
        <v>4.3555875000000004</v>
      </c>
      <c r="AQ618" s="11">
        <v>4.5162766999999997</v>
      </c>
      <c r="AR618" s="11"/>
      <c r="AS618" s="2"/>
      <c r="AT618" s="7">
        <f t="shared" si="97"/>
        <v>4.3174999999999999</v>
      </c>
      <c r="AU618" s="7">
        <f t="shared" si="98"/>
        <v>3.7040000000000002</v>
      </c>
      <c r="AV618" s="7">
        <f t="shared" si="99"/>
        <v>2.7570000000000001</v>
      </c>
      <c r="AW618" s="2"/>
      <c r="AX618" s="8">
        <f t="shared" si="100"/>
        <v>58.000000000000007</v>
      </c>
      <c r="AY618" s="8">
        <f t="shared" si="101"/>
        <v>61.349999999999973</v>
      </c>
      <c r="AZ618" s="2"/>
      <c r="BA618" s="2">
        <f t="shared" si="102"/>
        <v>0.54</v>
      </c>
      <c r="BB618" s="2">
        <f t="shared" si="103"/>
        <v>0.49999999999999956</v>
      </c>
      <c r="BC618" s="2"/>
      <c r="BD618" s="8">
        <f t="shared" si="83"/>
        <v>66.000000000000014</v>
      </c>
      <c r="BE618" s="8">
        <f t="shared" si="84"/>
        <v>41.99999999999995</v>
      </c>
      <c r="BF618" s="8">
        <f t="shared" si="85"/>
        <v>38.999999999999972</v>
      </c>
      <c r="BG618" s="8">
        <f t="shared" si="86"/>
        <v>58.000000000000007</v>
      </c>
      <c r="BH618" s="8">
        <f t="shared" si="87"/>
        <v>39.099999999999959</v>
      </c>
      <c r="BI618" s="8">
        <f t="shared" si="88"/>
        <v>35.999999999999943</v>
      </c>
      <c r="BJ618" s="8">
        <f t="shared" si="89"/>
        <v>35.999999999999986</v>
      </c>
      <c r="BK618" s="8">
        <f t="shared" si="90"/>
        <v>39.999999999999993</v>
      </c>
      <c r="BL618" s="8">
        <f t="shared" si="91"/>
        <v>46.999999999999972</v>
      </c>
      <c r="BM618" s="8">
        <f t="shared" si="92"/>
        <v>43.000000000000014</v>
      </c>
      <c r="BN618" s="8">
        <f t="shared" si="93"/>
        <v>36.859999999999985</v>
      </c>
      <c r="CB618" s="2"/>
      <c r="CC618" s="8">
        <f t="shared" si="94"/>
        <v>101.56</v>
      </c>
      <c r="CD618" s="8">
        <f t="shared" si="95"/>
        <v>66.599999999999994</v>
      </c>
      <c r="CE618" s="8">
        <f t="shared" si="96"/>
        <v>72.2</v>
      </c>
    </row>
    <row r="619" spans="1:83" x14ac:dyDescent="0.25">
      <c r="A619" s="5">
        <f t="shared" si="104"/>
        <v>46146</v>
      </c>
      <c r="B619" t="s">
        <v>639</v>
      </c>
      <c r="C619" s="2">
        <v>4.95</v>
      </c>
      <c r="D619" s="2">
        <v>4.45</v>
      </c>
      <c r="E619" s="2">
        <v>3.08</v>
      </c>
      <c r="F619" s="2">
        <v>3.94</v>
      </c>
      <c r="G619" s="7">
        <v>2.496</v>
      </c>
      <c r="H619" s="2" t="e">
        <v>#N/A</v>
      </c>
      <c r="I619" s="2">
        <v>2.77</v>
      </c>
      <c r="J619" s="2">
        <v>3.62</v>
      </c>
      <c r="K619" s="2">
        <v>3.75</v>
      </c>
      <c r="L619" s="2">
        <v>3.53</v>
      </c>
      <c r="M619" s="3">
        <v>4.9824000000000002</v>
      </c>
      <c r="N619" s="2"/>
      <c r="O619" s="2">
        <v>4.4400000000000004</v>
      </c>
      <c r="P619" s="2">
        <v>3.96</v>
      </c>
      <c r="Q619" s="2"/>
      <c r="R619" s="3">
        <v>4.2276999999999996</v>
      </c>
      <c r="S619" s="3">
        <v>4.2725999999999997</v>
      </c>
      <c r="T619" s="4">
        <v>3.7509999999999999</v>
      </c>
      <c r="U619" s="4">
        <v>3.758</v>
      </c>
      <c r="V619" s="3">
        <v>2.8039999999999998</v>
      </c>
      <c r="W619" s="3">
        <v>2.8279999999999998</v>
      </c>
      <c r="X619" s="2"/>
      <c r="Y619" s="2">
        <v>4.37</v>
      </c>
      <c r="Z619" s="2">
        <v>4.4400000000000004</v>
      </c>
      <c r="AA619" s="2">
        <v>4.43</v>
      </c>
      <c r="AB619" s="2">
        <v>4.45</v>
      </c>
      <c r="AC619" s="2">
        <v>4.5</v>
      </c>
      <c r="AD619" s="2" t="e">
        <v>#N/A</v>
      </c>
      <c r="AE619" s="2">
        <v>4.66</v>
      </c>
      <c r="AF619" s="2" t="e">
        <v>#N/A</v>
      </c>
      <c r="AG619" s="2" t="e">
        <v>#N/A</v>
      </c>
      <c r="AH619" s="2">
        <v>4.95</v>
      </c>
      <c r="AI619" s="2">
        <v>5.35</v>
      </c>
      <c r="AJ619" s="2">
        <v>5.59</v>
      </c>
      <c r="AK619" s="2">
        <v>5.61</v>
      </c>
      <c r="AL619" s="11" t="e">
        <v>#N/A</v>
      </c>
      <c r="AM619" s="11" t="e">
        <v>#N/A</v>
      </c>
      <c r="AN619" s="11" t="e">
        <v>#N/A</v>
      </c>
      <c r="AO619" s="11" t="e">
        <v>#N/A</v>
      </c>
      <c r="AP619" s="11" t="e">
        <v>#N/A</v>
      </c>
      <c r="AQ619" s="11" t="e">
        <v>#N/A</v>
      </c>
      <c r="AR619" s="11"/>
      <c r="AS619" s="2"/>
      <c r="AT619" s="7">
        <f t="shared" si="97"/>
        <v>4.3174999999999999</v>
      </c>
      <c r="AU619" s="7">
        <f t="shared" si="98"/>
        <v>3.7650000000000001</v>
      </c>
      <c r="AV619" s="7">
        <f t="shared" si="99"/>
        <v>2.8519999999999999</v>
      </c>
      <c r="AW619" s="2"/>
      <c r="AX619" s="8">
        <f t="shared" si="100"/>
        <v>50</v>
      </c>
      <c r="AY619" s="8">
        <f t="shared" si="101"/>
        <v>55.249999999999979</v>
      </c>
      <c r="AZ619" s="2"/>
      <c r="BA619" s="2">
        <f t="shared" si="102"/>
        <v>0.50999999999999979</v>
      </c>
      <c r="BB619" s="2">
        <f t="shared" si="103"/>
        <v>0.49000000000000021</v>
      </c>
      <c r="BC619" s="2"/>
      <c r="BD619" s="8">
        <f t="shared" si="83"/>
        <v>64.000000000000057</v>
      </c>
      <c r="BE619" s="8">
        <f t="shared" si="84"/>
        <v>48</v>
      </c>
      <c r="BF619" s="8">
        <f t="shared" si="85"/>
        <v>43.999999999999993</v>
      </c>
      <c r="BG619" s="8">
        <f t="shared" si="86"/>
        <v>66.000000000000014</v>
      </c>
      <c r="BH619" s="8">
        <f t="shared" si="87"/>
        <v>38.499999999999979</v>
      </c>
      <c r="BI619" s="8" t="e">
        <f t="shared" si="88"/>
        <v>#N/A</v>
      </c>
      <c r="BJ619" s="8">
        <f t="shared" si="89"/>
        <v>23</v>
      </c>
      <c r="BK619" s="8">
        <f t="shared" si="90"/>
        <v>49.000000000000021</v>
      </c>
      <c r="BL619" s="8">
        <f t="shared" si="91"/>
        <v>52.999999999999979</v>
      </c>
      <c r="BM619" s="8">
        <f t="shared" si="92"/>
        <v>46.999999999999972</v>
      </c>
      <c r="BN619" s="8">
        <f t="shared" si="93"/>
        <v>33.100000000000037</v>
      </c>
      <c r="CB619" s="2"/>
      <c r="CC619" s="8">
        <f t="shared" si="94"/>
        <v>101.56</v>
      </c>
      <c r="CD619" s="8">
        <f t="shared" si="95"/>
        <v>72.699999999999989</v>
      </c>
      <c r="CE619" s="8">
        <f t="shared" si="96"/>
        <v>81.699999999999974</v>
      </c>
    </row>
    <row r="620" spans="1:83" x14ac:dyDescent="0.25">
      <c r="A620" s="5">
        <f t="shared" si="104"/>
        <v>46147</v>
      </c>
      <c r="B620" t="s">
        <v>640</v>
      </c>
      <c r="C620" s="2">
        <v>5.05</v>
      </c>
      <c r="D620" s="2">
        <v>4.43</v>
      </c>
      <c r="E620" s="2">
        <v>3.06</v>
      </c>
      <c r="F620" s="2">
        <v>3.86</v>
      </c>
      <c r="G620" s="7">
        <v>2.5019999999999998</v>
      </c>
      <c r="H620" s="2">
        <v>4.68</v>
      </c>
      <c r="I620" s="2">
        <v>2.83</v>
      </c>
      <c r="J620" s="2">
        <v>3.61</v>
      </c>
      <c r="K620" s="2">
        <v>3.72</v>
      </c>
      <c r="L620" s="2">
        <v>3.51</v>
      </c>
      <c r="M620" s="3">
        <v>4.9729000000000001</v>
      </c>
      <c r="N620" s="2"/>
      <c r="O620" s="2">
        <v>4.53</v>
      </c>
      <c r="P620" s="2">
        <v>3.94</v>
      </c>
      <c r="Q620" s="2"/>
      <c r="R620" s="3">
        <v>4.3017000000000003</v>
      </c>
      <c r="S620" s="3">
        <v>4.3761999999999999</v>
      </c>
      <c r="T620" s="4">
        <v>3.7690000000000001</v>
      </c>
      <c r="U620" s="4">
        <v>3.778</v>
      </c>
      <c r="V620" s="3">
        <v>2.7389999999999999</v>
      </c>
      <c r="W620" s="3">
        <v>2.7639999999999998</v>
      </c>
      <c r="X620" s="2"/>
      <c r="Y620" s="2">
        <v>4.42</v>
      </c>
      <c r="Z620" s="2">
        <v>4.53</v>
      </c>
      <c r="AA620" s="2">
        <v>4.54</v>
      </c>
      <c r="AB620" s="2">
        <v>4.55</v>
      </c>
      <c r="AC620" s="2">
        <v>4.59</v>
      </c>
      <c r="AD620" s="2">
        <v>4.66</v>
      </c>
      <c r="AE620" s="2">
        <v>4.79</v>
      </c>
      <c r="AF620" s="2">
        <v>4.9400000000000004</v>
      </c>
      <c r="AG620" s="2">
        <v>5</v>
      </c>
      <c r="AH620" s="2">
        <v>5.05</v>
      </c>
      <c r="AI620" s="2">
        <v>5.42</v>
      </c>
      <c r="AJ620" s="2">
        <v>5.68</v>
      </c>
      <c r="AK620" s="2">
        <v>5.71</v>
      </c>
      <c r="AL620" s="11">
        <v>4.5343147999999998</v>
      </c>
      <c r="AM620" s="11">
        <v>4.3509460000000004</v>
      </c>
      <c r="AN620" s="11">
        <v>4.2159022000000004</v>
      </c>
      <c r="AO620" s="11">
        <v>4.2752407000000003</v>
      </c>
      <c r="AP620" s="11">
        <v>4.4224983</v>
      </c>
      <c r="AQ620" s="11">
        <v>4.5928873000000001</v>
      </c>
      <c r="AR620" s="11"/>
      <c r="AS620" s="2"/>
      <c r="AT620" s="7">
        <f t="shared" si="97"/>
        <v>4.4506999999999994</v>
      </c>
      <c r="AU620" s="7">
        <f t="shared" si="98"/>
        <v>3.7869999999999999</v>
      </c>
      <c r="AV620" s="7">
        <f t="shared" si="99"/>
        <v>2.7889999999999997</v>
      </c>
      <c r="AW620" s="2"/>
      <c r="AX620" s="8">
        <f t="shared" si="100"/>
        <v>62.000000000000014</v>
      </c>
      <c r="AY620" s="8">
        <f t="shared" si="101"/>
        <v>66.369999999999948</v>
      </c>
      <c r="AZ620" s="2"/>
      <c r="BA620" s="2">
        <f t="shared" si="102"/>
        <v>0.51999999999999957</v>
      </c>
      <c r="BB620" s="2">
        <f t="shared" si="103"/>
        <v>0.48999999999999977</v>
      </c>
      <c r="BC620" s="2"/>
      <c r="BD620" s="8">
        <f t="shared" si="83"/>
        <v>74.000000000000028</v>
      </c>
      <c r="BE620" s="8">
        <f t="shared" si="84"/>
        <v>45.99999999999995</v>
      </c>
      <c r="BF620" s="8">
        <f t="shared" si="85"/>
        <v>41.999999999999993</v>
      </c>
      <c r="BG620" s="8">
        <f t="shared" si="86"/>
        <v>58.000000000000007</v>
      </c>
      <c r="BH620" s="8">
        <f t="shared" si="87"/>
        <v>39.099999999999959</v>
      </c>
      <c r="BI620" s="8">
        <f t="shared" si="88"/>
        <v>31.99999999999994</v>
      </c>
      <c r="BJ620" s="8">
        <f t="shared" si="89"/>
        <v>29.000000000000004</v>
      </c>
      <c r="BK620" s="8">
        <f t="shared" si="90"/>
        <v>48</v>
      </c>
      <c r="BL620" s="8">
        <f t="shared" si="91"/>
        <v>50</v>
      </c>
      <c r="BM620" s="8">
        <f t="shared" si="92"/>
        <v>44.999999999999972</v>
      </c>
      <c r="BN620" s="8">
        <f t="shared" si="93"/>
        <v>32.150000000000034</v>
      </c>
      <c r="CB620" s="2"/>
      <c r="CC620" s="8">
        <f t="shared" si="94"/>
        <v>114.87999999999997</v>
      </c>
      <c r="CD620" s="8">
        <f t="shared" si="95"/>
        <v>74.899999999999963</v>
      </c>
      <c r="CE620" s="8">
        <f t="shared" si="96"/>
        <v>75.399999999999949</v>
      </c>
    </row>
    <row r="621" spans="1:83" x14ac:dyDescent="0.25">
      <c r="A621" s="5">
        <f t="shared" si="104"/>
        <v>46148</v>
      </c>
      <c r="B621" t="s">
        <v>641</v>
      </c>
      <c r="C621" s="2">
        <v>4.9400000000000004</v>
      </c>
      <c r="D621" s="2">
        <v>4.3600000000000003</v>
      </c>
      <c r="E621" s="2">
        <v>2.99</v>
      </c>
      <c r="F621" s="2">
        <v>3.74</v>
      </c>
      <c r="G621" s="7">
        <v>2.5019999999999998</v>
      </c>
      <c r="H621" s="2">
        <v>4.6900000000000004</v>
      </c>
      <c r="I621" s="2">
        <v>2.69</v>
      </c>
      <c r="J621" s="2">
        <v>3.51</v>
      </c>
      <c r="K621" s="2">
        <v>3.61</v>
      </c>
      <c r="L621" s="2">
        <v>3.42</v>
      </c>
      <c r="M621" s="3">
        <v>4.9565999999999999</v>
      </c>
      <c r="N621" s="2"/>
      <c r="O621" s="2">
        <v>4.3899999999999997</v>
      </c>
      <c r="P621" s="2">
        <v>3.87</v>
      </c>
      <c r="Q621" s="2"/>
      <c r="R621" s="3">
        <v>4.1932999999999998</v>
      </c>
      <c r="S621" s="3">
        <v>4.2466999999999997</v>
      </c>
      <c r="T621" s="4">
        <v>3.6949999999999998</v>
      </c>
      <c r="U621" s="4">
        <v>3.6779999999999999</v>
      </c>
      <c r="V621" s="3">
        <v>2.6110000000000002</v>
      </c>
      <c r="W621" s="3">
        <v>2.6360000000000001</v>
      </c>
      <c r="X621" s="2"/>
      <c r="Y621" s="2">
        <v>4.2699999999999996</v>
      </c>
      <c r="Z621" s="2">
        <v>4.3899999999999997</v>
      </c>
      <c r="AA621" s="2">
        <v>4.3099999999999996</v>
      </c>
      <c r="AB621" s="2">
        <v>4.43</v>
      </c>
      <c r="AC621" s="2">
        <v>4.49</v>
      </c>
      <c r="AD621" s="2">
        <v>4.54</v>
      </c>
      <c r="AE621" s="2">
        <v>4.66</v>
      </c>
      <c r="AF621" s="2">
        <v>4.8099999999999996</v>
      </c>
      <c r="AG621" s="2">
        <v>4.8899999999999997</v>
      </c>
      <c r="AH621" s="2">
        <v>4.9400000000000004</v>
      </c>
      <c r="AI621" s="2">
        <v>5.32</v>
      </c>
      <c r="AJ621" s="2">
        <v>5.57</v>
      </c>
      <c r="AK621" s="2">
        <v>5.63</v>
      </c>
      <c r="AL621" s="11">
        <v>4.3637031999999998</v>
      </c>
      <c r="AM621" s="11">
        <v>4.1854706000000004</v>
      </c>
      <c r="AN621" s="11">
        <v>4.0895640000000002</v>
      </c>
      <c r="AO621" s="11">
        <v>4.1860448000000003</v>
      </c>
      <c r="AP621" s="11">
        <v>4.3451373999999996</v>
      </c>
      <c r="AQ621" s="11">
        <v>4.5146797999999997</v>
      </c>
      <c r="AR621" s="11"/>
      <c r="AS621" s="2"/>
      <c r="AT621" s="7">
        <f t="shared" si="97"/>
        <v>4.3000999999999996</v>
      </c>
      <c r="AU621" s="7">
        <f t="shared" si="98"/>
        <v>3.661</v>
      </c>
      <c r="AV621" s="7">
        <f t="shared" si="99"/>
        <v>2.661</v>
      </c>
      <c r="AW621" s="2"/>
      <c r="AX621" s="8">
        <f t="shared" si="100"/>
        <v>58.000000000000007</v>
      </c>
      <c r="AY621" s="8">
        <f t="shared" si="101"/>
        <v>63.909999999999954</v>
      </c>
      <c r="AZ621" s="2"/>
      <c r="BA621" s="2">
        <f t="shared" si="102"/>
        <v>0.55000000000000071</v>
      </c>
      <c r="BB621" s="2">
        <f t="shared" si="103"/>
        <v>0.49000000000000021</v>
      </c>
      <c r="BC621" s="2"/>
      <c r="BD621" s="8">
        <f t="shared" si="83"/>
        <v>63.000000000000078</v>
      </c>
      <c r="BE621" s="8">
        <f t="shared" si="84"/>
        <v>39.000000000000014</v>
      </c>
      <c r="BF621" s="8">
        <f t="shared" si="85"/>
        <v>35.000000000000007</v>
      </c>
      <c r="BG621" s="8">
        <f t="shared" si="86"/>
        <v>46.000000000000043</v>
      </c>
      <c r="BH621" s="8">
        <f t="shared" si="87"/>
        <v>39.099999999999959</v>
      </c>
      <c r="BI621" s="8">
        <f t="shared" si="88"/>
        <v>33.000000000000007</v>
      </c>
      <c r="BJ621" s="8">
        <f t="shared" si="89"/>
        <v>14.999999999999991</v>
      </c>
      <c r="BK621" s="8">
        <f t="shared" si="90"/>
        <v>37.999999999999986</v>
      </c>
      <c r="BL621" s="8">
        <f t="shared" si="91"/>
        <v>38.999999999999972</v>
      </c>
      <c r="BM621" s="8">
        <f t="shared" si="92"/>
        <v>35.999999999999986</v>
      </c>
      <c r="BN621" s="8">
        <f t="shared" si="93"/>
        <v>30.520000000000014</v>
      </c>
      <c r="CB621" s="2"/>
      <c r="CC621" s="8">
        <f t="shared" si="94"/>
        <v>99.819999999999979</v>
      </c>
      <c r="CD621" s="8">
        <f t="shared" si="95"/>
        <v>62.299999999999976</v>
      </c>
      <c r="CE621" s="8">
        <f t="shared" si="96"/>
        <v>62.599999999999987</v>
      </c>
    </row>
    <row r="622" spans="1:83" x14ac:dyDescent="0.25">
      <c r="A622" s="5">
        <f t="shared" si="104"/>
        <v>46149</v>
      </c>
      <c r="B622" t="s">
        <v>642</v>
      </c>
      <c r="C622" s="2">
        <v>4.97</v>
      </c>
      <c r="D622" s="2">
        <v>4.41</v>
      </c>
      <c r="E622" s="2">
        <v>3.01</v>
      </c>
      <c r="F622" s="2">
        <v>3.75</v>
      </c>
      <c r="G622" s="7">
        <v>2.4809999999999999</v>
      </c>
      <c r="H622" s="2">
        <v>4.6500000000000004</v>
      </c>
      <c r="I622" s="2">
        <v>2.63</v>
      </c>
      <c r="J622" s="2">
        <v>3.52</v>
      </c>
      <c r="K622" s="2">
        <v>3.64</v>
      </c>
      <c r="L622" s="2">
        <v>3.43</v>
      </c>
      <c r="M622" s="3">
        <v>4.9077000000000002</v>
      </c>
      <c r="O622" s="2">
        <v>4.41</v>
      </c>
      <c r="P622" s="2">
        <v>3.92</v>
      </c>
      <c r="R622" s="3">
        <v>4.2099000000000002</v>
      </c>
      <c r="S622" s="3">
        <v>4.2629999999999999</v>
      </c>
      <c r="T622" s="4">
        <v>3.71</v>
      </c>
      <c r="U622" s="4">
        <v>3.6920000000000002</v>
      </c>
      <c r="V622" s="3">
        <v>2.6379999999999999</v>
      </c>
      <c r="W622" s="3">
        <v>2.6680000000000001</v>
      </c>
      <c r="Y622" s="2">
        <v>4.29</v>
      </c>
      <c r="Z622" s="2">
        <v>4.41</v>
      </c>
      <c r="AA622" s="2">
        <v>4.5</v>
      </c>
      <c r="AB622" s="2">
        <v>4.4400000000000004</v>
      </c>
      <c r="AC622" s="2">
        <v>4.5</v>
      </c>
      <c r="AD622" s="2">
        <v>4.55</v>
      </c>
      <c r="AE622" s="2">
        <v>4.7</v>
      </c>
      <c r="AF622" s="2">
        <v>4.83</v>
      </c>
      <c r="AG622" s="2">
        <v>4.9000000000000004</v>
      </c>
      <c r="AH622" s="2">
        <v>4.97</v>
      </c>
      <c r="AI622" s="2">
        <v>5.39</v>
      </c>
      <c r="AJ622" s="2">
        <v>5.58</v>
      </c>
      <c r="AK622" s="2">
        <v>5.66</v>
      </c>
      <c r="AL622" s="11">
        <v>4.3640679999999996</v>
      </c>
      <c r="AM622" s="11">
        <v>4.2063180999999998</v>
      </c>
      <c r="AN622" s="11">
        <v>4.1340770999999998</v>
      </c>
      <c r="AO622" s="11">
        <v>4.2226252000000004</v>
      </c>
      <c r="AP622" s="11">
        <v>4.3691936</v>
      </c>
      <c r="AQ622" s="11">
        <v>4.5313160000000003</v>
      </c>
      <c r="AR622" s="11"/>
      <c r="AT622" s="7">
        <f t="shared" si="97"/>
        <v>4.3160999999999996</v>
      </c>
      <c r="AU622" s="7">
        <f t="shared" si="98"/>
        <v>3.6740000000000004</v>
      </c>
      <c r="AV622" s="7">
        <f t="shared" si="99"/>
        <v>2.6980000000000004</v>
      </c>
      <c r="AX622" s="8">
        <f t="shared" ref="AX622" si="105">(C622-D622)*100</f>
        <v>55.999999999999957</v>
      </c>
      <c r="AY622" s="8">
        <f t="shared" ref="AY622" si="106">(AT622-AU622)*100</f>
        <v>64.209999999999923</v>
      </c>
      <c r="AZ622" s="2"/>
      <c r="BA622" s="2">
        <f t="shared" ref="BA622" si="107">C622-O622</f>
        <v>0.55999999999999961</v>
      </c>
      <c r="BB622" s="2">
        <f t="shared" ref="BB622" si="108">D622-P622</f>
        <v>0.49000000000000021</v>
      </c>
      <c r="BC622" s="2"/>
      <c r="BD622" s="8">
        <f t="shared" si="83"/>
        <v>66.000000000000014</v>
      </c>
      <c r="BE622" s="8">
        <f t="shared" si="84"/>
        <v>43.999999999999993</v>
      </c>
      <c r="BF622" s="8">
        <f t="shared" si="85"/>
        <v>36.999999999999964</v>
      </c>
      <c r="BG622" s="8">
        <f t="shared" si="86"/>
        <v>47.000000000000021</v>
      </c>
      <c r="BH622" s="8">
        <f t="shared" si="87"/>
        <v>36.999999999999964</v>
      </c>
      <c r="BI622" s="8">
        <f t="shared" si="88"/>
        <v>29.000000000000004</v>
      </c>
      <c r="BJ622" s="8">
        <f t="shared" si="89"/>
        <v>8.9999999999999858</v>
      </c>
      <c r="BK622" s="8">
        <f t="shared" si="90"/>
        <v>39.000000000000014</v>
      </c>
      <c r="BL622" s="8">
        <f t="shared" si="91"/>
        <v>41.999999999999993</v>
      </c>
      <c r="BM622" s="8">
        <f t="shared" si="92"/>
        <v>37.000000000000014</v>
      </c>
      <c r="BN622" s="8">
        <f t="shared" si="93"/>
        <v>25.630000000000042</v>
      </c>
      <c r="CB622" s="2"/>
      <c r="CC622" s="8">
        <f t="shared" si="94"/>
        <v>101.41999999999997</v>
      </c>
      <c r="CD622" s="8">
        <f t="shared" si="95"/>
        <v>63.600000000000009</v>
      </c>
      <c r="CE622" s="8">
        <f t="shared" si="96"/>
        <v>66.300000000000026</v>
      </c>
    </row>
    <row r="623" spans="1:83" x14ac:dyDescent="0.25">
      <c r="A623" s="5">
        <f t="shared" si="104"/>
        <v>46150</v>
      </c>
      <c r="B623" t="s">
        <v>1773</v>
      </c>
      <c r="C623" s="2">
        <v>4.91</v>
      </c>
      <c r="D623" s="2">
        <v>4.38</v>
      </c>
      <c r="E623" s="2">
        <v>3</v>
      </c>
      <c r="F623" s="2">
        <v>3.73</v>
      </c>
      <c r="G623" s="7">
        <v>2.4729999999999999</v>
      </c>
      <c r="H623" s="2">
        <v>4.72</v>
      </c>
      <c r="I623" s="2">
        <v>2.67</v>
      </c>
      <c r="J623" s="2">
        <v>3.47</v>
      </c>
      <c r="K623" s="2">
        <v>3.61</v>
      </c>
      <c r="L623" s="2">
        <v>3.42</v>
      </c>
      <c r="M623" s="3">
        <v>4.9886999999999997</v>
      </c>
      <c r="O623" s="2">
        <v>4.38</v>
      </c>
      <c r="P623" s="2">
        <v>3.89</v>
      </c>
      <c r="R623" s="3">
        <v>4.2072000000000003</v>
      </c>
      <c r="S623" s="3">
        <v>4.2507999999999999</v>
      </c>
      <c r="T623" s="4">
        <v>3.734</v>
      </c>
      <c r="U623" s="4">
        <v>3.7349999999999999</v>
      </c>
      <c r="V623" s="3">
        <v>2.641</v>
      </c>
      <c r="W623" s="3">
        <v>2.669</v>
      </c>
      <c r="Y623" s="2">
        <v>4.2699999999999996</v>
      </c>
      <c r="Z623" s="2">
        <v>4.38</v>
      </c>
      <c r="AA623" s="2">
        <v>4.41</v>
      </c>
      <c r="AB623" s="2">
        <v>4.41</v>
      </c>
      <c r="AC623" s="2">
        <v>4.47</v>
      </c>
      <c r="AD623" s="2">
        <v>4.5199999999999996</v>
      </c>
      <c r="AE623" s="2">
        <v>4.6500000000000004</v>
      </c>
      <c r="AF623" s="2">
        <v>4.79</v>
      </c>
      <c r="AG623" s="2">
        <v>4.8600000000000003</v>
      </c>
      <c r="AH623" s="2">
        <v>4.91</v>
      </c>
      <c r="AI623" s="2">
        <v>5.29</v>
      </c>
      <c r="AJ623" s="2">
        <v>5.52</v>
      </c>
      <c r="AK623" s="2">
        <v>5.58</v>
      </c>
      <c r="AL623" s="11">
        <v>4.3536868999999996</v>
      </c>
      <c r="AM623" s="11">
        <v>4.1812766000000003</v>
      </c>
      <c r="AN623" s="11">
        <v>4.1224897</v>
      </c>
      <c r="AO623" s="11">
        <v>4.1996450999999997</v>
      </c>
      <c r="AP623" s="11">
        <v>4.3310554000000003</v>
      </c>
      <c r="AQ623" s="11">
        <v>4.4850212999999997</v>
      </c>
      <c r="AT623" s="7">
        <f t="shared" ref="AT623" si="109">(2*S623)-R623</f>
        <v>4.2943999999999996</v>
      </c>
      <c r="AU623" s="7">
        <f t="shared" ref="AU623" si="110">(2*U623)-T623</f>
        <v>3.7359999999999998</v>
      </c>
      <c r="AV623" s="7">
        <f t="shared" ref="AV623" si="111">(2*W623)-V623</f>
        <v>2.6970000000000001</v>
      </c>
      <c r="AX623" s="8">
        <f t="shared" ref="AX623" si="112">(C623-D623)*100</f>
        <v>53.000000000000028</v>
      </c>
      <c r="AY623" s="8">
        <f t="shared" ref="AY623" si="113">(AT623-AU623)*100</f>
        <v>55.839999999999975</v>
      </c>
      <c r="AZ623" s="2"/>
      <c r="BA623" s="2">
        <f t="shared" ref="BA623" si="114">C623-O623</f>
        <v>0.53000000000000025</v>
      </c>
      <c r="BB623" s="2">
        <f t="shared" ref="BB623" si="115">D623-P623</f>
        <v>0.48999999999999977</v>
      </c>
      <c r="BC623" s="2"/>
      <c r="BD623" s="8">
        <f t="shared" ref="BD623" si="116">100*(C623-C$573)</f>
        <v>60.000000000000057</v>
      </c>
      <c r="BE623" s="8">
        <f t="shared" ref="BE623" si="117">100*(D623-D$573)</f>
        <v>40.999999999999972</v>
      </c>
      <c r="BF623" s="8">
        <f t="shared" ref="BF623" si="118">100*(E623-E$573)</f>
        <v>35.999999999999986</v>
      </c>
      <c r="BG623" s="8">
        <f t="shared" ref="BG623" si="119">100*(F623-F$573)</f>
        <v>45.000000000000014</v>
      </c>
      <c r="BH623" s="8">
        <f t="shared" ref="BH623" si="120">100*(G623-G$573)</f>
        <v>36.199999999999967</v>
      </c>
      <c r="BI623" s="8">
        <f t="shared" ref="BI623" si="121">100*(H623-H$573)</f>
        <v>35.999999999999943</v>
      </c>
      <c r="BJ623" s="8">
        <f t="shared" ref="BJ623" si="122">100*(I623-I$573)</f>
        <v>12.999999999999989</v>
      </c>
      <c r="BK623" s="8">
        <f t="shared" ref="BK623" si="123">100*(J623-J$573)</f>
        <v>34.000000000000028</v>
      </c>
      <c r="BL623" s="8">
        <f t="shared" ref="BL623" si="124">100*(K623-K$573)</f>
        <v>38.999999999999972</v>
      </c>
      <c r="BM623" s="8">
        <f t="shared" ref="BM623" si="125">100*(L623-L$573)</f>
        <v>35.999999999999986</v>
      </c>
      <c r="BN623" s="8">
        <f t="shared" ref="BN623" si="126">100*(M623-M$573)</f>
        <v>33.72999999999999</v>
      </c>
      <c r="CB623" s="2"/>
      <c r="CC623" s="8">
        <f t="shared" ref="CC623" si="127">100*(AT623-AT$573)</f>
        <v>99.249999999999972</v>
      </c>
      <c r="CD623" s="8">
        <f t="shared" ref="CD623" si="128">100*(AU623-AU$573)</f>
        <v>69.799999999999955</v>
      </c>
      <c r="CE623" s="8">
        <f t="shared" ref="CE623" si="129">100*(AV623-AV$573)</f>
        <v>66.199999999999989</v>
      </c>
    </row>
    <row r="624" spans="1:83" x14ac:dyDescent="0.25">
      <c r="A624" s="5">
        <f t="shared" si="104"/>
        <v>46153</v>
      </c>
      <c r="B624" t="s">
        <v>2267</v>
      </c>
      <c r="C624" s="2">
        <v>5.0199999999999996</v>
      </c>
      <c r="D624" s="2">
        <v>4.42</v>
      </c>
      <c r="E624" s="2">
        <v>3.05</v>
      </c>
      <c r="F624" s="2">
        <v>3.79</v>
      </c>
      <c r="G624" s="7">
        <v>2.512</v>
      </c>
      <c r="H624" s="2">
        <v>4.7</v>
      </c>
      <c r="I624" s="2">
        <v>2.74</v>
      </c>
      <c r="J624" s="2">
        <v>3.54</v>
      </c>
      <c r="K624" s="2">
        <v>3.68</v>
      </c>
      <c r="L624" s="2">
        <v>3.47</v>
      </c>
      <c r="M624" s="3">
        <v>4.992</v>
      </c>
      <c r="O624" s="2">
        <v>4.4800000000000004</v>
      </c>
      <c r="P624" s="2">
        <v>3.95</v>
      </c>
      <c r="R624" s="3">
        <v>4.2682000000000002</v>
      </c>
      <c r="S624" s="3">
        <v>4.3360000000000003</v>
      </c>
      <c r="T624" s="4">
        <v>3.7469999999999999</v>
      </c>
      <c r="U624" s="4">
        <v>3.76</v>
      </c>
      <c r="V624" s="3">
        <v>2.6890000000000001</v>
      </c>
      <c r="W624" s="3">
        <v>2.7269999999999999</v>
      </c>
      <c r="Y624" s="2">
        <v>4.3899999999999997</v>
      </c>
      <c r="Z624" s="2">
        <v>4.4800000000000004</v>
      </c>
      <c r="AA624" s="2">
        <v>4.51</v>
      </c>
      <c r="AB624" s="2">
        <v>4.53</v>
      </c>
      <c r="AC624" s="2">
        <v>4.59</v>
      </c>
      <c r="AD624" s="2">
        <v>4.63</v>
      </c>
      <c r="AE624" s="2">
        <v>4.75</v>
      </c>
      <c r="AF624" s="2">
        <v>4.8899999999999997</v>
      </c>
      <c r="AG624" s="2">
        <v>4.96</v>
      </c>
      <c r="AH624" s="2">
        <v>5.0199999999999996</v>
      </c>
      <c r="AI624" s="2">
        <v>5.41</v>
      </c>
      <c r="AJ624" s="2">
        <v>5.64</v>
      </c>
      <c r="AK624" s="2">
        <v>5.69</v>
      </c>
      <c r="AL624" s="11">
        <v>4.5011808999999996</v>
      </c>
      <c r="AM624" s="11">
        <v>4.3358974000000003</v>
      </c>
      <c r="AN624" s="11">
        <v>4.2146001000000002</v>
      </c>
      <c r="AO624" s="11">
        <v>4.2705843000000003</v>
      </c>
      <c r="AP624" s="11">
        <v>4.4100254000000003</v>
      </c>
      <c r="AQ624" s="11">
        <v>4.5798433000000003</v>
      </c>
      <c r="AT624" s="7">
        <f t="shared" ref="AT624" si="130">(2*S624)-R624</f>
        <v>4.4038000000000004</v>
      </c>
      <c r="AU624" s="7">
        <f t="shared" ref="AU624" si="131">(2*U624)-T624</f>
        <v>3.7729999999999997</v>
      </c>
      <c r="AV624" s="7">
        <f t="shared" ref="AV624" si="132">(2*W624)-V624</f>
        <v>2.7649999999999997</v>
      </c>
      <c r="AX624" s="8">
        <f t="shared" ref="AX624" si="133">(C624-D624)*100</f>
        <v>59.999999999999964</v>
      </c>
      <c r="AY624" s="8">
        <f t="shared" ref="AY624" si="134">(AT624-AU624)*100</f>
        <v>63.080000000000069</v>
      </c>
      <c r="AZ624" s="2"/>
      <c r="BA624" s="2">
        <f t="shared" ref="BA624" si="135">C624-O624</f>
        <v>0.53999999999999915</v>
      </c>
      <c r="BB624" s="2">
        <f t="shared" ref="BB624" si="136">D624-P624</f>
        <v>0.46999999999999975</v>
      </c>
      <c r="BC624" s="2"/>
      <c r="BD624" s="8">
        <f t="shared" ref="BD624" si="137">100*(C624-C$573)</f>
        <v>71</v>
      </c>
      <c r="BE624" s="8">
        <f t="shared" ref="BE624" si="138">100*(D624-D$573)</f>
        <v>44.999999999999972</v>
      </c>
      <c r="BF624" s="8">
        <f t="shared" ref="BF624" si="139">100*(E624-E$573)</f>
        <v>40.999999999999972</v>
      </c>
      <c r="BG624" s="8">
        <f t="shared" ref="BG624" si="140">100*(F624-F$573)</f>
        <v>51.000000000000021</v>
      </c>
      <c r="BH624" s="8">
        <f t="shared" ref="BH624" si="141">100*(G624-G$573)</f>
        <v>40.09999999999998</v>
      </c>
      <c r="BI624" s="8">
        <f t="shared" ref="BI624" si="142">100*(H624-H$573)</f>
        <v>33.999999999999986</v>
      </c>
      <c r="BJ624" s="8">
        <f t="shared" ref="BJ624" si="143">100*(I624-I$573)</f>
        <v>20.000000000000018</v>
      </c>
      <c r="BK624" s="8">
        <f t="shared" ref="BK624" si="144">100*(J624-J$573)</f>
        <v>41.000000000000014</v>
      </c>
      <c r="BL624" s="8">
        <f t="shared" ref="BL624" si="145">100*(K624-K$573)</f>
        <v>46</v>
      </c>
      <c r="BM624" s="8">
        <f t="shared" ref="BM624" si="146">100*(L624-L$573)</f>
        <v>41.000000000000014</v>
      </c>
      <c r="BN624" s="8">
        <f t="shared" ref="BN624" si="147">100*(M624-M$573)</f>
        <v>34.060000000000024</v>
      </c>
      <c r="CC624" s="8">
        <f t="shared" ref="CC624" si="148">100*(AT624-AT$573)</f>
        <v>110.19000000000005</v>
      </c>
      <c r="CD624" s="8">
        <f t="shared" ref="CD624" si="149">100*(AU624-AU$573)</f>
        <v>73.499999999999943</v>
      </c>
      <c r="CE624" s="8">
        <f t="shared" ref="CE624" si="150">100*(AV624-AV$573)</f>
        <v>72.999999999999957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A84-7157-4A39-9F0D-32F7A267A151}">
  <dimension ref="A1:BL23"/>
  <sheetViews>
    <sheetView workbookViewId="0">
      <pane xSplit="2" topLeftCell="C1" activePane="topRight" state="frozen"/>
      <selection pane="topRight" activeCell="K23" sqref="K23"/>
    </sheetView>
  </sheetViews>
  <sheetFormatPr defaultRowHeight="15" x14ac:dyDescent="0.25"/>
  <cols>
    <col min="1" max="1" width="39.5703125" customWidth="1"/>
    <col min="3" max="3" width="10.42578125" bestFit="1" customWidth="1"/>
    <col min="4" max="64" width="10.7109375" customWidth="1"/>
  </cols>
  <sheetData>
    <row r="1" spans="1:64" x14ac:dyDescent="0.25">
      <c r="A1" s="10" t="s">
        <v>1768</v>
      </c>
      <c r="B1" s="10"/>
      <c r="E1" s="5"/>
    </row>
    <row r="2" spans="1:64" x14ac:dyDescent="0.25">
      <c r="D2" s="5">
        <v>45292</v>
      </c>
      <c r="E2" s="5">
        <v>45323</v>
      </c>
      <c r="F2" s="5">
        <v>45352</v>
      </c>
      <c r="G2" s="5">
        <v>45383</v>
      </c>
      <c r="H2" s="5">
        <v>45413</v>
      </c>
      <c r="I2" s="5">
        <v>45444</v>
      </c>
      <c r="J2" s="5">
        <v>45474</v>
      </c>
      <c r="K2" s="5">
        <v>45505</v>
      </c>
      <c r="L2" s="5">
        <v>45536</v>
      </c>
      <c r="M2" s="5">
        <v>45566</v>
      </c>
      <c r="N2" s="5">
        <v>45597</v>
      </c>
      <c r="O2" s="5">
        <v>45627</v>
      </c>
      <c r="P2" s="5">
        <v>45658</v>
      </c>
      <c r="Q2" s="5">
        <v>45689</v>
      </c>
      <c r="R2" s="5">
        <v>45717</v>
      </c>
      <c r="S2" s="5">
        <v>45748</v>
      </c>
      <c r="T2" s="5">
        <v>45778</v>
      </c>
      <c r="U2" s="5">
        <v>45809</v>
      </c>
      <c r="V2" s="5">
        <v>45839</v>
      </c>
      <c r="W2" s="5">
        <v>45870</v>
      </c>
      <c r="X2" s="5">
        <v>45901</v>
      </c>
      <c r="Y2" s="5">
        <v>45931</v>
      </c>
      <c r="Z2" s="5">
        <v>45962</v>
      </c>
      <c r="AA2" s="5">
        <v>45992</v>
      </c>
      <c r="AB2" s="5">
        <v>46023</v>
      </c>
      <c r="AC2" s="5">
        <v>46054</v>
      </c>
      <c r="AD2" s="5">
        <v>46082</v>
      </c>
      <c r="AE2" s="5">
        <v>46113</v>
      </c>
      <c r="AF2" s="5">
        <v>46143</v>
      </c>
      <c r="AG2" s="5">
        <v>46174</v>
      </c>
      <c r="AH2" s="5">
        <v>46204</v>
      </c>
      <c r="AI2" s="5">
        <v>46235</v>
      </c>
      <c r="AJ2" s="5">
        <v>46266</v>
      </c>
      <c r="AK2" s="5">
        <v>46296</v>
      </c>
      <c r="AL2" s="5">
        <v>46327</v>
      </c>
      <c r="AM2" s="5">
        <v>46357</v>
      </c>
      <c r="AN2" s="5">
        <v>46388</v>
      </c>
      <c r="AO2" s="5">
        <v>46419</v>
      </c>
      <c r="AP2" s="5">
        <v>46447</v>
      </c>
      <c r="AQ2" s="5">
        <v>46478</v>
      </c>
      <c r="AR2" s="5">
        <v>46508</v>
      </c>
      <c r="AS2" s="5">
        <v>46539</v>
      </c>
      <c r="AT2" s="5">
        <v>46569</v>
      </c>
      <c r="AU2" s="5">
        <v>46600</v>
      </c>
      <c r="AV2" s="5">
        <v>46631</v>
      </c>
      <c r="AW2" s="5">
        <v>46661</v>
      </c>
      <c r="AX2" s="5">
        <v>46692</v>
      </c>
      <c r="AY2" s="5">
        <v>46722</v>
      </c>
    </row>
    <row r="3" spans="1:64" x14ac:dyDescent="0.25">
      <c r="D3" s="5">
        <f t="shared" ref="D3:H3" si="0">EOMONTH(D2,0)</f>
        <v>45322</v>
      </c>
      <c r="E3" s="5">
        <f t="shared" si="0"/>
        <v>45351</v>
      </c>
      <c r="F3" s="5">
        <f t="shared" si="0"/>
        <v>45382</v>
      </c>
      <c r="G3" s="5">
        <f t="shared" si="0"/>
        <v>45412</v>
      </c>
      <c r="H3" s="5">
        <f t="shared" si="0"/>
        <v>45443</v>
      </c>
      <c r="I3" s="5">
        <f t="shared" ref="I3:AY3" si="1">EOMONTH(I2,0)</f>
        <v>45473</v>
      </c>
      <c r="J3" s="5">
        <f t="shared" si="1"/>
        <v>45504</v>
      </c>
      <c r="K3" s="5">
        <f t="shared" si="1"/>
        <v>45535</v>
      </c>
      <c r="L3" s="5">
        <f t="shared" si="1"/>
        <v>45565</v>
      </c>
      <c r="M3" s="5">
        <f t="shared" si="1"/>
        <v>45596</v>
      </c>
      <c r="N3" s="5">
        <f t="shared" si="1"/>
        <v>45626</v>
      </c>
      <c r="O3" s="5">
        <f t="shared" si="1"/>
        <v>45657</v>
      </c>
      <c r="P3" s="5">
        <f t="shared" si="1"/>
        <v>45688</v>
      </c>
      <c r="Q3" s="5">
        <f t="shared" si="1"/>
        <v>45716</v>
      </c>
      <c r="R3" s="5">
        <f t="shared" si="1"/>
        <v>45747</v>
      </c>
      <c r="S3" s="5">
        <f t="shared" si="1"/>
        <v>45777</v>
      </c>
      <c r="T3" s="5">
        <f t="shared" si="1"/>
        <v>45808</v>
      </c>
      <c r="U3" s="5">
        <f t="shared" si="1"/>
        <v>45838</v>
      </c>
      <c r="V3" s="5">
        <f t="shared" si="1"/>
        <v>45869</v>
      </c>
      <c r="W3" s="5">
        <f t="shared" si="1"/>
        <v>45900</v>
      </c>
      <c r="X3" s="5">
        <f t="shared" si="1"/>
        <v>45930</v>
      </c>
      <c r="Y3" s="5">
        <f t="shared" si="1"/>
        <v>45961</v>
      </c>
      <c r="Z3" s="5">
        <f t="shared" si="1"/>
        <v>45991</v>
      </c>
      <c r="AA3" s="5">
        <f t="shared" si="1"/>
        <v>46022</v>
      </c>
      <c r="AB3" s="5">
        <f t="shared" si="1"/>
        <v>46053</v>
      </c>
      <c r="AC3" s="5">
        <f t="shared" si="1"/>
        <v>46081</v>
      </c>
      <c r="AD3" s="5">
        <f t="shared" si="1"/>
        <v>46112</v>
      </c>
      <c r="AE3" s="5">
        <f t="shared" si="1"/>
        <v>46142</v>
      </c>
      <c r="AF3" s="5">
        <f t="shared" si="1"/>
        <v>46173</v>
      </c>
      <c r="AG3" s="5">
        <f t="shared" si="1"/>
        <v>46203</v>
      </c>
      <c r="AH3" s="5">
        <f t="shared" si="1"/>
        <v>46234</v>
      </c>
      <c r="AI3" s="5">
        <f t="shared" si="1"/>
        <v>46265</v>
      </c>
      <c r="AJ3" s="5">
        <f t="shared" si="1"/>
        <v>46295</v>
      </c>
      <c r="AK3" s="5">
        <f t="shared" si="1"/>
        <v>46326</v>
      </c>
      <c r="AL3" s="5">
        <f t="shared" si="1"/>
        <v>46356</v>
      </c>
      <c r="AM3" s="5">
        <f t="shared" si="1"/>
        <v>46387</v>
      </c>
      <c r="AN3" s="5">
        <f t="shared" si="1"/>
        <v>46418</v>
      </c>
      <c r="AO3" s="5">
        <f t="shared" si="1"/>
        <v>46446</v>
      </c>
      <c r="AP3" s="5">
        <f t="shared" si="1"/>
        <v>46477</v>
      </c>
      <c r="AQ3" s="5">
        <f t="shared" si="1"/>
        <v>46507</v>
      </c>
      <c r="AR3" s="5">
        <f t="shared" si="1"/>
        <v>46538</v>
      </c>
      <c r="AS3" s="5">
        <f t="shared" si="1"/>
        <v>46568</v>
      </c>
      <c r="AT3" s="5">
        <f t="shared" si="1"/>
        <v>46599</v>
      </c>
      <c r="AU3" s="5">
        <f t="shared" si="1"/>
        <v>46630</v>
      </c>
      <c r="AV3" s="5">
        <f t="shared" si="1"/>
        <v>46660</v>
      </c>
      <c r="AW3" s="5">
        <f t="shared" si="1"/>
        <v>46691</v>
      </c>
      <c r="AX3" s="5">
        <f t="shared" si="1"/>
        <v>46721</v>
      </c>
      <c r="AY3" s="5">
        <f t="shared" si="1"/>
        <v>46752</v>
      </c>
    </row>
    <row r="4" spans="1:64" x14ac:dyDescent="0.25">
      <c r="A4" t="str">
        <f>C4</f>
        <v>Bank Rate</v>
      </c>
      <c r="B4" t="str">
        <f>C4</f>
        <v>Bank Rate</v>
      </c>
      <c r="C4" t="s">
        <v>693</v>
      </c>
      <c r="D4" s="2">
        <f>VLOOKUP(D2,HAVERM!$A:$C,3,FALSE)</f>
        <v>5.25</v>
      </c>
      <c r="E4" s="2">
        <f>VLOOKUP(E2,HAVERM!$A:$C,3,FALSE)</f>
        <v>5.25</v>
      </c>
      <c r="F4" s="2">
        <f>VLOOKUP(F2,HAVERM!$A:$C,3,FALSE)</f>
        <v>5.25</v>
      </c>
      <c r="G4" s="2">
        <f>VLOOKUP(G2,HAVERM!$A:$C,3,FALSE)</f>
        <v>5.25</v>
      </c>
      <c r="H4" s="2">
        <f>VLOOKUP(H2,HAVERM!$A:$C,3,FALSE)</f>
        <v>5.25</v>
      </c>
      <c r="I4" s="2">
        <f>VLOOKUP(I2,HAVERM!$A:$C,3,FALSE)</f>
        <v>5.25</v>
      </c>
      <c r="J4" s="2">
        <f>VLOOKUP(J2,HAVERM!$A:$C,3,FALSE)</f>
        <v>5.25</v>
      </c>
      <c r="K4" s="2">
        <f>VLOOKUP(K2,HAVERM!$A:$C,3,FALSE)</f>
        <v>5</v>
      </c>
      <c r="L4" s="2">
        <f>VLOOKUP(L2,HAVERM!$A:$C,3,FALSE)</f>
        <v>5</v>
      </c>
      <c r="M4" s="2">
        <f>VLOOKUP(M2,HAVERM!$A:$C,3,FALSE)</f>
        <v>5</v>
      </c>
      <c r="N4" s="2">
        <f>VLOOKUP(N2,HAVERM!$A:$C,3,FALSE)</f>
        <v>4.75</v>
      </c>
      <c r="O4" s="2">
        <f>VLOOKUP(O2,HAVERM!$A:$C,3,FALSE)</f>
        <v>4.75</v>
      </c>
      <c r="P4" s="2">
        <f>VLOOKUP(P2,HAVERM!$A:$C,3,FALSE)</f>
        <v>4.75</v>
      </c>
      <c r="Q4" s="2">
        <f>VLOOKUP(Q2,HAVERM!$A:$C,3,FALSE)</f>
        <v>4.5</v>
      </c>
      <c r="R4" s="2">
        <f>VLOOKUP(R2,HAVERM!$A:$C,3,FALSE)</f>
        <v>4.5</v>
      </c>
      <c r="S4" s="2">
        <f>VLOOKUP(S2,HAVERM!$A:$C,3,FALSE)</f>
        <v>4.5</v>
      </c>
      <c r="T4" s="2">
        <f>VLOOKUP(T2,HAVERM!$A:$C,3,FALSE)</f>
        <v>4.25</v>
      </c>
      <c r="U4" s="2">
        <f>VLOOKUP(U2,HAVERM!$A:$C,3,FALSE)</f>
        <v>4.25</v>
      </c>
      <c r="V4" s="2">
        <f>VLOOKUP(V2,HAVERM!$A:$C,3,FALSE)</f>
        <v>4.25</v>
      </c>
      <c r="W4" s="2">
        <f>VLOOKUP(W2,HAVERM!$A:$C,3,FALSE)</f>
        <v>4</v>
      </c>
      <c r="X4" s="2">
        <f>VLOOKUP(X2,HAVERM!$A:$C,3,FALSE)</f>
        <v>4</v>
      </c>
      <c r="Y4" s="2">
        <f>VLOOKUP(Y2,HAVERM!$A:$C,3,FALSE)</f>
        <v>4</v>
      </c>
      <c r="Z4" s="2">
        <f>VLOOKUP(Z2,HAVERM!$A:$C,3,FALSE)</f>
        <v>4</v>
      </c>
      <c r="AA4" s="2">
        <f>VLOOKUP(AA2,HAVERM!$A:$C,3,FALSE)</f>
        <v>3.75</v>
      </c>
      <c r="AB4" s="2">
        <f>VLOOKUP(AB2,HAVERM!$A:$C,3,FALSE)</f>
        <v>3.75</v>
      </c>
      <c r="AC4" s="2">
        <f>VLOOKUP(AC2,HAVERM!$A:$C,3,FALSE)</f>
        <v>3.75</v>
      </c>
      <c r="AD4" s="2">
        <f>VLOOKUP(AD2,HAVERM!$A:$C,3,FALSE)</f>
        <v>3.75</v>
      </c>
      <c r="AE4" s="2">
        <f>VLOOKUP(AE2,HAVERM!$A:$C,3,FALSE)</f>
        <v>3.75</v>
      </c>
      <c r="AF4" s="2" t="e">
        <f>VLOOKUP(AF2,HAVERM!$A:$C,3,FALSE)</f>
        <v>#N/A</v>
      </c>
      <c r="AG4" s="2" t="e">
        <f>VLOOKUP(AG2,HAVERM!$A:$C,3,FALSE)</f>
        <v>#N/A</v>
      </c>
      <c r="AH4" s="2" t="e">
        <f>VLOOKUP(AH2,HAVERM!$A:$C,3,FALSE)</f>
        <v>#N/A</v>
      </c>
      <c r="AI4" s="2" t="e">
        <f>VLOOKUP(AI2,HAVERM!$A:$C,3,FALSE)</f>
        <v>#N/A</v>
      </c>
      <c r="AJ4" s="2" t="e">
        <f>VLOOKUP(AJ2,HAVERM!$A:$C,3,FALSE)</f>
        <v>#N/A</v>
      </c>
      <c r="AK4" s="2" t="e">
        <f>VLOOKUP(AK2,HAVERM!$A:$C,3,FALSE)</f>
        <v>#N/A</v>
      </c>
      <c r="AL4" s="2" t="e">
        <f>VLOOKUP(AL2,HAVERM!$A:$C,3,FALSE)</f>
        <v>#N/A</v>
      </c>
      <c r="AM4" s="2" t="e">
        <f>VLOOKUP(AM2,HAVERM!$A:$C,3,FALSE)</f>
        <v>#N/A</v>
      </c>
      <c r="AN4" s="2" t="e">
        <f>VLOOKUP(AN2,HAVERM!$A:$C,3,FALSE)</f>
        <v>#N/A</v>
      </c>
      <c r="AO4" s="2" t="e">
        <f>VLOOKUP(AO2,HAVERM!$A:$C,3,FALSE)</f>
        <v>#N/A</v>
      </c>
      <c r="AP4" s="2" t="e">
        <f>VLOOKUP(AP2,HAVERM!$A:$C,3,FALSE)</f>
        <v>#N/A</v>
      </c>
      <c r="AQ4" s="2" t="e">
        <f>VLOOKUP(AQ2,HAVERM!$A:$C,3,FALSE)</f>
        <v>#N/A</v>
      </c>
      <c r="AR4" s="2" t="e">
        <f>VLOOKUP(AR2,HAVERM!$A:$C,3,FALSE)</f>
        <v>#N/A</v>
      </c>
      <c r="AS4" s="2" t="e">
        <f>VLOOKUP(AS2,HAVERM!$A:$C,3,FALSE)</f>
        <v>#N/A</v>
      </c>
      <c r="AT4" s="2" t="e">
        <f>VLOOKUP(AT2,HAVERM!$A:$C,3,FALSE)</f>
        <v>#N/A</v>
      </c>
      <c r="AU4" s="2" t="e">
        <f>VLOOKUP(AU2,HAVERM!$A:$C,3,FALSE)</f>
        <v>#N/A</v>
      </c>
      <c r="AV4" s="2" t="e">
        <f>VLOOKUP(AV2,HAVERM!$A:$C,3,FALSE)</f>
        <v>#N/A</v>
      </c>
      <c r="AW4" s="2" t="e">
        <f>VLOOKUP(AW2,HAVERM!$A:$C,3,FALSE)</f>
        <v>#N/A</v>
      </c>
      <c r="AX4" s="2" t="e">
        <f>VLOOKUP(AX2,HAVERM!$A:$C,3,FALSE)</f>
        <v>#N/A</v>
      </c>
      <c r="AY4" s="2" t="e">
        <f>VLOOKUP(AY2,HAVERM!$A:$C,3,FALSE)</f>
        <v>#N/A</v>
      </c>
    </row>
    <row r="5" spans="1:64" x14ac:dyDescent="0.25">
      <c r="A5" s="12" t="s">
        <v>1770</v>
      </c>
      <c r="B5" s="14">
        <f>C5</f>
        <v>46080</v>
      </c>
      <c r="C5" s="5">
        <f>C14</f>
        <v>46080</v>
      </c>
      <c r="D5" s="2" t="e">
        <f t="shared" ref="D5:AY5" si="2">HLOOKUP(D$3,$D$13:$AN$14,2,FALSE)</f>
        <v>#N/A</v>
      </c>
      <c r="E5" s="2" t="e">
        <f t="shared" si="2"/>
        <v>#N/A</v>
      </c>
      <c r="F5" s="2" t="e">
        <f t="shared" si="2"/>
        <v>#N/A</v>
      </c>
      <c r="G5" s="2" t="e">
        <f t="shared" si="2"/>
        <v>#N/A</v>
      </c>
      <c r="H5" s="2" t="e">
        <f t="shared" si="2"/>
        <v>#N/A</v>
      </c>
      <c r="I5" s="2" t="e">
        <f t="shared" si="2"/>
        <v>#N/A</v>
      </c>
      <c r="J5" s="2" t="e">
        <f t="shared" si="2"/>
        <v>#N/A</v>
      </c>
      <c r="K5" s="2" t="e">
        <f t="shared" si="2"/>
        <v>#N/A</v>
      </c>
      <c r="L5" s="2" t="e">
        <f t="shared" si="2"/>
        <v>#N/A</v>
      </c>
      <c r="M5" s="2" t="e">
        <f t="shared" si="2"/>
        <v>#N/A</v>
      </c>
      <c r="N5" s="2" t="e">
        <f t="shared" si="2"/>
        <v>#N/A</v>
      </c>
      <c r="O5" s="2" t="e">
        <f t="shared" si="2"/>
        <v>#N/A</v>
      </c>
      <c r="P5" s="2" t="e">
        <f t="shared" si="2"/>
        <v>#N/A</v>
      </c>
      <c r="Q5" s="2" t="e">
        <f t="shared" si="2"/>
        <v>#N/A</v>
      </c>
      <c r="R5" s="2" t="e">
        <f t="shared" si="2"/>
        <v>#N/A</v>
      </c>
      <c r="S5" s="2" t="e">
        <f t="shared" si="2"/>
        <v>#N/A</v>
      </c>
      <c r="T5" s="2" t="e">
        <f t="shared" si="2"/>
        <v>#N/A</v>
      </c>
      <c r="U5" s="2" t="e">
        <f t="shared" si="2"/>
        <v>#N/A</v>
      </c>
      <c r="V5" s="2" t="e">
        <f t="shared" si="2"/>
        <v>#N/A</v>
      </c>
      <c r="W5" s="2" t="e">
        <f t="shared" si="2"/>
        <v>#N/A</v>
      </c>
      <c r="X5" s="2" t="e">
        <f t="shared" si="2"/>
        <v>#N/A</v>
      </c>
      <c r="Y5" s="2" t="e">
        <f t="shared" si="2"/>
        <v>#N/A</v>
      </c>
      <c r="Z5" s="2" t="e">
        <f t="shared" si="2"/>
        <v>#N/A</v>
      </c>
      <c r="AA5" s="2" t="e">
        <f t="shared" si="2"/>
        <v>#N/A</v>
      </c>
      <c r="AB5" s="2" t="e">
        <f t="shared" si="2"/>
        <v>#N/A</v>
      </c>
      <c r="AC5" s="2">
        <f t="shared" si="2"/>
        <v>3.7267000000000001</v>
      </c>
      <c r="AD5" s="2">
        <f t="shared" si="2"/>
        <v>3.5178962</v>
      </c>
      <c r="AE5" s="2">
        <f t="shared" si="2"/>
        <v>3.4951976</v>
      </c>
      <c r="AF5" s="2">
        <f t="shared" si="2"/>
        <v>3.4552223999999998</v>
      </c>
      <c r="AG5" s="2">
        <f t="shared" si="2"/>
        <v>3.4041663</v>
      </c>
      <c r="AH5" s="2">
        <f t="shared" si="2"/>
        <v>3.3509989</v>
      </c>
      <c r="AI5" s="2">
        <f t="shared" si="2"/>
        <v>3.3038577999999998</v>
      </c>
      <c r="AJ5" s="2">
        <f t="shared" si="2"/>
        <v>3.2659639999999999</v>
      </c>
      <c r="AK5" s="2">
        <f t="shared" si="2"/>
        <v>3.2391741999999999</v>
      </c>
      <c r="AL5" s="2">
        <f t="shared" si="2"/>
        <v>3.2229112999999998</v>
      </c>
      <c r="AM5" s="2">
        <f t="shared" si="2"/>
        <v>3.2150986000000001</v>
      </c>
      <c r="AN5" s="2">
        <f t="shared" si="2"/>
        <v>3.2142658000000002</v>
      </c>
      <c r="AO5" s="2">
        <f t="shared" si="2"/>
        <v>3.2181134999999998</v>
      </c>
      <c r="AP5" s="2">
        <f t="shared" si="2"/>
        <v>3.2237811000000001</v>
      </c>
      <c r="AQ5" s="2">
        <f t="shared" si="2"/>
        <v>3.2304984000000001</v>
      </c>
      <c r="AR5" s="2">
        <f t="shared" si="2"/>
        <v>3.2381883999999999</v>
      </c>
      <c r="AS5" s="2">
        <f t="shared" si="2"/>
        <v>3.2467744000000001</v>
      </c>
      <c r="AT5" s="2">
        <f t="shared" si="2"/>
        <v>3.2561795999999998</v>
      </c>
      <c r="AU5" s="2">
        <f t="shared" si="2"/>
        <v>3.266327</v>
      </c>
      <c r="AV5" s="2">
        <f t="shared" si="2"/>
        <v>3.2771436999999999</v>
      </c>
      <c r="AW5" s="2">
        <f t="shared" si="2"/>
        <v>3.2885697999999999</v>
      </c>
      <c r="AX5" s="2">
        <f t="shared" si="2"/>
        <v>3.3005477000000001</v>
      </c>
      <c r="AY5" s="2">
        <f t="shared" si="2"/>
        <v>3.3130202999999998</v>
      </c>
    </row>
    <row r="6" spans="1:64" x14ac:dyDescent="0.25">
      <c r="A6" s="12" t="s">
        <v>1771</v>
      </c>
      <c r="B6" s="14">
        <f>C6</f>
        <v>46153</v>
      </c>
      <c r="C6" s="5">
        <f>C22</f>
        <v>46153</v>
      </c>
      <c r="D6" s="2" t="e">
        <f t="shared" ref="D6:AY6" si="3">HLOOKUP(D$3,$D$21:$AN$22,2,FALSE)</f>
        <v>#N/A</v>
      </c>
      <c r="E6" s="2" t="e">
        <f t="shared" si="3"/>
        <v>#N/A</v>
      </c>
      <c r="F6" s="2" t="e">
        <f t="shared" si="3"/>
        <v>#N/A</v>
      </c>
      <c r="G6" s="2" t="e">
        <f t="shared" si="3"/>
        <v>#N/A</v>
      </c>
      <c r="H6" s="2" t="e">
        <f t="shared" si="3"/>
        <v>#N/A</v>
      </c>
      <c r="I6" s="2" t="e">
        <f t="shared" si="3"/>
        <v>#N/A</v>
      </c>
      <c r="J6" s="2" t="e">
        <f t="shared" si="3"/>
        <v>#N/A</v>
      </c>
      <c r="K6" s="2" t="e">
        <f t="shared" si="3"/>
        <v>#N/A</v>
      </c>
      <c r="L6" s="2" t="e">
        <f t="shared" si="3"/>
        <v>#N/A</v>
      </c>
      <c r="M6" s="2" t="e">
        <f t="shared" si="3"/>
        <v>#N/A</v>
      </c>
      <c r="N6" s="2" t="e">
        <f t="shared" si="3"/>
        <v>#N/A</v>
      </c>
      <c r="O6" s="2" t="e">
        <f t="shared" si="3"/>
        <v>#N/A</v>
      </c>
      <c r="P6" s="2" t="e">
        <f t="shared" si="3"/>
        <v>#N/A</v>
      </c>
      <c r="Q6" s="2" t="e">
        <f t="shared" si="3"/>
        <v>#N/A</v>
      </c>
      <c r="R6" s="2" t="e">
        <f t="shared" si="3"/>
        <v>#N/A</v>
      </c>
      <c r="S6" s="2" t="e">
        <f t="shared" si="3"/>
        <v>#N/A</v>
      </c>
      <c r="T6" s="2" t="e">
        <f t="shared" si="3"/>
        <v>#N/A</v>
      </c>
      <c r="U6" s="2" t="e">
        <f t="shared" si="3"/>
        <v>#N/A</v>
      </c>
      <c r="V6" s="2" t="e">
        <f t="shared" si="3"/>
        <v>#N/A</v>
      </c>
      <c r="W6" s="2" t="e">
        <f t="shared" si="3"/>
        <v>#N/A</v>
      </c>
      <c r="X6" s="2" t="e">
        <f t="shared" si="3"/>
        <v>#N/A</v>
      </c>
      <c r="Y6" s="2" t="e">
        <f t="shared" si="3"/>
        <v>#N/A</v>
      </c>
      <c r="Z6" s="2" t="e">
        <f t="shared" si="3"/>
        <v>#N/A</v>
      </c>
      <c r="AA6" s="2" t="e">
        <f t="shared" si="3"/>
        <v>#N/A</v>
      </c>
      <c r="AB6" s="2" t="e">
        <f t="shared" si="3"/>
        <v>#N/A</v>
      </c>
      <c r="AC6" s="2" t="e">
        <f t="shared" si="3"/>
        <v>#N/A</v>
      </c>
      <c r="AD6" s="2" t="e">
        <f t="shared" si="3"/>
        <v>#N/A</v>
      </c>
      <c r="AE6" s="2" t="e">
        <f t="shared" si="3"/>
        <v>#N/A</v>
      </c>
      <c r="AF6" s="2">
        <f t="shared" si="3"/>
        <v>3.7294</v>
      </c>
      <c r="AG6" s="2">
        <f t="shared" si="3"/>
        <v>3.7472357999999999</v>
      </c>
      <c r="AH6" s="2">
        <f t="shared" si="3"/>
        <v>3.8679606</v>
      </c>
      <c r="AI6" s="2">
        <f t="shared" si="3"/>
        <v>3.9873897999999999</v>
      </c>
      <c r="AJ6" s="2">
        <f t="shared" si="3"/>
        <v>4.1010276000000001</v>
      </c>
      <c r="AK6" s="2">
        <f t="shared" si="3"/>
        <v>4.2014623000000002</v>
      </c>
      <c r="AL6" s="2">
        <f t="shared" si="3"/>
        <v>4.2831311999999997</v>
      </c>
      <c r="AM6" s="2">
        <f t="shared" si="3"/>
        <v>4.3481313999999998</v>
      </c>
      <c r="AN6" s="2">
        <f t="shared" si="3"/>
        <v>4.3980585999999997</v>
      </c>
      <c r="AO6" s="2">
        <f t="shared" si="3"/>
        <v>4.4359213999999998</v>
      </c>
      <c r="AP6" s="2">
        <f t="shared" si="3"/>
        <v>4.4651826000000003</v>
      </c>
      <c r="AQ6" s="2">
        <f t="shared" si="3"/>
        <v>4.4868512999999997</v>
      </c>
      <c r="AR6" s="2">
        <f t="shared" si="3"/>
        <v>4.5011808999999996</v>
      </c>
      <c r="AS6" s="2">
        <f t="shared" si="3"/>
        <v>4.5082382000000001</v>
      </c>
      <c r="AT6" s="2">
        <f t="shared" si="3"/>
        <v>4.5087117000000001</v>
      </c>
      <c r="AU6" s="2">
        <f t="shared" si="3"/>
        <v>4.5034742999999997</v>
      </c>
      <c r="AV6" s="2">
        <f t="shared" si="3"/>
        <v>4.4933987999999996</v>
      </c>
      <c r="AW6" s="2">
        <f t="shared" si="3"/>
        <v>4.4793580000000004</v>
      </c>
      <c r="AX6" s="2">
        <f t="shared" si="3"/>
        <v>4.4622250000000001</v>
      </c>
      <c r="AY6" s="2">
        <f t="shared" si="3"/>
        <v>4.4428419999999997</v>
      </c>
    </row>
    <row r="7" spans="1:64" x14ac:dyDescent="0.25">
      <c r="A7" t="str">
        <f>C7</f>
        <v>OE forecast</v>
      </c>
      <c r="C7" t="s">
        <v>1769</v>
      </c>
      <c r="D7" s="2" t="e">
        <f t="shared" ref="D7:AD7" si="4">IF(D3&gt;$E$1,HLOOKUP(D$3,$AK$34:$EN$35,2,FALSE),NA())</f>
        <v>#N/A</v>
      </c>
      <c r="E7" s="2" t="e">
        <f t="shared" si="4"/>
        <v>#N/A</v>
      </c>
      <c r="F7" s="2" t="e">
        <f t="shared" si="4"/>
        <v>#N/A</v>
      </c>
      <c r="G7" s="2" t="e">
        <f t="shared" si="4"/>
        <v>#N/A</v>
      </c>
      <c r="H7" s="2" t="e">
        <f t="shared" si="4"/>
        <v>#N/A</v>
      </c>
      <c r="I7" s="2" t="e">
        <f t="shared" si="4"/>
        <v>#N/A</v>
      </c>
      <c r="J7" s="2" t="e">
        <f t="shared" si="4"/>
        <v>#N/A</v>
      </c>
      <c r="K7" s="2" t="e">
        <f t="shared" si="4"/>
        <v>#N/A</v>
      </c>
      <c r="L7" s="2" t="e">
        <f t="shared" si="4"/>
        <v>#N/A</v>
      </c>
      <c r="M7" s="2" t="e">
        <f t="shared" si="4"/>
        <v>#N/A</v>
      </c>
      <c r="N7" s="2" t="e">
        <f t="shared" si="4"/>
        <v>#N/A</v>
      </c>
      <c r="O7" s="2" t="e">
        <f t="shared" si="4"/>
        <v>#N/A</v>
      </c>
      <c r="P7" s="2" t="e">
        <f t="shared" si="4"/>
        <v>#N/A</v>
      </c>
      <c r="Q7" s="2" t="e">
        <f t="shared" si="4"/>
        <v>#N/A</v>
      </c>
      <c r="R7" s="2" t="e">
        <f t="shared" si="4"/>
        <v>#N/A</v>
      </c>
      <c r="S7" s="2" t="e">
        <f t="shared" si="4"/>
        <v>#N/A</v>
      </c>
      <c r="T7" s="2" t="e">
        <f t="shared" si="4"/>
        <v>#N/A</v>
      </c>
      <c r="U7" s="2" t="e">
        <f t="shared" si="4"/>
        <v>#N/A</v>
      </c>
      <c r="V7" s="2" t="e">
        <f t="shared" si="4"/>
        <v>#N/A</v>
      </c>
      <c r="W7" s="2" t="e">
        <f t="shared" si="4"/>
        <v>#N/A</v>
      </c>
      <c r="X7" s="2" t="e">
        <f t="shared" si="4"/>
        <v>#N/A</v>
      </c>
      <c r="Y7" s="2" t="e">
        <f t="shared" si="4"/>
        <v>#N/A</v>
      </c>
      <c r="Z7" s="2" t="e">
        <f t="shared" si="4"/>
        <v>#N/A</v>
      </c>
      <c r="AA7" s="2" t="e">
        <f t="shared" si="4"/>
        <v>#N/A</v>
      </c>
      <c r="AB7" s="2" t="e">
        <f t="shared" si="4"/>
        <v>#N/A</v>
      </c>
      <c r="AC7" s="2" t="e">
        <f t="shared" si="4"/>
        <v>#N/A</v>
      </c>
      <c r="AD7" s="2" t="e">
        <f t="shared" si="4"/>
        <v>#N/A</v>
      </c>
      <c r="AE7" s="15">
        <f>AE4</f>
        <v>3.75</v>
      </c>
      <c r="AF7" s="15">
        <f t="shared" ref="AF7:AW7" si="5">AE7</f>
        <v>3.75</v>
      </c>
      <c r="AG7" s="15">
        <f t="shared" si="5"/>
        <v>3.75</v>
      </c>
      <c r="AH7" s="15">
        <f t="shared" si="5"/>
        <v>3.75</v>
      </c>
      <c r="AI7" s="15">
        <f t="shared" si="5"/>
        <v>3.75</v>
      </c>
      <c r="AJ7" s="15">
        <f t="shared" si="5"/>
        <v>3.75</v>
      </c>
      <c r="AK7" s="15">
        <f t="shared" si="5"/>
        <v>3.75</v>
      </c>
      <c r="AL7" s="15">
        <f t="shared" si="5"/>
        <v>3.75</v>
      </c>
      <c r="AM7" s="15">
        <f t="shared" si="5"/>
        <v>3.75</v>
      </c>
      <c r="AN7" s="15">
        <f t="shared" si="5"/>
        <v>3.75</v>
      </c>
      <c r="AO7" s="15">
        <f t="shared" si="5"/>
        <v>3.75</v>
      </c>
      <c r="AP7" s="15">
        <f t="shared" si="5"/>
        <v>3.75</v>
      </c>
      <c r="AQ7" s="15">
        <f t="shared" si="5"/>
        <v>3.75</v>
      </c>
      <c r="AR7" s="15">
        <f t="shared" si="5"/>
        <v>3.75</v>
      </c>
      <c r="AS7" s="15">
        <f t="shared" si="5"/>
        <v>3.75</v>
      </c>
      <c r="AT7" s="15">
        <f t="shared" si="5"/>
        <v>3.75</v>
      </c>
      <c r="AU7" s="15">
        <f t="shared" si="5"/>
        <v>3.75</v>
      </c>
      <c r="AV7" s="15">
        <f t="shared" si="5"/>
        <v>3.75</v>
      </c>
      <c r="AW7" s="15">
        <f t="shared" si="5"/>
        <v>3.75</v>
      </c>
      <c r="AX7" s="15">
        <f>AW7-0.25</f>
        <v>3.5</v>
      </c>
      <c r="AY7" s="15">
        <f t="shared" ref="AY7" si="6">AX7</f>
        <v>3.5</v>
      </c>
    </row>
    <row r="9" spans="1:64" x14ac:dyDescent="0.25">
      <c r="C9" t="s">
        <v>1445</v>
      </c>
      <c r="D9">
        <v>4</v>
      </c>
      <c r="E9">
        <f t="shared" ref="E9:BL9" si="7">+D9+1</f>
        <v>5</v>
      </c>
      <c r="F9">
        <f t="shared" si="7"/>
        <v>6</v>
      </c>
      <c r="G9">
        <f t="shared" si="7"/>
        <v>7</v>
      </c>
      <c r="H9">
        <f t="shared" si="7"/>
        <v>8</v>
      </c>
      <c r="I9">
        <f t="shared" si="7"/>
        <v>9</v>
      </c>
      <c r="J9">
        <f t="shared" si="7"/>
        <v>10</v>
      </c>
      <c r="K9">
        <f t="shared" si="7"/>
        <v>11</v>
      </c>
      <c r="L9">
        <f t="shared" si="7"/>
        <v>12</v>
      </c>
      <c r="M9">
        <f t="shared" si="7"/>
        <v>13</v>
      </c>
      <c r="N9">
        <f t="shared" si="7"/>
        <v>14</v>
      </c>
      <c r="O9">
        <f t="shared" si="7"/>
        <v>15</v>
      </c>
      <c r="P9">
        <f t="shared" si="7"/>
        <v>16</v>
      </c>
      <c r="Q9">
        <f t="shared" si="7"/>
        <v>17</v>
      </c>
      <c r="R9">
        <f t="shared" si="7"/>
        <v>18</v>
      </c>
      <c r="S9">
        <f t="shared" si="7"/>
        <v>19</v>
      </c>
      <c r="T9">
        <f t="shared" si="7"/>
        <v>20</v>
      </c>
      <c r="U9">
        <f t="shared" si="7"/>
        <v>21</v>
      </c>
      <c r="V9">
        <f t="shared" si="7"/>
        <v>22</v>
      </c>
      <c r="W9">
        <f t="shared" si="7"/>
        <v>23</v>
      </c>
      <c r="X9">
        <f t="shared" si="7"/>
        <v>24</v>
      </c>
      <c r="Y9">
        <f t="shared" si="7"/>
        <v>25</v>
      </c>
      <c r="Z9">
        <f t="shared" si="7"/>
        <v>26</v>
      </c>
      <c r="AA9">
        <f t="shared" si="7"/>
        <v>27</v>
      </c>
      <c r="AB9">
        <f t="shared" si="7"/>
        <v>28</v>
      </c>
      <c r="AC9">
        <f t="shared" si="7"/>
        <v>29</v>
      </c>
      <c r="AD9">
        <f t="shared" si="7"/>
        <v>30</v>
      </c>
      <c r="AE9">
        <f t="shared" si="7"/>
        <v>31</v>
      </c>
      <c r="AF9">
        <f t="shared" si="7"/>
        <v>32</v>
      </c>
      <c r="AG9">
        <f t="shared" si="7"/>
        <v>33</v>
      </c>
      <c r="AH9">
        <f t="shared" si="7"/>
        <v>34</v>
      </c>
      <c r="AI9">
        <f t="shared" si="7"/>
        <v>35</v>
      </c>
      <c r="AJ9">
        <f t="shared" si="7"/>
        <v>36</v>
      </c>
      <c r="AK9">
        <f t="shared" si="7"/>
        <v>37</v>
      </c>
      <c r="AL9">
        <f t="shared" si="7"/>
        <v>38</v>
      </c>
      <c r="AM9">
        <f t="shared" si="7"/>
        <v>39</v>
      </c>
      <c r="AN9">
        <f t="shared" si="7"/>
        <v>40</v>
      </c>
      <c r="AO9">
        <f t="shared" si="7"/>
        <v>41</v>
      </c>
      <c r="AP9">
        <f t="shared" si="7"/>
        <v>42</v>
      </c>
      <c r="AQ9">
        <f t="shared" si="7"/>
        <v>43</v>
      </c>
      <c r="AR9">
        <f t="shared" si="7"/>
        <v>44</v>
      </c>
      <c r="AS9">
        <f t="shared" si="7"/>
        <v>45</v>
      </c>
      <c r="AT9">
        <f t="shared" si="7"/>
        <v>46</v>
      </c>
      <c r="AU9">
        <f t="shared" si="7"/>
        <v>47</v>
      </c>
      <c r="AV9">
        <f t="shared" si="7"/>
        <v>48</v>
      </c>
      <c r="AW9">
        <f t="shared" si="7"/>
        <v>49</v>
      </c>
      <c r="AX9">
        <f t="shared" si="7"/>
        <v>50</v>
      </c>
      <c r="AY9">
        <f t="shared" si="7"/>
        <v>51</v>
      </c>
      <c r="AZ9">
        <f t="shared" si="7"/>
        <v>52</v>
      </c>
      <c r="BA9">
        <f t="shared" si="7"/>
        <v>53</v>
      </c>
      <c r="BB9">
        <f t="shared" si="7"/>
        <v>54</v>
      </c>
      <c r="BC9">
        <f t="shared" si="7"/>
        <v>55</v>
      </c>
      <c r="BD9">
        <f t="shared" si="7"/>
        <v>56</v>
      </c>
      <c r="BE9">
        <f t="shared" si="7"/>
        <v>57</v>
      </c>
      <c r="BF9">
        <f t="shared" si="7"/>
        <v>58</v>
      </c>
      <c r="BG9">
        <f t="shared" si="7"/>
        <v>59</v>
      </c>
      <c r="BH9">
        <f t="shared" si="7"/>
        <v>60</v>
      </c>
      <c r="BI9">
        <f t="shared" si="7"/>
        <v>61</v>
      </c>
      <c r="BJ9">
        <f t="shared" si="7"/>
        <v>62</v>
      </c>
      <c r="BK9">
        <f t="shared" si="7"/>
        <v>63</v>
      </c>
      <c r="BL9">
        <f t="shared" si="7"/>
        <v>64</v>
      </c>
    </row>
    <row r="10" spans="1:64" x14ac:dyDescent="0.25">
      <c r="C10" t="s">
        <v>1446</v>
      </c>
      <c r="D10" t="str">
        <f>'HAVER BoE'!D1</f>
        <v>Overnight</v>
      </c>
      <c r="E10">
        <f>'HAVER BoE'!E1</f>
        <v>1</v>
      </c>
      <c r="F10">
        <f>'HAVER BoE'!F1</f>
        <v>2</v>
      </c>
      <c r="G10">
        <f>'HAVER BoE'!G1</f>
        <v>3</v>
      </c>
      <c r="H10">
        <f>'HAVER BoE'!H1</f>
        <v>4</v>
      </c>
      <c r="I10">
        <f>'HAVER BoE'!I1</f>
        <v>5</v>
      </c>
      <c r="J10">
        <f>'HAVER BoE'!J1</f>
        <v>6</v>
      </c>
      <c r="K10">
        <f>'HAVER BoE'!K1</f>
        <v>7</v>
      </c>
      <c r="L10">
        <f>'HAVER BoE'!L1</f>
        <v>8</v>
      </c>
      <c r="M10">
        <f>'HAVER BoE'!M1</f>
        <v>9</v>
      </c>
      <c r="N10">
        <f>'HAVER BoE'!N1</f>
        <v>10</v>
      </c>
      <c r="O10">
        <f>'HAVER BoE'!O1</f>
        <v>11</v>
      </c>
      <c r="P10">
        <f>'HAVER BoE'!P1</f>
        <v>12</v>
      </c>
      <c r="Q10">
        <f>'HAVER BoE'!Q1</f>
        <v>13</v>
      </c>
      <c r="R10">
        <f>'HAVER BoE'!R1</f>
        <v>14</v>
      </c>
      <c r="S10">
        <f>'HAVER BoE'!S1</f>
        <v>15</v>
      </c>
      <c r="T10">
        <f>'HAVER BoE'!T1</f>
        <v>16</v>
      </c>
      <c r="U10">
        <f>'HAVER BoE'!U1</f>
        <v>17</v>
      </c>
      <c r="V10">
        <f>'HAVER BoE'!V1</f>
        <v>18</v>
      </c>
      <c r="W10">
        <f>'HAVER BoE'!W1</f>
        <v>19</v>
      </c>
      <c r="X10">
        <f>'HAVER BoE'!X1</f>
        <v>20</v>
      </c>
      <c r="Y10">
        <f>'HAVER BoE'!Y1</f>
        <v>21</v>
      </c>
      <c r="Z10">
        <f>'HAVER BoE'!Z1</f>
        <v>22</v>
      </c>
      <c r="AA10">
        <f>'HAVER BoE'!AA1</f>
        <v>23</v>
      </c>
      <c r="AB10">
        <f>'HAVER BoE'!AB1</f>
        <v>24</v>
      </c>
      <c r="AC10">
        <f>'HAVER BoE'!AC1</f>
        <v>25</v>
      </c>
      <c r="AD10">
        <f>'HAVER BoE'!AD1</f>
        <v>26</v>
      </c>
      <c r="AE10">
        <f>'HAVER BoE'!AE1</f>
        <v>27</v>
      </c>
      <c r="AF10">
        <f>'HAVER BoE'!AF1</f>
        <v>28</v>
      </c>
      <c r="AG10">
        <f>'HAVER BoE'!AG1</f>
        <v>29</v>
      </c>
      <c r="AH10">
        <f>'HAVER BoE'!AH1</f>
        <v>30</v>
      </c>
      <c r="AI10">
        <f>'HAVER BoE'!AI1</f>
        <v>31</v>
      </c>
      <c r="AJ10">
        <f>'HAVER BoE'!AJ1</f>
        <v>32</v>
      </c>
      <c r="AK10">
        <f>'HAVER BoE'!AK1</f>
        <v>33</v>
      </c>
      <c r="AL10">
        <f>'HAVER BoE'!AL1</f>
        <v>34</v>
      </c>
      <c r="AM10">
        <f>'HAVER BoE'!AM1</f>
        <v>35</v>
      </c>
      <c r="AN10">
        <f>'HAVER BoE'!AN1</f>
        <v>36</v>
      </c>
      <c r="AO10">
        <f>'HAVER BoE'!AO1</f>
        <v>37</v>
      </c>
      <c r="AP10">
        <f>'HAVER BoE'!AP1</f>
        <v>38</v>
      </c>
      <c r="AQ10">
        <f>'HAVER BoE'!AQ1</f>
        <v>39</v>
      </c>
      <c r="AR10">
        <f>'HAVER BoE'!AR1</f>
        <v>40</v>
      </c>
      <c r="AS10">
        <f>'HAVER BoE'!AS1</f>
        <v>41</v>
      </c>
      <c r="AT10">
        <f>'HAVER BoE'!AT1</f>
        <v>42</v>
      </c>
      <c r="AU10">
        <f>'HAVER BoE'!AU1</f>
        <v>43</v>
      </c>
      <c r="AV10">
        <f>'HAVER BoE'!AV1</f>
        <v>44</v>
      </c>
      <c r="AW10">
        <f>'HAVER BoE'!AW1</f>
        <v>45</v>
      </c>
      <c r="AX10">
        <f>'HAVER BoE'!AX1</f>
        <v>46</v>
      </c>
      <c r="AY10">
        <f>'HAVER BoE'!AY1</f>
        <v>47</v>
      </c>
      <c r="AZ10">
        <f>'HAVER BoE'!AZ1</f>
        <v>48</v>
      </c>
      <c r="BA10">
        <f>'HAVER BoE'!BA1</f>
        <v>49</v>
      </c>
      <c r="BB10">
        <f>'HAVER BoE'!BB1</f>
        <v>50</v>
      </c>
      <c r="BC10">
        <f>'HAVER BoE'!BC1</f>
        <v>51</v>
      </c>
      <c r="BD10">
        <f>'HAVER BoE'!BD1</f>
        <v>52</v>
      </c>
      <c r="BE10">
        <f>'HAVER BoE'!BE1</f>
        <v>53</v>
      </c>
      <c r="BF10">
        <f>'HAVER BoE'!BF1</f>
        <v>54</v>
      </c>
      <c r="BG10">
        <f>'HAVER BoE'!BG1</f>
        <v>55</v>
      </c>
      <c r="BH10">
        <f>'HAVER BoE'!BH1</f>
        <v>56</v>
      </c>
      <c r="BI10">
        <f>'HAVER BoE'!BI1</f>
        <v>57</v>
      </c>
      <c r="BJ10">
        <f>'HAVER BoE'!BJ1</f>
        <v>58</v>
      </c>
      <c r="BK10">
        <f>'HAVER BoE'!BK1</f>
        <v>59</v>
      </c>
      <c r="BL10">
        <f>'HAVER BoE'!BL1</f>
        <v>60</v>
      </c>
    </row>
    <row r="11" spans="1:64" x14ac:dyDescent="0.25">
      <c r="C11" t="s">
        <v>1447</v>
      </c>
      <c r="E11">
        <v>30.4166667</v>
      </c>
      <c r="F11">
        <f>+E11+30.4166667</f>
        <v>60.833333400000001</v>
      </c>
      <c r="G11">
        <f t="shared" ref="G11:BL11" si="8">+F11+30.4166667</f>
        <v>91.250000099999994</v>
      </c>
      <c r="H11">
        <f t="shared" si="8"/>
        <v>121.6666668</v>
      </c>
      <c r="I11">
        <f t="shared" si="8"/>
        <v>152.08333350000001</v>
      </c>
      <c r="J11">
        <f t="shared" si="8"/>
        <v>182.50000020000002</v>
      </c>
      <c r="K11">
        <f t="shared" si="8"/>
        <v>212.91666690000002</v>
      </c>
      <c r="L11">
        <f t="shared" si="8"/>
        <v>243.33333360000003</v>
      </c>
      <c r="M11">
        <f t="shared" si="8"/>
        <v>273.75000030000001</v>
      </c>
      <c r="N11">
        <f t="shared" si="8"/>
        <v>304.16666700000002</v>
      </c>
      <c r="O11">
        <f t="shared" si="8"/>
        <v>334.58333370000003</v>
      </c>
      <c r="P11">
        <f t="shared" si="8"/>
        <v>365.00000040000003</v>
      </c>
      <c r="Q11">
        <f t="shared" si="8"/>
        <v>395.41666710000004</v>
      </c>
      <c r="R11">
        <f t="shared" si="8"/>
        <v>425.83333380000005</v>
      </c>
      <c r="S11">
        <f t="shared" si="8"/>
        <v>456.25000050000006</v>
      </c>
      <c r="T11">
        <f t="shared" si="8"/>
        <v>486.66666720000006</v>
      </c>
      <c r="U11">
        <f t="shared" si="8"/>
        <v>517.08333390000007</v>
      </c>
      <c r="V11">
        <f t="shared" si="8"/>
        <v>547.50000060000002</v>
      </c>
      <c r="W11">
        <f t="shared" si="8"/>
        <v>577.91666729999997</v>
      </c>
      <c r="X11">
        <f t="shared" si="8"/>
        <v>608.33333399999992</v>
      </c>
      <c r="Y11">
        <f t="shared" si="8"/>
        <v>638.75000069999987</v>
      </c>
      <c r="Z11">
        <f t="shared" si="8"/>
        <v>669.16666739999982</v>
      </c>
      <c r="AA11">
        <f t="shared" si="8"/>
        <v>699.58333409999977</v>
      </c>
      <c r="AB11">
        <f t="shared" si="8"/>
        <v>730.00000079999973</v>
      </c>
      <c r="AC11">
        <f t="shared" si="8"/>
        <v>760.41666749999968</v>
      </c>
      <c r="AD11">
        <f t="shared" si="8"/>
        <v>790.83333419999963</v>
      </c>
      <c r="AE11">
        <f t="shared" si="8"/>
        <v>821.25000089999958</v>
      </c>
      <c r="AF11">
        <f t="shared" si="8"/>
        <v>851.66666759999953</v>
      </c>
      <c r="AG11">
        <f t="shared" si="8"/>
        <v>882.08333429999948</v>
      </c>
      <c r="AH11">
        <f t="shared" si="8"/>
        <v>912.50000099999943</v>
      </c>
      <c r="AI11">
        <f t="shared" si="8"/>
        <v>942.91666769999938</v>
      </c>
      <c r="AJ11">
        <f t="shared" si="8"/>
        <v>973.33333439999933</v>
      </c>
      <c r="AK11">
        <f t="shared" si="8"/>
        <v>1003.7500010999993</v>
      </c>
      <c r="AL11">
        <f t="shared" si="8"/>
        <v>1034.1666677999992</v>
      </c>
      <c r="AM11">
        <f t="shared" si="8"/>
        <v>1064.5833344999992</v>
      </c>
      <c r="AN11">
        <f t="shared" si="8"/>
        <v>1095.0000011999991</v>
      </c>
      <c r="AO11">
        <f t="shared" si="8"/>
        <v>1125.4166678999991</v>
      </c>
      <c r="AP11">
        <f t="shared" si="8"/>
        <v>1155.833334599999</v>
      </c>
      <c r="AQ11">
        <f t="shared" si="8"/>
        <v>1186.250001299999</v>
      </c>
      <c r="AR11">
        <f t="shared" si="8"/>
        <v>1216.6666679999989</v>
      </c>
      <c r="AS11">
        <f t="shared" si="8"/>
        <v>1247.0833346999989</v>
      </c>
      <c r="AT11">
        <f t="shared" si="8"/>
        <v>1277.5000013999988</v>
      </c>
      <c r="AU11">
        <f t="shared" si="8"/>
        <v>1307.9166680999988</v>
      </c>
      <c r="AV11">
        <f t="shared" si="8"/>
        <v>1338.3333347999987</v>
      </c>
      <c r="AW11">
        <f t="shared" si="8"/>
        <v>1368.7500014999987</v>
      </c>
      <c r="AX11">
        <f t="shared" si="8"/>
        <v>1399.1666681999986</v>
      </c>
      <c r="AY11">
        <f t="shared" si="8"/>
        <v>1429.5833348999986</v>
      </c>
      <c r="AZ11">
        <f t="shared" si="8"/>
        <v>1460.0000015999985</v>
      </c>
      <c r="BA11">
        <f t="shared" si="8"/>
        <v>1490.4166682999985</v>
      </c>
      <c r="BB11">
        <f t="shared" si="8"/>
        <v>1520.8333349999984</v>
      </c>
      <c r="BC11">
        <f t="shared" si="8"/>
        <v>1551.2500016999984</v>
      </c>
      <c r="BD11">
        <f t="shared" si="8"/>
        <v>1581.6666683999983</v>
      </c>
      <c r="BE11">
        <f t="shared" si="8"/>
        <v>1612.0833350999983</v>
      </c>
      <c r="BF11">
        <f t="shared" si="8"/>
        <v>1642.5000017999982</v>
      </c>
      <c r="BG11">
        <f t="shared" si="8"/>
        <v>1672.9166684999982</v>
      </c>
      <c r="BH11">
        <f t="shared" si="8"/>
        <v>1703.3333351999981</v>
      </c>
      <c r="BI11">
        <f t="shared" si="8"/>
        <v>1733.7500018999981</v>
      </c>
      <c r="BJ11">
        <f t="shared" si="8"/>
        <v>1764.166668599998</v>
      </c>
      <c r="BK11">
        <f t="shared" si="8"/>
        <v>1794.583335299998</v>
      </c>
      <c r="BL11">
        <f t="shared" si="8"/>
        <v>1825.0000019999979</v>
      </c>
    </row>
    <row r="12" spans="1:64" x14ac:dyDescent="0.25">
      <c r="D12" s="5">
        <f>C14</f>
        <v>46080</v>
      </c>
      <c r="E12" s="5">
        <f>$D12+E11</f>
        <v>46110.416666700003</v>
      </c>
      <c r="F12" s="5">
        <f t="shared" ref="F12:BL12" si="9">$D12+F11</f>
        <v>46140.833333399998</v>
      </c>
      <c r="G12" s="5">
        <f t="shared" si="9"/>
        <v>46171.250000100001</v>
      </c>
      <c r="H12" s="5">
        <f t="shared" si="9"/>
        <v>46201.666666800003</v>
      </c>
      <c r="I12" s="5">
        <f t="shared" si="9"/>
        <v>46232.083333499999</v>
      </c>
      <c r="J12" s="5">
        <f t="shared" si="9"/>
        <v>46262.500000200002</v>
      </c>
      <c r="K12" s="5">
        <f t="shared" si="9"/>
        <v>46292.916666899997</v>
      </c>
      <c r="L12" s="5">
        <f t="shared" si="9"/>
        <v>46323.3333336</v>
      </c>
      <c r="M12" s="5">
        <f t="shared" si="9"/>
        <v>46353.750000300002</v>
      </c>
      <c r="N12" s="5">
        <f t="shared" si="9"/>
        <v>46384.166666999998</v>
      </c>
      <c r="O12" s="5">
        <f t="shared" si="9"/>
        <v>46414.5833337</v>
      </c>
      <c r="P12" s="5">
        <f t="shared" si="9"/>
        <v>46445.000000400003</v>
      </c>
      <c r="Q12" s="5">
        <f t="shared" si="9"/>
        <v>46475.416667099998</v>
      </c>
      <c r="R12" s="5">
        <f t="shared" si="9"/>
        <v>46505.833333800001</v>
      </c>
      <c r="S12" s="5">
        <f t="shared" si="9"/>
        <v>46536.250000499997</v>
      </c>
      <c r="T12" s="5">
        <f t="shared" si="9"/>
        <v>46566.666667199999</v>
      </c>
      <c r="U12" s="5">
        <f t="shared" si="9"/>
        <v>46597.083333900002</v>
      </c>
      <c r="V12" s="5">
        <f t="shared" si="9"/>
        <v>46627.500000599997</v>
      </c>
      <c r="W12" s="5">
        <f t="shared" si="9"/>
        <v>46657.9166673</v>
      </c>
      <c r="X12" s="5">
        <f t="shared" si="9"/>
        <v>46688.333334000003</v>
      </c>
      <c r="Y12" s="5">
        <f t="shared" si="9"/>
        <v>46718.750000699998</v>
      </c>
      <c r="Z12" s="5">
        <f t="shared" si="9"/>
        <v>46749.166667400001</v>
      </c>
      <c r="AA12" s="5">
        <f t="shared" si="9"/>
        <v>46779.583334099996</v>
      </c>
      <c r="AB12" s="5">
        <f t="shared" si="9"/>
        <v>46810.000000799999</v>
      </c>
      <c r="AC12" s="5">
        <f t="shared" si="9"/>
        <v>46840.416667500001</v>
      </c>
      <c r="AD12" s="5">
        <f t="shared" si="9"/>
        <v>46870.833334199997</v>
      </c>
      <c r="AE12" s="5">
        <f t="shared" si="9"/>
        <v>46901.2500009</v>
      </c>
      <c r="AF12" s="5">
        <f t="shared" si="9"/>
        <v>46931.666667600002</v>
      </c>
      <c r="AG12" s="5">
        <f t="shared" si="9"/>
        <v>46962.083334299998</v>
      </c>
      <c r="AH12" s="5">
        <f t="shared" si="9"/>
        <v>46992.500001</v>
      </c>
      <c r="AI12" s="5">
        <f t="shared" si="9"/>
        <v>47022.916667700003</v>
      </c>
      <c r="AJ12" s="5">
        <f t="shared" si="9"/>
        <v>47053.333334399998</v>
      </c>
      <c r="AK12" s="5">
        <f t="shared" si="9"/>
        <v>47083.750001100001</v>
      </c>
      <c r="AL12" s="5">
        <f t="shared" si="9"/>
        <v>47114.166667799997</v>
      </c>
      <c r="AM12" s="5">
        <f t="shared" si="9"/>
        <v>47144.583334499999</v>
      </c>
      <c r="AN12" s="5">
        <f t="shared" si="9"/>
        <v>47175.000001200002</v>
      </c>
      <c r="AO12" s="5">
        <f t="shared" si="9"/>
        <v>47205.416667899997</v>
      </c>
      <c r="AP12" s="5">
        <f t="shared" si="9"/>
        <v>47235.8333346</v>
      </c>
      <c r="AQ12" s="5">
        <f t="shared" si="9"/>
        <v>47266.250001299995</v>
      </c>
      <c r="AR12" s="5">
        <f t="shared" si="9"/>
        <v>47296.666667999998</v>
      </c>
      <c r="AS12" s="5">
        <f t="shared" si="9"/>
        <v>47327.083334700001</v>
      </c>
      <c r="AT12" s="5">
        <f t="shared" si="9"/>
        <v>47357.500001399996</v>
      </c>
      <c r="AU12" s="5">
        <f t="shared" si="9"/>
        <v>47387.916668099999</v>
      </c>
      <c r="AV12" s="5">
        <f t="shared" si="9"/>
        <v>47418.333334800001</v>
      </c>
      <c r="AW12" s="5">
        <f t="shared" si="9"/>
        <v>47448.750001499997</v>
      </c>
      <c r="AX12" s="5">
        <f t="shared" si="9"/>
        <v>47479.1666682</v>
      </c>
      <c r="AY12" s="5">
        <f t="shared" si="9"/>
        <v>47509.583334900002</v>
      </c>
      <c r="AZ12" s="5">
        <f t="shared" si="9"/>
        <v>47540.000001599998</v>
      </c>
      <c r="BA12" s="5">
        <f t="shared" si="9"/>
        <v>47570.4166683</v>
      </c>
      <c r="BB12" s="5">
        <f t="shared" si="9"/>
        <v>47600.833334999996</v>
      </c>
      <c r="BC12" s="5">
        <f t="shared" si="9"/>
        <v>47631.250001699998</v>
      </c>
      <c r="BD12" s="5">
        <f t="shared" si="9"/>
        <v>47661.666668400001</v>
      </c>
      <c r="BE12" s="5">
        <f t="shared" si="9"/>
        <v>47692.083335099996</v>
      </c>
      <c r="BF12" s="5">
        <f t="shared" si="9"/>
        <v>47722.500001799999</v>
      </c>
      <c r="BG12" s="5">
        <f t="shared" si="9"/>
        <v>47752.916668499995</v>
      </c>
      <c r="BH12" s="5">
        <f t="shared" si="9"/>
        <v>47783.333335199997</v>
      </c>
      <c r="BI12" s="5">
        <f t="shared" si="9"/>
        <v>47813.7500019</v>
      </c>
      <c r="BJ12" s="5">
        <f t="shared" si="9"/>
        <v>47844.166668599995</v>
      </c>
      <c r="BK12" s="5">
        <f t="shared" si="9"/>
        <v>47874.583335299998</v>
      </c>
      <c r="BL12" s="5">
        <f t="shared" si="9"/>
        <v>47905.000002000001</v>
      </c>
    </row>
    <row r="13" spans="1:64" x14ac:dyDescent="0.25">
      <c r="D13" s="5">
        <f t="shared" ref="D13:BL13" si="10">EOMONTH(D12,0)</f>
        <v>46081</v>
      </c>
      <c r="E13" s="5">
        <f t="shared" si="10"/>
        <v>46112</v>
      </c>
      <c r="F13" s="5">
        <f t="shared" si="10"/>
        <v>46142</v>
      </c>
      <c r="G13" s="5">
        <f t="shared" si="10"/>
        <v>46173</v>
      </c>
      <c r="H13" s="5">
        <f t="shared" si="10"/>
        <v>46203</v>
      </c>
      <c r="I13" s="5">
        <f t="shared" si="10"/>
        <v>46234</v>
      </c>
      <c r="J13" s="5">
        <f t="shared" si="10"/>
        <v>46265</v>
      </c>
      <c r="K13" s="5">
        <f t="shared" si="10"/>
        <v>46295</v>
      </c>
      <c r="L13" s="5">
        <f t="shared" si="10"/>
        <v>46326</v>
      </c>
      <c r="M13" s="5">
        <f t="shared" si="10"/>
        <v>46356</v>
      </c>
      <c r="N13" s="5">
        <f t="shared" si="10"/>
        <v>46387</v>
      </c>
      <c r="O13" s="5">
        <f t="shared" si="10"/>
        <v>46418</v>
      </c>
      <c r="P13" s="5">
        <f t="shared" si="10"/>
        <v>46446</v>
      </c>
      <c r="Q13" s="5">
        <f t="shared" si="10"/>
        <v>46477</v>
      </c>
      <c r="R13" s="5">
        <f t="shared" si="10"/>
        <v>46507</v>
      </c>
      <c r="S13" s="5">
        <f t="shared" si="10"/>
        <v>46538</v>
      </c>
      <c r="T13" s="5">
        <f t="shared" si="10"/>
        <v>46568</v>
      </c>
      <c r="U13" s="5">
        <f t="shared" si="10"/>
        <v>46599</v>
      </c>
      <c r="V13" s="5">
        <f t="shared" si="10"/>
        <v>46630</v>
      </c>
      <c r="W13" s="5">
        <f t="shared" si="10"/>
        <v>46660</v>
      </c>
      <c r="X13" s="5">
        <f t="shared" si="10"/>
        <v>46691</v>
      </c>
      <c r="Y13" s="5">
        <f t="shared" si="10"/>
        <v>46721</v>
      </c>
      <c r="Z13" s="5">
        <f t="shared" si="10"/>
        <v>46752</v>
      </c>
      <c r="AA13" s="5">
        <f t="shared" si="10"/>
        <v>46783</v>
      </c>
      <c r="AB13" s="5">
        <f t="shared" si="10"/>
        <v>46812</v>
      </c>
      <c r="AC13" s="5">
        <f t="shared" si="10"/>
        <v>46843</v>
      </c>
      <c r="AD13" s="5">
        <f t="shared" si="10"/>
        <v>46873</v>
      </c>
      <c r="AE13" s="5">
        <f t="shared" si="10"/>
        <v>46904</v>
      </c>
      <c r="AF13" s="5">
        <f t="shared" si="10"/>
        <v>46934</v>
      </c>
      <c r="AG13" s="5">
        <f t="shared" si="10"/>
        <v>46965</v>
      </c>
      <c r="AH13" s="5">
        <f t="shared" si="10"/>
        <v>46996</v>
      </c>
      <c r="AI13" s="5">
        <f t="shared" si="10"/>
        <v>47026</v>
      </c>
      <c r="AJ13" s="5">
        <f t="shared" si="10"/>
        <v>47057</v>
      </c>
      <c r="AK13" s="5">
        <f t="shared" si="10"/>
        <v>47087</v>
      </c>
      <c r="AL13" s="5">
        <f t="shared" si="10"/>
        <v>47118</v>
      </c>
      <c r="AM13" s="5">
        <f t="shared" si="10"/>
        <v>47149</v>
      </c>
      <c r="AN13" s="5">
        <f t="shared" si="10"/>
        <v>47177</v>
      </c>
      <c r="AO13" s="5">
        <f t="shared" si="10"/>
        <v>47208</v>
      </c>
      <c r="AP13" s="5">
        <f t="shared" si="10"/>
        <v>47238</v>
      </c>
      <c r="AQ13" s="5">
        <f t="shared" si="10"/>
        <v>47269</v>
      </c>
      <c r="AR13" s="5">
        <f t="shared" si="10"/>
        <v>47299</v>
      </c>
      <c r="AS13" s="5">
        <f t="shared" si="10"/>
        <v>47330</v>
      </c>
      <c r="AT13" s="5">
        <f t="shared" si="10"/>
        <v>47361</v>
      </c>
      <c r="AU13" s="5">
        <f t="shared" si="10"/>
        <v>47391</v>
      </c>
      <c r="AV13" s="5">
        <f t="shared" si="10"/>
        <v>47422</v>
      </c>
      <c r="AW13" s="5">
        <f t="shared" si="10"/>
        <v>47452</v>
      </c>
      <c r="AX13" s="5">
        <f t="shared" si="10"/>
        <v>47483</v>
      </c>
      <c r="AY13" s="5">
        <f t="shared" si="10"/>
        <v>47514</v>
      </c>
      <c r="AZ13" s="5">
        <f t="shared" si="10"/>
        <v>47542</v>
      </c>
      <c r="BA13" s="5">
        <f t="shared" si="10"/>
        <v>47573</v>
      </c>
      <c r="BB13" s="5">
        <f t="shared" si="10"/>
        <v>47603</v>
      </c>
      <c r="BC13" s="5">
        <f t="shared" si="10"/>
        <v>47634</v>
      </c>
      <c r="BD13" s="5">
        <f t="shared" si="10"/>
        <v>47664</v>
      </c>
      <c r="BE13" s="5">
        <f t="shared" si="10"/>
        <v>47695</v>
      </c>
      <c r="BF13" s="5">
        <f t="shared" si="10"/>
        <v>47726</v>
      </c>
      <c r="BG13" s="5">
        <f t="shared" si="10"/>
        <v>47756</v>
      </c>
      <c r="BH13" s="5">
        <f t="shared" si="10"/>
        <v>47787</v>
      </c>
      <c r="BI13" s="5">
        <f t="shared" si="10"/>
        <v>47817</v>
      </c>
      <c r="BJ13" s="5">
        <f t="shared" si="10"/>
        <v>47848</v>
      </c>
      <c r="BK13" s="5">
        <f t="shared" si="10"/>
        <v>47879</v>
      </c>
      <c r="BL13" s="5">
        <f t="shared" si="10"/>
        <v>47907</v>
      </c>
    </row>
    <row r="14" spans="1:64" x14ac:dyDescent="0.25">
      <c r="C14" s="12">
        <v>46080</v>
      </c>
      <c r="D14" s="2">
        <f>VLOOKUP($C14,'HAVER BoE'!$A:$BL,D9,FALSE)</f>
        <v>3.7267000000000001</v>
      </c>
      <c r="E14" s="2">
        <f>VLOOKUP($C14,'HAVER BoE'!$A:$BL,E9,FALSE)</f>
        <v>3.5178962</v>
      </c>
      <c r="F14" s="2">
        <f>VLOOKUP($C14,'HAVER BoE'!$A:$BL,F9,FALSE)</f>
        <v>3.4951976</v>
      </c>
      <c r="G14" s="2">
        <f>VLOOKUP($C14,'HAVER BoE'!$A:$BL,G9,FALSE)</f>
        <v>3.4552223999999998</v>
      </c>
      <c r="H14" s="2">
        <f>VLOOKUP($C14,'HAVER BoE'!$A:$BL,H9,FALSE)</f>
        <v>3.4041663</v>
      </c>
      <c r="I14" s="2">
        <f>VLOOKUP($C14,'HAVER BoE'!$A:$BL,I9,FALSE)</f>
        <v>3.3509989</v>
      </c>
      <c r="J14" s="2">
        <f>VLOOKUP($C14,'HAVER BoE'!$A:$BL,J9,FALSE)</f>
        <v>3.3038577999999998</v>
      </c>
      <c r="K14" s="2">
        <f>VLOOKUP($C14,'HAVER BoE'!$A:$BL,K9,FALSE)</f>
        <v>3.2659639999999999</v>
      </c>
      <c r="L14" s="2">
        <f>VLOOKUP($C14,'HAVER BoE'!$A:$BL,L9,FALSE)</f>
        <v>3.2391741999999999</v>
      </c>
      <c r="M14" s="2">
        <f>VLOOKUP($C14,'HAVER BoE'!$A:$BL,M9,FALSE)</f>
        <v>3.2229112999999998</v>
      </c>
      <c r="N14" s="2">
        <f>VLOOKUP($C14,'HAVER BoE'!$A:$BL,N9,FALSE)</f>
        <v>3.2150986000000001</v>
      </c>
      <c r="O14" s="2">
        <f>VLOOKUP($C14,'HAVER BoE'!$A:$BL,O9,FALSE)</f>
        <v>3.2142658000000002</v>
      </c>
      <c r="P14" s="2">
        <f>VLOOKUP($C14,'HAVER BoE'!$A:$BL,P9,FALSE)</f>
        <v>3.2181134999999998</v>
      </c>
      <c r="Q14" s="2">
        <f>VLOOKUP($C14,'HAVER BoE'!$A:$BL,Q9,FALSE)</f>
        <v>3.2237811000000001</v>
      </c>
      <c r="R14" s="2">
        <f>VLOOKUP($C14,'HAVER BoE'!$A:$BL,R9,FALSE)</f>
        <v>3.2304984000000001</v>
      </c>
      <c r="S14" s="2">
        <f>VLOOKUP($C14,'HAVER BoE'!$A:$BL,S9,FALSE)</f>
        <v>3.2381883999999999</v>
      </c>
      <c r="T14" s="2">
        <f>VLOOKUP($C14,'HAVER BoE'!$A:$BL,T9,FALSE)</f>
        <v>3.2467744000000001</v>
      </c>
      <c r="U14" s="2">
        <f>VLOOKUP($C14,'HAVER BoE'!$A:$BL,U9,FALSE)</f>
        <v>3.2561795999999998</v>
      </c>
      <c r="V14" s="2">
        <f>VLOOKUP($C14,'HAVER BoE'!$A:$BL,V9,FALSE)</f>
        <v>3.266327</v>
      </c>
      <c r="W14" s="2">
        <f>VLOOKUP($C14,'HAVER BoE'!$A:$BL,W9,FALSE)</f>
        <v>3.2771436999999999</v>
      </c>
      <c r="X14" s="2">
        <f>VLOOKUP($C14,'HAVER BoE'!$A:$BL,X9,FALSE)</f>
        <v>3.2885697999999999</v>
      </c>
      <c r="Y14" s="2">
        <f>VLOOKUP($C14,'HAVER BoE'!$A:$BL,Y9,FALSE)</f>
        <v>3.3005477000000001</v>
      </c>
      <c r="Z14" s="2">
        <f>VLOOKUP($C14,'HAVER BoE'!$A:$BL,Z9,FALSE)</f>
        <v>3.3130202999999998</v>
      </c>
      <c r="AA14" s="2">
        <f>VLOOKUP($C14,'HAVER BoE'!$A:$BL,AA9,FALSE)</f>
        <v>3.3259305000000001</v>
      </c>
      <c r="AB14" s="2">
        <f>VLOOKUP($C14,'HAVER BoE'!$A:$BL,AB9,FALSE)</f>
        <v>3.3392208000000001</v>
      </c>
      <c r="AC14" s="2">
        <f>VLOOKUP($C14,'HAVER BoE'!$A:$BL,AC9,FALSE)</f>
        <v>3.3528378000000001</v>
      </c>
      <c r="AD14" s="2">
        <f>VLOOKUP($C14,'HAVER BoE'!$A:$BL,AD9,FALSE)</f>
        <v>3.3667444</v>
      </c>
      <c r="AE14" s="2">
        <f>VLOOKUP($C14,'HAVER BoE'!$A:$BL,AE9,FALSE)</f>
        <v>3.3809076</v>
      </c>
      <c r="AF14" s="2">
        <f>VLOOKUP($C14,'HAVER BoE'!$A:$BL,AF9,FALSE)</f>
        <v>3.3952949000000001</v>
      </c>
      <c r="AG14" s="2">
        <f>VLOOKUP($C14,'HAVER BoE'!$A:$BL,AG9,FALSE)</f>
        <v>3.4098736999999999</v>
      </c>
      <c r="AH14" s="2">
        <f>VLOOKUP($C14,'HAVER BoE'!$A:$BL,AH9,FALSE)</f>
        <v>3.4246110000000001</v>
      </c>
      <c r="AI14" s="2">
        <f>VLOOKUP($C14,'HAVER BoE'!$A:$BL,AI9,FALSE)</f>
        <v>3.4394741999999998</v>
      </c>
      <c r="AJ14" s="2">
        <f>VLOOKUP($C14,'HAVER BoE'!$A:$BL,AJ9,FALSE)</f>
        <v>3.4544309000000002</v>
      </c>
      <c r="AK14" s="2">
        <f>VLOOKUP($C14,'HAVER BoE'!$A:$BL,AK9,FALSE)</f>
        <v>3.4694479</v>
      </c>
      <c r="AL14" s="2">
        <f>VLOOKUP($C14,'HAVER BoE'!$A:$BL,AL9,FALSE)</f>
        <v>3.4844928999999998</v>
      </c>
      <c r="AM14" s="2">
        <f>VLOOKUP($C14,'HAVER BoE'!$A:$BL,AM9,FALSE)</f>
        <v>3.4995330999999998</v>
      </c>
      <c r="AN14" s="2">
        <f>VLOOKUP($C14,'HAVER BoE'!$A:$BL,AN9,FALSE)</f>
        <v>3.5145355999999999</v>
      </c>
      <c r="AO14" s="2">
        <f>VLOOKUP($C14,'HAVER BoE'!$A:$BL,AO9,FALSE)</f>
        <v>3.5294737999999999</v>
      </c>
      <c r="AP14" s="2">
        <f>VLOOKUP($C14,'HAVER BoE'!$A:$BL,AP9,FALSE)</f>
        <v>3.5443470000000001</v>
      </c>
      <c r="AQ14" s="2">
        <f>VLOOKUP($C14,'HAVER BoE'!$A:$BL,AQ9,FALSE)</f>
        <v>3.5591615000000001</v>
      </c>
      <c r="AR14" s="2">
        <f>VLOOKUP($C14,'HAVER BoE'!$A:$BL,AR9,FALSE)</f>
        <v>3.5739236999999999</v>
      </c>
      <c r="AS14" s="2">
        <f>VLOOKUP($C14,'HAVER BoE'!$A:$BL,AS9,FALSE)</f>
        <v>3.5886404000000001</v>
      </c>
      <c r="AT14" s="2">
        <f>VLOOKUP($C14,'HAVER BoE'!$A:$BL,AT9,FALSE)</f>
        <v>3.6033175000000002</v>
      </c>
      <c r="AU14" s="2">
        <f>VLOOKUP($C14,'HAVER BoE'!$A:$BL,AU9,FALSE)</f>
        <v>3.6179619000000001</v>
      </c>
      <c r="AV14" s="2">
        <f>VLOOKUP($C14,'HAVER BoE'!$A:$BL,AV9,FALSE)</f>
        <v>3.6325799000000001</v>
      </c>
      <c r="AW14" s="2">
        <f>VLOOKUP($C14,'HAVER BoE'!$A:$BL,AW9,FALSE)</f>
        <v>3.6471779</v>
      </c>
      <c r="AX14" s="2">
        <f>VLOOKUP($C14,'HAVER BoE'!$A:$BL,AX9,FALSE)</f>
        <v>3.6617622999999999</v>
      </c>
      <c r="AY14" s="2">
        <f>VLOOKUP($C14,'HAVER BoE'!$A:$BL,AY9,FALSE)</f>
        <v>3.6763398</v>
      </c>
      <c r="AZ14" s="2">
        <f>VLOOKUP($C14,'HAVER BoE'!$A:$BL,AZ9,FALSE)</f>
        <v>3.6909163999999999</v>
      </c>
      <c r="BA14" s="2">
        <f>VLOOKUP($C14,'HAVER BoE'!$A:$BL,BA9,FALSE)</f>
        <v>3.7054977999999998</v>
      </c>
      <c r="BB14" s="2">
        <f>VLOOKUP($C14,'HAVER BoE'!$A:$BL,BB9,FALSE)</f>
        <v>3.7200839999999999</v>
      </c>
      <c r="BC14" s="2">
        <f>VLOOKUP($C14,'HAVER BoE'!$A:$BL,BC9,FALSE)</f>
        <v>3.7346732999999999</v>
      </c>
      <c r="BD14" s="2">
        <f>VLOOKUP($C14,'HAVER BoE'!$A:$BL,BD9,FALSE)</f>
        <v>3.7492646999999999</v>
      </c>
      <c r="BE14" s="2">
        <f>VLOOKUP($C14,'HAVER BoE'!$A:$BL,BE9,FALSE)</f>
        <v>3.7638568000000001</v>
      </c>
      <c r="BF14" s="2">
        <f>VLOOKUP($C14,'HAVER BoE'!$A:$BL,BF9,FALSE)</f>
        <v>3.7784479000000002</v>
      </c>
      <c r="BG14" s="2">
        <f>VLOOKUP($C14,'HAVER BoE'!$A:$BL,BG9,FALSE)</f>
        <v>3.793037</v>
      </c>
      <c r="BH14" s="2">
        <f>VLOOKUP($C14,'HAVER BoE'!$A:$BL,BH9,FALSE)</f>
        <v>3.8076227</v>
      </c>
      <c r="BI14" s="2">
        <f>VLOOKUP($C14,'HAVER BoE'!$A:$BL,BI9,FALSE)</f>
        <v>3.8222035000000001</v>
      </c>
      <c r="BJ14" s="2">
        <f>VLOOKUP($C14,'HAVER BoE'!$A:$BL,BJ9,FALSE)</f>
        <v>3.8367779999999998</v>
      </c>
      <c r="BK14" s="2">
        <f>VLOOKUP($C14,'HAVER BoE'!$A:$BL,BK9,FALSE)</f>
        <v>3.8513449999999998</v>
      </c>
      <c r="BL14" s="2">
        <f>VLOOKUP($C14,'HAVER BoE'!$A:$BL,BL9,FALSE)</f>
        <v>3.8659029999999999</v>
      </c>
    </row>
    <row r="15" spans="1:64" x14ac:dyDescent="0.25">
      <c r="C15" t="s">
        <v>1448</v>
      </c>
      <c r="D15" s="2"/>
      <c r="E15" s="2">
        <f>E14-$D$14</f>
        <v>-0.20880380000000009</v>
      </c>
      <c r="F15" s="2">
        <f t="shared" ref="F15:BL15" si="11">F14-$D$14</f>
        <v>-0.23150240000000011</v>
      </c>
      <c r="G15" s="2">
        <f t="shared" si="11"/>
        <v>-0.27147760000000032</v>
      </c>
      <c r="H15" s="2">
        <f t="shared" si="11"/>
        <v>-0.32253370000000015</v>
      </c>
      <c r="I15" s="2">
        <f t="shared" si="11"/>
        <v>-0.37570110000000012</v>
      </c>
      <c r="J15" s="2">
        <f t="shared" si="11"/>
        <v>-0.42284220000000028</v>
      </c>
      <c r="K15" s="2">
        <f t="shared" si="11"/>
        <v>-0.46073600000000026</v>
      </c>
      <c r="L15" s="2">
        <f t="shared" si="11"/>
        <v>-0.48752580000000023</v>
      </c>
      <c r="M15" s="2">
        <f t="shared" si="11"/>
        <v>-0.50378870000000031</v>
      </c>
      <c r="N15" s="13">
        <f t="shared" si="11"/>
        <v>-0.51160139999999998</v>
      </c>
      <c r="O15" s="2">
        <f t="shared" si="11"/>
        <v>-0.51243419999999995</v>
      </c>
      <c r="P15" s="2">
        <f t="shared" si="11"/>
        <v>-0.50858650000000027</v>
      </c>
      <c r="Q15" s="2">
        <f t="shared" si="11"/>
        <v>-0.50291890000000006</v>
      </c>
      <c r="R15" s="2">
        <f t="shared" si="11"/>
        <v>-0.49620160000000002</v>
      </c>
      <c r="S15" s="2">
        <f t="shared" si="11"/>
        <v>-0.48851160000000027</v>
      </c>
      <c r="T15" s="2">
        <f t="shared" si="11"/>
        <v>-0.47992560000000006</v>
      </c>
      <c r="U15" s="2">
        <f t="shared" si="11"/>
        <v>-0.47052040000000028</v>
      </c>
      <c r="V15" s="2">
        <f t="shared" si="11"/>
        <v>-0.46037300000000014</v>
      </c>
      <c r="W15" s="2">
        <f t="shared" si="11"/>
        <v>-0.44955630000000024</v>
      </c>
      <c r="X15" s="2">
        <f t="shared" si="11"/>
        <v>-0.43813020000000025</v>
      </c>
      <c r="Y15" s="2">
        <f t="shared" si="11"/>
        <v>-0.42615230000000004</v>
      </c>
      <c r="Z15" s="2">
        <f t="shared" si="11"/>
        <v>-0.41367970000000032</v>
      </c>
      <c r="AA15" s="2">
        <f t="shared" si="11"/>
        <v>-0.4007695</v>
      </c>
      <c r="AB15" s="2">
        <f t="shared" si="11"/>
        <v>-0.38747920000000002</v>
      </c>
      <c r="AC15" s="2">
        <f t="shared" si="11"/>
        <v>-0.37386220000000003</v>
      </c>
      <c r="AD15" s="2">
        <f t="shared" si="11"/>
        <v>-0.35995560000000015</v>
      </c>
      <c r="AE15" s="2">
        <f t="shared" si="11"/>
        <v>-0.34579240000000011</v>
      </c>
      <c r="AF15" s="2">
        <f t="shared" si="11"/>
        <v>-0.33140510000000001</v>
      </c>
      <c r="AG15" s="2">
        <f t="shared" si="11"/>
        <v>-0.31682630000000023</v>
      </c>
      <c r="AH15" s="13">
        <f t="shared" si="11"/>
        <v>-0.30208900000000005</v>
      </c>
      <c r="AI15" s="2">
        <f t="shared" si="11"/>
        <v>-0.28722580000000031</v>
      </c>
      <c r="AJ15" s="2">
        <f t="shared" si="11"/>
        <v>-0.27226909999999993</v>
      </c>
      <c r="AK15" s="2">
        <f t="shared" si="11"/>
        <v>-0.25725210000000009</v>
      </c>
      <c r="AL15" s="2">
        <f t="shared" si="11"/>
        <v>-0.24220710000000034</v>
      </c>
      <c r="AM15" s="2">
        <f t="shared" si="11"/>
        <v>-0.22716690000000028</v>
      </c>
      <c r="AN15" s="2">
        <f t="shared" si="11"/>
        <v>-0.21216440000000025</v>
      </c>
      <c r="AO15" s="2">
        <f t="shared" si="11"/>
        <v>-0.19722620000000024</v>
      </c>
      <c r="AP15" s="2">
        <f t="shared" si="11"/>
        <v>-0.18235299999999999</v>
      </c>
      <c r="AQ15" s="2">
        <f t="shared" si="11"/>
        <v>-0.16753850000000003</v>
      </c>
      <c r="AR15" s="2">
        <f t="shared" si="11"/>
        <v>-0.1527763000000002</v>
      </c>
      <c r="AS15" s="2">
        <f t="shared" si="11"/>
        <v>-0.13805960000000006</v>
      </c>
      <c r="AT15" s="2">
        <f t="shared" si="11"/>
        <v>-0.12338249999999995</v>
      </c>
      <c r="AU15" s="2">
        <f t="shared" si="11"/>
        <v>-0.10873810000000006</v>
      </c>
      <c r="AV15" s="2">
        <f t="shared" si="11"/>
        <v>-9.412010000000004E-2</v>
      </c>
      <c r="AW15" s="2">
        <f t="shared" si="11"/>
        <v>-7.9522100000000151E-2</v>
      </c>
      <c r="AX15" s="2">
        <f t="shared" si="11"/>
        <v>-6.4937700000000209E-2</v>
      </c>
      <c r="AY15" s="2">
        <f t="shared" si="11"/>
        <v>-5.0360200000000077E-2</v>
      </c>
      <c r="AZ15" s="2">
        <f t="shared" si="11"/>
        <v>-3.5783600000000249E-2</v>
      </c>
      <c r="BA15" s="2">
        <f t="shared" si="11"/>
        <v>-2.1202200000000282E-2</v>
      </c>
      <c r="BB15" s="2">
        <f t="shared" si="11"/>
        <v>-6.6160000000001773E-3</v>
      </c>
      <c r="BC15" s="2">
        <f t="shared" si="11"/>
        <v>7.9732999999997389E-3</v>
      </c>
      <c r="BD15" s="2">
        <f t="shared" si="11"/>
        <v>2.2564699999999771E-2</v>
      </c>
      <c r="BE15" s="2">
        <f t="shared" si="11"/>
        <v>3.715679999999999E-2</v>
      </c>
      <c r="BF15" s="2">
        <f t="shared" si="11"/>
        <v>5.1747900000000069E-2</v>
      </c>
      <c r="BG15" s="2">
        <f t="shared" si="11"/>
        <v>6.6336999999999868E-2</v>
      </c>
      <c r="BH15" s="2">
        <f t="shared" si="11"/>
        <v>8.0922699999999903E-2</v>
      </c>
      <c r="BI15" s="2">
        <f t="shared" si="11"/>
        <v>9.5503499999999963E-2</v>
      </c>
      <c r="BJ15" s="2">
        <f t="shared" si="11"/>
        <v>0.11007799999999968</v>
      </c>
      <c r="BK15" s="2">
        <f t="shared" si="11"/>
        <v>0.12464499999999967</v>
      </c>
      <c r="BL15" s="2">
        <f t="shared" si="11"/>
        <v>0.13920299999999974</v>
      </c>
    </row>
    <row r="17" spans="3:64" x14ac:dyDescent="0.25">
      <c r="C17" t="s">
        <v>1445</v>
      </c>
      <c r="D17">
        <v>4</v>
      </c>
      <c r="E17">
        <f t="shared" ref="E17" si="12">+D17+1</f>
        <v>5</v>
      </c>
      <c r="F17">
        <f t="shared" ref="F17" si="13">+E17+1</f>
        <v>6</v>
      </c>
      <c r="G17">
        <f t="shared" ref="G17" si="14">+F17+1</f>
        <v>7</v>
      </c>
      <c r="H17">
        <f t="shared" ref="H17" si="15">+G17+1</f>
        <v>8</v>
      </c>
      <c r="I17">
        <f t="shared" ref="I17" si="16">+H17+1</f>
        <v>9</v>
      </c>
      <c r="J17">
        <f t="shared" ref="J17" si="17">+I17+1</f>
        <v>10</v>
      </c>
      <c r="K17">
        <f t="shared" ref="K17" si="18">+J17+1</f>
        <v>11</v>
      </c>
      <c r="L17">
        <f t="shared" ref="L17" si="19">+K17+1</f>
        <v>12</v>
      </c>
      <c r="M17">
        <f t="shared" ref="M17" si="20">+L17+1</f>
        <v>13</v>
      </c>
      <c r="N17">
        <f t="shared" ref="N17" si="21">+M17+1</f>
        <v>14</v>
      </c>
      <c r="O17">
        <f t="shared" ref="O17" si="22">+N17+1</f>
        <v>15</v>
      </c>
      <c r="P17">
        <f t="shared" ref="P17" si="23">+O17+1</f>
        <v>16</v>
      </c>
      <c r="Q17">
        <f t="shared" ref="Q17" si="24">+P17+1</f>
        <v>17</v>
      </c>
      <c r="R17">
        <f t="shared" ref="R17" si="25">+Q17+1</f>
        <v>18</v>
      </c>
      <c r="S17">
        <f t="shared" ref="S17" si="26">+R17+1</f>
        <v>19</v>
      </c>
      <c r="T17">
        <f t="shared" ref="T17" si="27">+S17+1</f>
        <v>20</v>
      </c>
      <c r="U17">
        <f t="shared" ref="U17" si="28">+T17+1</f>
        <v>21</v>
      </c>
      <c r="V17">
        <f t="shared" ref="V17" si="29">+U17+1</f>
        <v>22</v>
      </c>
      <c r="W17">
        <f t="shared" ref="W17" si="30">+V17+1</f>
        <v>23</v>
      </c>
      <c r="X17">
        <f t="shared" ref="X17" si="31">+W17+1</f>
        <v>24</v>
      </c>
      <c r="Y17">
        <f t="shared" ref="Y17" si="32">+X17+1</f>
        <v>25</v>
      </c>
      <c r="Z17">
        <f t="shared" ref="Z17" si="33">+Y17+1</f>
        <v>26</v>
      </c>
      <c r="AA17">
        <f t="shared" ref="AA17" si="34">+Z17+1</f>
        <v>27</v>
      </c>
      <c r="AB17">
        <f t="shared" ref="AB17" si="35">+AA17+1</f>
        <v>28</v>
      </c>
      <c r="AC17">
        <f t="shared" ref="AC17" si="36">+AB17+1</f>
        <v>29</v>
      </c>
      <c r="AD17">
        <f t="shared" ref="AD17" si="37">+AC17+1</f>
        <v>30</v>
      </c>
      <c r="AE17">
        <f t="shared" ref="AE17" si="38">+AD17+1</f>
        <v>31</v>
      </c>
      <c r="AF17">
        <f t="shared" ref="AF17" si="39">+AE17+1</f>
        <v>32</v>
      </c>
      <c r="AG17">
        <f t="shared" ref="AG17" si="40">+AF17+1</f>
        <v>33</v>
      </c>
      <c r="AH17">
        <f t="shared" ref="AH17" si="41">+AG17+1</f>
        <v>34</v>
      </c>
      <c r="AI17">
        <f t="shared" ref="AI17" si="42">+AH17+1</f>
        <v>35</v>
      </c>
      <c r="AJ17">
        <f t="shared" ref="AJ17" si="43">+AI17+1</f>
        <v>36</v>
      </c>
      <c r="AK17">
        <f t="shared" ref="AK17" si="44">+AJ17+1</f>
        <v>37</v>
      </c>
      <c r="AL17">
        <f t="shared" ref="AL17" si="45">+AK17+1</f>
        <v>38</v>
      </c>
      <c r="AM17">
        <f t="shared" ref="AM17" si="46">+AL17+1</f>
        <v>39</v>
      </c>
      <c r="AN17">
        <f t="shared" ref="AN17" si="47">+AM17+1</f>
        <v>40</v>
      </c>
      <c r="AO17">
        <f t="shared" ref="AO17" si="48">+AN17+1</f>
        <v>41</v>
      </c>
      <c r="AP17">
        <f t="shared" ref="AP17" si="49">+AO17+1</f>
        <v>42</v>
      </c>
      <c r="AQ17">
        <f t="shared" ref="AQ17" si="50">+AP17+1</f>
        <v>43</v>
      </c>
      <c r="AR17">
        <f t="shared" ref="AR17" si="51">+AQ17+1</f>
        <v>44</v>
      </c>
      <c r="AS17">
        <f t="shared" ref="AS17" si="52">+AR17+1</f>
        <v>45</v>
      </c>
      <c r="AT17">
        <f t="shared" ref="AT17" si="53">+AS17+1</f>
        <v>46</v>
      </c>
      <c r="AU17">
        <f t="shared" ref="AU17" si="54">+AT17+1</f>
        <v>47</v>
      </c>
      <c r="AV17">
        <f t="shared" ref="AV17" si="55">+AU17+1</f>
        <v>48</v>
      </c>
      <c r="AW17">
        <f t="shared" ref="AW17" si="56">+AV17+1</f>
        <v>49</v>
      </c>
      <c r="AX17">
        <f t="shared" ref="AX17" si="57">+AW17+1</f>
        <v>50</v>
      </c>
      <c r="AY17">
        <f t="shared" ref="AY17" si="58">+AX17+1</f>
        <v>51</v>
      </c>
      <c r="AZ17">
        <f t="shared" ref="AZ17" si="59">+AY17+1</f>
        <v>52</v>
      </c>
      <c r="BA17">
        <f t="shared" ref="BA17" si="60">+AZ17+1</f>
        <v>53</v>
      </c>
      <c r="BB17">
        <f t="shared" ref="BB17" si="61">+BA17+1</f>
        <v>54</v>
      </c>
      <c r="BC17">
        <f t="shared" ref="BC17" si="62">+BB17+1</f>
        <v>55</v>
      </c>
      <c r="BD17">
        <f t="shared" ref="BD17" si="63">+BC17+1</f>
        <v>56</v>
      </c>
      <c r="BE17">
        <f t="shared" ref="BE17" si="64">+BD17+1</f>
        <v>57</v>
      </c>
      <c r="BF17">
        <f t="shared" ref="BF17" si="65">+BE17+1</f>
        <v>58</v>
      </c>
      <c r="BG17">
        <f t="shared" ref="BG17" si="66">+BF17+1</f>
        <v>59</v>
      </c>
      <c r="BH17">
        <f t="shared" ref="BH17" si="67">+BG17+1</f>
        <v>60</v>
      </c>
      <c r="BI17">
        <f t="shared" ref="BI17" si="68">+BH17+1</f>
        <v>61</v>
      </c>
      <c r="BJ17">
        <f t="shared" ref="BJ17" si="69">+BI17+1</f>
        <v>62</v>
      </c>
      <c r="BK17">
        <f t="shared" ref="BK17" si="70">+BJ17+1</f>
        <v>63</v>
      </c>
      <c r="BL17">
        <f t="shared" ref="BL17" si="71">+BK17+1</f>
        <v>64</v>
      </c>
    </row>
    <row r="18" spans="3:64" x14ac:dyDescent="0.25">
      <c r="C18" t="s">
        <v>1446</v>
      </c>
      <c r="D18">
        <f>'HAVER BoE'!D9</f>
        <v>5.1863000000000001</v>
      </c>
      <c r="E18">
        <f>'HAVER BoE'!E9</f>
        <v>5.1869458000000002</v>
      </c>
      <c r="F18">
        <f>'HAVER BoE'!F9</f>
        <v>5.1737152000000002</v>
      </c>
      <c r="G18">
        <f>'HAVER BoE'!G9</f>
        <v>5.1274641000000001</v>
      </c>
      <c r="H18">
        <f>'HAVER BoE'!H9</f>
        <v>5.0330693000000002</v>
      </c>
      <c r="I18">
        <f>'HAVER BoE'!I9</f>
        <v>4.8948083999999996</v>
      </c>
      <c r="J18">
        <f>'HAVER BoE'!J9</f>
        <v>4.7267552000000004</v>
      </c>
      <c r="K18">
        <f>'HAVER BoE'!K9</f>
        <v>4.5455904</v>
      </c>
      <c r="L18">
        <f>'HAVER BoE'!L9</f>
        <v>4.3673209000000002</v>
      </c>
      <c r="M18">
        <f>'HAVER BoE'!M9</f>
        <v>4.2024467000000003</v>
      </c>
      <c r="N18">
        <f>'HAVER BoE'!N9</f>
        <v>4.0550731000000004</v>
      </c>
      <c r="O18">
        <f>'HAVER BoE'!O9</f>
        <v>3.9257072000000002</v>
      </c>
      <c r="P18">
        <f>'HAVER BoE'!P9</f>
        <v>3.8133507</v>
      </c>
      <c r="Q18">
        <f>'HAVER BoE'!Q9</f>
        <v>3.7135649000000002</v>
      </c>
      <c r="R18">
        <f>'HAVER BoE'!R9</f>
        <v>3.6243989000000001</v>
      </c>
      <c r="S18">
        <f>'HAVER BoE'!S9</f>
        <v>3.5449014999999999</v>
      </c>
      <c r="T18">
        <f>'HAVER BoE'!T9</f>
        <v>3.4741183000000002</v>
      </c>
      <c r="U18">
        <f>'HAVER BoE'!U9</f>
        <v>3.4110950999999998</v>
      </c>
      <c r="V18">
        <f>'HAVER BoE'!V9</f>
        <v>3.3548802000000002</v>
      </c>
      <c r="W18">
        <f>'HAVER BoE'!W9</f>
        <v>3.3045933000000001</v>
      </c>
      <c r="X18">
        <f>'HAVER BoE'!X9</f>
        <v>3.2596362000000001</v>
      </c>
      <c r="Y18">
        <f>'HAVER BoE'!Y9</f>
        <v>3.2194791</v>
      </c>
      <c r="Z18">
        <f>'HAVER BoE'!Z9</f>
        <v>3.1835906</v>
      </c>
      <c r="AA18">
        <f>'HAVER BoE'!AA9</f>
        <v>3.1514395999999998</v>
      </c>
      <c r="AB18">
        <f>'HAVER BoE'!AB9</f>
        <v>3.1224959999999999</v>
      </c>
      <c r="AC18">
        <f>'HAVER BoE'!AC9</f>
        <v>3.0962854000000002</v>
      </c>
      <c r="AD18">
        <f>'HAVER BoE'!AD9</f>
        <v>3.0725845000000001</v>
      </c>
      <c r="AE18">
        <f>'HAVER BoE'!AE9</f>
        <v>3.0512400999999998</v>
      </c>
      <c r="AF18">
        <f>'HAVER BoE'!AF9</f>
        <v>3.0320982000000001</v>
      </c>
      <c r="AG18">
        <f>'HAVER BoE'!AG9</f>
        <v>3.0150047999999998</v>
      </c>
      <c r="AH18">
        <f>'HAVER BoE'!AH9</f>
        <v>2.9998064000000002</v>
      </c>
      <c r="AI18">
        <f>'HAVER BoE'!AI9</f>
        <v>2.9863491</v>
      </c>
      <c r="AJ18">
        <f>'HAVER BoE'!AJ9</f>
        <v>2.9744790000000001</v>
      </c>
      <c r="AK18">
        <f>'HAVER BoE'!AK9</f>
        <v>2.9640426</v>
      </c>
      <c r="AL18">
        <f>'HAVER BoE'!AL9</f>
        <v>2.9548858999999998</v>
      </c>
      <c r="AM18">
        <f>'HAVER BoE'!AM9</f>
        <v>2.9468551000000001</v>
      </c>
      <c r="AN18">
        <f>'HAVER BoE'!AN9</f>
        <v>2.9397964999999999</v>
      </c>
      <c r="AO18">
        <f>'HAVER BoE'!AO9</f>
        <v>2.9335732999999999</v>
      </c>
      <c r="AP18">
        <f>'HAVER BoE'!AP9</f>
        <v>2.9281397</v>
      </c>
      <c r="AQ18">
        <f>'HAVER BoE'!AQ9</f>
        <v>2.9234808999999999</v>
      </c>
      <c r="AR18">
        <f>'HAVER BoE'!AR9</f>
        <v>2.9195818</v>
      </c>
      <c r="AS18">
        <f>'HAVER BoE'!AS9</f>
        <v>2.9164273000000001</v>
      </c>
      <c r="AT18">
        <f>'HAVER BoE'!AT9</f>
        <v>2.9140025999999999</v>
      </c>
      <c r="AU18">
        <f>'HAVER BoE'!AU9</f>
        <v>2.9122925</v>
      </c>
      <c r="AV18">
        <f>'HAVER BoE'!AV9</f>
        <v>2.9112821000000002</v>
      </c>
      <c r="AW18">
        <f>'HAVER BoE'!AW9</f>
        <v>2.9109563999999999</v>
      </c>
      <c r="AX18">
        <f>'HAVER BoE'!AX9</f>
        <v>2.9113003000000002</v>
      </c>
      <c r="AY18">
        <f>'HAVER BoE'!AY9</f>
        <v>2.912299</v>
      </c>
      <c r="AZ18">
        <f>'HAVER BoE'!AZ9</f>
        <v>2.9139373000000002</v>
      </c>
      <c r="BA18">
        <f>'HAVER BoE'!BA9</f>
        <v>2.9161996000000001</v>
      </c>
      <c r="BB18">
        <f>'HAVER BoE'!BB9</f>
        <v>2.9190670000000001</v>
      </c>
      <c r="BC18">
        <f>'HAVER BoE'!BC9</f>
        <v>2.9225194999999999</v>
      </c>
      <c r="BD18">
        <f>'HAVER BoE'!BD9</f>
        <v>2.9265371</v>
      </c>
      <c r="BE18">
        <f>'HAVER BoE'!BE9</f>
        <v>2.9310996999999999</v>
      </c>
      <c r="BF18">
        <f>'HAVER BoE'!BF9</f>
        <v>2.9361872</v>
      </c>
      <c r="BG18">
        <f>'HAVER BoE'!BG9</f>
        <v>2.9417797000000001</v>
      </c>
      <c r="BH18">
        <f>'HAVER BoE'!BH9</f>
        <v>2.9478570999999998</v>
      </c>
      <c r="BI18">
        <f>'HAVER BoE'!BI9</f>
        <v>2.9543993999999998</v>
      </c>
      <c r="BJ18">
        <f>'HAVER BoE'!BJ9</f>
        <v>2.9613863999999999</v>
      </c>
      <c r="BK18">
        <f>'HAVER BoE'!BK9</f>
        <v>2.9687983999999998</v>
      </c>
      <c r="BL18">
        <f>'HAVER BoE'!BL9</f>
        <v>2.9766149999999998</v>
      </c>
    </row>
    <row r="19" spans="3:64" x14ac:dyDescent="0.25">
      <c r="C19" t="s">
        <v>1447</v>
      </c>
      <c r="E19">
        <v>30.4166667</v>
      </c>
      <c r="F19">
        <f>+E19+30.4166667</f>
        <v>60.833333400000001</v>
      </c>
      <c r="G19">
        <f t="shared" ref="G19" si="72">+F19+30.4166667</f>
        <v>91.250000099999994</v>
      </c>
      <c r="H19">
        <f t="shared" ref="H19" si="73">+G19+30.4166667</f>
        <v>121.6666668</v>
      </c>
      <c r="I19">
        <f t="shared" ref="I19" si="74">+H19+30.4166667</f>
        <v>152.08333350000001</v>
      </c>
      <c r="J19">
        <f t="shared" ref="J19" si="75">+I19+30.4166667</f>
        <v>182.50000020000002</v>
      </c>
      <c r="K19">
        <f t="shared" ref="K19" si="76">+J19+30.4166667</f>
        <v>212.91666690000002</v>
      </c>
      <c r="L19">
        <f t="shared" ref="L19" si="77">+K19+30.4166667</f>
        <v>243.33333360000003</v>
      </c>
      <c r="M19">
        <f t="shared" ref="M19" si="78">+L19+30.4166667</f>
        <v>273.75000030000001</v>
      </c>
      <c r="N19">
        <f t="shared" ref="N19" si="79">+M19+30.4166667</f>
        <v>304.16666700000002</v>
      </c>
      <c r="O19">
        <f t="shared" ref="O19" si="80">+N19+30.4166667</f>
        <v>334.58333370000003</v>
      </c>
      <c r="P19">
        <f t="shared" ref="P19" si="81">+O19+30.4166667</f>
        <v>365.00000040000003</v>
      </c>
      <c r="Q19">
        <f t="shared" ref="Q19" si="82">+P19+30.4166667</f>
        <v>395.41666710000004</v>
      </c>
      <c r="R19">
        <f t="shared" ref="R19" si="83">+Q19+30.4166667</f>
        <v>425.83333380000005</v>
      </c>
      <c r="S19">
        <f t="shared" ref="S19" si="84">+R19+30.4166667</f>
        <v>456.25000050000006</v>
      </c>
      <c r="T19">
        <f t="shared" ref="T19" si="85">+S19+30.4166667</f>
        <v>486.66666720000006</v>
      </c>
      <c r="U19">
        <f t="shared" ref="U19" si="86">+T19+30.4166667</f>
        <v>517.08333390000007</v>
      </c>
      <c r="V19">
        <f t="shared" ref="V19" si="87">+U19+30.4166667</f>
        <v>547.50000060000002</v>
      </c>
      <c r="W19">
        <f t="shared" ref="W19" si="88">+V19+30.4166667</f>
        <v>577.91666729999997</v>
      </c>
      <c r="X19">
        <f t="shared" ref="X19" si="89">+W19+30.4166667</f>
        <v>608.33333399999992</v>
      </c>
      <c r="Y19">
        <f t="shared" ref="Y19" si="90">+X19+30.4166667</f>
        <v>638.75000069999987</v>
      </c>
      <c r="Z19">
        <f t="shared" ref="Z19" si="91">+Y19+30.4166667</f>
        <v>669.16666739999982</v>
      </c>
      <c r="AA19">
        <f t="shared" ref="AA19" si="92">+Z19+30.4166667</f>
        <v>699.58333409999977</v>
      </c>
      <c r="AB19">
        <f t="shared" ref="AB19" si="93">+AA19+30.4166667</f>
        <v>730.00000079999973</v>
      </c>
      <c r="AC19">
        <f t="shared" ref="AC19" si="94">+AB19+30.4166667</f>
        <v>760.41666749999968</v>
      </c>
      <c r="AD19">
        <f t="shared" ref="AD19" si="95">+AC19+30.4166667</f>
        <v>790.83333419999963</v>
      </c>
      <c r="AE19">
        <f t="shared" ref="AE19" si="96">+AD19+30.4166667</f>
        <v>821.25000089999958</v>
      </c>
      <c r="AF19">
        <f t="shared" ref="AF19" si="97">+AE19+30.4166667</f>
        <v>851.66666759999953</v>
      </c>
      <c r="AG19">
        <f t="shared" ref="AG19" si="98">+AF19+30.4166667</f>
        <v>882.08333429999948</v>
      </c>
      <c r="AH19">
        <f t="shared" ref="AH19" si="99">+AG19+30.4166667</f>
        <v>912.50000099999943</v>
      </c>
      <c r="AI19">
        <f t="shared" ref="AI19" si="100">+AH19+30.4166667</f>
        <v>942.91666769999938</v>
      </c>
      <c r="AJ19">
        <f t="shared" ref="AJ19" si="101">+AI19+30.4166667</f>
        <v>973.33333439999933</v>
      </c>
      <c r="AK19">
        <f t="shared" ref="AK19" si="102">+AJ19+30.4166667</f>
        <v>1003.7500010999993</v>
      </c>
      <c r="AL19">
        <f t="shared" ref="AL19" si="103">+AK19+30.4166667</f>
        <v>1034.1666677999992</v>
      </c>
      <c r="AM19">
        <f t="shared" ref="AM19" si="104">+AL19+30.4166667</f>
        <v>1064.5833344999992</v>
      </c>
      <c r="AN19">
        <f t="shared" ref="AN19" si="105">+AM19+30.4166667</f>
        <v>1095.0000011999991</v>
      </c>
      <c r="AO19">
        <f t="shared" ref="AO19" si="106">+AN19+30.4166667</f>
        <v>1125.4166678999991</v>
      </c>
      <c r="AP19">
        <f t="shared" ref="AP19" si="107">+AO19+30.4166667</f>
        <v>1155.833334599999</v>
      </c>
      <c r="AQ19">
        <f t="shared" ref="AQ19" si="108">+AP19+30.4166667</f>
        <v>1186.250001299999</v>
      </c>
      <c r="AR19">
        <f t="shared" ref="AR19" si="109">+AQ19+30.4166667</f>
        <v>1216.6666679999989</v>
      </c>
      <c r="AS19">
        <f t="shared" ref="AS19" si="110">+AR19+30.4166667</f>
        <v>1247.0833346999989</v>
      </c>
      <c r="AT19">
        <f t="shared" ref="AT19" si="111">+AS19+30.4166667</f>
        <v>1277.5000013999988</v>
      </c>
      <c r="AU19">
        <f t="shared" ref="AU19" si="112">+AT19+30.4166667</f>
        <v>1307.9166680999988</v>
      </c>
      <c r="AV19">
        <f t="shared" ref="AV19" si="113">+AU19+30.4166667</f>
        <v>1338.3333347999987</v>
      </c>
      <c r="AW19">
        <f t="shared" ref="AW19" si="114">+AV19+30.4166667</f>
        <v>1368.7500014999987</v>
      </c>
      <c r="AX19">
        <f t="shared" ref="AX19" si="115">+AW19+30.4166667</f>
        <v>1399.1666681999986</v>
      </c>
      <c r="AY19">
        <f t="shared" ref="AY19" si="116">+AX19+30.4166667</f>
        <v>1429.5833348999986</v>
      </c>
      <c r="AZ19">
        <f t="shared" ref="AZ19" si="117">+AY19+30.4166667</f>
        <v>1460.0000015999985</v>
      </c>
      <c r="BA19">
        <f t="shared" ref="BA19" si="118">+AZ19+30.4166667</f>
        <v>1490.4166682999985</v>
      </c>
      <c r="BB19">
        <f t="shared" ref="BB19" si="119">+BA19+30.4166667</f>
        <v>1520.8333349999984</v>
      </c>
      <c r="BC19">
        <f t="shared" ref="BC19" si="120">+BB19+30.4166667</f>
        <v>1551.2500016999984</v>
      </c>
      <c r="BD19">
        <f t="shared" ref="BD19" si="121">+BC19+30.4166667</f>
        <v>1581.6666683999983</v>
      </c>
      <c r="BE19">
        <f t="shared" ref="BE19" si="122">+BD19+30.4166667</f>
        <v>1612.0833350999983</v>
      </c>
      <c r="BF19">
        <f t="shared" ref="BF19" si="123">+BE19+30.4166667</f>
        <v>1642.5000017999982</v>
      </c>
      <c r="BG19">
        <f t="shared" ref="BG19" si="124">+BF19+30.4166667</f>
        <v>1672.9166684999982</v>
      </c>
      <c r="BH19">
        <f t="shared" ref="BH19" si="125">+BG19+30.4166667</f>
        <v>1703.3333351999981</v>
      </c>
      <c r="BI19">
        <f t="shared" ref="BI19" si="126">+BH19+30.4166667</f>
        <v>1733.7500018999981</v>
      </c>
      <c r="BJ19">
        <f t="shared" ref="BJ19" si="127">+BI19+30.4166667</f>
        <v>1764.166668599998</v>
      </c>
      <c r="BK19">
        <f t="shared" ref="BK19" si="128">+BJ19+30.4166667</f>
        <v>1794.583335299998</v>
      </c>
      <c r="BL19">
        <f t="shared" ref="BL19" si="129">+BK19+30.4166667</f>
        <v>1825.0000019999979</v>
      </c>
    </row>
    <row r="20" spans="3:64" x14ac:dyDescent="0.25">
      <c r="D20" s="5">
        <f>C22</f>
        <v>46153</v>
      </c>
      <c r="E20" s="5">
        <f>$D20+E19</f>
        <v>46183.416666700003</v>
      </c>
      <c r="F20" s="5">
        <f t="shared" ref="F20:BL20" si="130">$D20+F19</f>
        <v>46213.833333399998</v>
      </c>
      <c r="G20" s="5">
        <f t="shared" si="130"/>
        <v>46244.250000100001</v>
      </c>
      <c r="H20" s="5">
        <f t="shared" si="130"/>
        <v>46274.666666800003</v>
      </c>
      <c r="I20" s="5">
        <f t="shared" si="130"/>
        <v>46305.083333499999</v>
      </c>
      <c r="J20" s="5">
        <f t="shared" si="130"/>
        <v>46335.500000200002</v>
      </c>
      <c r="K20" s="5">
        <f t="shared" si="130"/>
        <v>46365.916666899997</v>
      </c>
      <c r="L20" s="5">
        <f t="shared" si="130"/>
        <v>46396.3333336</v>
      </c>
      <c r="M20" s="5">
        <f t="shared" si="130"/>
        <v>46426.750000300002</v>
      </c>
      <c r="N20" s="5">
        <f t="shared" si="130"/>
        <v>46457.166666999998</v>
      </c>
      <c r="O20" s="5">
        <f t="shared" si="130"/>
        <v>46487.5833337</v>
      </c>
      <c r="P20" s="5">
        <f t="shared" si="130"/>
        <v>46518.000000400003</v>
      </c>
      <c r="Q20" s="5">
        <f t="shared" si="130"/>
        <v>46548.416667099998</v>
      </c>
      <c r="R20" s="5">
        <f t="shared" si="130"/>
        <v>46578.833333800001</v>
      </c>
      <c r="S20" s="5">
        <f t="shared" si="130"/>
        <v>46609.250000499997</v>
      </c>
      <c r="T20" s="5">
        <f t="shared" si="130"/>
        <v>46639.666667199999</v>
      </c>
      <c r="U20" s="5">
        <f t="shared" si="130"/>
        <v>46670.083333900002</v>
      </c>
      <c r="V20" s="5">
        <f t="shared" si="130"/>
        <v>46700.500000599997</v>
      </c>
      <c r="W20" s="5">
        <f t="shared" si="130"/>
        <v>46730.9166673</v>
      </c>
      <c r="X20" s="5">
        <f t="shared" si="130"/>
        <v>46761.333334000003</v>
      </c>
      <c r="Y20" s="5">
        <f t="shared" si="130"/>
        <v>46791.750000699998</v>
      </c>
      <c r="Z20" s="5">
        <f t="shared" si="130"/>
        <v>46822.166667400001</v>
      </c>
      <c r="AA20" s="5">
        <f t="shared" si="130"/>
        <v>46852.583334099996</v>
      </c>
      <c r="AB20" s="5">
        <f t="shared" si="130"/>
        <v>46883.000000799999</v>
      </c>
      <c r="AC20" s="5">
        <f t="shared" si="130"/>
        <v>46913.416667500001</v>
      </c>
      <c r="AD20" s="5">
        <f t="shared" si="130"/>
        <v>46943.833334199997</v>
      </c>
      <c r="AE20" s="5">
        <f t="shared" si="130"/>
        <v>46974.2500009</v>
      </c>
      <c r="AF20" s="5">
        <f t="shared" si="130"/>
        <v>47004.666667600002</v>
      </c>
      <c r="AG20" s="5">
        <f t="shared" si="130"/>
        <v>47035.083334299998</v>
      </c>
      <c r="AH20" s="5">
        <f t="shared" si="130"/>
        <v>47065.500001</v>
      </c>
      <c r="AI20" s="5">
        <f t="shared" si="130"/>
        <v>47095.916667700003</v>
      </c>
      <c r="AJ20" s="5">
        <f t="shared" si="130"/>
        <v>47126.333334399998</v>
      </c>
      <c r="AK20" s="5">
        <f t="shared" si="130"/>
        <v>47156.750001100001</v>
      </c>
      <c r="AL20" s="5">
        <f t="shared" si="130"/>
        <v>47187.166667799997</v>
      </c>
      <c r="AM20" s="5">
        <f t="shared" si="130"/>
        <v>47217.583334499999</v>
      </c>
      <c r="AN20" s="5">
        <f t="shared" si="130"/>
        <v>47248.000001200002</v>
      </c>
      <c r="AO20" s="5">
        <f t="shared" si="130"/>
        <v>47278.416667899997</v>
      </c>
      <c r="AP20" s="5">
        <f t="shared" si="130"/>
        <v>47308.8333346</v>
      </c>
      <c r="AQ20" s="5">
        <f t="shared" si="130"/>
        <v>47339.250001299995</v>
      </c>
      <c r="AR20" s="5">
        <f t="shared" si="130"/>
        <v>47369.666667999998</v>
      </c>
      <c r="AS20" s="5">
        <f t="shared" si="130"/>
        <v>47400.083334700001</v>
      </c>
      <c r="AT20" s="5">
        <f t="shared" si="130"/>
        <v>47430.500001399996</v>
      </c>
      <c r="AU20" s="5">
        <f t="shared" si="130"/>
        <v>47460.916668099999</v>
      </c>
      <c r="AV20" s="5">
        <f t="shared" si="130"/>
        <v>47491.333334800001</v>
      </c>
      <c r="AW20" s="5">
        <f t="shared" si="130"/>
        <v>47521.750001499997</v>
      </c>
      <c r="AX20" s="5">
        <f t="shared" si="130"/>
        <v>47552.1666682</v>
      </c>
      <c r="AY20" s="5">
        <f t="shared" si="130"/>
        <v>47582.583334900002</v>
      </c>
      <c r="AZ20" s="5">
        <f t="shared" si="130"/>
        <v>47613.000001599998</v>
      </c>
      <c r="BA20" s="5">
        <f t="shared" si="130"/>
        <v>47643.4166683</v>
      </c>
      <c r="BB20" s="5">
        <f t="shared" si="130"/>
        <v>47673.833334999996</v>
      </c>
      <c r="BC20" s="5">
        <f t="shared" si="130"/>
        <v>47704.250001699998</v>
      </c>
      <c r="BD20" s="5">
        <f t="shared" si="130"/>
        <v>47734.666668400001</v>
      </c>
      <c r="BE20" s="5">
        <f t="shared" si="130"/>
        <v>47765.083335099996</v>
      </c>
      <c r="BF20" s="5">
        <f t="shared" si="130"/>
        <v>47795.500001799999</v>
      </c>
      <c r="BG20" s="5">
        <f t="shared" si="130"/>
        <v>47825.916668499995</v>
      </c>
      <c r="BH20" s="5">
        <f t="shared" si="130"/>
        <v>47856.333335199997</v>
      </c>
      <c r="BI20" s="5">
        <f t="shared" si="130"/>
        <v>47886.7500019</v>
      </c>
      <c r="BJ20" s="5">
        <f t="shared" si="130"/>
        <v>47917.166668599995</v>
      </c>
      <c r="BK20" s="5">
        <f t="shared" si="130"/>
        <v>47947.583335299998</v>
      </c>
      <c r="BL20" s="5">
        <f t="shared" si="130"/>
        <v>47978.000002000001</v>
      </c>
    </row>
    <row r="21" spans="3:64" x14ac:dyDescent="0.25">
      <c r="D21" s="5">
        <f t="shared" ref="D21:BL21" si="131">EOMONTH(D20,0)</f>
        <v>46173</v>
      </c>
      <c r="E21" s="5">
        <f t="shared" si="131"/>
        <v>46203</v>
      </c>
      <c r="F21" s="5">
        <f t="shared" si="131"/>
        <v>46234</v>
      </c>
      <c r="G21" s="5">
        <f t="shared" si="131"/>
        <v>46265</v>
      </c>
      <c r="H21" s="5">
        <f t="shared" si="131"/>
        <v>46295</v>
      </c>
      <c r="I21" s="5">
        <f t="shared" si="131"/>
        <v>46326</v>
      </c>
      <c r="J21" s="5">
        <f t="shared" si="131"/>
        <v>46356</v>
      </c>
      <c r="K21" s="5">
        <f t="shared" si="131"/>
        <v>46387</v>
      </c>
      <c r="L21" s="5">
        <f t="shared" si="131"/>
        <v>46418</v>
      </c>
      <c r="M21" s="5">
        <f t="shared" si="131"/>
        <v>46446</v>
      </c>
      <c r="N21" s="5">
        <f t="shared" si="131"/>
        <v>46477</v>
      </c>
      <c r="O21" s="5">
        <f t="shared" si="131"/>
        <v>46507</v>
      </c>
      <c r="P21" s="5">
        <f t="shared" si="131"/>
        <v>46538</v>
      </c>
      <c r="Q21" s="5">
        <f t="shared" si="131"/>
        <v>46568</v>
      </c>
      <c r="R21" s="5">
        <f t="shared" si="131"/>
        <v>46599</v>
      </c>
      <c r="S21" s="5">
        <f t="shared" si="131"/>
        <v>46630</v>
      </c>
      <c r="T21" s="5">
        <f t="shared" si="131"/>
        <v>46660</v>
      </c>
      <c r="U21" s="5">
        <f t="shared" si="131"/>
        <v>46691</v>
      </c>
      <c r="V21" s="5">
        <f t="shared" si="131"/>
        <v>46721</v>
      </c>
      <c r="W21" s="5">
        <f t="shared" si="131"/>
        <v>46752</v>
      </c>
      <c r="X21" s="5">
        <f t="shared" si="131"/>
        <v>46783</v>
      </c>
      <c r="Y21" s="5">
        <f t="shared" si="131"/>
        <v>46812</v>
      </c>
      <c r="Z21" s="5">
        <f t="shared" si="131"/>
        <v>46843</v>
      </c>
      <c r="AA21" s="5">
        <f t="shared" si="131"/>
        <v>46873</v>
      </c>
      <c r="AB21" s="5">
        <f t="shared" si="131"/>
        <v>46904</v>
      </c>
      <c r="AC21" s="5">
        <f t="shared" si="131"/>
        <v>46934</v>
      </c>
      <c r="AD21" s="5">
        <f t="shared" si="131"/>
        <v>46965</v>
      </c>
      <c r="AE21" s="5">
        <f t="shared" si="131"/>
        <v>46996</v>
      </c>
      <c r="AF21" s="5">
        <f t="shared" si="131"/>
        <v>47026</v>
      </c>
      <c r="AG21" s="5">
        <f t="shared" si="131"/>
        <v>47057</v>
      </c>
      <c r="AH21" s="5">
        <f t="shared" si="131"/>
        <v>47087</v>
      </c>
      <c r="AI21" s="5">
        <f t="shared" si="131"/>
        <v>47118</v>
      </c>
      <c r="AJ21" s="5">
        <f t="shared" si="131"/>
        <v>47149</v>
      </c>
      <c r="AK21" s="5">
        <f t="shared" si="131"/>
        <v>47177</v>
      </c>
      <c r="AL21" s="5">
        <f t="shared" si="131"/>
        <v>47208</v>
      </c>
      <c r="AM21" s="5">
        <f t="shared" si="131"/>
        <v>47238</v>
      </c>
      <c r="AN21" s="5">
        <f t="shared" si="131"/>
        <v>47269</v>
      </c>
      <c r="AO21" s="5">
        <f t="shared" si="131"/>
        <v>47299</v>
      </c>
      <c r="AP21" s="5">
        <f t="shared" si="131"/>
        <v>47330</v>
      </c>
      <c r="AQ21" s="5">
        <f t="shared" si="131"/>
        <v>47361</v>
      </c>
      <c r="AR21" s="5">
        <f t="shared" si="131"/>
        <v>47391</v>
      </c>
      <c r="AS21" s="5">
        <f t="shared" si="131"/>
        <v>47422</v>
      </c>
      <c r="AT21" s="5">
        <f t="shared" si="131"/>
        <v>47452</v>
      </c>
      <c r="AU21" s="5">
        <f t="shared" si="131"/>
        <v>47483</v>
      </c>
      <c r="AV21" s="5">
        <f t="shared" si="131"/>
        <v>47514</v>
      </c>
      <c r="AW21" s="5">
        <f t="shared" si="131"/>
        <v>47542</v>
      </c>
      <c r="AX21" s="5">
        <f t="shared" si="131"/>
        <v>47573</v>
      </c>
      <c r="AY21" s="5">
        <f t="shared" si="131"/>
        <v>47603</v>
      </c>
      <c r="AZ21" s="5">
        <f t="shared" si="131"/>
        <v>47634</v>
      </c>
      <c r="BA21" s="5">
        <f t="shared" si="131"/>
        <v>47664</v>
      </c>
      <c r="BB21" s="5">
        <f t="shared" si="131"/>
        <v>47695</v>
      </c>
      <c r="BC21" s="5">
        <f t="shared" si="131"/>
        <v>47726</v>
      </c>
      <c r="BD21" s="5">
        <f t="shared" si="131"/>
        <v>47756</v>
      </c>
      <c r="BE21" s="5">
        <f t="shared" si="131"/>
        <v>47787</v>
      </c>
      <c r="BF21" s="5">
        <f t="shared" si="131"/>
        <v>47817</v>
      </c>
      <c r="BG21" s="5">
        <f t="shared" si="131"/>
        <v>47848</v>
      </c>
      <c r="BH21" s="5">
        <f t="shared" si="131"/>
        <v>47879</v>
      </c>
      <c r="BI21" s="5">
        <f t="shared" si="131"/>
        <v>47907</v>
      </c>
      <c r="BJ21" s="5">
        <f t="shared" si="131"/>
        <v>47938</v>
      </c>
      <c r="BK21" s="5">
        <f t="shared" si="131"/>
        <v>47968</v>
      </c>
      <c r="BL21" s="5">
        <f t="shared" si="131"/>
        <v>47999</v>
      </c>
    </row>
    <row r="22" spans="3:64" x14ac:dyDescent="0.25">
      <c r="C22" s="12">
        <v>46153</v>
      </c>
      <c r="D22" s="2">
        <f>VLOOKUP($C22,'HAVER BoE'!$A:$BL,D17,FALSE)</f>
        <v>3.7294</v>
      </c>
      <c r="E22" s="2">
        <f>VLOOKUP($C22,'HAVER BoE'!$A:$BL,E17,FALSE)</f>
        <v>3.7472357999999999</v>
      </c>
      <c r="F22" s="2">
        <f>VLOOKUP($C22,'HAVER BoE'!$A:$BL,F17,FALSE)</f>
        <v>3.8679606</v>
      </c>
      <c r="G22" s="2">
        <f>VLOOKUP($C22,'HAVER BoE'!$A:$BL,G17,FALSE)</f>
        <v>3.9873897999999999</v>
      </c>
      <c r="H22" s="2">
        <f>VLOOKUP($C22,'HAVER BoE'!$A:$BL,H17,FALSE)</f>
        <v>4.1010276000000001</v>
      </c>
      <c r="I22" s="2">
        <f>VLOOKUP($C22,'HAVER BoE'!$A:$BL,I17,FALSE)</f>
        <v>4.2014623000000002</v>
      </c>
      <c r="J22" s="2">
        <f>VLOOKUP($C22,'HAVER BoE'!$A:$BL,J17,FALSE)</f>
        <v>4.2831311999999997</v>
      </c>
      <c r="K22" s="2">
        <f>VLOOKUP($C22,'HAVER BoE'!$A:$BL,K17,FALSE)</f>
        <v>4.3481313999999998</v>
      </c>
      <c r="L22" s="2">
        <f>VLOOKUP($C22,'HAVER BoE'!$A:$BL,L17,FALSE)</f>
        <v>4.3980585999999997</v>
      </c>
      <c r="M22" s="2">
        <f>VLOOKUP($C22,'HAVER BoE'!$A:$BL,M17,FALSE)</f>
        <v>4.4359213999999998</v>
      </c>
      <c r="N22" s="2">
        <f>VLOOKUP($C22,'HAVER BoE'!$A:$BL,N17,FALSE)</f>
        <v>4.4651826000000003</v>
      </c>
      <c r="O22" s="2">
        <f>VLOOKUP($C22,'HAVER BoE'!$A:$BL,O17,FALSE)</f>
        <v>4.4868512999999997</v>
      </c>
      <c r="P22" s="2">
        <f>VLOOKUP($C22,'HAVER BoE'!$A:$BL,P17,FALSE)</f>
        <v>4.5011808999999996</v>
      </c>
      <c r="Q22" s="2">
        <f>VLOOKUP($C22,'HAVER BoE'!$A:$BL,Q17,FALSE)</f>
        <v>4.5082382000000001</v>
      </c>
      <c r="R22" s="2">
        <f>VLOOKUP($C22,'HAVER BoE'!$A:$BL,R17,FALSE)</f>
        <v>4.5087117000000001</v>
      </c>
      <c r="S22" s="2">
        <f>VLOOKUP($C22,'HAVER BoE'!$A:$BL,S17,FALSE)</f>
        <v>4.5034742999999997</v>
      </c>
      <c r="T22" s="2">
        <f>VLOOKUP($C22,'HAVER BoE'!$A:$BL,T17,FALSE)</f>
        <v>4.4933987999999996</v>
      </c>
      <c r="U22" s="2">
        <f>VLOOKUP($C22,'HAVER BoE'!$A:$BL,U17,FALSE)</f>
        <v>4.4793580000000004</v>
      </c>
      <c r="V22" s="2">
        <f>VLOOKUP($C22,'HAVER BoE'!$A:$BL,V17,FALSE)</f>
        <v>4.4622250000000001</v>
      </c>
      <c r="W22" s="2">
        <f>VLOOKUP($C22,'HAVER BoE'!$A:$BL,W17,FALSE)</f>
        <v>4.4428419999999997</v>
      </c>
      <c r="X22" s="2">
        <f>VLOOKUP($C22,'HAVER BoE'!$A:$BL,X17,FALSE)</f>
        <v>4.4219102000000001</v>
      </c>
      <c r="Y22" s="2">
        <f>VLOOKUP($C22,'HAVER BoE'!$A:$BL,Y17,FALSE)</f>
        <v>4.4000896999999997</v>
      </c>
      <c r="Z22" s="2">
        <f>VLOOKUP($C22,'HAVER BoE'!$A:$BL,Z17,FALSE)</f>
        <v>4.3780406000000003</v>
      </c>
      <c r="AA22" s="2">
        <f>VLOOKUP($C22,'HAVER BoE'!$A:$BL,AA17,FALSE)</f>
        <v>4.3564232000000001</v>
      </c>
      <c r="AB22" s="2">
        <f>VLOOKUP($C22,'HAVER BoE'!$A:$BL,AB17,FALSE)</f>
        <v>4.3358974000000003</v>
      </c>
      <c r="AC22" s="2">
        <f>VLOOKUP($C22,'HAVER BoE'!$A:$BL,AC17,FALSE)</f>
        <v>4.3170178000000003</v>
      </c>
      <c r="AD22" s="2">
        <f>VLOOKUP($C22,'HAVER BoE'!$A:$BL,AD17,FALSE)</f>
        <v>4.2998716000000003</v>
      </c>
      <c r="AE22" s="2">
        <f>VLOOKUP($C22,'HAVER BoE'!$A:$BL,AE17,FALSE)</f>
        <v>4.2844170999999998</v>
      </c>
      <c r="AF22" s="2">
        <f>VLOOKUP($C22,'HAVER BoE'!$A:$BL,AF17,FALSE)</f>
        <v>4.2706128999999997</v>
      </c>
      <c r="AG22" s="2">
        <f>VLOOKUP($C22,'HAVER BoE'!$A:$BL,AG17,FALSE)</f>
        <v>4.2584173999999999</v>
      </c>
      <c r="AH22" s="2">
        <f>VLOOKUP($C22,'HAVER BoE'!$A:$BL,AH17,FALSE)</f>
        <v>4.247789</v>
      </c>
      <c r="AI22" s="2">
        <f>VLOOKUP($C22,'HAVER BoE'!$A:$BL,AI17,FALSE)</f>
        <v>4.2386860999999998</v>
      </c>
      <c r="AJ22" s="2">
        <f>VLOOKUP($C22,'HAVER BoE'!$A:$BL,AJ17,FALSE)</f>
        <v>4.2310673000000003</v>
      </c>
      <c r="AK22" s="2">
        <f>VLOOKUP($C22,'HAVER BoE'!$A:$BL,AK17,FALSE)</f>
        <v>4.2248907999999998</v>
      </c>
      <c r="AL22" s="2">
        <f>VLOOKUP($C22,'HAVER BoE'!$A:$BL,AL17,FALSE)</f>
        <v>4.2201151000000001</v>
      </c>
      <c r="AM22" s="2">
        <f>VLOOKUP($C22,'HAVER BoE'!$A:$BL,AM17,FALSE)</f>
        <v>4.2166987000000002</v>
      </c>
      <c r="AN22" s="2">
        <f>VLOOKUP($C22,'HAVER BoE'!$A:$BL,AN17,FALSE)</f>
        <v>4.2146001000000002</v>
      </c>
      <c r="AO22" s="2">
        <f>VLOOKUP($C22,'HAVER BoE'!$A:$BL,AO17,FALSE)</f>
        <v>4.2137741000000002</v>
      </c>
      <c r="AP22" s="2">
        <f>VLOOKUP($C22,'HAVER BoE'!$A:$BL,AP17,FALSE)</f>
        <v>4.2141606999999999</v>
      </c>
      <c r="AQ22" s="2">
        <f>VLOOKUP($C22,'HAVER BoE'!$A:$BL,AQ17,FALSE)</f>
        <v>4.2156957999999998</v>
      </c>
      <c r="AR22" s="2">
        <f>VLOOKUP($C22,'HAVER BoE'!$A:$BL,AR17,FALSE)</f>
        <v>4.2183149000000002</v>
      </c>
      <c r="AS22" s="2">
        <f>VLOOKUP($C22,'HAVER BoE'!$A:$BL,AS17,FALSE)</f>
        <v>4.2219537999999996</v>
      </c>
      <c r="AT22" s="2">
        <f>VLOOKUP($C22,'HAVER BoE'!$A:$BL,AT17,FALSE)</f>
        <v>4.2265484000000004</v>
      </c>
      <c r="AU22" s="2">
        <f>VLOOKUP($C22,'HAVER BoE'!$A:$BL,AU17,FALSE)</f>
        <v>4.2320342000000002</v>
      </c>
      <c r="AV22" s="2">
        <f>VLOOKUP($C22,'HAVER BoE'!$A:$BL,AV17,FALSE)</f>
        <v>4.2383471999999998</v>
      </c>
      <c r="AW22" s="2">
        <f>VLOOKUP($C22,'HAVER BoE'!$A:$BL,AW17,FALSE)</f>
        <v>4.2454229000000003</v>
      </c>
      <c r="AX22" s="2">
        <f>VLOOKUP($C22,'HAVER BoE'!$A:$BL,AX17,FALSE)</f>
        <v>4.2531971999999998</v>
      </c>
      <c r="AY22" s="2">
        <f>VLOOKUP($C22,'HAVER BoE'!$A:$BL,AY17,FALSE)</f>
        <v>4.2616056999999996</v>
      </c>
      <c r="AZ22" s="2">
        <f>VLOOKUP($C22,'HAVER BoE'!$A:$BL,AZ17,FALSE)</f>
        <v>4.2705843000000003</v>
      </c>
      <c r="BA22" s="2">
        <f>VLOOKUP($C22,'HAVER BoE'!$A:$BL,BA17,FALSE)</f>
        <v>4.2800732999999997</v>
      </c>
      <c r="BB22" s="2">
        <f>VLOOKUP($C22,'HAVER BoE'!$A:$BL,BB17,FALSE)</f>
        <v>4.2900378999999997</v>
      </c>
      <c r="BC22" s="2">
        <f>VLOOKUP($C22,'HAVER BoE'!$A:$BL,BC17,FALSE)</f>
        <v>4.3004515999999997</v>
      </c>
      <c r="BD22" s="2">
        <f>VLOOKUP($C22,'HAVER BoE'!$A:$BL,BD17,FALSE)</f>
        <v>4.3112880999999996</v>
      </c>
      <c r="BE22" s="2">
        <f>VLOOKUP($C22,'HAVER BoE'!$A:$BL,BE17,FALSE)</f>
        <v>4.3225208999999998</v>
      </c>
      <c r="BF22" s="2">
        <f>VLOOKUP($C22,'HAVER BoE'!$A:$BL,BF17,FALSE)</f>
        <v>4.3341234999999996</v>
      </c>
      <c r="BG22" s="2">
        <f>VLOOKUP($C22,'HAVER BoE'!$A:$BL,BG17,FALSE)</f>
        <v>4.3460694999999996</v>
      </c>
      <c r="BH22" s="2">
        <f>VLOOKUP($C22,'HAVER BoE'!$A:$BL,BH17,FALSE)</f>
        <v>4.3583325000000004</v>
      </c>
      <c r="BI22" s="2">
        <f>VLOOKUP($C22,'HAVER BoE'!$A:$BL,BI17,FALSE)</f>
        <v>4.3708859999999996</v>
      </c>
      <c r="BJ22" s="2">
        <f>VLOOKUP($C22,'HAVER BoE'!$A:$BL,BJ17,FALSE)</f>
        <v>4.3837035999999996</v>
      </c>
      <c r="BK22" s="2">
        <f>VLOOKUP($C22,'HAVER BoE'!$A:$BL,BK17,FALSE)</f>
        <v>4.3967589</v>
      </c>
      <c r="BL22" s="2">
        <f>VLOOKUP($C22,'HAVER BoE'!$A:$BL,BL17,FALSE)</f>
        <v>4.4100254000000003</v>
      </c>
    </row>
    <row r="23" spans="3:64" x14ac:dyDescent="0.25">
      <c r="C23" t="s">
        <v>1448</v>
      </c>
      <c r="D23" s="2"/>
      <c r="E23" s="2">
        <f>E22-$D$14</f>
        <v>2.0535799999999771E-2</v>
      </c>
      <c r="F23" s="2">
        <f t="shared" ref="F23:BL23" si="132">F22-$D$14</f>
        <v>0.14126059999999985</v>
      </c>
      <c r="G23" s="2">
        <f t="shared" si="132"/>
        <v>0.26068979999999975</v>
      </c>
      <c r="H23" s="2">
        <f t="shared" si="132"/>
        <v>0.37432759999999998</v>
      </c>
      <c r="I23" s="2">
        <f t="shared" si="132"/>
        <v>0.47476230000000008</v>
      </c>
      <c r="J23" s="2">
        <f t="shared" si="132"/>
        <v>0.55643119999999957</v>
      </c>
      <c r="K23" s="13">
        <f t="shared" si="132"/>
        <v>0.62143139999999963</v>
      </c>
      <c r="L23" s="2">
        <f t="shared" si="132"/>
        <v>0.67135859999999958</v>
      </c>
      <c r="M23" s="2">
        <f t="shared" si="132"/>
        <v>0.70922139999999967</v>
      </c>
      <c r="N23" s="2">
        <f t="shared" si="132"/>
        <v>0.73848260000000021</v>
      </c>
      <c r="O23" s="2">
        <f t="shared" si="132"/>
        <v>0.76015129999999953</v>
      </c>
      <c r="P23" s="2">
        <f t="shared" si="132"/>
        <v>0.77448089999999947</v>
      </c>
      <c r="Q23" s="2">
        <f t="shared" si="132"/>
        <v>0.78153819999999996</v>
      </c>
      <c r="R23" s="2">
        <f t="shared" si="132"/>
        <v>0.78201169999999998</v>
      </c>
      <c r="S23" s="2">
        <f t="shared" si="132"/>
        <v>0.77677429999999958</v>
      </c>
      <c r="T23" s="2">
        <f t="shared" si="132"/>
        <v>0.76669879999999946</v>
      </c>
      <c r="U23" s="2">
        <f t="shared" si="132"/>
        <v>0.75265800000000027</v>
      </c>
      <c r="V23" s="2">
        <f t="shared" si="132"/>
        <v>0.73552499999999998</v>
      </c>
      <c r="W23" s="2">
        <f t="shared" si="132"/>
        <v>0.71614199999999961</v>
      </c>
      <c r="X23" s="2">
        <f t="shared" si="132"/>
        <v>0.6952102</v>
      </c>
      <c r="Y23" s="2">
        <f t="shared" si="132"/>
        <v>0.67338969999999954</v>
      </c>
      <c r="Z23" s="2">
        <f t="shared" si="132"/>
        <v>0.65134060000000016</v>
      </c>
      <c r="AA23" s="2">
        <f t="shared" si="132"/>
        <v>0.62972319999999993</v>
      </c>
      <c r="AB23" s="2">
        <f t="shared" si="132"/>
        <v>0.60919740000000022</v>
      </c>
      <c r="AC23" s="2">
        <f t="shared" si="132"/>
        <v>0.59031780000000023</v>
      </c>
      <c r="AD23" s="2">
        <f t="shared" si="132"/>
        <v>0.57317160000000023</v>
      </c>
      <c r="AE23" s="2">
        <f t="shared" si="132"/>
        <v>0.55771709999999963</v>
      </c>
      <c r="AF23" s="2">
        <f t="shared" si="132"/>
        <v>0.54391289999999959</v>
      </c>
      <c r="AG23" s="2">
        <f t="shared" si="132"/>
        <v>0.53171739999999978</v>
      </c>
      <c r="AH23" s="13">
        <f t="shared" si="132"/>
        <v>0.52108899999999991</v>
      </c>
      <c r="AI23" s="2">
        <f t="shared" si="132"/>
        <v>0.51198609999999967</v>
      </c>
      <c r="AJ23" s="2">
        <f t="shared" si="132"/>
        <v>0.50436730000000018</v>
      </c>
      <c r="AK23" s="2">
        <f t="shared" si="132"/>
        <v>0.49819079999999971</v>
      </c>
      <c r="AL23" s="2">
        <f t="shared" si="132"/>
        <v>0.4934151</v>
      </c>
      <c r="AM23" s="2">
        <f t="shared" si="132"/>
        <v>0.48999870000000012</v>
      </c>
      <c r="AN23" s="2">
        <f t="shared" si="132"/>
        <v>0.48790010000000006</v>
      </c>
      <c r="AO23" s="2">
        <f t="shared" si="132"/>
        <v>0.48707410000000007</v>
      </c>
      <c r="AP23" s="2">
        <f t="shared" si="132"/>
        <v>0.48746069999999975</v>
      </c>
      <c r="AQ23" s="2">
        <f t="shared" si="132"/>
        <v>0.48899579999999965</v>
      </c>
      <c r="AR23" s="2">
        <f t="shared" si="132"/>
        <v>0.49161490000000008</v>
      </c>
      <c r="AS23" s="2">
        <f t="shared" si="132"/>
        <v>0.49525379999999952</v>
      </c>
      <c r="AT23" s="2">
        <f t="shared" si="132"/>
        <v>0.4998484000000003</v>
      </c>
      <c r="AU23" s="2">
        <f t="shared" si="132"/>
        <v>0.50533420000000007</v>
      </c>
      <c r="AV23" s="2">
        <f t="shared" si="132"/>
        <v>0.51164719999999964</v>
      </c>
      <c r="AW23" s="2">
        <f t="shared" si="132"/>
        <v>0.51872290000000021</v>
      </c>
      <c r="AX23" s="2">
        <f t="shared" si="132"/>
        <v>0.52649719999999967</v>
      </c>
      <c r="AY23" s="2">
        <f t="shared" si="132"/>
        <v>0.53490569999999948</v>
      </c>
      <c r="AZ23" s="2">
        <f t="shared" si="132"/>
        <v>0.54388430000000021</v>
      </c>
      <c r="BA23" s="2">
        <f t="shared" si="132"/>
        <v>0.55337329999999962</v>
      </c>
      <c r="BB23" s="2">
        <f t="shared" si="132"/>
        <v>0.56333789999999961</v>
      </c>
      <c r="BC23" s="2">
        <f t="shared" si="132"/>
        <v>0.57375159999999958</v>
      </c>
      <c r="BD23" s="2">
        <f t="shared" si="132"/>
        <v>0.5845880999999995</v>
      </c>
      <c r="BE23" s="2">
        <f t="shared" si="132"/>
        <v>0.59582089999999965</v>
      </c>
      <c r="BF23" s="2">
        <f t="shared" si="132"/>
        <v>0.60742349999999945</v>
      </c>
      <c r="BG23" s="2">
        <f t="shared" si="132"/>
        <v>0.61936949999999946</v>
      </c>
      <c r="BH23" s="2">
        <f t="shared" si="132"/>
        <v>0.63163250000000026</v>
      </c>
      <c r="BI23" s="2">
        <f t="shared" si="132"/>
        <v>0.64418599999999948</v>
      </c>
      <c r="BJ23" s="2">
        <f t="shared" si="132"/>
        <v>0.65700359999999947</v>
      </c>
      <c r="BK23" s="2">
        <f t="shared" si="132"/>
        <v>0.6700588999999999</v>
      </c>
      <c r="BL23" s="2">
        <f t="shared" si="132"/>
        <v>0.68332540000000019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6F-D31D-4E43-828C-8AF5A5A1948D}">
  <dimension ref="A1:BN623"/>
  <sheetViews>
    <sheetView workbookViewId="0">
      <pane xSplit="2" ySplit="7" topLeftCell="E611" activePane="bottomRight" state="frozen"/>
      <selection pane="topRight" activeCell="B1" sqref="B1"/>
      <selection pane="bottomLeft" activeCell="A8" sqref="A8"/>
      <selection pane="bottomRight" activeCell="BN3" sqref="BN3"/>
    </sheetView>
  </sheetViews>
  <sheetFormatPr defaultRowHeight="15" x14ac:dyDescent="0.25"/>
  <cols>
    <col min="1" max="1" width="10.42578125" bestFit="1" customWidth="1"/>
    <col min="3" max="66" width="16.7109375" customWidth="1"/>
  </cols>
  <sheetData>
    <row r="1" spans="1:66" x14ac:dyDescent="0.25">
      <c r="C1" t="s">
        <v>693</v>
      </c>
      <c r="D1" t="s">
        <v>694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 t="s">
        <v>695</v>
      </c>
      <c r="BN1" t="s">
        <v>696</v>
      </c>
    </row>
    <row r="2" spans="1:66" x14ac:dyDescent="0.25">
      <c r="B2" s="1" t="s">
        <v>761</v>
      </c>
      <c r="C2" t="s">
        <v>697</v>
      </c>
      <c r="D2" t="s">
        <v>698</v>
      </c>
      <c r="E2" t="s">
        <v>699</v>
      </c>
      <c r="F2" t="s">
        <v>700</v>
      </c>
      <c r="G2" t="s">
        <v>701</v>
      </c>
      <c r="H2" t="s">
        <v>702</v>
      </c>
      <c r="I2" t="s">
        <v>703</v>
      </c>
      <c r="J2" t="s">
        <v>704</v>
      </c>
      <c r="K2" t="s">
        <v>705</v>
      </c>
      <c r="L2" t="s">
        <v>706</v>
      </c>
      <c r="M2" t="s">
        <v>707</v>
      </c>
      <c r="N2" t="s">
        <v>708</v>
      </c>
      <c r="O2" t="s">
        <v>709</v>
      </c>
      <c r="P2" t="s">
        <v>710</v>
      </c>
      <c r="Q2" t="s">
        <v>711</v>
      </c>
      <c r="R2" t="s">
        <v>712</v>
      </c>
      <c r="S2" t="s">
        <v>713</v>
      </c>
      <c r="T2" t="s">
        <v>714</v>
      </c>
      <c r="U2" t="s">
        <v>715</v>
      </c>
      <c r="V2" t="s">
        <v>716</v>
      </c>
      <c r="W2" t="s">
        <v>717</v>
      </c>
      <c r="X2" t="s">
        <v>718</v>
      </c>
      <c r="Y2" t="s">
        <v>719</v>
      </c>
      <c r="Z2" t="s">
        <v>720</v>
      </c>
      <c r="AA2" t="s">
        <v>721</v>
      </c>
      <c r="AB2" t="s">
        <v>722</v>
      </c>
      <c r="AC2" t="s">
        <v>723</v>
      </c>
      <c r="AD2" t="s">
        <v>724</v>
      </c>
      <c r="AE2" t="s">
        <v>725</v>
      </c>
      <c r="AF2" t="s">
        <v>726</v>
      </c>
      <c r="AG2" t="s">
        <v>727</v>
      </c>
      <c r="AH2" t="s">
        <v>728</v>
      </c>
      <c r="AI2" t="s">
        <v>729</v>
      </c>
      <c r="AJ2" t="s">
        <v>730</v>
      </c>
      <c r="AK2" t="s">
        <v>731</v>
      </c>
      <c r="AL2" t="s">
        <v>732</v>
      </c>
      <c r="AM2" t="s">
        <v>733</v>
      </c>
      <c r="AN2" t="s">
        <v>734</v>
      </c>
      <c r="AO2" t="s">
        <v>735</v>
      </c>
      <c r="AP2" t="s">
        <v>736</v>
      </c>
      <c r="AQ2" t="s">
        <v>737</v>
      </c>
      <c r="AR2" t="s">
        <v>738</v>
      </c>
      <c r="AS2" t="s">
        <v>739</v>
      </c>
      <c r="AT2" t="s">
        <v>740</v>
      </c>
      <c r="AU2" t="s">
        <v>741</v>
      </c>
      <c r="AV2" t="s">
        <v>742</v>
      </c>
      <c r="AW2" t="s">
        <v>743</v>
      </c>
      <c r="AX2" t="s">
        <v>744</v>
      </c>
      <c r="AY2" t="s">
        <v>745</v>
      </c>
      <c r="AZ2" t="s">
        <v>746</v>
      </c>
      <c r="BA2" t="s">
        <v>747</v>
      </c>
      <c r="BB2" t="s">
        <v>748</v>
      </c>
      <c r="BC2" t="s">
        <v>749</v>
      </c>
      <c r="BD2" t="s">
        <v>750</v>
      </c>
      <c r="BE2" t="s">
        <v>751</v>
      </c>
      <c r="BF2" t="s">
        <v>752</v>
      </c>
      <c r="BG2" t="s">
        <v>753</v>
      </c>
      <c r="BH2" t="s">
        <v>754</v>
      </c>
      <c r="BI2" t="s">
        <v>755</v>
      </c>
      <c r="BJ2" t="s">
        <v>756</v>
      </c>
      <c r="BK2" t="s">
        <v>757</v>
      </c>
      <c r="BL2" t="s">
        <v>758</v>
      </c>
      <c r="BM2" t="s">
        <v>759</v>
      </c>
      <c r="BN2" t="s">
        <v>760</v>
      </c>
    </row>
    <row r="3" spans="1:66" s="6" customFormat="1" ht="75" x14ac:dyDescent="0.25">
      <c r="B3" s="6" t="s">
        <v>13</v>
      </c>
      <c r="C3" s="6" t="s">
        <v>765</v>
      </c>
      <c r="D3" s="6" t="s">
        <v>767</v>
      </c>
      <c r="E3" s="6" t="s">
        <v>769</v>
      </c>
      <c r="F3" s="6" t="s">
        <v>770</v>
      </c>
      <c r="G3" s="6" t="s">
        <v>771</v>
      </c>
      <c r="H3" s="6" t="s">
        <v>772</v>
      </c>
      <c r="I3" s="6" t="s">
        <v>773</v>
      </c>
      <c r="J3" s="6" t="s">
        <v>774</v>
      </c>
      <c r="K3" s="6" t="s">
        <v>775</v>
      </c>
      <c r="L3" s="6" t="s">
        <v>776</v>
      </c>
      <c r="M3" s="6" t="s">
        <v>777</v>
      </c>
      <c r="N3" s="6" t="s">
        <v>778</v>
      </c>
      <c r="O3" s="6" t="s">
        <v>779</v>
      </c>
      <c r="P3" s="6" t="s">
        <v>780</v>
      </c>
      <c r="Q3" s="6" t="s">
        <v>781</v>
      </c>
      <c r="R3" s="6" t="s">
        <v>782</v>
      </c>
      <c r="S3" s="6" t="s">
        <v>783</v>
      </c>
      <c r="T3" s="6" t="s">
        <v>784</v>
      </c>
      <c r="U3" s="6" t="s">
        <v>785</v>
      </c>
      <c r="V3" s="6" t="s">
        <v>786</v>
      </c>
      <c r="W3" s="6" t="s">
        <v>787</v>
      </c>
      <c r="X3" s="6" t="s">
        <v>788</v>
      </c>
      <c r="Y3" s="6" t="s">
        <v>789</v>
      </c>
      <c r="Z3" s="6" t="s">
        <v>790</v>
      </c>
      <c r="AA3" s="6" t="s">
        <v>791</v>
      </c>
      <c r="AB3" s="6" t="s">
        <v>792</v>
      </c>
      <c r="AC3" s="6" t="s">
        <v>793</v>
      </c>
      <c r="AD3" s="6" t="s">
        <v>794</v>
      </c>
      <c r="AE3" s="6" t="s">
        <v>795</v>
      </c>
      <c r="AF3" s="6" t="s">
        <v>796</v>
      </c>
      <c r="AG3" s="6" t="s">
        <v>797</v>
      </c>
      <c r="AH3" s="6" t="s">
        <v>798</v>
      </c>
      <c r="AI3" s="6" t="s">
        <v>799</v>
      </c>
      <c r="AJ3" s="6" t="s">
        <v>800</v>
      </c>
      <c r="AK3" s="6" t="s">
        <v>801</v>
      </c>
      <c r="AL3" s="6" t="s">
        <v>802</v>
      </c>
      <c r="AM3" s="6" t="s">
        <v>803</v>
      </c>
      <c r="AN3" s="6" t="s">
        <v>804</v>
      </c>
      <c r="AO3" s="6" t="s">
        <v>805</v>
      </c>
      <c r="AP3" s="6" t="s">
        <v>806</v>
      </c>
      <c r="AQ3" s="6" t="s">
        <v>807</v>
      </c>
      <c r="AR3" s="6" t="s">
        <v>808</v>
      </c>
      <c r="AS3" s="6" t="s">
        <v>809</v>
      </c>
      <c r="AT3" s="6" t="s">
        <v>810</v>
      </c>
      <c r="AU3" s="6" t="s">
        <v>811</v>
      </c>
      <c r="AV3" s="6" t="s">
        <v>812</v>
      </c>
      <c r="AW3" s="6" t="s">
        <v>813</v>
      </c>
      <c r="AX3" s="6" t="s">
        <v>814</v>
      </c>
      <c r="AY3" s="6" t="s">
        <v>815</v>
      </c>
      <c r="AZ3" s="6" t="s">
        <v>816</v>
      </c>
      <c r="BA3" s="6" t="s">
        <v>817</v>
      </c>
      <c r="BB3" s="6" t="s">
        <v>818</v>
      </c>
      <c r="BC3" s="6" t="s">
        <v>819</v>
      </c>
      <c r="BD3" s="6" t="s">
        <v>820</v>
      </c>
      <c r="BE3" s="6" t="s">
        <v>821</v>
      </c>
      <c r="BF3" s="6" t="s">
        <v>822</v>
      </c>
      <c r="BG3" s="6" t="s">
        <v>823</v>
      </c>
      <c r="BH3" s="6" t="s">
        <v>824</v>
      </c>
      <c r="BI3" s="6" t="s">
        <v>825</v>
      </c>
      <c r="BJ3" s="6" t="s">
        <v>826</v>
      </c>
      <c r="BK3" s="6" t="s">
        <v>827</v>
      </c>
      <c r="BL3" s="6" t="s">
        <v>828</v>
      </c>
      <c r="BM3" s="6" t="s">
        <v>830</v>
      </c>
      <c r="BN3" s="6" t="s">
        <v>831</v>
      </c>
    </row>
    <row r="4" spans="1:66" x14ac:dyDescent="0.25">
      <c r="B4" t="s">
        <v>12</v>
      </c>
      <c r="C4" t="s">
        <v>764</v>
      </c>
      <c r="D4" t="s">
        <v>766</v>
      </c>
      <c r="E4" t="s">
        <v>768</v>
      </c>
      <c r="F4" t="s">
        <v>768</v>
      </c>
      <c r="G4" t="s">
        <v>768</v>
      </c>
      <c r="H4" t="s">
        <v>768</v>
      </c>
      <c r="I4" t="s">
        <v>768</v>
      </c>
      <c r="J4" t="s">
        <v>768</v>
      </c>
      <c r="K4" t="s">
        <v>768</v>
      </c>
      <c r="L4" t="s">
        <v>768</v>
      </c>
      <c r="M4" t="s">
        <v>768</v>
      </c>
      <c r="N4" t="s">
        <v>768</v>
      </c>
      <c r="O4" t="s">
        <v>768</v>
      </c>
      <c r="P4" t="s">
        <v>768</v>
      </c>
      <c r="Q4" t="s">
        <v>768</v>
      </c>
      <c r="R4" t="s">
        <v>768</v>
      </c>
      <c r="S4" t="s">
        <v>768</v>
      </c>
      <c r="T4" t="s">
        <v>768</v>
      </c>
      <c r="U4" t="s">
        <v>768</v>
      </c>
      <c r="V4" t="s">
        <v>768</v>
      </c>
      <c r="W4" t="s">
        <v>768</v>
      </c>
      <c r="X4" t="s">
        <v>768</v>
      </c>
      <c r="Y4" t="s">
        <v>768</v>
      </c>
      <c r="Z4" t="s">
        <v>768</v>
      </c>
      <c r="AA4" t="s">
        <v>768</v>
      </c>
      <c r="AB4" t="s">
        <v>768</v>
      </c>
      <c r="AC4" t="s">
        <v>768</v>
      </c>
      <c r="AD4" t="s">
        <v>768</v>
      </c>
      <c r="AE4" t="s">
        <v>768</v>
      </c>
      <c r="AF4" t="s">
        <v>768</v>
      </c>
      <c r="AG4" t="s">
        <v>768</v>
      </c>
      <c r="AH4" t="s">
        <v>768</v>
      </c>
      <c r="AI4" t="s">
        <v>768</v>
      </c>
      <c r="AJ4" t="s">
        <v>768</v>
      </c>
      <c r="AK4" t="s">
        <v>768</v>
      </c>
      <c r="AL4" t="s">
        <v>768</v>
      </c>
      <c r="AM4" t="s">
        <v>768</v>
      </c>
      <c r="AN4" t="s">
        <v>768</v>
      </c>
      <c r="AO4" t="s">
        <v>768</v>
      </c>
      <c r="AP4" t="s">
        <v>768</v>
      </c>
      <c r="AQ4" t="s">
        <v>768</v>
      </c>
      <c r="AR4" t="s">
        <v>768</v>
      </c>
      <c r="AS4" t="s">
        <v>768</v>
      </c>
      <c r="AT4" t="s">
        <v>768</v>
      </c>
      <c r="AU4" t="s">
        <v>768</v>
      </c>
      <c r="AV4" t="s">
        <v>768</v>
      </c>
      <c r="AW4" t="s">
        <v>768</v>
      </c>
      <c r="AX4" t="s">
        <v>768</v>
      </c>
      <c r="AY4" t="s">
        <v>768</v>
      </c>
      <c r="AZ4" t="s">
        <v>768</v>
      </c>
      <c r="BA4" t="s">
        <v>768</v>
      </c>
      <c r="BB4" t="s">
        <v>768</v>
      </c>
      <c r="BC4" t="s">
        <v>768</v>
      </c>
      <c r="BD4" t="s">
        <v>768</v>
      </c>
      <c r="BE4" t="s">
        <v>768</v>
      </c>
      <c r="BF4" t="s">
        <v>768</v>
      </c>
      <c r="BG4" t="s">
        <v>768</v>
      </c>
      <c r="BH4" t="s">
        <v>768</v>
      </c>
      <c r="BI4" t="s">
        <v>768</v>
      </c>
      <c r="BJ4" t="s">
        <v>768</v>
      </c>
      <c r="BK4" t="s">
        <v>768</v>
      </c>
      <c r="BL4" t="s">
        <v>768</v>
      </c>
      <c r="BM4" t="s">
        <v>829</v>
      </c>
      <c r="BN4" t="s">
        <v>829</v>
      </c>
    </row>
    <row r="5" spans="1:66" x14ac:dyDescent="0.25">
      <c r="B5" t="s">
        <v>11</v>
      </c>
      <c r="C5" t="s">
        <v>2266</v>
      </c>
      <c r="D5" t="s">
        <v>1772</v>
      </c>
      <c r="E5" t="s">
        <v>2266</v>
      </c>
      <c r="F5" t="s">
        <v>2266</v>
      </c>
      <c r="G5" t="s">
        <v>2266</v>
      </c>
      <c r="H5" t="s">
        <v>2266</v>
      </c>
      <c r="I5" t="s">
        <v>2266</v>
      </c>
      <c r="J5" t="s">
        <v>2266</v>
      </c>
      <c r="K5" t="s">
        <v>2266</v>
      </c>
      <c r="L5" t="s">
        <v>2266</v>
      </c>
      <c r="M5" t="s">
        <v>2266</v>
      </c>
      <c r="N5" t="s">
        <v>2266</v>
      </c>
      <c r="O5" t="s">
        <v>2266</v>
      </c>
      <c r="P5" t="s">
        <v>2266</v>
      </c>
      <c r="Q5" t="s">
        <v>2266</v>
      </c>
      <c r="R5" t="s">
        <v>2266</v>
      </c>
      <c r="S5" t="s">
        <v>2266</v>
      </c>
      <c r="T5" t="s">
        <v>2266</v>
      </c>
      <c r="U5" t="s">
        <v>2266</v>
      </c>
      <c r="V5" t="s">
        <v>2266</v>
      </c>
      <c r="W5" t="s">
        <v>2266</v>
      </c>
      <c r="X5" t="s">
        <v>2266</v>
      </c>
      <c r="Y5" t="s">
        <v>2266</v>
      </c>
      <c r="Z5" t="s">
        <v>2266</v>
      </c>
      <c r="AA5" t="s">
        <v>2266</v>
      </c>
      <c r="AB5" t="s">
        <v>2266</v>
      </c>
      <c r="AC5" t="s">
        <v>2266</v>
      </c>
      <c r="AD5" t="s">
        <v>2266</v>
      </c>
      <c r="AE5" t="s">
        <v>2266</v>
      </c>
      <c r="AF5" t="s">
        <v>2266</v>
      </c>
      <c r="AG5" t="s">
        <v>2266</v>
      </c>
      <c r="AH5" t="s">
        <v>2266</v>
      </c>
      <c r="AI5" t="s">
        <v>2266</v>
      </c>
      <c r="AJ5" t="s">
        <v>2266</v>
      </c>
      <c r="AK5" t="s">
        <v>2266</v>
      </c>
      <c r="AL5" t="s">
        <v>2266</v>
      </c>
      <c r="AM5" t="s">
        <v>2266</v>
      </c>
      <c r="AN5" t="s">
        <v>2266</v>
      </c>
      <c r="AO5" t="s">
        <v>2266</v>
      </c>
      <c r="AP5" t="s">
        <v>2266</v>
      </c>
      <c r="AQ5" t="s">
        <v>2266</v>
      </c>
      <c r="AR5" t="s">
        <v>2266</v>
      </c>
      <c r="AS5" t="s">
        <v>2266</v>
      </c>
      <c r="AT5" t="s">
        <v>2266</v>
      </c>
      <c r="AU5" t="s">
        <v>2266</v>
      </c>
      <c r="AV5" t="s">
        <v>2266</v>
      </c>
      <c r="AW5" t="s">
        <v>2266</v>
      </c>
      <c r="AX5" t="s">
        <v>2266</v>
      </c>
      <c r="AY5" t="s">
        <v>2266</v>
      </c>
      <c r="AZ5" t="s">
        <v>2266</v>
      </c>
      <c r="BA5" t="s">
        <v>2266</v>
      </c>
      <c r="BB5" t="s">
        <v>2266</v>
      </c>
      <c r="BC5" t="s">
        <v>2266</v>
      </c>
      <c r="BD5" t="s">
        <v>2266</v>
      </c>
      <c r="BE5" t="s">
        <v>2266</v>
      </c>
      <c r="BF5" t="s">
        <v>2266</v>
      </c>
      <c r="BG5" t="s">
        <v>2266</v>
      </c>
      <c r="BH5" t="s">
        <v>2266</v>
      </c>
      <c r="BI5" t="s">
        <v>2266</v>
      </c>
      <c r="BJ5" t="s">
        <v>2266</v>
      </c>
      <c r="BK5" t="s">
        <v>2266</v>
      </c>
      <c r="BL5" t="s">
        <v>2266</v>
      </c>
      <c r="BM5" t="s">
        <v>2266</v>
      </c>
      <c r="BN5" t="s">
        <v>2266</v>
      </c>
    </row>
    <row r="6" spans="1:66" x14ac:dyDescent="0.25">
      <c r="B6" t="s">
        <v>10</v>
      </c>
      <c r="C6" t="s">
        <v>763</v>
      </c>
      <c r="D6" t="s">
        <v>763</v>
      </c>
      <c r="E6" t="s">
        <v>763</v>
      </c>
      <c r="F6" t="s">
        <v>763</v>
      </c>
      <c r="G6" t="s">
        <v>763</v>
      </c>
      <c r="H6" t="s">
        <v>763</v>
      </c>
      <c r="I6" t="s">
        <v>763</v>
      </c>
      <c r="J6" t="s">
        <v>763</v>
      </c>
      <c r="K6" t="s">
        <v>763</v>
      </c>
      <c r="L6" t="s">
        <v>763</v>
      </c>
      <c r="M6" t="s">
        <v>763</v>
      </c>
      <c r="N6" t="s">
        <v>763</v>
      </c>
      <c r="O6" t="s">
        <v>763</v>
      </c>
      <c r="P6" t="s">
        <v>763</v>
      </c>
      <c r="Q6" t="s">
        <v>763</v>
      </c>
      <c r="R6" t="s">
        <v>763</v>
      </c>
      <c r="S6" t="s">
        <v>763</v>
      </c>
      <c r="T6" t="s">
        <v>763</v>
      </c>
      <c r="U6" t="s">
        <v>763</v>
      </c>
      <c r="V6" t="s">
        <v>763</v>
      </c>
      <c r="W6" t="s">
        <v>763</v>
      </c>
      <c r="X6" t="s">
        <v>763</v>
      </c>
      <c r="Y6" t="s">
        <v>763</v>
      </c>
      <c r="Z6" t="s">
        <v>763</v>
      </c>
      <c r="AA6" t="s">
        <v>763</v>
      </c>
      <c r="AB6" t="s">
        <v>763</v>
      </c>
      <c r="AC6" t="s">
        <v>763</v>
      </c>
      <c r="AD6" t="s">
        <v>763</v>
      </c>
      <c r="AE6" t="s">
        <v>763</v>
      </c>
      <c r="AF6" t="s">
        <v>763</v>
      </c>
      <c r="AG6" t="s">
        <v>763</v>
      </c>
      <c r="AH6" t="s">
        <v>763</v>
      </c>
      <c r="AI6" t="s">
        <v>763</v>
      </c>
      <c r="AJ6" t="s">
        <v>763</v>
      </c>
      <c r="AK6" t="s">
        <v>763</v>
      </c>
      <c r="AL6" t="s">
        <v>763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  <c r="AU6" t="s">
        <v>763</v>
      </c>
      <c r="AV6" t="s">
        <v>763</v>
      </c>
      <c r="AW6" t="s">
        <v>763</v>
      </c>
      <c r="AX6" t="s">
        <v>763</v>
      </c>
      <c r="AY6" t="s">
        <v>763</v>
      </c>
      <c r="AZ6" t="s">
        <v>763</v>
      </c>
      <c r="BA6" t="s">
        <v>763</v>
      </c>
      <c r="BB6" t="s">
        <v>763</v>
      </c>
      <c r="BC6" t="s">
        <v>763</v>
      </c>
      <c r="BD6" t="s">
        <v>763</v>
      </c>
      <c r="BE6" t="s">
        <v>763</v>
      </c>
      <c r="BF6" t="s">
        <v>763</v>
      </c>
      <c r="BG6" t="s">
        <v>763</v>
      </c>
      <c r="BH6" t="s">
        <v>763</v>
      </c>
      <c r="BI6" t="s">
        <v>763</v>
      </c>
      <c r="BJ6" t="s">
        <v>763</v>
      </c>
      <c r="BK6" t="s">
        <v>763</v>
      </c>
      <c r="BL6" t="s">
        <v>763</v>
      </c>
      <c r="BM6" t="s">
        <v>763</v>
      </c>
      <c r="BN6" t="s">
        <v>763</v>
      </c>
    </row>
    <row r="7" spans="1:66" x14ac:dyDescent="0.25">
      <c r="B7" t="s">
        <v>9</v>
      </c>
      <c r="C7" t="s">
        <v>2367</v>
      </c>
      <c r="D7" t="s">
        <v>2421</v>
      </c>
      <c r="E7" t="s">
        <v>2422</v>
      </c>
      <c r="F7" t="s">
        <v>2422</v>
      </c>
      <c r="G7" t="s">
        <v>2422</v>
      </c>
      <c r="H7" t="s">
        <v>2422</v>
      </c>
      <c r="I7" t="s">
        <v>2422</v>
      </c>
      <c r="J7" t="s">
        <v>2422</v>
      </c>
      <c r="K7" t="s">
        <v>2422</v>
      </c>
      <c r="L7" t="s">
        <v>2422</v>
      </c>
      <c r="M7" t="s">
        <v>2422</v>
      </c>
      <c r="N7" t="s">
        <v>2422</v>
      </c>
      <c r="O7" t="s">
        <v>2422</v>
      </c>
      <c r="P7" t="s">
        <v>2422</v>
      </c>
      <c r="Q7" t="s">
        <v>2422</v>
      </c>
      <c r="R7" t="s">
        <v>2422</v>
      </c>
      <c r="S7" t="s">
        <v>2422</v>
      </c>
      <c r="T7" t="s">
        <v>2422</v>
      </c>
      <c r="U7" t="s">
        <v>2422</v>
      </c>
      <c r="V7" t="s">
        <v>2422</v>
      </c>
      <c r="W7" t="s">
        <v>2422</v>
      </c>
      <c r="X7" t="s">
        <v>2422</v>
      </c>
      <c r="Y7" t="s">
        <v>2422</v>
      </c>
      <c r="Z7" t="s">
        <v>2422</v>
      </c>
      <c r="AA7" t="s">
        <v>2422</v>
      </c>
      <c r="AB7" t="s">
        <v>2422</v>
      </c>
      <c r="AC7" t="s">
        <v>2422</v>
      </c>
      <c r="AD7" t="s">
        <v>2422</v>
      </c>
      <c r="AE7" t="s">
        <v>2422</v>
      </c>
      <c r="AF7" t="s">
        <v>2422</v>
      </c>
      <c r="AG7" t="s">
        <v>2422</v>
      </c>
      <c r="AH7" t="s">
        <v>2422</v>
      </c>
      <c r="AI7" t="s">
        <v>2422</v>
      </c>
      <c r="AJ7" t="s">
        <v>2422</v>
      </c>
      <c r="AK7" t="s">
        <v>2422</v>
      </c>
      <c r="AL7" t="s">
        <v>2422</v>
      </c>
      <c r="AM7" t="s">
        <v>2422</v>
      </c>
      <c r="AN7" t="s">
        <v>2422</v>
      </c>
      <c r="AO7" t="s">
        <v>2422</v>
      </c>
      <c r="AP7" t="s">
        <v>2422</v>
      </c>
      <c r="AQ7" t="s">
        <v>2422</v>
      </c>
      <c r="AR7" t="s">
        <v>2422</v>
      </c>
      <c r="AS7" t="s">
        <v>2422</v>
      </c>
      <c r="AT7" t="s">
        <v>2422</v>
      </c>
      <c r="AU7" t="s">
        <v>2422</v>
      </c>
      <c r="AV7" t="s">
        <v>2422</v>
      </c>
      <c r="AW7" t="s">
        <v>2422</v>
      </c>
      <c r="AX7" t="s">
        <v>2422</v>
      </c>
      <c r="AY7" t="s">
        <v>2422</v>
      </c>
      <c r="AZ7" t="s">
        <v>2422</v>
      </c>
      <c r="BA7" t="s">
        <v>2422</v>
      </c>
      <c r="BB7" t="s">
        <v>2422</v>
      </c>
      <c r="BC7" t="s">
        <v>2422</v>
      </c>
      <c r="BD7" t="s">
        <v>2422</v>
      </c>
      <c r="BE7" t="s">
        <v>2422</v>
      </c>
      <c r="BF7" t="s">
        <v>2422</v>
      </c>
      <c r="BG7" t="s">
        <v>2422</v>
      </c>
      <c r="BH7" t="s">
        <v>2422</v>
      </c>
      <c r="BI7" t="s">
        <v>2422</v>
      </c>
      <c r="BJ7" t="s">
        <v>2422</v>
      </c>
      <c r="BK7" t="s">
        <v>2422</v>
      </c>
      <c r="BL7" t="s">
        <v>2422</v>
      </c>
      <c r="BM7" t="s">
        <v>2422</v>
      </c>
      <c r="BN7" t="s">
        <v>2422</v>
      </c>
    </row>
    <row r="8" spans="1:66" x14ac:dyDescent="0.25">
      <c r="A8" s="5">
        <v>45292</v>
      </c>
      <c r="B8" t="s">
        <v>762</v>
      </c>
      <c r="C8" s="3">
        <v>5.25</v>
      </c>
      <c r="D8" s="3" t="e">
        <v>#N/A</v>
      </c>
      <c r="E8" s="11" t="e">
        <v>#N/A</v>
      </c>
      <c r="F8" s="11" t="e">
        <v>#N/A</v>
      </c>
      <c r="G8" s="11" t="e">
        <v>#N/A</v>
      </c>
      <c r="H8" s="11" t="e">
        <v>#N/A</v>
      </c>
      <c r="I8" s="11" t="e">
        <v>#N/A</v>
      </c>
      <c r="J8" s="11" t="e">
        <v>#N/A</v>
      </c>
      <c r="K8" s="11" t="e">
        <v>#N/A</v>
      </c>
      <c r="L8" s="11" t="e">
        <v>#N/A</v>
      </c>
      <c r="M8" s="11" t="e">
        <v>#N/A</v>
      </c>
      <c r="N8" s="11" t="e">
        <v>#N/A</v>
      </c>
      <c r="O8" s="11" t="e">
        <v>#N/A</v>
      </c>
      <c r="P8" s="11" t="e">
        <v>#N/A</v>
      </c>
      <c r="Q8" s="11" t="e">
        <v>#N/A</v>
      </c>
      <c r="R8" s="11" t="e">
        <v>#N/A</v>
      </c>
      <c r="S8" s="11" t="e">
        <v>#N/A</v>
      </c>
      <c r="T8" s="11" t="e">
        <v>#N/A</v>
      </c>
      <c r="U8" s="11" t="e">
        <v>#N/A</v>
      </c>
      <c r="V8" s="11" t="e">
        <v>#N/A</v>
      </c>
      <c r="W8" s="11" t="e">
        <v>#N/A</v>
      </c>
      <c r="X8" s="11" t="e">
        <v>#N/A</v>
      </c>
      <c r="Y8" s="11" t="e">
        <v>#N/A</v>
      </c>
      <c r="Z8" s="11" t="e">
        <v>#N/A</v>
      </c>
      <c r="AA8" s="11" t="e">
        <v>#N/A</v>
      </c>
      <c r="AB8" s="11" t="e">
        <v>#N/A</v>
      </c>
      <c r="AC8" s="11" t="e">
        <v>#N/A</v>
      </c>
      <c r="AD8" s="11" t="e">
        <v>#N/A</v>
      </c>
      <c r="AE8" s="11" t="e">
        <v>#N/A</v>
      </c>
      <c r="AF8" s="11" t="e">
        <v>#N/A</v>
      </c>
      <c r="AG8" s="11" t="e">
        <v>#N/A</v>
      </c>
      <c r="AH8" s="11" t="e">
        <v>#N/A</v>
      </c>
      <c r="AI8" s="11" t="e">
        <v>#N/A</v>
      </c>
      <c r="AJ8" s="11" t="e">
        <v>#N/A</v>
      </c>
      <c r="AK8" s="11" t="e">
        <v>#N/A</v>
      </c>
      <c r="AL8" s="11" t="e">
        <v>#N/A</v>
      </c>
      <c r="AM8" s="11" t="e">
        <v>#N/A</v>
      </c>
      <c r="AN8" s="11" t="e">
        <v>#N/A</v>
      </c>
      <c r="AO8" s="11" t="e">
        <v>#N/A</v>
      </c>
      <c r="AP8" s="11" t="e">
        <v>#N/A</v>
      </c>
      <c r="AQ8" s="11" t="e">
        <v>#N/A</v>
      </c>
      <c r="AR8" s="11" t="e">
        <v>#N/A</v>
      </c>
      <c r="AS8" s="11" t="e">
        <v>#N/A</v>
      </c>
      <c r="AT8" s="11" t="e">
        <v>#N/A</v>
      </c>
      <c r="AU8" s="11" t="e">
        <v>#N/A</v>
      </c>
      <c r="AV8" s="11" t="e">
        <v>#N/A</v>
      </c>
      <c r="AW8" s="11" t="e">
        <v>#N/A</v>
      </c>
      <c r="AX8" s="11" t="e">
        <v>#N/A</v>
      </c>
      <c r="AY8" s="11" t="e">
        <v>#N/A</v>
      </c>
      <c r="AZ8" s="11" t="e">
        <v>#N/A</v>
      </c>
      <c r="BA8" s="11" t="e">
        <v>#N/A</v>
      </c>
      <c r="BB8" s="11" t="e">
        <v>#N/A</v>
      </c>
      <c r="BC8" s="11" t="e">
        <v>#N/A</v>
      </c>
      <c r="BD8" s="11" t="e">
        <v>#N/A</v>
      </c>
      <c r="BE8" s="11" t="e">
        <v>#N/A</v>
      </c>
      <c r="BF8" s="11" t="e">
        <v>#N/A</v>
      </c>
      <c r="BG8" s="11" t="e">
        <v>#N/A</v>
      </c>
      <c r="BH8" s="11" t="e">
        <v>#N/A</v>
      </c>
      <c r="BI8" s="11" t="e">
        <v>#N/A</v>
      </c>
      <c r="BJ8" s="11" t="e">
        <v>#N/A</v>
      </c>
      <c r="BK8" s="11" t="e">
        <v>#N/A</v>
      </c>
      <c r="BL8" s="11" t="e">
        <v>#N/A</v>
      </c>
      <c r="BM8" s="11" t="e">
        <v>#N/A</v>
      </c>
      <c r="BN8" s="11" t="e">
        <v>#N/A</v>
      </c>
    </row>
    <row r="9" spans="1:66" x14ac:dyDescent="0.25">
      <c r="A9" s="5">
        <v>45293</v>
      </c>
      <c r="B9" t="s">
        <v>832</v>
      </c>
      <c r="C9" s="3">
        <v>5.25</v>
      </c>
      <c r="D9" s="3">
        <v>5.1863000000000001</v>
      </c>
      <c r="E9" s="11">
        <v>5.1869458000000002</v>
      </c>
      <c r="F9" s="11">
        <v>5.1737152000000002</v>
      </c>
      <c r="G9" s="11">
        <v>5.1274641000000001</v>
      </c>
      <c r="H9" s="11">
        <v>5.0330693000000002</v>
      </c>
      <c r="I9" s="11">
        <v>4.8948083999999996</v>
      </c>
      <c r="J9" s="11">
        <v>4.7267552000000004</v>
      </c>
      <c r="K9" s="11">
        <v>4.5455904</v>
      </c>
      <c r="L9" s="11">
        <v>4.3673209000000002</v>
      </c>
      <c r="M9" s="11">
        <v>4.2024467000000003</v>
      </c>
      <c r="N9" s="11">
        <v>4.0550731000000004</v>
      </c>
      <c r="O9" s="11">
        <v>3.9257072000000002</v>
      </c>
      <c r="P9" s="11">
        <v>3.8133507</v>
      </c>
      <c r="Q9" s="11">
        <v>3.7135649000000002</v>
      </c>
      <c r="R9" s="11">
        <v>3.6243989000000001</v>
      </c>
      <c r="S9" s="11">
        <v>3.5449014999999999</v>
      </c>
      <c r="T9" s="11">
        <v>3.4741183000000002</v>
      </c>
      <c r="U9" s="11">
        <v>3.4110950999999998</v>
      </c>
      <c r="V9" s="11">
        <v>3.3548802000000002</v>
      </c>
      <c r="W9" s="11">
        <v>3.3045933000000001</v>
      </c>
      <c r="X9" s="11">
        <v>3.2596362000000001</v>
      </c>
      <c r="Y9" s="11">
        <v>3.2194791</v>
      </c>
      <c r="Z9" s="11">
        <v>3.1835906</v>
      </c>
      <c r="AA9" s="11">
        <v>3.1514395999999998</v>
      </c>
      <c r="AB9" s="11">
        <v>3.1224959999999999</v>
      </c>
      <c r="AC9" s="11">
        <v>3.0962854000000002</v>
      </c>
      <c r="AD9" s="11">
        <v>3.0725845000000001</v>
      </c>
      <c r="AE9" s="11">
        <v>3.0512400999999998</v>
      </c>
      <c r="AF9" s="11">
        <v>3.0320982000000001</v>
      </c>
      <c r="AG9" s="11">
        <v>3.0150047999999998</v>
      </c>
      <c r="AH9" s="11">
        <v>2.9998064000000002</v>
      </c>
      <c r="AI9" s="11">
        <v>2.9863491</v>
      </c>
      <c r="AJ9" s="11">
        <v>2.9744790000000001</v>
      </c>
      <c r="AK9" s="11">
        <v>2.9640426</v>
      </c>
      <c r="AL9" s="11">
        <v>2.9548858999999998</v>
      </c>
      <c r="AM9" s="11">
        <v>2.9468551000000001</v>
      </c>
      <c r="AN9" s="11">
        <v>2.9397964999999999</v>
      </c>
      <c r="AO9" s="11">
        <v>2.9335732999999999</v>
      </c>
      <c r="AP9" s="11">
        <v>2.9281397</v>
      </c>
      <c r="AQ9" s="11">
        <v>2.9234808999999999</v>
      </c>
      <c r="AR9" s="11">
        <v>2.9195818</v>
      </c>
      <c r="AS9" s="11">
        <v>2.9164273000000001</v>
      </c>
      <c r="AT9" s="11">
        <v>2.9140025999999999</v>
      </c>
      <c r="AU9" s="11">
        <v>2.9122925</v>
      </c>
      <c r="AV9" s="11">
        <v>2.9112821000000002</v>
      </c>
      <c r="AW9" s="11">
        <v>2.9109563999999999</v>
      </c>
      <c r="AX9" s="11">
        <v>2.9113003000000002</v>
      </c>
      <c r="AY9" s="11">
        <v>2.912299</v>
      </c>
      <c r="AZ9" s="11">
        <v>2.9139373000000002</v>
      </c>
      <c r="BA9" s="11">
        <v>2.9161996000000001</v>
      </c>
      <c r="BB9" s="11">
        <v>2.9190670000000001</v>
      </c>
      <c r="BC9" s="11">
        <v>2.9225194999999999</v>
      </c>
      <c r="BD9" s="11">
        <v>2.9265371</v>
      </c>
      <c r="BE9" s="11">
        <v>2.9310996999999999</v>
      </c>
      <c r="BF9" s="11">
        <v>2.9361872</v>
      </c>
      <c r="BG9" s="11">
        <v>2.9417797000000001</v>
      </c>
      <c r="BH9" s="11">
        <v>2.9478570999999998</v>
      </c>
      <c r="BI9" s="11">
        <v>2.9543993999999998</v>
      </c>
      <c r="BJ9" s="11">
        <v>2.9613863999999999</v>
      </c>
      <c r="BK9" s="11">
        <v>2.9687983999999998</v>
      </c>
      <c r="BL9" s="11">
        <v>2.9766149999999998</v>
      </c>
      <c r="BM9" s="11">
        <v>3.0309689999999998</v>
      </c>
      <c r="BN9" s="11">
        <v>3.0953135999999999</v>
      </c>
    </row>
    <row r="10" spans="1:66" x14ac:dyDescent="0.25">
      <c r="A10" s="5">
        <v>45294</v>
      </c>
      <c r="B10" t="s">
        <v>833</v>
      </c>
      <c r="C10" s="3">
        <v>5.25</v>
      </c>
      <c r="D10" s="3">
        <v>5.1863000000000001</v>
      </c>
      <c r="E10" s="11">
        <v>5.1879346000000002</v>
      </c>
      <c r="F10" s="11">
        <v>5.1698623000000001</v>
      </c>
      <c r="G10" s="11">
        <v>5.1217679</v>
      </c>
      <c r="H10" s="11">
        <v>5.0292523999999998</v>
      </c>
      <c r="I10" s="11">
        <v>4.8955915000000001</v>
      </c>
      <c r="J10" s="11">
        <v>4.7327474</v>
      </c>
      <c r="K10" s="11">
        <v>4.5561572999999997</v>
      </c>
      <c r="L10" s="11">
        <v>4.3801250999999999</v>
      </c>
      <c r="M10" s="11">
        <v>4.2145865999999996</v>
      </c>
      <c r="N10" s="11">
        <v>4.0638513999999999</v>
      </c>
      <c r="O10" s="11">
        <v>3.9292761</v>
      </c>
      <c r="P10" s="11">
        <v>3.8103908999999998</v>
      </c>
      <c r="Q10" s="11">
        <v>3.7037410999999998</v>
      </c>
      <c r="R10" s="11">
        <v>3.6077142000000002</v>
      </c>
      <c r="S10" s="11">
        <v>3.5214569999999998</v>
      </c>
      <c r="T10" s="11">
        <v>3.4441131</v>
      </c>
      <c r="U10" s="11">
        <v>3.3748263000000001</v>
      </c>
      <c r="V10" s="11">
        <v>3.3127428999999999</v>
      </c>
      <c r="W10" s="11">
        <v>3.2570771000000001</v>
      </c>
      <c r="X10" s="11">
        <v>3.2073119000000001</v>
      </c>
      <c r="Y10" s="11">
        <v>3.1629961</v>
      </c>
      <c r="Z10" s="11">
        <v>3.1236763999999999</v>
      </c>
      <c r="AA10" s="11">
        <v>3.0889000000000002</v>
      </c>
      <c r="AB10" s="11">
        <v>3.0582151</v>
      </c>
      <c r="AC10" s="11">
        <v>3.0311935000000001</v>
      </c>
      <c r="AD10" s="11">
        <v>3.0075392999999999</v>
      </c>
      <c r="AE10" s="11">
        <v>2.9870022000000001</v>
      </c>
      <c r="AF10" s="11">
        <v>2.9693309999999999</v>
      </c>
      <c r="AG10" s="11">
        <v>2.9542744999999999</v>
      </c>
      <c r="AH10" s="11">
        <v>2.9415821000000002</v>
      </c>
      <c r="AI10" s="11">
        <v>2.9310025999999998</v>
      </c>
      <c r="AJ10" s="11">
        <v>2.9222850999999999</v>
      </c>
      <c r="AK10" s="11">
        <v>2.9151788000000001</v>
      </c>
      <c r="AL10" s="11">
        <v>2.9094326000000001</v>
      </c>
      <c r="AM10" s="11">
        <v>2.9047955000000001</v>
      </c>
      <c r="AN10" s="11">
        <v>2.9010166000000002</v>
      </c>
      <c r="AO10" s="11">
        <v>2.8978771000000001</v>
      </c>
      <c r="AP10" s="11">
        <v>2.8953139999999999</v>
      </c>
      <c r="AQ10" s="11">
        <v>2.8933122</v>
      </c>
      <c r="AR10" s="11">
        <v>2.8918564</v>
      </c>
      <c r="AS10" s="11">
        <v>2.8909313999999999</v>
      </c>
      <c r="AT10" s="11">
        <v>2.8905219</v>
      </c>
      <c r="AU10" s="11">
        <v>2.8906127000000001</v>
      </c>
      <c r="AV10" s="11">
        <v>2.8911885000000002</v>
      </c>
      <c r="AW10" s="11">
        <v>2.8922341</v>
      </c>
      <c r="AX10" s="11">
        <v>2.8937341999999999</v>
      </c>
      <c r="AY10" s="11">
        <v>2.8956737000000001</v>
      </c>
      <c r="AZ10" s="11">
        <v>2.8980372000000001</v>
      </c>
      <c r="BA10" s="11">
        <v>2.9008110999999999</v>
      </c>
      <c r="BB10" s="11">
        <v>2.9039899</v>
      </c>
      <c r="BC10" s="11">
        <v>2.9075703000000002</v>
      </c>
      <c r="BD10" s="11">
        <v>2.9115490999999998</v>
      </c>
      <c r="BE10" s="11">
        <v>2.9159234000000001</v>
      </c>
      <c r="BF10" s="11">
        <v>2.9206896000000002</v>
      </c>
      <c r="BG10" s="11">
        <v>2.9258448000000001</v>
      </c>
      <c r="BH10" s="11">
        <v>2.9313858000000002</v>
      </c>
      <c r="BI10" s="11">
        <v>2.9373092999999999</v>
      </c>
      <c r="BJ10" s="11">
        <v>2.9436122</v>
      </c>
      <c r="BK10" s="11">
        <v>2.9502913999999998</v>
      </c>
      <c r="BL10" s="11">
        <v>2.9573434999999999</v>
      </c>
      <c r="BM10" s="11">
        <v>3.0068421000000001</v>
      </c>
      <c r="BN10" s="11">
        <v>3.0660859999999999</v>
      </c>
    </row>
    <row r="11" spans="1:66" x14ac:dyDescent="0.25">
      <c r="A11" s="5">
        <v>45295</v>
      </c>
      <c r="B11" t="s">
        <v>834</v>
      </c>
      <c r="C11" s="3">
        <v>5.25</v>
      </c>
      <c r="D11" s="3">
        <v>5.1870000000000003</v>
      </c>
      <c r="E11" s="11">
        <v>5.1847630999999996</v>
      </c>
      <c r="F11" s="11">
        <v>5.1706678000000004</v>
      </c>
      <c r="G11" s="11">
        <v>5.1289198999999996</v>
      </c>
      <c r="H11" s="11">
        <v>5.0490297999999996</v>
      </c>
      <c r="I11" s="11">
        <v>4.9325416000000004</v>
      </c>
      <c r="J11" s="11">
        <v>4.7903403999999998</v>
      </c>
      <c r="K11" s="11">
        <v>4.6344699</v>
      </c>
      <c r="L11" s="11">
        <v>4.4767792000000002</v>
      </c>
      <c r="M11" s="11">
        <v>4.3259129999999999</v>
      </c>
      <c r="N11" s="11">
        <v>4.1861157999999996</v>
      </c>
      <c r="O11" s="11">
        <v>4.0594066</v>
      </c>
      <c r="P11" s="11">
        <v>3.9458215999999999</v>
      </c>
      <c r="Q11" s="11">
        <v>3.8430555000000002</v>
      </c>
      <c r="R11" s="11">
        <v>3.7499595999999999</v>
      </c>
      <c r="S11" s="11">
        <v>3.6659828999999999</v>
      </c>
      <c r="T11" s="11">
        <v>3.5905711999999999</v>
      </c>
      <c r="U11" s="11">
        <v>3.5231710999999999</v>
      </c>
      <c r="V11" s="11">
        <v>3.4632312000000001</v>
      </c>
      <c r="W11" s="11">
        <v>3.4101861000000002</v>
      </c>
      <c r="X11" s="11">
        <v>3.3634252999999998</v>
      </c>
      <c r="Y11" s="11">
        <v>3.3223291000000001</v>
      </c>
      <c r="Z11" s="11">
        <v>3.2862764000000002</v>
      </c>
      <c r="AA11" s="11">
        <v>3.2546461</v>
      </c>
      <c r="AB11" s="11">
        <v>3.2268181999999999</v>
      </c>
      <c r="AC11" s="11">
        <v>3.2022270000000002</v>
      </c>
      <c r="AD11" s="11">
        <v>3.1805764000000001</v>
      </c>
      <c r="AE11" s="11">
        <v>3.1616533000000002</v>
      </c>
      <c r="AF11" s="11">
        <v>3.1452434</v>
      </c>
      <c r="AG11" s="11">
        <v>3.1311331</v>
      </c>
      <c r="AH11" s="11">
        <v>3.1191087999999998</v>
      </c>
      <c r="AI11" s="11">
        <v>3.1089566</v>
      </c>
      <c r="AJ11" s="11">
        <v>3.1004627</v>
      </c>
      <c r="AK11" s="11">
        <v>3.0934135</v>
      </c>
      <c r="AL11" s="11">
        <v>3.0875952</v>
      </c>
      <c r="AM11" s="11">
        <v>3.0827939999999998</v>
      </c>
      <c r="AN11" s="11">
        <v>3.0787962000000002</v>
      </c>
      <c r="AO11" s="11">
        <v>3.0754177999999999</v>
      </c>
      <c r="AP11" s="11">
        <v>3.0726057</v>
      </c>
      <c r="AQ11" s="11">
        <v>3.0703431000000001</v>
      </c>
      <c r="AR11" s="11">
        <v>3.0686133</v>
      </c>
      <c r="AS11" s="11">
        <v>3.0673992999999999</v>
      </c>
      <c r="AT11" s="11">
        <v>3.0666845</v>
      </c>
      <c r="AU11" s="11">
        <v>3.066452</v>
      </c>
      <c r="AV11" s="11">
        <v>3.0666848999999998</v>
      </c>
      <c r="AW11" s="11">
        <v>3.0673664999999999</v>
      </c>
      <c r="AX11" s="11">
        <v>3.0684798999999998</v>
      </c>
      <c r="AY11" s="11">
        <v>3.0700083</v>
      </c>
      <c r="AZ11" s="11">
        <v>3.0719349999999999</v>
      </c>
      <c r="BA11" s="11">
        <v>3.0742444999999998</v>
      </c>
      <c r="BB11" s="11">
        <v>3.0769278999999998</v>
      </c>
      <c r="BC11" s="11">
        <v>3.0799780999999999</v>
      </c>
      <c r="BD11" s="11">
        <v>3.0833879999999998</v>
      </c>
      <c r="BE11" s="11">
        <v>3.0871504999999999</v>
      </c>
      <c r="BF11" s="11">
        <v>3.0912582999999998</v>
      </c>
      <c r="BG11" s="11">
        <v>3.0957043</v>
      </c>
      <c r="BH11" s="11">
        <v>3.1004814000000001</v>
      </c>
      <c r="BI11" s="11">
        <v>3.1055825000000001</v>
      </c>
      <c r="BJ11" s="11">
        <v>3.1110004</v>
      </c>
      <c r="BK11" s="11">
        <v>3.1167281</v>
      </c>
      <c r="BL11" s="11">
        <v>3.1227581999999998</v>
      </c>
      <c r="BM11" s="11">
        <v>3.1648269999999998</v>
      </c>
      <c r="BN11" s="11">
        <v>3.2155847999999998</v>
      </c>
    </row>
    <row r="12" spans="1:66" x14ac:dyDescent="0.25">
      <c r="A12" s="5">
        <v>45296</v>
      </c>
      <c r="B12" t="s">
        <v>835</v>
      </c>
      <c r="C12" s="3">
        <v>5.25</v>
      </c>
      <c r="D12" s="3">
        <v>5.1868999999999996</v>
      </c>
      <c r="E12" s="11">
        <v>5.1873271000000001</v>
      </c>
      <c r="F12" s="11">
        <v>5.1720791999999998</v>
      </c>
      <c r="G12" s="11">
        <v>5.1334346999999996</v>
      </c>
      <c r="H12" s="11">
        <v>5.0598045000000003</v>
      </c>
      <c r="I12" s="11">
        <v>4.9517376000000004</v>
      </c>
      <c r="J12" s="11">
        <v>4.8187670000000002</v>
      </c>
      <c r="K12" s="11">
        <v>4.6723584999999996</v>
      </c>
      <c r="L12" s="11">
        <v>4.5243145</v>
      </c>
      <c r="M12" s="11">
        <v>4.3831626999999997</v>
      </c>
      <c r="N12" s="11">
        <v>4.2534108000000002</v>
      </c>
      <c r="O12" s="11">
        <v>4.1364166999999998</v>
      </c>
      <c r="P12" s="11">
        <v>4.0318582999999997</v>
      </c>
      <c r="Q12" s="11">
        <v>3.9368302000000002</v>
      </c>
      <c r="R12" s="11">
        <v>3.8500800000000002</v>
      </c>
      <c r="S12" s="11">
        <v>3.7711019000000001</v>
      </c>
      <c r="T12" s="11">
        <v>3.6993871</v>
      </c>
      <c r="U12" s="11">
        <v>3.6344272000000002</v>
      </c>
      <c r="V12" s="11">
        <v>3.5757159000000001</v>
      </c>
      <c r="W12" s="11">
        <v>3.5227607999999999</v>
      </c>
      <c r="X12" s="11">
        <v>3.4751452</v>
      </c>
      <c r="Y12" s="11">
        <v>3.4324758000000002</v>
      </c>
      <c r="Z12" s="11">
        <v>3.3943576000000002</v>
      </c>
      <c r="AA12" s="11">
        <v>3.3603955999999999</v>
      </c>
      <c r="AB12" s="11">
        <v>3.3301962999999999</v>
      </c>
      <c r="AC12" s="11">
        <v>3.3033904999999999</v>
      </c>
      <c r="AD12" s="11">
        <v>3.2797228</v>
      </c>
      <c r="AE12" s="11">
        <v>3.2589695999999999</v>
      </c>
      <c r="AF12" s="11">
        <v>3.2409067999999999</v>
      </c>
      <c r="AG12" s="11">
        <v>3.2253104000000001</v>
      </c>
      <c r="AH12" s="11">
        <v>3.2119566000000002</v>
      </c>
      <c r="AI12" s="11">
        <v>3.2006214000000002</v>
      </c>
      <c r="AJ12" s="11">
        <v>3.1910807999999999</v>
      </c>
      <c r="AK12" s="11">
        <v>3.1831111000000001</v>
      </c>
      <c r="AL12" s="11">
        <v>3.1764880999999998</v>
      </c>
      <c r="AM12" s="11">
        <v>3.1709879000000001</v>
      </c>
      <c r="AN12" s="11">
        <v>3.1663868000000002</v>
      </c>
      <c r="AO12" s="11">
        <v>3.1624897999999999</v>
      </c>
      <c r="AP12" s="11">
        <v>3.1592315000000002</v>
      </c>
      <c r="AQ12" s="11">
        <v>3.1565820000000002</v>
      </c>
      <c r="AR12" s="11">
        <v>3.1545114000000001</v>
      </c>
      <c r="AS12" s="11">
        <v>3.1529896000000002</v>
      </c>
      <c r="AT12" s="11">
        <v>3.1519868999999998</v>
      </c>
      <c r="AU12" s="11">
        <v>3.1514731999999999</v>
      </c>
      <c r="AV12" s="11">
        <v>3.1514186</v>
      </c>
      <c r="AW12" s="11">
        <v>3.1517933</v>
      </c>
      <c r="AX12" s="11">
        <v>3.1525672</v>
      </c>
      <c r="AY12" s="11">
        <v>3.1537104999999999</v>
      </c>
      <c r="AZ12" s="11">
        <v>3.1551931999999998</v>
      </c>
      <c r="BA12" s="11">
        <v>3.1569896000000002</v>
      </c>
      <c r="BB12" s="11">
        <v>3.1590924</v>
      </c>
      <c r="BC12" s="11">
        <v>3.1614995000000001</v>
      </c>
      <c r="BD12" s="11">
        <v>3.1642087000000001</v>
      </c>
      <c r="BE12" s="11">
        <v>3.1672178999999998</v>
      </c>
      <c r="BF12" s="11">
        <v>3.170525</v>
      </c>
      <c r="BG12" s="11">
        <v>3.1741275999999998</v>
      </c>
      <c r="BH12" s="11">
        <v>3.1780238999999999</v>
      </c>
      <c r="BI12" s="11">
        <v>3.1822113999999999</v>
      </c>
      <c r="BJ12" s="11">
        <v>3.1866881999999999</v>
      </c>
      <c r="BK12" s="11">
        <v>3.191452</v>
      </c>
      <c r="BL12" s="11">
        <v>3.1965007000000001</v>
      </c>
      <c r="BM12" s="11">
        <v>3.2325005999999998</v>
      </c>
      <c r="BN12" s="11">
        <v>3.2772655999999998</v>
      </c>
    </row>
    <row r="13" spans="1:66" x14ac:dyDescent="0.25">
      <c r="A13" s="5">
        <f>+A8+7</f>
        <v>45299</v>
      </c>
      <c r="B13" t="s">
        <v>836</v>
      </c>
      <c r="C13" s="3">
        <v>5.25</v>
      </c>
      <c r="D13" s="3">
        <v>5.1868999999999996</v>
      </c>
      <c r="E13" s="11">
        <v>5.1875371000000001</v>
      </c>
      <c r="F13" s="11">
        <v>5.1723518000000004</v>
      </c>
      <c r="G13" s="11">
        <v>5.1318123</v>
      </c>
      <c r="H13" s="11">
        <v>5.0538828000000002</v>
      </c>
      <c r="I13" s="11">
        <v>4.9407069999999997</v>
      </c>
      <c r="J13" s="11">
        <v>4.8022983000000004</v>
      </c>
      <c r="K13" s="11">
        <v>4.6506226000000002</v>
      </c>
      <c r="L13" s="11">
        <v>4.4975445000000001</v>
      </c>
      <c r="M13" s="11">
        <v>4.3519113999999997</v>
      </c>
      <c r="N13" s="11">
        <v>4.2180825000000004</v>
      </c>
      <c r="O13" s="11">
        <v>4.0980800999999998</v>
      </c>
      <c r="P13" s="11">
        <v>3.9915984999999998</v>
      </c>
      <c r="Q13" s="11">
        <v>3.8957126999999998</v>
      </c>
      <c r="R13" s="11">
        <v>3.8090535999999999</v>
      </c>
      <c r="S13" s="11">
        <v>3.7309025</v>
      </c>
      <c r="T13" s="11">
        <v>3.6605376000000001</v>
      </c>
      <c r="U13" s="11">
        <v>3.5972374999999999</v>
      </c>
      <c r="V13" s="11">
        <v>3.5402832000000002</v>
      </c>
      <c r="W13" s="11">
        <v>3.4890080000000001</v>
      </c>
      <c r="X13" s="11">
        <v>3.4429542</v>
      </c>
      <c r="Y13" s="11">
        <v>3.4017156000000002</v>
      </c>
      <c r="Z13" s="11">
        <v>3.3648842000000001</v>
      </c>
      <c r="AA13" s="11">
        <v>3.3320520999999999</v>
      </c>
      <c r="AB13" s="11">
        <v>3.3028127999999999</v>
      </c>
      <c r="AC13" s="11">
        <v>3.2767879</v>
      </c>
      <c r="AD13" s="11">
        <v>3.2537294999999999</v>
      </c>
      <c r="AE13" s="11">
        <v>3.2334263999999999</v>
      </c>
      <c r="AF13" s="11">
        <v>3.2156666</v>
      </c>
      <c r="AG13" s="11">
        <v>3.2002381999999998</v>
      </c>
      <c r="AH13" s="11">
        <v>3.1869299</v>
      </c>
      <c r="AI13" s="11">
        <v>3.1755298000000001</v>
      </c>
      <c r="AJ13" s="11">
        <v>3.1658259000000002</v>
      </c>
      <c r="AK13" s="11">
        <v>3.1576069000000002</v>
      </c>
      <c r="AL13" s="11">
        <v>3.1506609000000001</v>
      </c>
      <c r="AM13" s="11">
        <v>3.1447761000000001</v>
      </c>
      <c r="AN13" s="11">
        <v>3.1397409000000001</v>
      </c>
      <c r="AO13" s="11">
        <v>3.1353719999999998</v>
      </c>
      <c r="AP13" s="11">
        <v>3.1316117999999999</v>
      </c>
      <c r="AQ13" s="11">
        <v>3.1284377999999999</v>
      </c>
      <c r="AR13" s="11">
        <v>3.1258268999999999</v>
      </c>
      <c r="AS13" s="11">
        <v>3.1237564999999998</v>
      </c>
      <c r="AT13" s="11">
        <v>3.1222037999999999</v>
      </c>
      <c r="AU13" s="11">
        <v>3.1211457999999999</v>
      </c>
      <c r="AV13" s="11">
        <v>3.1205599999999998</v>
      </c>
      <c r="AW13" s="11">
        <v>3.1204234</v>
      </c>
      <c r="AX13" s="11">
        <v>3.1207132999999998</v>
      </c>
      <c r="AY13" s="11">
        <v>3.1214067999999999</v>
      </c>
      <c r="AZ13" s="11">
        <v>3.1224812000000002</v>
      </c>
      <c r="BA13" s="11">
        <v>3.1239165</v>
      </c>
      <c r="BB13" s="11">
        <v>3.1257071999999999</v>
      </c>
      <c r="BC13" s="11">
        <v>3.1278529000000002</v>
      </c>
      <c r="BD13" s="11">
        <v>3.1303531000000002</v>
      </c>
      <c r="BE13" s="11">
        <v>3.1332076</v>
      </c>
      <c r="BF13" s="11">
        <v>3.1364157000000001</v>
      </c>
      <c r="BG13" s="11">
        <v>3.139977</v>
      </c>
      <c r="BH13" s="11">
        <v>3.1438912999999999</v>
      </c>
      <c r="BI13" s="11">
        <v>3.1481579000000002</v>
      </c>
      <c r="BJ13" s="11">
        <v>3.1527764999999999</v>
      </c>
      <c r="BK13" s="11">
        <v>3.1577465999999998</v>
      </c>
      <c r="BL13" s="11">
        <v>3.1630677999999999</v>
      </c>
      <c r="BM13" s="11">
        <v>3.2019753999999998</v>
      </c>
      <c r="BN13" s="11">
        <v>3.2511538999999998</v>
      </c>
    </row>
    <row r="14" spans="1:66" x14ac:dyDescent="0.25">
      <c r="A14" s="5">
        <f t="shared" ref="A14:A77" si="0">+A9+7</f>
        <v>45300</v>
      </c>
      <c r="B14" t="s">
        <v>837</v>
      </c>
      <c r="C14" s="3">
        <v>5.25</v>
      </c>
      <c r="D14" s="3">
        <v>5.1867000000000001</v>
      </c>
      <c r="E14" s="11">
        <v>5.1852612000000002</v>
      </c>
      <c r="F14" s="11">
        <v>5.1702462999999996</v>
      </c>
      <c r="G14" s="11">
        <v>5.1298316000000002</v>
      </c>
      <c r="H14" s="11">
        <v>5.0519414999999999</v>
      </c>
      <c r="I14" s="11">
        <v>4.9396490999999996</v>
      </c>
      <c r="J14" s="11">
        <v>4.8037638999999999</v>
      </c>
      <c r="K14" s="11">
        <v>4.6561959999999996</v>
      </c>
      <c r="L14" s="11">
        <v>4.5079649000000002</v>
      </c>
      <c r="M14" s="11">
        <v>4.3668256999999997</v>
      </c>
      <c r="N14" s="11">
        <v>4.2366576</v>
      </c>
      <c r="O14" s="11">
        <v>4.1187677000000003</v>
      </c>
      <c r="P14" s="11">
        <v>4.0132621999999998</v>
      </c>
      <c r="Q14" s="11">
        <v>3.9177742000000002</v>
      </c>
      <c r="R14" s="11">
        <v>3.8311198000000002</v>
      </c>
      <c r="S14" s="11">
        <v>3.7526541999999998</v>
      </c>
      <c r="T14" s="11">
        <v>3.6817291000000001</v>
      </c>
      <c r="U14" s="11">
        <v>3.6176968999999999</v>
      </c>
      <c r="V14" s="11">
        <v>3.5599118000000001</v>
      </c>
      <c r="W14" s="11">
        <v>3.5077647000000001</v>
      </c>
      <c r="X14" s="11">
        <v>3.4607923</v>
      </c>
      <c r="Y14" s="11">
        <v>3.4185682000000002</v>
      </c>
      <c r="Z14" s="11">
        <v>3.3806642</v>
      </c>
      <c r="AA14" s="11">
        <v>3.3466521999999999</v>
      </c>
      <c r="AB14" s="11">
        <v>3.3161052999999998</v>
      </c>
      <c r="AC14" s="11">
        <v>3.2886324999999998</v>
      </c>
      <c r="AD14" s="11">
        <v>3.2640061</v>
      </c>
      <c r="AE14" s="11">
        <v>3.2420445999999998</v>
      </c>
      <c r="AF14" s="11">
        <v>3.2225655</v>
      </c>
      <c r="AG14" s="11">
        <v>3.2053862</v>
      </c>
      <c r="AH14" s="11">
        <v>3.1903250000000001</v>
      </c>
      <c r="AI14" s="11">
        <v>3.1771994000000001</v>
      </c>
      <c r="AJ14" s="11">
        <v>3.1658271999999998</v>
      </c>
      <c r="AK14" s="11">
        <v>3.1560261999999999</v>
      </c>
      <c r="AL14" s="11">
        <v>3.1476142</v>
      </c>
      <c r="AM14" s="11">
        <v>3.1404089000000002</v>
      </c>
      <c r="AN14" s="11">
        <v>3.1342281999999999</v>
      </c>
      <c r="AO14" s="11">
        <v>3.1289080999999999</v>
      </c>
      <c r="AP14" s="11">
        <v>3.1243834000000001</v>
      </c>
      <c r="AQ14" s="11">
        <v>3.1206223999999998</v>
      </c>
      <c r="AR14" s="11">
        <v>3.1175928000000002</v>
      </c>
      <c r="AS14" s="11">
        <v>3.1152628</v>
      </c>
      <c r="AT14" s="11">
        <v>3.1136004000000002</v>
      </c>
      <c r="AU14" s="11">
        <v>3.1125734999999999</v>
      </c>
      <c r="AV14" s="11">
        <v>3.1121503000000001</v>
      </c>
      <c r="AW14" s="11">
        <v>3.1122987000000002</v>
      </c>
      <c r="AX14" s="11">
        <v>3.1129867999999998</v>
      </c>
      <c r="AY14" s="11">
        <v>3.1141825000000001</v>
      </c>
      <c r="AZ14" s="11">
        <v>3.1158538999999998</v>
      </c>
      <c r="BA14" s="11">
        <v>3.117972</v>
      </c>
      <c r="BB14" s="11">
        <v>3.1205215000000002</v>
      </c>
      <c r="BC14" s="11">
        <v>3.1234918</v>
      </c>
      <c r="BD14" s="11">
        <v>3.1268718999999998</v>
      </c>
      <c r="BE14" s="11">
        <v>3.1306511000000001</v>
      </c>
      <c r="BF14" s="11">
        <v>3.1348186</v>
      </c>
      <c r="BG14" s="11">
        <v>3.1393635</v>
      </c>
      <c r="BH14" s="11">
        <v>3.1442751000000002</v>
      </c>
      <c r="BI14" s="11">
        <v>3.1495424000000001</v>
      </c>
      <c r="BJ14" s="11">
        <v>3.1551547000000002</v>
      </c>
      <c r="BK14" s="11">
        <v>3.1611012999999999</v>
      </c>
      <c r="BL14" s="11">
        <v>3.1673711999999998</v>
      </c>
      <c r="BM14" s="11">
        <v>3.2111431000000001</v>
      </c>
      <c r="BN14" s="11">
        <v>3.2636286999999999</v>
      </c>
    </row>
    <row r="15" spans="1:66" x14ac:dyDescent="0.25">
      <c r="A15" s="5">
        <f t="shared" si="0"/>
        <v>45301</v>
      </c>
      <c r="B15" t="s">
        <v>838</v>
      </c>
      <c r="C15" s="3">
        <v>5.25</v>
      </c>
      <c r="D15" s="3">
        <v>5.1871999999999998</v>
      </c>
      <c r="E15" s="11">
        <v>5.1850911999999996</v>
      </c>
      <c r="F15" s="11">
        <v>5.1708219</v>
      </c>
      <c r="G15" s="11">
        <v>5.1309503000000003</v>
      </c>
      <c r="H15" s="11">
        <v>5.0544507999999997</v>
      </c>
      <c r="I15" s="11">
        <v>4.9451799000000003</v>
      </c>
      <c r="J15" s="11">
        <v>4.8134886000000003</v>
      </c>
      <c r="K15" s="11">
        <v>4.6711023999999997</v>
      </c>
      <c r="L15" s="11">
        <v>4.5282673999999998</v>
      </c>
      <c r="M15" s="11">
        <v>4.3923388000000001</v>
      </c>
      <c r="N15" s="11">
        <v>4.2669033000000001</v>
      </c>
      <c r="O15" s="11">
        <v>4.1533587000000001</v>
      </c>
      <c r="P15" s="11">
        <v>4.0516975999999998</v>
      </c>
      <c r="Q15" s="11">
        <v>3.9600377</v>
      </c>
      <c r="R15" s="11">
        <v>3.8771955</v>
      </c>
      <c r="S15" s="11">
        <v>3.8023256000000001</v>
      </c>
      <c r="T15" s="11">
        <v>3.7345796</v>
      </c>
      <c r="U15" s="11">
        <v>3.6731094999999998</v>
      </c>
      <c r="V15" s="11">
        <v>3.6170692999999998</v>
      </c>
      <c r="W15" s="11">
        <v>3.5657097000000002</v>
      </c>
      <c r="X15" s="11">
        <v>3.5186568</v>
      </c>
      <c r="Y15" s="11">
        <v>3.4756281000000002</v>
      </c>
      <c r="Z15" s="11">
        <v>3.4363391999999999</v>
      </c>
      <c r="AA15" s="11">
        <v>3.4005057999999999</v>
      </c>
      <c r="AB15" s="11">
        <v>3.367845</v>
      </c>
      <c r="AC15" s="11">
        <v>3.3380884000000002</v>
      </c>
      <c r="AD15" s="11">
        <v>3.3110529999999998</v>
      </c>
      <c r="AE15" s="11">
        <v>3.2865853999999999</v>
      </c>
      <c r="AF15" s="11">
        <v>3.2645311000000001</v>
      </c>
      <c r="AG15" s="11">
        <v>3.2447357999999999</v>
      </c>
      <c r="AH15" s="11">
        <v>3.2270458999999998</v>
      </c>
      <c r="AI15" s="11">
        <v>3.2113071</v>
      </c>
      <c r="AJ15" s="11">
        <v>3.1973650999999998</v>
      </c>
      <c r="AK15" s="11">
        <v>3.1850660999999998</v>
      </c>
      <c r="AL15" s="11">
        <v>3.1742558999999999</v>
      </c>
      <c r="AM15" s="11">
        <v>3.1647802999999999</v>
      </c>
      <c r="AN15" s="11">
        <v>3.1564854000000002</v>
      </c>
      <c r="AO15" s="11">
        <v>3.1492323</v>
      </c>
      <c r="AP15" s="11">
        <v>3.1429566000000002</v>
      </c>
      <c r="AQ15" s="11">
        <v>3.1376165999999999</v>
      </c>
      <c r="AR15" s="11">
        <v>3.1331706000000001</v>
      </c>
      <c r="AS15" s="11">
        <v>3.1295768000000002</v>
      </c>
      <c r="AT15" s="11">
        <v>3.1267934999999998</v>
      </c>
      <c r="AU15" s="11">
        <v>3.1247790000000002</v>
      </c>
      <c r="AV15" s="11">
        <v>3.1234915999999999</v>
      </c>
      <c r="AW15" s="11">
        <v>3.1228894999999999</v>
      </c>
      <c r="AX15" s="11">
        <v>3.1229309999999999</v>
      </c>
      <c r="AY15" s="11">
        <v>3.1235745000000001</v>
      </c>
      <c r="AZ15" s="11">
        <v>3.1247780999999999</v>
      </c>
      <c r="BA15" s="11">
        <v>3.1265040000000002</v>
      </c>
      <c r="BB15" s="11">
        <v>3.1287318000000002</v>
      </c>
      <c r="BC15" s="11">
        <v>3.1314456000000002</v>
      </c>
      <c r="BD15" s="11">
        <v>3.1346295999999998</v>
      </c>
      <c r="BE15" s="11">
        <v>3.1382682000000002</v>
      </c>
      <c r="BF15" s="11">
        <v>3.1423454</v>
      </c>
      <c r="BG15" s="11">
        <v>3.1468455</v>
      </c>
      <c r="BH15" s="11">
        <v>3.1517528000000001</v>
      </c>
      <c r="BI15" s="11">
        <v>3.1570515000000001</v>
      </c>
      <c r="BJ15" s="11">
        <v>3.1627257000000002</v>
      </c>
      <c r="BK15" s="11">
        <v>3.1687596999999998</v>
      </c>
      <c r="BL15" s="11">
        <v>3.1751377000000001</v>
      </c>
      <c r="BM15" s="11">
        <v>3.2197924000000002</v>
      </c>
      <c r="BN15" s="11">
        <v>3.2731349000000001</v>
      </c>
    </row>
    <row r="16" spans="1:66" x14ac:dyDescent="0.25">
      <c r="A16" s="5">
        <f t="shared" si="0"/>
        <v>45302</v>
      </c>
      <c r="B16" t="s">
        <v>839</v>
      </c>
      <c r="C16" s="3">
        <v>5.25</v>
      </c>
      <c r="D16" s="3">
        <v>5.1875999999999998</v>
      </c>
      <c r="E16" s="11">
        <v>5.1883039000000002</v>
      </c>
      <c r="F16" s="11">
        <v>5.1673171</v>
      </c>
      <c r="G16" s="11">
        <v>5.1189593999999996</v>
      </c>
      <c r="H16" s="11">
        <v>5.0346507999999996</v>
      </c>
      <c r="I16" s="11">
        <v>4.9187015000000001</v>
      </c>
      <c r="J16" s="11">
        <v>4.7829969999999999</v>
      </c>
      <c r="K16" s="11">
        <v>4.6394120000000001</v>
      </c>
      <c r="L16" s="11">
        <v>4.4977175000000003</v>
      </c>
      <c r="M16" s="11">
        <v>4.3643033999999998</v>
      </c>
      <c r="N16" s="11">
        <v>4.2417531999999998</v>
      </c>
      <c r="O16" s="11">
        <v>4.1308655999999999</v>
      </c>
      <c r="P16" s="11">
        <v>4.0309255999999998</v>
      </c>
      <c r="Q16" s="11">
        <v>3.9389314999999998</v>
      </c>
      <c r="R16" s="11">
        <v>3.8538378999999998</v>
      </c>
      <c r="S16" s="11">
        <v>3.7754856999999999</v>
      </c>
      <c r="T16" s="11">
        <v>3.7037130999999999</v>
      </c>
      <c r="U16" s="11">
        <v>3.6383589000000001</v>
      </c>
      <c r="V16" s="11">
        <v>3.5792639999999998</v>
      </c>
      <c r="W16" s="11">
        <v>3.5262153000000001</v>
      </c>
      <c r="X16" s="11">
        <v>3.4788019999999999</v>
      </c>
      <c r="Y16" s="11">
        <v>3.4365684000000001</v>
      </c>
      <c r="Z16" s="11">
        <v>3.3990567999999999</v>
      </c>
      <c r="AA16" s="11">
        <v>3.3658098000000001</v>
      </c>
      <c r="AB16" s="11">
        <v>3.3363711</v>
      </c>
      <c r="AC16" s="11">
        <v>3.3103155000000002</v>
      </c>
      <c r="AD16" s="11">
        <v>3.2873739999999998</v>
      </c>
      <c r="AE16" s="11">
        <v>3.2673260000000002</v>
      </c>
      <c r="AF16" s="11">
        <v>3.2499503000000001</v>
      </c>
      <c r="AG16" s="11">
        <v>3.2350254999999999</v>
      </c>
      <c r="AH16" s="11">
        <v>3.2223310000000001</v>
      </c>
      <c r="AI16" s="11">
        <v>3.2116454999999999</v>
      </c>
      <c r="AJ16" s="11">
        <v>3.2027477000000002</v>
      </c>
      <c r="AK16" s="11">
        <v>3.195417</v>
      </c>
      <c r="AL16" s="11">
        <v>3.189432</v>
      </c>
      <c r="AM16" s="11">
        <v>3.1845716999999998</v>
      </c>
      <c r="AN16" s="11">
        <v>3.180615</v>
      </c>
      <c r="AO16" s="11">
        <v>3.1773707</v>
      </c>
      <c r="AP16" s="11">
        <v>3.1747784000000001</v>
      </c>
      <c r="AQ16" s="11">
        <v>3.1728144999999999</v>
      </c>
      <c r="AR16" s="11">
        <v>3.1714547999999998</v>
      </c>
      <c r="AS16" s="11">
        <v>3.1706755000000002</v>
      </c>
      <c r="AT16" s="11">
        <v>3.1704526</v>
      </c>
      <c r="AU16" s="11">
        <v>3.1707622</v>
      </c>
      <c r="AV16" s="11">
        <v>3.1715805000000001</v>
      </c>
      <c r="AW16" s="11">
        <v>3.1728833999999999</v>
      </c>
      <c r="AX16" s="11">
        <v>3.1746470000000002</v>
      </c>
      <c r="AY16" s="11">
        <v>3.1768474000000002</v>
      </c>
      <c r="AZ16" s="11">
        <v>3.1794606999999999</v>
      </c>
      <c r="BA16" s="11">
        <v>3.1824648999999998</v>
      </c>
      <c r="BB16" s="11">
        <v>3.1858464</v>
      </c>
      <c r="BC16" s="11">
        <v>3.1895940999999999</v>
      </c>
      <c r="BD16" s="11">
        <v>3.1936968000000001</v>
      </c>
      <c r="BE16" s="11">
        <v>3.1981434000000002</v>
      </c>
      <c r="BF16" s="11">
        <v>3.2029226999999998</v>
      </c>
      <c r="BG16" s="11">
        <v>3.2080234000000001</v>
      </c>
      <c r="BH16" s="11">
        <v>3.2134345</v>
      </c>
      <c r="BI16" s="11">
        <v>3.2191448</v>
      </c>
      <c r="BJ16" s="11">
        <v>3.2251430000000001</v>
      </c>
      <c r="BK16" s="11">
        <v>3.2314181999999998</v>
      </c>
      <c r="BL16" s="11">
        <v>3.2379589000000002</v>
      </c>
      <c r="BM16" s="11">
        <v>3.2822065</v>
      </c>
      <c r="BN16" s="11">
        <v>3.3335096000000002</v>
      </c>
    </row>
    <row r="17" spans="1:66" x14ac:dyDescent="0.25">
      <c r="A17" s="5">
        <f t="shared" si="0"/>
        <v>45303</v>
      </c>
      <c r="B17" t="s">
        <v>840</v>
      </c>
      <c r="C17" s="3">
        <v>5.25</v>
      </c>
      <c r="D17" s="3">
        <v>5.1883999999999997</v>
      </c>
      <c r="E17" s="11">
        <v>5.1887350000000003</v>
      </c>
      <c r="F17" s="11">
        <v>5.1604989000000003</v>
      </c>
      <c r="G17" s="11">
        <v>5.0990228999999996</v>
      </c>
      <c r="H17" s="11">
        <v>4.9954140000000002</v>
      </c>
      <c r="I17" s="11">
        <v>4.8574653000000003</v>
      </c>
      <c r="J17" s="11">
        <v>4.7009555000000001</v>
      </c>
      <c r="K17" s="11">
        <v>4.5407209000000002</v>
      </c>
      <c r="L17" s="11">
        <v>4.3873024999999997</v>
      </c>
      <c r="M17" s="11">
        <v>4.2463179000000002</v>
      </c>
      <c r="N17" s="11">
        <v>4.1196491999999996</v>
      </c>
      <c r="O17" s="11">
        <v>4.0067671999999996</v>
      </c>
      <c r="P17" s="11">
        <v>3.9063379999999999</v>
      </c>
      <c r="Q17" s="11">
        <v>3.8150971</v>
      </c>
      <c r="R17" s="11">
        <v>3.7317977999999998</v>
      </c>
      <c r="S17" s="11">
        <v>3.6560160000000002</v>
      </c>
      <c r="T17" s="11">
        <v>3.5873251000000002</v>
      </c>
      <c r="U17" s="11">
        <v>3.5252984999999999</v>
      </c>
      <c r="V17" s="11">
        <v>3.4695121000000002</v>
      </c>
      <c r="W17" s="11">
        <v>3.4195369000000002</v>
      </c>
      <c r="X17" s="11">
        <v>3.374933</v>
      </c>
      <c r="Y17" s="11">
        <v>3.3352586</v>
      </c>
      <c r="Z17" s="11">
        <v>3.3000704000000001</v>
      </c>
      <c r="AA17" s="11">
        <v>3.2689254000000001</v>
      </c>
      <c r="AB17" s="11">
        <v>3.2413816</v>
      </c>
      <c r="AC17" s="11">
        <v>3.2170317000000002</v>
      </c>
      <c r="AD17" s="11">
        <v>3.1956270999999998</v>
      </c>
      <c r="AE17" s="11">
        <v>3.1769634999999998</v>
      </c>
      <c r="AF17" s="11">
        <v>3.1608361</v>
      </c>
      <c r="AG17" s="11">
        <v>3.1470400000000001</v>
      </c>
      <c r="AH17" s="11">
        <v>3.1353707000000002</v>
      </c>
      <c r="AI17" s="11">
        <v>3.1256235999999999</v>
      </c>
      <c r="AJ17" s="11">
        <v>3.1175937</v>
      </c>
      <c r="AK17" s="11">
        <v>3.1110766000000001</v>
      </c>
      <c r="AL17" s="11">
        <v>3.1058674000000002</v>
      </c>
      <c r="AM17" s="11">
        <v>3.1017614999999998</v>
      </c>
      <c r="AN17" s="11">
        <v>3.0985542000000001</v>
      </c>
      <c r="AO17" s="11">
        <v>3.0960678000000001</v>
      </c>
      <c r="AP17" s="11">
        <v>3.0942432000000002</v>
      </c>
      <c r="AQ17" s="11">
        <v>3.0930544000000002</v>
      </c>
      <c r="AR17" s="11">
        <v>3.0924751000000001</v>
      </c>
      <c r="AS17" s="11">
        <v>3.0924792999999999</v>
      </c>
      <c r="AT17" s="11">
        <v>3.0930407</v>
      </c>
      <c r="AU17" s="11">
        <v>3.0941333000000002</v>
      </c>
      <c r="AV17" s="11">
        <v>3.0957309</v>
      </c>
      <c r="AW17" s="11">
        <v>3.0978072000000001</v>
      </c>
      <c r="AX17" s="11">
        <v>3.1003362999999999</v>
      </c>
      <c r="AY17" s="11">
        <v>3.1032918999999999</v>
      </c>
      <c r="AZ17" s="11">
        <v>3.1066479</v>
      </c>
      <c r="BA17" s="11">
        <v>3.1103806999999999</v>
      </c>
      <c r="BB17" s="11">
        <v>3.1144783999999999</v>
      </c>
      <c r="BC17" s="11">
        <v>3.1189320999999999</v>
      </c>
      <c r="BD17" s="11">
        <v>3.1237330000000001</v>
      </c>
      <c r="BE17" s="11">
        <v>3.1288724000000001</v>
      </c>
      <c r="BF17" s="11">
        <v>3.1343415000000001</v>
      </c>
      <c r="BG17" s="11">
        <v>3.1401313000000002</v>
      </c>
      <c r="BH17" s="11">
        <v>3.1462333</v>
      </c>
      <c r="BI17" s="11">
        <v>3.1526383999999998</v>
      </c>
      <c r="BJ17" s="11">
        <v>3.1593379000000001</v>
      </c>
      <c r="BK17" s="11">
        <v>3.1663231999999999</v>
      </c>
      <c r="BL17" s="11">
        <v>3.1735852000000002</v>
      </c>
      <c r="BM17" s="11">
        <v>3.2224387999999999</v>
      </c>
      <c r="BN17" s="11">
        <v>3.2788018999999999</v>
      </c>
    </row>
    <row r="18" spans="1:66" x14ac:dyDescent="0.25">
      <c r="A18" s="5">
        <f t="shared" si="0"/>
        <v>45306</v>
      </c>
      <c r="B18" t="s">
        <v>841</v>
      </c>
      <c r="C18" s="3">
        <v>5.25</v>
      </c>
      <c r="D18" s="3">
        <v>5.1874000000000002</v>
      </c>
      <c r="E18" s="11">
        <v>5.1864986999999996</v>
      </c>
      <c r="F18" s="11">
        <v>5.1613939000000002</v>
      </c>
      <c r="G18" s="11">
        <v>5.1015344999999996</v>
      </c>
      <c r="H18" s="11">
        <v>4.9956199000000003</v>
      </c>
      <c r="I18" s="11">
        <v>4.8521907999999998</v>
      </c>
      <c r="J18" s="11">
        <v>4.6889729999999998</v>
      </c>
      <c r="K18" s="11">
        <v>4.5229898000000004</v>
      </c>
      <c r="L18" s="11">
        <v>4.3655984999999999</v>
      </c>
      <c r="M18" s="11">
        <v>4.2226676999999997</v>
      </c>
      <c r="N18" s="11">
        <v>4.0950553999999997</v>
      </c>
      <c r="O18" s="11">
        <v>3.9821699000000002</v>
      </c>
      <c r="P18" s="11">
        <v>3.8821870000000001</v>
      </c>
      <c r="Q18" s="11">
        <v>3.7914805999999999</v>
      </c>
      <c r="R18" s="11">
        <v>3.7087614000000002</v>
      </c>
      <c r="S18" s="11">
        <v>3.6335690999999999</v>
      </c>
      <c r="T18" s="11">
        <v>3.5654406999999999</v>
      </c>
      <c r="U18" s="11">
        <v>3.5039132999999998</v>
      </c>
      <c r="V18" s="11">
        <v>3.4485261999999999</v>
      </c>
      <c r="W18" s="11">
        <v>3.3988263000000001</v>
      </c>
      <c r="X18" s="11">
        <v>3.3543965999999998</v>
      </c>
      <c r="Y18" s="11">
        <v>3.3148308000000002</v>
      </c>
      <c r="Z18" s="11">
        <v>3.2797206000000001</v>
      </c>
      <c r="AA18" s="11">
        <v>3.2486581999999999</v>
      </c>
      <c r="AB18" s="11">
        <v>3.2212367999999998</v>
      </c>
      <c r="AC18" s="11">
        <v>3.1970774999999998</v>
      </c>
      <c r="AD18" s="11">
        <v>3.1759309</v>
      </c>
      <c r="AE18" s="11">
        <v>3.1575840999999998</v>
      </c>
      <c r="AF18" s="11">
        <v>3.1418233</v>
      </c>
      <c r="AG18" s="11">
        <v>3.1284345999999998</v>
      </c>
      <c r="AH18" s="11">
        <v>3.1172049999999998</v>
      </c>
      <c r="AI18" s="11">
        <v>3.1079205999999999</v>
      </c>
      <c r="AJ18" s="11">
        <v>3.1003677999999999</v>
      </c>
      <c r="AK18" s="11">
        <v>3.0943333000000002</v>
      </c>
      <c r="AL18" s="11">
        <v>3.0896034000000001</v>
      </c>
      <c r="AM18" s="11">
        <v>3.0859646000000001</v>
      </c>
      <c r="AN18" s="11">
        <v>3.0832033000000001</v>
      </c>
      <c r="AO18" s="11">
        <v>3.0811348000000001</v>
      </c>
      <c r="AP18" s="11">
        <v>3.0797021999999998</v>
      </c>
      <c r="AQ18" s="11">
        <v>3.0788836000000002</v>
      </c>
      <c r="AR18" s="11">
        <v>3.0786570000000002</v>
      </c>
      <c r="AS18" s="11">
        <v>3.0790008000000002</v>
      </c>
      <c r="AT18" s="11">
        <v>3.0798928999999999</v>
      </c>
      <c r="AU18" s="11">
        <v>3.0813115</v>
      </c>
      <c r="AV18" s="11">
        <v>3.0832348000000001</v>
      </c>
      <c r="AW18" s="11">
        <v>3.0856409</v>
      </c>
      <c r="AX18" s="11">
        <v>3.088508</v>
      </c>
      <c r="AY18" s="11">
        <v>3.0918142999999998</v>
      </c>
      <c r="AZ18" s="11">
        <v>3.0955377999999998</v>
      </c>
      <c r="BA18" s="11">
        <v>3.0996584</v>
      </c>
      <c r="BB18" s="11">
        <v>3.1041661999999999</v>
      </c>
      <c r="BC18" s="11">
        <v>3.109054</v>
      </c>
      <c r="BD18" s="11">
        <v>3.1143149000000001</v>
      </c>
      <c r="BE18" s="11">
        <v>3.1199422000000001</v>
      </c>
      <c r="BF18" s="11">
        <v>3.1259288000000001</v>
      </c>
      <c r="BG18" s="11">
        <v>3.1322676999999999</v>
      </c>
      <c r="BH18" s="11">
        <v>3.1389521999999999</v>
      </c>
      <c r="BI18" s="11">
        <v>3.1459752999999999</v>
      </c>
      <c r="BJ18" s="11">
        <v>3.15333</v>
      </c>
      <c r="BK18" s="11">
        <v>3.1610095</v>
      </c>
      <c r="BL18" s="11">
        <v>3.1690068</v>
      </c>
      <c r="BM18" s="11">
        <v>3.2230363</v>
      </c>
      <c r="BN18" s="11">
        <v>3.2852853999999998</v>
      </c>
    </row>
    <row r="19" spans="1:66" x14ac:dyDescent="0.25">
      <c r="A19" s="5">
        <f t="shared" si="0"/>
        <v>45307</v>
      </c>
      <c r="B19" t="s">
        <v>842</v>
      </c>
      <c r="C19" s="3">
        <v>5.25</v>
      </c>
      <c r="D19" s="3">
        <v>5.1875999999999998</v>
      </c>
      <c r="E19" s="11">
        <v>5.1912832</v>
      </c>
      <c r="F19" s="11">
        <v>5.1664072000000001</v>
      </c>
      <c r="G19" s="11">
        <v>5.1080097000000002</v>
      </c>
      <c r="H19" s="11">
        <v>5.0063493000000001</v>
      </c>
      <c r="I19" s="11">
        <v>4.8679759999999996</v>
      </c>
      <c r="J19" s="11">
        <v>4.7086041999999999</v>
      </c>
      <c r="K19" s="11">
        <v>4.5445595000000001</v>
      </c>
      <c r="L19" s="11">
        <v>4.3872499999999999</v>
      </c>
      <c r="M19" s="11">
        <v>4.2424888000000003</v>
      </c>
      <c r="N19" s="11">
        <v>4.1116752999999999</v>
      </c>
      <c r="O19" s="11">
        <v>3.9942375999999999</v>
      </c>
      <c r="P19" s="11">
        <v>3.8892679000000001</v>
      </c>
      <c r="Q19" s="11">
        <v>3.7938850999999998</v>
      </c>
      <c r="R19" s="11">
        <v>3.7070630000000002</v>
      </c>
      <c r="S19" s="11">
        <v>3.6284901999999999</v>
      </c>
      <c r="T19" s="11">
        <v>3.557852</v>
      </c>
      <c r="U19" s="11">
        <v>3.4948342000000001</v>
      </c>
      <c r="V19" s="11">
        <v>3.4391248000000001</v>
      </c>
      <c r="W19" s="11">
        <v>3.3903463999999999</v>
      </c>
      <c r="X19" s="11">
        <v>3.3478821000000001</v>
      </c>
      <c r="Y19" s="11">
        <v>3.3110591</v>
      </c>
      <c r="Z19" s="11">
        <v>3.2792031000000001</v>
      </c>
      <c r="AA19" s="11">
        <v>3.2516403</v>
      </c>
      <c r="AB19" s="11">
        <v>3.2276975000000001</v>
      </c>
      <c r="AC19" s="11">
        <v>3.2067727000000001</v>
      </c>
      <c r="AD19" s="11">
        <v>3.1885810000000001</v>
      </c>
      <c r="AE19" s="11">
        <v>3.1729261000000002</v>
      </c>
      <c r="AF19" s="11">
        <v>3.1596107</v>
      </c>
      <c r="AG19" s="11">
        <v>3.1484378</v>
      </c>
      <c r="AH19" s="11">
        <v>3.1392107</v>
      </c>
      <c r="AI19" s="11">
        <v>3.1317324000000002</v>
      </c>
      <c r="AJ19" s="11">
        <v>3.1258056999999999</v>
      </c>
      <c r="AK19" s="11">
        <v>3.1212339999999998</v>
      </c>
      <c r="AL19" s="11">
        <v>3.1178202000000002</v>
      </c>
      <c r="AM19" s="11">
        <v>3.1153673999999998</v>
      </c>
      <c r="AN19" s="11">
        <v>3.1136786000000001</v>
      </c>
      <c r="AO19" s="11">
        <v>3.1125797999999998</v>
      </c>
      <c r="AP19" s="11">
        <v>3.1120196999999998</v>
      </c>
      <c r="AQ19" s="11">
        <v>3.1119886999999999</v>
      </c>
      <c r="AR19" s="11">
        <v>3.1124767000000002</v>
      </c>
      <c r="AS19" s="11">
        <v>3.1134738999999998</v>
      </c>
      <c r="AT19" s="11">
        <v>3.1149705000000001</v>
      </c>
      <c r="AU19" s="11">
        <v>3.1169565000000001</v>
      </c>
      <c r="AV19" s="11">
        <v>3.1194223000000001</v>
      </c>
      <c r="AW19" s="11">
        <v>3.1223578000000001</v>
      </c>
      <c r="AX19" s="11">
        <v>3.1257533</v>
      </c>
      <c r="AY19" s="11">
        <v>3.1295988000000001</v>
      </c>
      <c r="AZ19" s="11">
        <v>3.1338846</v>
      </c>
      <c r="BA19" s="11">
        <v>3.1386004999999999</v>
      </c>
      <c r="BB19" s="11">
        <v>3.1437357000000001</v>
      </c>
      <c r="BC19" s="11">
        <v>3.1492789000000001</v>
      </c>
      <c r="BD19" s="11">
        <v>3.1552190000000002</v>
      </c>
      <c r="BE19" s="11">
        <v>3.1615448000000002</v>
      </c>
      <c r="BF19" s="11">
        <v>3.1682450000000002</v>
      </c>
      <c r="BG19" s="11">
        <v>3.1753084</v>
      </c>
      <c r="BH19" s="11">
        <v>3.1827239999999999</v>
      </c>
      <c r="BI19" s="11">
        <v>3.1904802999999999</v>
      </c>
      <c r="BJ19" s="11">
        <v>3.1985663</v>
      </c>
      <c r="BK19" s="11">
        <v>3.2069709</v>
      </c>
      <c r="BL19" s="11">
        <v>3.2156826000000001</v>
      </c>
      <c r="BM19" s="11">
        <v>3.2737519000000002</v>
      </c>
      <c r="BN19" s="11">
        <v>3.3398984999999999</v>
      </c>
    </row>
    <row r="20" spans="1:66" x14ac:dyDescent="0.25">
      <c r="A20" s="5">
        <f t="shared" si="0"/>
        <v>45308</v>
      </c>
      <c r="B20" t="s">
        <v>843</v>
      </c>
      <c r="C20" s="3">
        <v>5.25</v>
      </c>
      <c r="D20" s="3">
        <v>5.1879999999999997</v>
      </c>
      <c r="E20" s="11">
        <v>5.1870647999999999</v>
      </c>
      <c r="F20" s="11">
        <v>5.1803457999999996</v>
      </c>
      <c r="G20" s="11">
        <v>5.1485105000000004</v>
      </c>
      <c r="H20" s="11">
        <v>5.0809502000000002</v>
      </c>
      <c r="I20" s="11">
        <v>4.9811300000000003</v>
      </c>
      <c r="J20" s="11">
        <v>4.8598482000000001</v>
      </c>
      <c r="K20" s="11">
        <v>4.7298052000000004</v>
      </c>
      <c r="L20" s="11">
        <v>4.6007116999999997</v>
      </c>
      <c r="M20" s="11">
        <v>4.4787318999999997</v>
      </c>
      <c r="N20" s="11">
        <v>4.3664604000000002</v>
      </c>
      <c r="O20" s="11">
        <v>4.2645356999999997</v>
      </c>
      <c r="P20" s="11">
        <v>4.1724997000000004</v>
      </c>
      <c r="Q20" s="11">
        <v>4.0877527000000002</v>
      </c>
      <c r="R20" s="11">
        <v>4.0093645000000002</v>
      </c>
      <c r="S20" s="11">
        <v>3.9370579000000001</v>
      </c>
      <c r="T20" s="11">
        <v>3.8705528999999999</v>
      </c>
      <c r="U20" s="11">
        <v>3.8095699000000001</v>
      </c>
      <c r="V20" s="11">
        <v>3.7538311000000002</v>
      </c>
      <c r="W20" s="11">
        <v>3.7030482999999998</v>
      </c>
      <c r="X20" s="11">
        <v>3.6569007999999998</v>
      </c>
      <c r="Y20" s="11">
        <v>3.6150617999999999</v>
      </c>
      <c r="Z20" s="11">
        <v>3.5772029000000001</v>
      </c>
      <c r="AA20" s="11">
        <v>3.5429957000000001</v>
      </c>
      <c r="AB20" s="11">
        <v>3.5121131999999999</v>
      </c>
      <c r="AC20" s="11">
        <v>3.4842456999999998</v>
      </c>
      <c r="AD20" s="11">
        <v>3.4591839000000002</v>
      </c>
      <c r="AE20" s="11">
        <v>3.4367527</v>
      </c>
      <c r="AF20" s="11">
        <v>3.4167765000000001</v>
      </c>
      <c r="AG20" s="11">
        <v>3.3990794000000002</v>
      </c>
      <c r="AH20" s="11">
        <v>3.3834865000000001</v>
      </c>
      <c r="AI20" s="11">
        <v>3.3698220999999999</v>
      </c>
      <c r="AJ20" s="11">
        <v>3.3579105</v>
      </c>
      <c r="AK20" s="11">
        <v>3.3475765000000002</v>
      </c>
      <c r="AL20" s="11">
        <v>3.3386445</v>
      </c>
      <c r="AM20" s="11">
        <v>3.3309389</v>
      </c>
      <c r="AN20" s="11">
        <v>3.3242843999999998</v>
      </c>
      <c r="AO20" s="11">
        <v>3.3185256000000001</v>
      </c>
      <c r="AP20" s="11">
        <v>3.3136055</v>
      </c>
      <c r="AQ20" s="11">
        <v>3.3094972999999999</v>
      </c>
      <c r="AR20" s="11">
        <v>3.3061737</v>
      </c>
      <c r="AS20" s="11">
        <v>3.3036078999999998</v>
      </c>
      <c r="AT20" s="11">
        <v>3.3017729</v>
      </c>
      <c r="AU20" s="11">
        <v>3.3006414999999998</v>
      </c>
      <c r="AV20" s="11">
        <v>3.3001868999999999</v>
      </c>
      <c r="AW20" s="11">
        <v>3.3003819000000001</v>
      </c>
      <c r="AX20" s="11">
        <v>3.3011997000000002</v>
      </c>
      <c r="AY20" s="11">
        <v>3.3026130999999999</v>
      </c>
      <c r="AZ20" s="11">
        <v>3.3045952999999999</v>
      </c>
      <c r="BA20" s="11">
        <v>3.3071204999999999</v>
      </c>
      <c r="BB20" s="11">
        <v>3.3101696</v>
      </c>
      <c r="BC20" s="11">
        <v>3.3137253000000002</v>
      </c>
      <c r="BD20" s="11">
        <v>3.3177699999999999</v>
      </c>
      <c r="BE20" s="11">
        <v>3.3222865000000001</v>
      </c>
      <c r="BF20" s="11">
        <v>3.3272571000000002</v>
      </c>
      <c r="BG20" s="11">
        <v>3.3326646000000002</v>
      </c>
      <c r="BH20" s="11">
        <v>3.3384915999999998</v>
      </c>
      <c r="BI20" s="11">
        <v>3.3447203999999999</v>
      </c>
      <c r="BJ20" s="11">
        <v>3.3513339000000002</v>
      </c>
      <c r="BK20" s="11">
        <v>3.3583145000000001</v>
      </c>
      <c r="BL20" s="11">
        <v>3.3656448000000001</v>
      </c>
      <c r="BM20" s="11">
        <v>3.4160227000000001</v>
      </c>
      <c r="BN20" s="11">
        <v>3.4747675</v>
      </c>
    </row>
    <row r="21" spans="1:66" x14ac:dyDescent="0.25">
      <c r="A21" s="5">
        <f t="shared" si="0"/>
        <v>45309</v>
      </c>
      <c r="B21" t="s">
        <v>844</v>
      </c>
      <c r="C21" s="3">
        <v>5.25</v>
      </c>
      <c r="D21" s="3">
        <v>5.1882999999999999</v>
      </c>
      <c r="E21" s="11">
        <v>5.1869164000000003</v>
      </c>
      <c r="F21" s="11">
        <v>5.1776901000000004</v>
      </c>
      <c r="G21" s="11">
        <v>5.1408351999999997</v>
      </c>
      <c r="H21" s="11">
        <v>5.0663888999999998</v>
      </c>
      <c r="I21" s="11">
        <v>4.9579611999999997</v>
      </c>
      <c r="J21" s="11">
        <v>4.8290191</v>
      </c>
      <c r="K21" s="11">
        <v>4.6930677000000003</v>
      </c>
      <c r="L21" s="11">
        <v>4.5596575000000001</v>
      </c>
      <c r="M21" s="11">
        <v>4.4343028999999996</v>
      </c>
      <c r="N21" s="11">
        <v>4.3189016999999996</v>
      </c>
      <c r="O21" s="11">
        <v>4.2137297</v>
      </c>
      <c r="P21" s="11">
        <v>4.1179306000000002</v>
      </c>
      <c r="Q21" s="11">
        <v>4.0287191</v>
      </c>
      <c r="R21" s="11">
        <v>3.9452891999999999</v>
      </c>
      <c r="S21" s="11">
        <v>3.8677035000000002</v>
      </c>
      <c r="T21" s="11">
        <v>3.7960221999999999</v>
      </c>
      <c r="U21" s="11">
        <v>3.7303058</v>
      </c>
      <c r="V21" s="11">
        <v>3.670617</v>
      </c>
      <c r="W21" s="11">
        <v>3.6169267000000001</v>
      </c>
      <c r="X21" s="11">
        <v>3.5688651999999998</v>
      </c>
      <c r="Y21" s="11">
        <v>3.5259830999999999</v>
      </c>
      <c r="Z21" s="11">
        <v>3.4878293999999999</v>
      </c>
      <c r="AA21" s="11">
        <v>3.4539534000000001</v>
      </c>
      <c r="AB21" s="11">
        <v>3.4239054000000002</v>
      </c>
      <c r="AC21" s="11">
        <v>3.3972655</v>
      </c>
      <c r="AD21" s="11">
        <v>3.3737640999999998</v>
      </c>
      <c r="AE21" s="11">
        <v>3.3531784</v>
      </c>
      <c r="AF21" s="11">
        <v>3.3352845000000002</v>
      </c>
      <c r="AG21" s="11">
        <v>3.3198588999999998</v>
      </c>
      <c r="AH21" s="11">
        <v>3.3066783000000002</v>
      </c>
      <c r="AI21" s="11">
        <v>3.2955192000000002</v>
      </c>
      <c r="AJ21" s="11">
        <v>3.2861579000000001</v>
      </c>
      <c r="AK21" s="11">
        <v>3.2783712999999999</v>
      </c>
      <c r="AL21" s="11">
        <v>3.2719356999999998</v>
      </c>
      <c r="AM21" s="11">
        <v>3.2666274999999998</v>
      </c>
      <c r="AN21" s="11">
        <v>3.2622235000000002</v>
      </c>
      <c r="AO21" s="11">
        <v>3.2585313</v>
      </c>
      <c r="AP21" s="11">
        <v>3.2554962999999999</v>
      </c>
      <c r="AQ21" s="11">
        <v>3.2531021999999998</v>
      </c>
      <c r="AR21" s="11">
        <v>3.2513323000000001</v>
      </c>
      <c r="AS21" s="11">
        <v>3.2501701000000001</v>
      </c>
      <c r="AT21" s="11">
        <v>3.2495992</v>
      </c>
      <c r="AU21" s="11">
        <v>3.249603</v>
      </c>
      <c r="AV21" s="11">
        <v>3.250165</v>
      </c>
      <c r="AW21" s="11">
        <v>3.2512688000000001</v>
      </c>
      <c r="AX21" s="11">
        <v>3.2528977000000001</v>
      </c>
      <c r="AY21" s="11">
        <v>3.2550354000000001</v>
      </c>
      <c r="AZ21" s="11">
        <v>3.2576651999999999</v>
      </c>
      <c r="BA21" s="11">
        <v>3.2607713</v>
      </c>
      <c r="BB21" s="11">
        <v>3.2643407999999998</v>
      </c>
      <c r="BC21" s="11">
        <v>3.2683613</v>
      </c>
      <c r="BD21" s="11">
        <v>3.2728207</v>
      </c>
      <c r="BE21" s="11">
        <v>3.2777067999999998</v>
      </c>
      <c r="BF21" s="11">
        <v>3.2830073999999998</v>
      </c>
      <c r="BG21" s="11">
        <v>3.2887100999999999</v>
      </c>
      <c r="BH21" s="11">
        <v>3.2948029999999999</v>
      </c>
      <c r="BI21" s="11">
        <v>3.3012736999999999</v>
      </c>
      <c r="BJ21" s="11">
        <v>3.3081098999999998</v>
      </c>
      <c r="BK21" s="11">
        <v>3.3152995999999999</v>
      </c>
      <c r="BL21" s="11">
        <v>3.3228304</v>
      </c>
      <c r="BM21" s="11">
        <v>3.3743970000000001</v>
      </c>
      <c r="BN21" s="11">
        <v>3.4345602</v>
      </c>
    </row>
    <row r="22" spans="1:66" x14ac:dyDescent="0.25">
      <c r="A22" s="5">
        <f t="shared" si="0"/>
        <v>45310</v>
      </c>
      <c r="B22" t="s">
        <v>845</v>
      </c>
      <c r="C22" s="3">
        <v>5.25</v>
      </c>
      <c r="D22" s="3">
        <v>5.1875999999999998</v>
      </c>
      <c r="E22" s="11">
        <v>5.1887527999999996</v>
      </c>
      <c r="F22" s="11">
        <v>5.1780002999999999</v>
      </c>
      <c r="G22" s="11">
        <v>5.1399207999999996</v>
      </c>
      <c r="H22" s="11">
        <v>5.0660791999999999</v>
      </c>
      <c r="I22" s="11">
        <v>4.9607850999999998</v>
      </c>
      <c r="J22" s="11">
        <v>4.8358841999999997</v>
      </c>
      <c r="K22" s="11">
        <v>4.7040654999999996</v>
      </c>
      <c r="L22" s="11">
        <v>4.5747957000000001</v>
      </c>
      <c r="M22" s="11">
        <v>4.4535067000000002</v>
      </c>
      <c r="N22" s="11">
        <v>4.3424420000000001</v>
      </c>
      <c r="O22" s="11">
        <v>4.2414709000000004</v>
      </c>
      <c r="P22" s="11">
        <v>4.1495841000000002</v>
      </c>
      <c r="Q22" s="11">
        <v>4.0640079</v>
      </c>
      <c r="R22" s="11">
        <v>3.9839484000000001</v>
      </c>
      <c r="S22" s="11">
        <v>3.9094061999999998</v>
      </c>
      <c r="T22" s="11">
        <v>3.8403786000000002</v>
      </c>
      <c r="U22" s="11">
        <v>3.7768635000000002</v>
      </c>
      <c r="V22" s="11">
        <v>3.718861</v>
      </c>
      <c r="W22" s="11">
        <v>3.6663114999999999</v>
      </c>
      <c r="X22" s="11">
        <v>3.6188894999999999</v>
      </c>
      <c r="Y22" s="11">
        <v>3.5761943</v>
      </c>
      <c r="Z22" s="11">
        <v>3.5378231000000002</v>
      </c>
      <c r="AA22" s="11">
        <v>3.5033734999999999</v>
      </c>
      <c r="AB22" s="11">
        <v>3.4724444000000001</v>
      </c>
      <c r="AC22" s="11">
        <v>3.4446637</v>
      </c>
      <c r="AD22" s="11">
        <v>3.4197932</v>
      </c>
      <c r="AE22" s="11">
        <v>3.3976326000000001</v>
      </c>
      <c r="AF22" s="11">
        <v>3.3779807000000002</v>
      </c>
      <c r="AG22" s="11">
        <v>3.3606364000000002</v>
      </c>
      <c r="AH22" s="11">
        <v>3.3453992000000001</v>
      </c>
      <c r="AI22" s="11">
        <v>3.332068</v>
      </c>
      <c r="AJ22" s="11">
        <v>3.3204416999999999</v>
      </c>
      <c r="AK22" s="11">
        <v>3.3103197</v>
      </c>
      <c r="AL22" s="11">
        <v>3.3015010999999999</v>
      </c>
      <c r="AM22" s="11">
        <v>3.2937846999999998</v>
      </c>
      <c r="AN22" s="11">
        <v>3.2869698000000001</v>
      </c>
      <c r="AO22" s="11">
        <v>3.2808836000000001</v>
      </c>
      <c r="AP22" s="11">
        <v>3.2754764999999999</v>
      </c>
      <c r="AQ22" s="11">
        <v>3.2707334000000001</v>
      </c>
      <c r="AR22" s="11">
        <v>3.2666390999999999</v>
      </c>
      <c r="AS22" s="11">
        <v>3.2631784000000001</v>
      </c>
      <c r="AT22" s="11">
        <v>3.2603360000000001</v>
      </c>
      <c r="AU22" s="11">
        <v>3.2580966999999998</v>
      </c>
      <c r="AV22" s="11">
        <v>3.2564451999999999</v>
      </c>
      <c r="AW22" s="11">
        <v>3.2553664000000002</v>
      </c>
      <c r="AX22" s="11">
        <v>3.2548450999999998</v>
      </c>
      <c r="AY22" s="11">
        <v>3.2548659</v>
      </c>
      <c r="AZ22" s="11">
        <v>3.2554135999999998</v>
      </c>
      <c r="BA22" s="11">
        <v>3.2564736000000001</v>
      </c>
      <c r="BB22" s="11">
        <v>3.2580330000000002</v>
      </c>
      <c r="BC22" s="11">
        <v>3.2600796000000001</v>
      </c>
      <c r="BD22" s="11">
        <v>3.2626013</v>
      </c>
      <c r="BE22" s="11">
        <v>3.2655858000000002</v>
      </c>
      <c r="BF22" s="11">
        <v>3.269021</v>
      </c>
      <c r="BG22" s="11">
        <v>3.2728947000000002</v>
      </c>
      <c r="BH22" s="11">
        <v>3.2771946999999999</v>
      </c>
      <c r="BI22" s="11">
        <v>3.2819086999999998</v>
      </c>
      <c r="BJ22" s="11">
        <v>3.2870246000000001</v>
      </c>
      <c r="BK22" s="11">
        <v>3.2925303000000001</v>
      </c>
      <c r="BL22" s="11">
        <v>3.2984133999999998</v>
      </c>
      <c r="BM22" s="11">
        <v>3.3409002999999999</v>
      </c>
      <c r="BN22" s="11">
        <v>3.3935567</v>
      </c>
    </row>
    <row r="23" spans="1:66" x14ac:dyDescent="0.25">
      <c r="A23" s="5">
        <f t="shared" si="0"/>
        <v>45313</v>
      </c>
      <c r="B23" t="s">
        <v>846</v>
      </c>
      <c r="C23" s="3">
        <v>5.25</v>
      </c>
      <c r="D23" s="3">
        <v>5.1879</v>
      </c>
      <c r="E23" s="11">
        <v>5.1876758000000001</v>
      </c>
      <c r="F23" s="11">
        <v>5.1735163000000002</v>
      </c>
      <c r="G23" s="11">
        <v>5.1304359000000002</v>
      </c>
      <c r="H23" s="11">
        <v>5.0506997</v>
      </c>
      <c r="I23" s="11">
        <v>4.9406131999999996</v>
      </c>
      <c r="J23" s="11">
        <v>4.8124133000000002</v>
      </c>
      <c r="K23" s="11">
        <v>4.6785996000000001</v>
      </c>
      <c r="L23" s="11">
        <v>4.5482889999999996</v>
      </c>
      <c r="M23" s="11">
        <v>4.4266204</v>
      </c>
      <c r="N23" s="11">
        <v>4.3151827999999997</v>
      </c>
      <c r="O23" s="11">
        <v>4.2142325999999999</v>
      </c>
      <c r="P23" s="11">
        <v>4.1228926000000001</v>
      </c>
      <c r="Q23" s="11">
        <v>4.0394158999999998</v>
      </c>
      <c r="R23" s="11">
        <v>3.9630131</v>
      </c>
      <c r="S23" s="11">
        <v>3.8932351000000001</v>
      </c>
      <c r="T23" s="11">
        <v>3.8296296999999999</v>
      </c>
      <c r="U23" s="11">
        <v>3.7717453000000001</v>
      </c>
      <c r="V23" s="11">
        <v>3.7191320999999999</v>
      </c>
      <c r="W23" s="11">
        <v>3.6713504000000001</v>
      </c>
      <c r="X23" s="11">
        <v>3.6280057999999999</v>
      </c>
      <c r="Y23" s="11">
        <v>3.5887163000000002</v>
      </c>
      <c r="Z23" s="11">
        <v>3.5530986000000002</v>
      </c>
      <c r="AA23" s="11">
        <v>3.5207690999999999</v>
      </c>
      <c r="AB23" s="11">
        <v>3.4913457999999999</v>
      </c>
      <c r="AC23" s="11">
        <v>3.4644813999999999</v>
      </c>
      <c r="AD23" s="11">
        <v>3.4399885000000001</v>
      </c>
      <c r="AE23" s="11">
        <v>3.4177247999999998</v>
      </c>
      <c r="AF23" s="11">
        <v>3.3975468000000002</v>
      </c>
      <c r="AG23" s="11">
        <v>3.3793112999999999</v>
      </c>
      <c r="AH23" s="11">
        <v>3.3628757999999999</v>
      </c>
      <c r="AI23" s="11">
        <v>3.3480968999999998</v>
      </c>
      <c r="AJ23" s="11">
        <v>3.3348315999999998</v>
      </c>
      <c r="AK23" s="11">
        <v>3.322937</v>
      </c>
      <c r="AL23" s="11">
        <v>3.3122699999999998</v>
      </c>
      <c r="AM23" s="11">
        <v>3.3026875000000002</v>
      </c>
      <c r="AN23" s="11">
        <v>3.2940466000000002</v>
      </c>
      <c r="AO23" s="11">
        <v>3.2862231</v>
      </c>
      <c r="AP23" s="11">
        <v>3.2791755</v>
      </c>
      <c r="AQ23" s="11">
        <v>3.2728858999999999</v>
      </c>
      <c r="AR23" s="11">
        <v>3.2673356999999998</v>
      </c>
      <c r="AS23" s="11">
        <v>3.2625066999999999</v>
      </c>
      <c r="AT23" s="11">
        <v>3.2583806000000002</v>
      </c>
      <c r="AU23" s="11">
        <v>3.2549391000000001</v>
      </c>
      <c r="AV23" s="11">
        <v>3.2521639000000002</v>
      </c>
      <c r="AW23" s="11">
        <v>3.2500366000000001</v>
      </c>
      <c r="AX23" s="11">
        <v>3.2485390999999999</v>
      </c>
      <c r="AY23" s="11">
        <v>3.2476528999999998</v>
      </c>
      <c r="AZ23" s="11">
        <v>3.2473597000000001</v>
      </c>
      <c r="BA23" s="11">
        <v>3.2476419999999999</v>
      </c>
      <c r="BB23" s="11">
        <v>3.2484853</v>
      </c>
      <c r="BC23" s="11">
        <v>3.2498762999999999</v>
      </c>
      <c r="BD23" s="11">
        <v>3.2518020000000001</v>
      </c>
      <c r="BE23" s="11">
        <v>3.2542491</v>
      </c>
      <c r="BF23" s="11">
        <v>3.2572043000000002</v>
      </c>
      <c r="BG23" s="11">
        <v>3.2606544</v>
      </c>
      <c r="BH23" s="11">
        <v>3.2645862999999999</v>
      </c>
      <c r="BI23" s="11">
        <v>3.2689867000000001</v>
      </c>
      <c r="BJ23" s="11">
        <v>3.2738421999999998</v>
      </c>
      <c r="BK23" s="11">
        <v>3.2791399000000001</v>
      </c>
      <c r="BL23" s="11">
        <v>3.2848663999999999</v>
      </c>
      <c r="BM23" s="11">
        <v>3.3273443999999999</v>
      </c>
      <c r="BN23" s="11">
        <v>3.3810345000000002</v>
      </c>
    </row>
    <row r="24" spans="1:66" x14ac:dyDescent="0.25">
      <c r="A24" s="5">
        <f t="shared" si="0"/>
        <v>45314</v>
      </c>
      <c r="B24" t="s">
        <v>847</v>
      </c>
      <c r="C24" s="3">
        <v>5.25</v>
      </c>
      <c r="D24" s="3">
        <v>5.1872999999999996</v>
      </c>
      <c r="E24" s="11">
        <v>5.1859941000000003</v>
      </c>
      <c r="F24" s="11">
        <v>5.1749590000000003</v>
      </c>
      <c r="G24" s="11">
        <v>5.1400496000000002</v>
      </c>
      <c r="H24" s="11">
        <v>5.0725395999999998</v>
      </c>
      <c r="I24" s="11">
        <v>4.9760911999999999</v>
      </c>
      <c r="J24" s="11">
        <v>4.8604414</v>
      </c>
      <c r="K24" s="11">
        <v>4.7365585000000001</v>
      </c>
      <c r="L24" s="11">
        <v>4.6134215999999997</v>
      </c>
      <c r="M24" s="11">
        <v>4.4966809999999997</v>
      </c>
      <c r="N24" s="11">
        <v>4.3890212000000002</v>
      </c>
      <c r="O24" s="11">
        <v>4.2910855999999997</v>
      </c>
      <c r="P24" s="11">
        <v>4.2025816999999996</v>
      </c>
      <c r="Q24" s="11">
        <v>4.1210901</v>
      </c>
      <c r="R24" s="11">
        <v>4.0457403000000003</v>
      </c>
      <c r="S24" s="11">
        <v>3.9762845000000002</v>
      </c>
      <c r="T24" s="11">
        <v>3.9124720000000002</v>
      </c>
      <c r="U24" s="11">
        <v>3.8540524</v>
      </c>
      <c r="V24" s="11">
        <v>3.8007773999999999</v>
      </c>
      <c r="W24" s="11">
        <v>3.7523740000000001</v>
      </c>
      <c r="X24" s="11">
        <v>3.7084834</v>
      </c>
      <c r="Y24" s="11">
        <v>3.6687280000000002</v>
      </c>
      <c r="Z24" s="11">
        <v>3.6327286999999999</v>
      </c>
      <c r="AA24" s="11">
        <v>3.6001064</v>
      </c>
      <c r="AB24" s="11">
        <v>3.5704832</v>
      </c>
      <c r="AC24" s="11">
        <v>3.5435145000000001</v>
      </c>
      <c r="AD24" s="11">
        <v>3.5190070000000002</v>
      </c>
      <c r="AE24" s="11">
        <v>3.4968102999999999</v>
      </c>
      <c r="AF24" s="11">
        <v>3.4767730999999999</v>
      </c>
      <c r="AG24" s="11">
        <v>3.4587441000000001</v>
      </c>
      <c r="AH24" s="11">
        <v>3.4425726999999999</v>
      </c>
      <c r="AI24" s="11">
        <v>3.4281076000000001</v>
      </c>
      <c r="AJ24" s="11">
        <v>3.4151975999999999</v>
      </c>
      <c r="AK24" s="11">
        <v>3.4036919999999999</v>
      </c>
      <c r="AL24" s="11">
        <v>3.3934397000000001</v>
      </c>
      <c r="AM24" s="11">
        <v>3.3842894000000001</v>
      </c>
      <c r="AN24" s="11">
        <v>3.3760902000000002</v>
      </c>
      <c r="AO24" s="11">
        <v>3.3687071999999998</v>
      </c>
      <c r="AP24" s="11">
        <v>3.3620912000000001</v>
      </c>
      <c r="AQ24" s="11">
        <v>3.3562224999999999</v>
      </c>
      <c r="AR24" s="11">
        <v>3.3510808999999999</v>
      </c>
      <c r="AS24" s="11">
        <v>3.3466464999999999</v>
      </c>
      <c r="AT24" s="11">
        <v>3.3428993999999999</v>
      </c>
      <c r="AU24" s="11">
        <v>3.3398194999999999</v>
      </c>
      <c r="AV24" s="11">
        <v>3.3373868999999998</v>
      </c>
      <c r="AW24" s="11">
        <v>3.3355815</v>
      </c>
      <c r="AX24" s="11">
        <v>3.3343834999999999</v>
      </c>
      <c r="AY24" s="11">
        <v>3.3337726999999999</v>
      </c>
      <c r="AZ24" s="11">
        <v>3.3337292999999999</v>
      </c>
      <c r="BA24" s="11">
        <v>3.3342339999999999</v>
      </c>
      <c r="BB24" s="11">
        <v>3.3352710999999999</v>
      </c>
      <c r="BC24" s="11">
        <v>3.3368259</v>
      </c>
      <c r="BD24" s="11">
        <v>3.3388838999999999</v>
      </c>
      <c r="BE24" s="11">
        <v>3.3414304000000001</v>
      </c>
      <c r="BF24" s="11">
        <v>3.3444509</v>
      </c>
      <c r="BG24" s="11">
        <v>3.3479307</v>
      </c>
      <c r="BH24" s="11">
        <v>3.3518553</v>
      </c>
      <c r="BI24" s="11">
        <v>3.3562099000000001</v>
      </c>
      <c r="BJ24" s="11">
        <v>3.3609800000000001</v>
      </c>
      <c r="BK24" s="11">
        <v>3.3661511000000002</v>
      </c>
      <c r="BL24" s="11">
        <v>3.3717084000000002</v>
      </c>
      <c r="BM24" s="11">
        <v>3.4123271000000002</v>
      </c>
      <c r="BN24" s="11">
        <v>3.4630551999999999</v>
      </c>
    </row>
    <row r="25" spans="1:66" x14ac:dyDescent="0.25">
      <c r="A25" s="5">
        <f t="shared" si="0"/>
        <v>45315</v>
      </c>
      <c r="B25" t="s">
        <v>848</v>
      </c>
      <c r="C25" s="3">
        <v>5.25</v>
      </c>
      <c r="D25" s="3">
        <v>5.1875</v>
      </c>
      <c r="E25" s="11">
        <v>5.1849090000000002</v>
      </c>
      <c r="F25" s="11">
        <v>5.1767840999999999</v>
      </c>
      <c r="G25" s="11">
        <v>5.1466114999999997</v>
      </c>
      <c r="H25" s="11">
        <v>5.0856415999999998</v>
      </c>
      <c r="I25" s="11">
        <v>4.9962078999999999</v>
      </c>
      <c r="J25" s="11">
        <v>4.8863583999999998</v>
      </c>
      <c r="K25" s="11">
        <v>4.7669034000000003</v>
      </c>
      <c r="L25" s="11">
        <v>4.6468661999999998</v>
      </c>
      <c r="M25" s="11">
        <v>4.5323209000000002</v>
      </c>
      <c r="N25" s="11">
        <v>4.4261775999999999</v>
      </c>
      <c r="O25" s="11">
        <v>4.3293257000000001</v>
      </c>
      <c r="P25" s="11">
        <v>4.2413793999999996</v>
      </c>
      <c r="Q25" s="11">
        <v>4.1600153999999998</v>
      </c>
      <c r="R25" s="11">
        <v>4.0844407</v>
      </c>
      <c r="S25" s="11">
        <v>4.0144536000000004</v>
      </c>
      <c r="T25" s="11">
        <v>3.9498500999999999</v>
      </c>
      <c r="U25" s="11">
        <v>3.8904258999999999</v>
      </c>
      <c r="V25" s="11">
        <v>3.8359793999999998</v>
      </c>
      <c r="W25" s="11">
        <v>3.7862836999999998</v>
      </c>
      <c r="X25" s="11">
        <v>3.7410260000000002</v>
      </c>
      <c r="Y25" s="11">
        <v>3.6998742999999998</v>
      </c>
      <c r="Z25" s="11">
        <v>3.6624949999999998</v>
      </c>
      <c r="AA25" s="11">
        <v>3.6285549000000001</v>
      </c>
      <c r="AB25" s="11">
        <v>3.5977218</v>
      </c>
      <c r="AC25" s="11">
        <v>3.5696826000000001</v>
      </c>
      <c r="AD25" s="11">
        <v>3.5442338000000002</v>
      </c>
      <c r="AE25" s="11">
        <v>3.5212096000000002</v>
      </c>
      <c r="AF25" s="11">
        <v>3.5004431999999999</v>
      </c>
      <c r="AG25" s="11">
        <v>3.4817681</v>
      </c>
      <c r="AH25" s="11">
        <v>3.4650181</v>
      </c>
      <c r="AI25" s="11">
        <v>3.4500266000000002</v>
      </c>
      <c r="AJ25" s="11">
        <v>3.4366270999999999</v>
      </c>
      <c r="AK25" s="11">
        <v>3.4246533000000001</v>
      </c>
      <c r="AL25" s="11">
        <v>3.4139387999999999</v>
      </c>
      <c r="AM25" s="11">
        <v>3.4043168000000001</v>
      </c>
      <c r="AN25" s="11">
        <v>3.3956214</v>
      </c>
      <c r="AO25" s="11">
        <v>3.3877060000000001</v>
      </c>
      <c r="AP25" s="11">
        <v>3.3805230000000002</v>
      </c>
      <c r="AQ25" s="11">
        <v>3.3740549</v>
      </c>
      <c r="AR25" s="11">
        <v>3.3682839000000002</v>
      </c>
      <c r="AS25" s="11">
        <v>3.3631924</v>
      </c>
      <c r="AT25" s="11">
        <v>3.3587628999999999</v>
      </c>
      <c r="AU25" s="11">
        <v>3.3549775999999998</v>
      </c>
      <c r="AV25" s="11">
        <v>3.3518189</v>
      </c>
      <c r="AW25" s="11">
        <v>3.3492692000000002</v>
      </c>
      <c r="AX25" s="11">
        <v>3.3473107999999998</v>
      </c>
      <c r="AY25" s="11">
        <v>3.3459260999999998</v>
      </c>
      <c r="AZ25" s="11">
        <v>3.3450975000000001</v>
      </c>
      <c r="BA25" s="11">
        <v>3.344808</v>
      </c>
      <c r="BB25" s="11">
        <v>3.3450446</v>
      </c>
      <c r="BC25" s="11">
        <v>3.3457951000000001</v>
      </c>
      <c r="BD25" s="11">
        <v>3.3470471000000002</v>
      </c>
      <c r="BE25" s="11">
        <v>3.3487885999999998</v>
      </c>
      <c r="BF25" s="11">
        <v>3.3510073</v>
      </c>
      <c r="BG25" s="11">
        <v>3.3536910999999998</v>
      </c>
      <c r="BH25" s="11">
        <v>3.3568278</v>
      </c>
      <c r="BI25" s="11">
        <v>3.3604050000000001</v>
      </c>
      <c r="BJ25" s="11">
        <v>3.3644107000000001</v>
      </c>
      <c r="BK25" s="11">
        <v>3.3688327</v>
      </c>
      <c r="BL25" s="11">
        <v>3.3736587999999998</v>
      </c>
      <c r="BM25" s="11">
        <v>3.4103029</v>
      </c>
      <c r="BN25" s="11">
        <v>3.4577190999999998</v>
      </c>
    </row>
    <row r="26" spans="1:66" x14ac:dyDescent="0.25">
      <c r="A26" s="5">
        <f t="shared" si="0"/>
        <v>45316</v>
      </c>
      <c r="B26" t="s">
        <v>849</v>
      </c>
      <c r="C26" s="3">
        <v>5.25</v>
      </c>
      <c r="D26" s="3">
        <v>5.1882000000000001</v>
      </c>
      <c r="E26" s="11">
        <v>5.1848684</v>
      </c>
      <c r="F26" s="11">
        <v>5.1711606000000003</v>
      </c>
      <c r="G26" s="11">
        <v>5.1350126999999999</v>
      </c>
      <c r="H26" s="11">
        <v>5.0678324999999997</v>
      </c>
      <c r="I26" s="11">
        <v>4.9714397999999997</v>
      </c>
      <c r="J26" s="11">
        <v>4.8557014000000001</v>
      </c>
      <c r="K26" s="11">
        <v>4.7312193999999996</v>
      </c>
      <c r="L26" s="11">
        <v>4.6063979000000002</v>
      </c>
      <c r="M26" s="11">
        <v>4.4865811000000004</v>
      </c>
      <c r="N26" s="11">
        <v>4.3743689999999997</v>
      </c>
      <c r="O26" s="11">
        <v>4.2709707999999997</v>
      </c>
      <c r="P26" s="11">
        <v>4.1762113999999997</v>
      </c>
      <c r="Q26" s="11">
        <v>4.0885337000000002</v>
      </c>
      <c r="R26" s="11">
        <v>4.0073987999999998</v>
      </c>
      <c r="S26" s="11">
        <v>3.9327614999999998</v>
      </c>
      <c r="T26" s="11">
        <v>3.8645738000000001</v>
      </c>
      <c r="U26" s="11">
        <v>3.8027880000000001</v>
      </c>
      <c r="V26" s="11">
        <v>3.7473586000000001</v>
      </c>
      <c r="W26" s="11">
        <v>3.6981440000000001</v>
      </c>
      <c r="X26" s="11">
        <v>3.6546449999999999</v>
      </c>
      <c r="Y26" s="11">
        <v>3.6162787000000001</v>
      </c>
      <c r="Z26" s="11">
        <v>3.5824606999999999</v>
      </c>
      <c r="AA26" s="11">
        <v>3.5526068</v>
      </c>
      <c r="AB26" s="11">
        <v>3.5261338000000002</v>
      </c>
      <c r="AC26" s="11">
        <v>3.5025116999999999</v>
      </c>
      <c r="AD26" s="11">
        <v>3.4814745999999999</v>
      </c>
      <c r="AE26" s="11">
        <v>3.4628378</v>
      </c>
      <c r="AF26" s="11">
        <v>3.4464158</v>
      </c>
      <c r="AG26" s="11">
        <v>3.4320232000000002</v>
      </c>
      <c r="AH26" s="11">
        <v>3.4194751999999999</v>
      </c>
      <c r="AI26" s="11">
        <v>3.4085863000000001</v>
      </c>
      <c r="AJ26" s="11">
        <v>3.3991712000000001</v>
      </c>
      <c r="AK26" s="11">
        <v>3.3910448999999998</v>
      </c>
      <c r="AL26" s="11">
        <v>3.3840221000000001</v>
      </c>
      <c r="AM26" s="11">
        <v>3.3779175000000001</v>
      </c>
      <c r="AN26" s="11">
        <v>3.3725459999999998</v>
      </c>
      <c r="AO26" s="11">
        <v>3.3677491000000002</v>
      </c>
      <c r="AP26" s="11">
        <v>3.3634868999999998</v>
      </c>
      <c r="AQ26" s="11">
        <v>3.3597524000000001</v>
      </c>
      <c r="AR26" s="11">
        <v>3.3565382000000001</v>
      </c>
      <c r="AS26" s="11">
        <v>3.3538372999999999</v>
      </c>
      <c r="AT26" s="11">
        <v>3.3516423</v>
      </c>
      <c r="AU26" s="11">
        <v>3.3499462000000002</v>
      </c>
      <c r="AV26" s="11">
        <v>3.3487417000000002</v>
      </c>
      <c r="AW26" s="11">
        <v>3.3480216</v>
      </c>
      <c r="AX26" s="11">
        <v>3.3477787999999999</v>
      </c>
      <c r="AY26" s="11">
        <v>3.3480059999999998</v>
      </c>
      <c r="AZ26" s="11">
        <v>3.3486961000000002</v>
      </c>
      <c r="BA26" s="11">
        <v>3.3498415000000001</v>
      </c>
      <c r="BB26" s="11">
        <v>3.3514322000000001</v>
      </c>
      <c r="BC26" s="11">
        <v>3.3534578000000002</v>
      </c>
      <c r="BD26" s="11">
        <v>3.3559079999999999</v>
      </c>
      <c r="BE26" s="11">
        <v>3.3587723999999999</v>
      </c>
      <c r="BF26" s="11">
        <v>3.3620404000000002</v>
      </c>
      <c r="BG26" s="11">
        <v>3.3657018000000001</v>
      </c>
      <c r="BH26" s="11">
        <v>3.3697460000000001</v>
      </c>
      <c r="BI26" s="11">
        <v>3.3741628000000001</v>
      </c>
      <c r="BJ26" s="11">
        <v>3.3789414999999998</v>
      </c>
      <c r="BK26" s="11">
        <v>3.3840720000000002</v>
      </c>
      <c r="BL26" s="11">
        <v>3.3895436999999999</v>
      </c>
      <c r="BM26" s="11">
        <v>3.4289336000000001</v>
      </c>
      <c r="BN26" s="11">
        <v>3.4778424999999999</v>
      </c>
    </row>
    <row r="27" spans="1:66" x14ac:dyDescent="0.25">
      <c r="A27" s="5">
        <f t="shared" si="0"/>
        <v>45317</v>
      </c>
      <c r="B27" t="s">
        <v>850</v>
      </c>
      <c r="C27" s="3">
        <v>5.25</v>
      </c>
      <c r="D27" s="3">
        <v>5.1882000000000001</v>
      </c>
      <c r="E27" s="11">
        <v>5.1874973999999998</v>
      </c>
      <c r="F27" s="11">
        <v>5.1729279000000004</v>
      </c>
      <c r="G27" s="11">
        <v>5.1327997999999999</v>
      </c>
      <c r="H27" s="11">
        <v>5.0586389</v>
      </c>
      <c r="I27" s="11">
        <v>4.9538674</v>
      </c>
      <c r="J27" s="11">
        <v>4.8295180999999996</v>
      </c>
      <c r="K27" s="11">
        <v>4.6976255</v>
      </c>
      <c r="L27" s="11">
        <v>4.5675298</v>
      </c>
      <c r="M27" s="11">
        <v>4.4446446000000002</v>
      </c>
      <c r="N27" s="11">
        <v>4.3316486999999997</v>
      </c>
      <c r="O27" s="11">
        <v>4.229031</v>
      </c>
      <c r="P27" s="11">
        <v>4.1361011000000003</v>
      </c>
      <c r="Q27" s="11">
        <v>4.0503140000000002</v>
      </c>
      <c r="R27" s="11">
        <v>3.9708169</v>
      </c>
      <c r="S27" s="11">
        <v>3.8974764999999998</v>
      </c>
      <c r="T27" s="11">
        <v>3.8301566</v>
      </c>
      <c r="U27" s="11">
        <v>3.7687214999999998</v>
      </c>
      <c r="V27" s="11">
        <v>3.7130375999999998</v>
      </c>
      <c r="W27" s="11">
        <v>3.6629307999999998</v>
      </c>
      <c r="X27" s="11">
        <v>3.6180496</v>
      </c>
      <c r="Y27" s="11">
        <v>3.5779926999999998</v>
      </c>
      <c r="Z27" s="11">
        <v>3.5423570999999998</v>
      </c>
      <c r="AA27" s="11">
        <v>3.5107401</v>
      </c>
      <c r="AB27" s="11">
        <v>3.4827398999999999</v>
      </c>
      <c r="AC27" s="11">
        <v>3.4579816000000001</v>
      </c>
      <c r="AD27" s="11">
        <v>3.4362127</v>
      </c>
      <c r="AE27" s="11">
        <v>3.4172153999999999</v>
      </c>
      <c r="AF27" s="11">
        <v>3.4007711</v>
      </c>
      <c r="AG27" s="11">
        <v>3.3866611999999998</v>
      </c>
      <c r="AH27" s="11">
        <v>3.3746676999999998</v>
      </c>
      <c r="AI27" s="11">
        <v>3.3645722</v>
      </c>
      <c r="AJ27" s="11">
        <v>3.3561559999999999</v>
      </c>
      <c r="AK27" s="11">
        <v>3.3492011000000002</v>
      </c>
      <c r="AL27" s="11">
        <v>3.3434889999999999</v>
      </c>
      <c r="AM27" s="11">
        <v>3.3388013000000001</v>
      </c>
      <c r="AN27" s="11">
        <v>3.3349198000000002</v>
      </c>
      <c r="AO27" s="11">
        <v>3.3316558999999999</v>
      </c>
      <c r="AP27" s="11">
        <v>3.3289534000000001</v>
      </c>
      <c r="AQ27" s="11">
        <v>3.3267924999999998</v>
      </c>
      <c r="AR27" s="11">
        <v>3.3251534</v>
      </c>
      <c r="AS27" s="11">
        <v>3.3240162</v>
      </c>
      <c r="AT27" s="11">
        <v>3.3233611999999999</v>
      </c>
      <c r="AU27" s="11">
        <v>3.3231685999999998</v>
      </c>
      <c r="AV27" s="11">
        <v>3.3234184999999998</v>
      </c>
      <c r="AW27" s="11">
        <v>3.3240911</v>
      </c>
      <c r="AX27" s="11">
        <v>3.3251667</v>
      </c>
      <c r="AY27" s="11">
        <v>3.3266254000000002</v>
      </c>
      <c r="AZ27" s="11">
        <v>3.3284473999999999</v>
      </c>
      <c r="BA27" s="11">
        <v>3.3306155</v>
      </c>
      <c r="BB27" s="11">
        <v>3.3331238000000001</v>
      </c>
      <c r="BC27" s="11">
        <v>3.3359694000000002</v>
      </c>
      <c r="BD27" s="11">
        <v>3.3391495</v>
      </c>
      <c r="BE27" s="11">
        <v>3.3426615000000002</v>
      </c>
      <c r="BF27" s="11">
        <v>3.3465023999999999</v>
      </c>
      <c r="BG27" s="11">
        <v>3.3506695</v>
      </c>
      <c r="BH27" s="11">
        <v>3.3551601</v>
      </c>
      <c r="BI27" s="11">
        <v>3.3599711999999999</v>
      </c>
      <c r="BJ27" s="11">
        <v>3.3651000999999998</v>
      </c>
      <c r="BK27" s="11">
        <v>3.3705441</v>
      </c>
      <c r="BL27" s="11">
        <v>3.3763003</v>
      </c>
      <c r="BM27" s="11">
        <v>3.4170300999999998</v>
      </c>
      <c r="BN27" s="11">
        <v>3.4670204999999998</v>
      </c>
    </row>
    <row r="28" spans="1:66" x14ac:dyDescent="0.25">
      <c r="A28" s="5">
        <f t="shared" si="0"/>
        <v>45320</v>
      </c>
      <c r="B28" t="s">
        <v>851</v>
      </c>
      <c r="C28" s="3">
        <v>5.25</v>
      </c>
      <c r="D28" s="3">
        <v>5.1879</v>
      </c>
      <c r="E28" s="11">
        <v>5.1864936999999998</v>
      </c>
      <c r="F28" s="11">
        <v>5.1663777</v>
      </c>
      <c r="G28" s="11">
        <v>5.1185650000000003</v>
      </c>
      <c r="H28" s="11">
        <v>5.0334146999999998</v>
      </c>
      <c r="I28" s="11">
        <v>4.9173387999999996</v>
      </c>
      <c r="J28" s="11">
        <v>4.7828564</v>
      </c>
      <c r="K28" s="11">
        <v>4.6430781999999997</v>
      </c>
      <c r="L28" s="11">
        <v>4.5071275999999996</v>
      </c>
      <c r="M28" s="11">
        <v>4.3797940999999998</v>
      </c>
      <c r="N28" s="11">
        <v>4.2627777</v>
      </c>
      <c r="O28" s="11">
        <v>4.1567100000000003</v>
      </c>
      <c r="P28" s="11">
        <v>4.0609840999999998</v>
      </c>
      <c r="Q28" s="11">
        <v>3.9735798999999998</v>
      </c>
      <c r="R28" s="11">
        <v>3.8936277000000001</v>
      </c>
      <c r="S28" s="11">
        <v>3.8207013000000001</v>
      </c>
      <c r="T28" s="11">
        <v>3.7543714000000001</v>
      </c>
      <c r="U28" s="11">
        <v>3.6942089999999999</v>
      </c>
      <c r="V28" s="11">
        <v>3.6397875000000002</v>
      </c>
      <c r="W28" s="11">
        <v>3.5906908999999998</v>
      </c>
      <c r="X28" s="11">
        <v>3.546554</v>
      </c>
      <c r="Y28" s="11">
        <v>3.5070247999999999</v>
      </c>
      <c r="Z28" s="11">
        <v>3.4717498</v>
      </c>
      <c r="AA28" s="11">
        <v>3.4403758</v>
      </c>
      <c r="AB28" s="11">
        <v>3.4125505</v>
      </c>
      <c r="AC28" s="11">
        <v>3.3879402999999999</v>
      </c>
      <c r="AD28" s="11">
        <v>3.3662987000000002</v>
      </c>
      <c r="AE28" s="11">
        <v>3.3474039000000002</v>
      </c>
      <c r="AF28" s="11">
        <v>3.3310331</v>
      </c>
      <c r="AG28" s="11">
        <v>3.316964</v>
      </c>
      <c r="AH28" s="11">
        <v>3.3049745000000001</v>
      </c>
      <c r="AI28" s="11">
        <v>3.2948420999999999</v>
      </c>
      <c r="AJ28" s="11">
        <v>3.2863443999999999</v>
      </c>
      <c r="AK28" s="11">
        <v>3.2792593000000001</v>
      </c>
      <c r="AL28" s="11">
        <v>3.2733642999999999</v>
      </c>
      <c r="AM28" s="11">
        <v>3.268437</v>
      </c>
      <c r="AN28" s="11">
        <v>3.2642552</v>
      </c>
      <c r="AO28" s="11">
        <v>3.2606278</v>
      </c>
      <c r="AP28" s="11">
        <v>3.2575020000000001</v>
      </c>
      <c r="AQ28" s="11">
        <v>3.2548634000000001</v>
      </c>
      <c r="AR28" s="11">
        <v>3.2526972000000001</v>
      </c>
      <c r="AS28" s="11">
        <v>3.2509888999999998</v>
      </c>
      <c r="AT28" s="11">
        <v>3.2497237999999999</v>
      </c>
      <c r="AU28" s="11">
        <v>3.2488872999999998</v>
      </c>
      <c r="AV28" s="11">
        <v>3.2484649000000001</v>
      </c>
      <c r="AW28" s="11">
        <v>3.2484419</v>
      </c>
      <c r="AX28" s="11">
        <v>3.2488036999999998</v>
      </c>
      <c r="AY28" s="11">
        <v>3.2495357999999999</v>
      </c>
      <c r="AZ28" s="11">
        <v>3.2506235000000001</v>
      </c>
      <c r="BA28" s="11">
        <v>3.2520544</v>
      </c>
      <c r="BB28" s="11">
        <v>3.2538288</v>
      </c>
      <c r="BC28" s="11">
        <v>3.2559509000000002</v>
      </c>
      <c r="BD28" s="11">
        <v>3.2584247999999998</v>
      </c>
      <c r="BE28" s="11">
        <v>3.2612549999999998</v>
      </c>
      <c r="BF28" s="11">
        <v>3.2644457</v>
      </c>
      <c r="BG28" s="11">
        <v>3.2680009999999999</v>
      </c>
      <c r="BH28" s="11">
        <v>3.2719252999999999</v>
      </c>
      <c r="BI28" s="11">
        <v>3.2762229</v>
      </c>
      <c r="BJ28" s="11">
        <v>3.2808978999999998</v>
      </c>
      <c r="BK28" s="11">
        <v>3.2859547999999998</v>
      </c>
      <c r="BL28" s="11">
        <v>3.2913975999999998</v>
      </c>
      <c r="BM28" s="11">
        <v>3.3317771999999999</v>
      </c>
      <c r="BN28" s="11">
        <v>3.3833080999999998</v>
      </c>
    </row>
    <row r="29" spans="1:66" x14ac:dyDescent="0.25">
      <c r="A29" s="5">
        <f t="shared" si="0"/>
        <v>45321</v>
      </c>
      <c r="B29" t="s">
        <v>852</v>
      </c>
      <c r="C29" s="3">
        <v>5.25</v>
      </c>
      <c r="D29" s="3">
        <v>5.1883999999999997</v>
      </c>
      <c r="E29" s="11">
        <v>5.1869579999999997</v>
      </c>
      <c r="F29" s="11">
        <v>5.1684799999999997</v>
      </c>
      <c r="G29" s="11">
        <v>5.1244585999999996</v>
      </c>
      <c r="H29" s="11">
        <v>5.0467744999999997</v>
      </c>
      <c r="I29" s="11">
        <v>4.9411632000000001</v>
      </c>
      <c r="J29" s="11">
        <v>4.8183483999999996</v>
      </c>
      <c r="K29" s="11">
        <v>4.6897798000000002</v>
      </c>
      <c r="L29" s="11">
        <v>4.5638500999999998</v>
      </c>
      <c r="M29" s="11">
        <v>4.4450089999999998</v>
      </c>
      <c r="N29" s="11">
        <v>4.3352313999999996</v>
      </c>
      <c r="O29" s="11">
        <v>4.2351082</v>
      </c>
      <c r="P29" s="11">
        <v>4.1444714999999999</v>
      </c>
      <c r="Q29" s="11">
        <v>4.0609405000000001</v>
      </c>
      <c r="R29" s="11">
        <v>3.9836651999999999</v>
      </c>
      <c r="S29" s="11">
        <v>3.9124211999999998</v>
      </c>
      <c r="T29" s="11">
        <v>3.8469814000000002</v>
      </c>
      <c r="U29" s="11">
        <v>3.7871190000000001</v>
      </c>
      <c r="V29" s="11">
        <v>3.7326093</v>
      </c>
      <c r="W29" s="11">
        <v>3.6831920999999999</v>
      </c>
      <c r="X29" s="11">
        <v>3.6384810000000001</v>
      </c>
      <c r="Y29" s="11">
        <v>3.598061</v>
      </c>
      <c r="Z29" s="11">
        <v>3.5615152999999999</v>
      </c>
      <c r="AA29" s="11">
        <v>3.5284276000000001</v>
      </c>
      <c r="AB29" s="11">
        <v>3.4983825</v>
      </c>
      <c r="AC29" s="11">
        <v>3.4710035000000001</v>
      </c>
      <c r="AD29" s="11">
        <v>3.4460909000000002</v>
      </c>
      <c r="AE29" s="11">
        <v>3.4234947999999998</v>
      </c>
      <c r="AF29" s="11">
        <v>3.4030642000000002</v>
      </c>
      <c r="AG29" s="11">
        <v>3.3846482</v>
      </c>
      <c r="AH29" s="11">
        <v>3.3680965999999999</v>
      </c>
      <c r="AI29" s="11">
        <v>3.3532586000000002</v>
      </c>
      <c r="AJ29" s="11">
        <v>3.3399833999999999</v>
      </c>
      <c r="AK29" s="11">
        <v>3.3281206999999999</v>
      </c>
      <c r="AL29" s="11">
        <v>3.3175195999999998</v>
      </c>
      <c r="AM29" s="11">
        <v>3.3080295</v>
      </c>
      <c r="AN29" s="11">
        <v>3.2994998999999998</v>
      </c>
      <c r="AO29" s="11">
        <v>3.2917964999999998</v>
      </c>
      <c r="AP29" s="11">
        <v>3.2848739</v>
      </c>
      <c r="AQ29" s="11">
        <v>3.2787166999999999</v>
      </c>
      <c r="AR29" s="11">
        <v>3.2733089999999998</v>
      </c>
      <c r="AS29" s="11">
        <v>3.2686354</v>
      </c>
      <c r="AT29" s="11">
        <v>3.2646803000000002</v>
      </c>
      <c r="AU29" s="11">
        <v>3.2614279000000002</v>
      </c>
      <c r="AV29" s="11">
        <v>3.2588628000000002</v>
      </c>
      <c r="AW29" s="11">
        <v>3.2569694</v>
      </c>
      <c r="AX29" s="11">
        <v>3.2557320000000001</v>
      </c>
      <c r="AY29" s="11">
        <v>3.2551350000000001</v>
      </c>
      <c r="AZ29" s="11">
        <v>3.2551629000000002</v>
      </c>
      <c r="BA29" s="11">
        <v>3.2557996999999999</v>
      </c>
      <c r="BB29" s="11">
        <v>3.2570285000000001</v>
      </c>
      <c r="BC29" s="11">
        <v>3.258832</v>
      </c>
      <c r="BD29" s="11">
        <v>3.2611929000000002</v>
      </c>
      <c r="BE29" s="11">
        <v>3.2640937000000001</v>
      </c>
      <c r="BF29" s="11">
        <v>3.2675171000000001</v>
      </c>
      <c r="BG29" s="11">
        <v>3.2714458999999998</v>
      </c>
      <c r="BH29" s="11">
        <v>3.2758626</v>
      </c>
      <c r="BI29" s="11">
        <v>3.2807499999999998</v>
      </c>
      <c r="BJ29" s="11">
        <v>3.2860906000000001</v>
      </c>
      <c r="BK29" s="11">
        <v>3.2918672</v>
      </c>
      <c r="BL29" s="11">
        <v>3.2980624000000001</v>
      </c>
      <c r="BM29" s="11">
        <v>3.3430422000000002</v>
      </c>
      <c r="BN29" s="11">
        <v>3.3986548000000001</v>
      </c>
    </row>
    <row r="30" spans="1:66" x14ac:dyDescent="0.25">
      <c r="A30" s="5">
        <f t="shared" si="0"/>
        <v>45322</v>
      </c>
      <c r="B30" t="s">
        <v>853</v>
      </c>
      <c r="C30" s="3">
        <v>5.25</v>
      </c>
      <c r="D30" s="3">
        <v>5.1881000000000004</v>
      </c>
      <c r="E30" s="11">
        <v>5.1819325999999997</v>
      </c>
      <c r="F30" s="11">
        <v>5.1503085999999998</v>
      </c>
      <c r="G30" s="11">
        <v>5.0887986999999999</v>
      </c>
      <c r="H30" s="11">
        <v>4.9931459</v>
      </c>
      <c r="I30" s="11">
        <v>4.8711301000000002</v>
      </c>
      <c r="J30" s="11">
        <v>4.7343362000000004</v>
      </c>
      <c r="K30" s="11">
        <v>4.5946926000000001</v>
      </c>
      <c r="L30" s="11">
        <v>4.4605300000000003</v>
      </c>
      <c r="M30" s="11">
        <v>4.3360110000000001</v>
      </c>
      <c r="N30" s="11">
        <v>4.2224447999999999</v>
      </c>
      <c r="O30" s="11">
        <v>4.1198302</v>
      </c>
      <c r="P30" s="11">
        <v>4.0272195000000002</v>
      </c>
      <c r="Q30" s="11">
        <v>3.9413366000000001</v>
      </c>
      <c r="R30" s="11">
        <v>3.8612251</v>
      </c>
      <c r="S30" s="11">
        <v>3.7867907999999999</v>
      </c>
      <c r="T30" s="11">
        <v>3.7179365</v>
      </c>
      <c r="U30" s="11">
        <v>3.6545652</v>
      </c>
      <c r="V30" s="11">
        <v>3.5965824</v>
      </c>
      <c r="W30" s="11">
        <v>3.5438521999999999</v>
      </c>
      <c r="X30" s="11">
        <v>3.4960920999999998</v>
      </c>
      <c r="Y30" s="11">
        <v>3.4529857000000002</v>
      </c>
      <c r="Z30" s="11">
        <v>3.4142152000000001</v>
      </c>
      <c r="AA30" s="11">
        <v>3.3794629</v>
      </c>
      <c r="AB30" s="11">
        <v>3.3484123000000001</v>
      </c>
      <c r="AC30" s="11">
        <v>3.3207564999999999</v>
      </c>
      <c r="AD30" s="11">
        <v>3.2962463</v>
      </c>
      <c r="AE30" s="11">
        <v>3.2746526999999999</v>
      </c>
      <c r="AF30" s="11">
        <v>3.2557459999999998</v>
      </c>
      <c r="AG30" s="11">
        <v>3.2392965999999999</v>
      </c>
      <c r="AH30" s="11">
        <v>3.2250754000000001</v>
      </c>
      <c r="AI30" s="11">
        <v>3.2128526000000002</v>
      </c>
      <c r="AJ30" s="11">
        <v>3.2023986999999998</v>
      </c>
      <c r="AK30" s="11">
        <v>3.1934844999999998</v>
      </c>
      <c r="AL30" s="11">
        <v>3.1858803999999998</v>
      </c>
      <c r="AM30" s="11">
        <v>3.1793567</v>
      </c>
      <c r="AN30" s="11">
        <v>3.1736841999999998</v>
      </c>
      <c r="AO30" s="11">
        <v>3.1686629000000002</v>
      </c>
      <c r="AP30" s="11">
        <v>3.1642364999999999</v>
      </c>
      <c r="AQ30" s="11">
        <v>3.160393</v>
      </c>
      <c r="AR30" s="11">
        <v>3.1571199000000001</v>
      </c>
      <c r="AS30" s="11">
        <v>3.1544048</v>
      </c>
      <c r="AT30" s="11">
        <v>3.1522356999999999</v>
      </c>
      <c r="AU30" s="11">
        <v>3.1505999999999998</v>
      </c>
      <c r="AV30" s="11">
        <v>3.1494856000000002</v>
      </c>
      <c r="AW30" s="11">
        <v>3.1488800000000001</v>
      </c>
      <c r="AX30" s="11">
        <v>3.1487710999999998</v>
      </c>
      <c r="AY30" s="11">
        <v>3.1491465000000001</v>
      </c>
      <c r="AZ30" s="11">
        <v>3.1499939000000001</v>
      </c>
      <c r="BA30" s="11">
        <v>3.1513018000000002</v>
      </c>
      <c r="BB30" s="11">
        <v>3.1530629000000001</v>
      </c>
      <c r="BC30" s="11">
        <v>3.1552707999999998</v>
      </c>
      <c r="BD30" s="11">
        <v>3.1579190000000001</v>
      </c>
      <c r="BE30" s="11">
        <v>3.1610014</v>
      </c>
      <c r="BF30" s="11">
        <v>3.1645113999999999</v>
      </c>
      <c r="BG30" s="11">
        <v>3.1684426999999999</v>
      </c>
      <c r="BH30" s="11">
        <v>3.1727891000000001</v>
      </c>
      <c r="BI30" s="11">
        <v>3.1775440000000001</v>
      </c>
      <c r="BJ30" s="11">
        <v>3.1827011000000001</v>
      </c>
      <c r="BK30" s="11">
        <v>3.1882541999999998</v>
      </c>
      <c r="BL30" s="11">
        <v>3.1941967</v>
      </c>
      <c r="BM30" s="11">
        <v>3.2373375000000002</v>
      </c>
      <c r="BN30" s="11">
        <v>3.2908241999999999</v>
      </c>
    </row>
    <row r="31" spans="1:66" x14ac:dyDescent="0.25">
      <c r="A31" s="5">
        <f t="shared" si="0"/>
        <v>45323</v>
      </c>
      <c r="B31" t="s">
        <v>854</v>
      </c>
      <c r="C31" s="3">
        <v>5.25</v>
      </c>
      <c r="D31" s="3">
        <v>5.1878000000000002</v>
      </c>
      <c r="E31" s="11">
        <v>5.1843307000000003</v>
      </c>
      <c r="F31" s="11">
        <v>5.1616550999999999</v>
      </c>
      <c r="G31" s="11">
        <v>5.1100726999999999</v>
      </c>
      <c r="H31" s="11">
        <v>5.0244027999999998</v>
      </c>
      <c r="I31" s="11">
        <v>4.9106955000000001</v>
      </c>
      <c r="J31" s="11">
        <v>4.7796438999999999</v>
      </c>
      <c r="K31" s="11">
        <v>4.6421660999999999</v>
      </c>
      <c r="L31" s="11">
        <v>4.5062578999999996</v>
      </c>
      <c r="M31" s="11">
        <v>4.3762499000000004</v>
      </c>
      <c r="N31" s="11">
        <v>4.2541212000000002</v>
      </c>
      <c r="O31" s="11">
        <v>4.1406957999999996</v>
      </c>
      <c r="P31" s="11">
        <v>4.0357456999999997</v>
      </c>
      <c r="Q31" s="11">
        <v>3.9378179000000002</v>
      </c>
      <c r="R31" s="11">
        <v>3.8465082000000002</v>
      </c>
      <c r="S31" s="11">
        <v>3.7618965000000002</v>
      </c>
      <c r="T31" s="11">
        <v>3.6840595999999999</v>
      </c>
      <c r="U31" s="11">
        <v>3.6130745000000002</v>
      </c>
      <c r="V31" s="11">
        <v>3.5490208999999999</v>
      </c>
      <c r="W31" s="11">
        <v>3.4918613000000001</v>
      </c>
      <c r="X31" s="11">
        <v>3.4411219000000002</v>
      </c>
      <c r="Y31" s="11">
        <v>3.3962268</v>
      </c>
      <c r="Z31" s="11">
        <v>3.3565982999999999</v>
      </c>
      <c r="AA31" s="11">
        <v>3.3216592</v>
      </c>
      <c r="AB31" s="11">
        <v>3.2908330000000001</v>
      </c>
      <c r="AC31" s="11">
        <v>3.2635881000000002</v>
      </c>
      <c r="AD31" s="11">
        <v>3.2396148999999999</v>
      </c>
      <c r="AE31" s="11">
        <v>3.2186724999999998</v>
      </c>
      <c r="AF31" s="11">
        <v>3.2005191000000002</v>
      </c>
      <c r="AG31" s="11">
        <v>3.1849129</v>
      </c>
      <c r="AH31" s="11">
        <v>3.1716129999999998</v>
      </c>
      <c r="AI31" s="11">
        <v>3.1603775999999999</v>
      </c>
      <c r="AJ31" s="11">
        <v>3.1509649999999998</v>
      </c>
      <c r="AK31" s="11">
        <v>3.1431339999999999</v>
      </c>
      <c r="AL31" s="11">
        <v>3.1366429999999998</v>
      </c>
      <c r="AM31" s="11">
        <v>3.1312503999999999</v>
      </c>
      <c r="AN31" s="11">
        <v>3.1267147999999998</v>
      </c>
      <c r="AO31" s="11">
        <v>3.1228286999999999</v>
      </c>
      <c r="AP31" s="11">
        <v>3.1195347</v>
      </c>
      <c r="AQ31" s="11">
        <v>3.1168171</v>
      </c>
      <c r="AR31" s="11">
        <v>3.1146598999999999</v>
      </c>
      <c r="AS31" s="11">
        <v>3.1130472999999999</v>
      </c>
      <c r="AT31" s="11">
        <v>3.1119634999999999</v>
      </c>
      <c r="AU31" s="11">
        <v>3.1113925999999998</v>
      </c>
      <c r="AV31" s="11">
        <v>3.1113187</v>
      </c>
      <c r="AW31" s="11">
        <v>3.1117260999999998</v>
      </c>
      <c r="AX31" s="11">
        <v>3.1125986999999999</v>
      </c>
      <c r="AY31" s="11">
        <v>3.1139207999999998</v>
      </c>
      <c r="AZ31" s="11">
        <v>3.1156765000000002</v>
      </c>
      <c r="BA31" s="11">
        <v>3.1178512</v>
      </c>
      <c r="BB31" s="11">
        <v>3.1204358999999999</v>
      </c>
      <c r="BC31" s="11">
        <v>3.1234231000000001</v>
      </c>
      <c r="BD31" s="11">
        <v>3.1268050999999999</v>
      </c>
      <c r="BE31" s="11">
        <v>3.1305746999999999</v>
      </c>
      <c r="BF31" s="11">
        <v>3.1347241000000001</v>
      </c>
      <c r="BG31" s="11">
        <v>3.1392459000000001</v>
      </c>
      <c r="BH31" s="11">
        <v>3.1441325999999998</v>
      </c>
      <c r="BI31" s="11">
        <v>3.1493766000000001</v>
      </c>
      <c r="BJ31" s="11">
        <v>3.1549705000000001</v>
      </c>
      <c r="BK31" s="11">
        <v>3.1609067999999998</v>
      </c>
      <c r="BL31" s="11">
        <v>3.1671779</v>
      </c>
      <c r="BM31" s="11">
        <v>3.2112845999999999</v>
      </c>
      <c r="BN31" s="11">
        <v>3.2647526</v>
      </c>
    </row>
    <row r="32" spans="1:66" x14ac:dyDescent="0.25">
      <c r="A32" s="5">
        <f t="shared" si="0"/>
        <v>45324</v>
      </c>
      <c r="B32" t="s">
        <v>855</v>
      </c>
      <c r="C32" s="3">
        <v>5.25</v>
      </c>
      <c r="D32" s="3">
        <v>5.1885000000000003</v>
      </c>
      <c r="E32" s="11">
        <v>5.1810986000000003</v>
      </c>
      <c r="F32" s="11">
        <v>5.1687959000000001</v>
      </c>
      <c r="G32" s="11">
        <v>5.1308084000000003</v>
      </c>
      <c r="H32" s="11">
        <v>5.0609634999999997</v>
      </c>
      <c r="I32" s="11">
        <v>4.9644914</v>
      </c>
      <c r="J32" s="11">
        <v>4.8513273999999997</v>
      </c>
      <c r="K32" s="11">
        <v>4.7330914999999996</v>
      </c>
      <c r="L32" s="11">
        <v>4.6182891000000001</v>
      </c>
      <c r="M32" s="11">
        <v>4.5105414000000001</v>
      </c>
      <c r="N32" s="11">
        <v>4.4107979999999998</v>
      </c>
      <c r="O32" s="11">
        <v>4.3182790999999998</v>
      </c>
      <c r="P32" s="11">
        <v>4.2314125000000002</v>
      </c>
      <c r="Q32" s="11">
        <v>4.1478409000000003</v>
      </c>
      <c r="R32" s="11">
        <v>4.0672927999999997</v>
      </c>
      <c r="S32" s="11">
        <v>3.9902348999999999</v>
      </c>
      <c r="T32" s="11">
        <v>3.9171312999999999</v>
      </c>
      <c r="U32" s="11">
        <v>3.8484460999999999</v>
      </c>
      <c r="V32" s="11">
        <v>3.7846460999999998</v>
      </c>
      <c r="W32" s="11">
        <v>3.7260905000000002</v>
      </c>
      <c r="X32" s="11">
        <v>3.6726510000000001</v>
      </c>
      <c r="Y32" s="11">
        <v>3.6240602000000002</v>
      </c>
      <c r="Z32" s="11">
        <v>3.5800488000000001</v>
      </c>
      <c r="AA32" s="11">
        <v>3.5403475000000002</v>
      </c>
      <c r="AB32" s="11">
        <v>3.5046886000000002</v>
      </c>
      <c r="AC32" s="11">
        <v>3.4728061000000001</v>
      </c>
      <c r="AD32" s="11">
        <v>3.4444485</v>
      </c>
      <c r="AE32" s="11">
        <v>3.4193696999999998</v>
      </c>
      <c r="AF32" s="11">
        <v>3.3973222000000001</v>
      </c>
      <c r="AG32" s="11">
        <v>3.3780587</v>
      </c>
      <c r="AH32" s="11">
        <v>3.3613325999999999</v>
      </c>
      <c r="AI32" s="11">
        <v>3.3468966999999998</v>
      </c>
      <c r="AJ32" s="11">
        <v>3.3345039000000001</v>
      </c>
      <c r="AK32" s="11">
        <v>3.3239071999999998</v>
      </c>
      <c r="AL32" s="11">
        <v>3.3148597</v>
      </c>
      <c r="AM32" s="11">
        <v>3.3071141000000002</v>
      </c>
      <c r="AN32" s="11">
        <v>3.3004235999999998</v>
      </c>
      <c r="AO32" s="11">
        <v>3.2945734999999998</v>
      </c>
      <c r="AP32" s="11">
        <v>3.2894925000000002</v>
      </c>
      <c r="AQ32" s="11">
        <v>3.2851490999999999</v>
      </c>
      <c r="AR32" s="11">
        <v>3.2815115000000001</v>
      </c>
      <c r="AS32" s="11">
        <v>3.2785479999999998</v>
      </c>
      <c r="AT32" s="11">
        <v>3.276227</v>
      </c>
      <c r="AU32" s="11">
        <v>3.2745166999999999</v>
      </c>
      <c r="AV32" s="11">
        <v>3.2733854999999998</v>
      </c>
      <c r="AW32" s="11">
        <v>3.2728016000000002</v>
      </c>
      <c r="AX32" s="11">
        <v>3.2727335000000002</v>
      </c>
      <c r="AY32" s="11">
        <v>3.2731493</v>
      </c>
      <c r="AZ32" s="11">
        <v>3.2740174999999998</v>
      </c>
      <c r="BA32" s="11">
        <v>3.2753100000000002</v>
      </c>
      <c r="BB32" s="11">
        <v>3.2770158</v>
      </c>
      <c r="BC32" s="11">
        <v>3.279128</v>
      </c>
      <c r="BD32" s="11">
        <v>3.2816399999999999</v>
      </c>
      <c r="BE32" s="11">
        <v>3.2845453</v>
      </c>
      <c r="BF32" s="11">
        <v>3.2878371</v>
      </c>
      <c r="BG32" s="11">
        <v>3.2915087999999999</v>
      </c>
      <c r="BH32" s="11">
        <v>3.2955537000000001</v>
      </c>
      <c r="BI32" s="11">
        <v>3.2999651999999999</v>
      </c>
      <c r="BJ32" s="11">
        <v>3.3047366999999999</v>
      </c>
      <c r="BK32" s="11">
        <v>3.3098614</v>
      </c>
      <c r="BL32" s="11">
        <v>3.3153328000000002</v>
      </c>
      <c r="BM32" s="11">
        <v>3.3549177000000001</v>
      </c>
      <c r="BN32" s="11">
        <v>3.4043849000000002</v>
      </c>
    </row>
    <row r="33" spans="1:66" x14ac:dyDescent="0.25">
      <c r="A33" s="5">
        <f t="shared" si="0"/>
        <v>45327</v>
      </c>
      <c r="B33" t="s">
        <v>856</v>
      </c>
      <c r="C33" s="3">
        <v>5.25</v>
      </c>
      <c r="D33" s="3">
        <v>5.1883999999999997</v>
      </c>
      <c r="E33" s="11">
        <v>5.1834436000000004</v>
      </c>
      <c r="F33" s="11">
        <v>5.1678597999999996</v>
      </c>
      <c r="G33" s="11">
        <v>5.1348197000000004</v>
      </c>
      <c r="H33" s="11">
        <v>5.0772466999999999</v>
      </c>
      <c r="I33" s="11">
        <v>4.9979082000000004</v>
      </c>
      <c r="J33" s="11">
        <v>4.9020260000000002</v>
      </c>
      <c r="K33" s="11">
        <v>4.7967801000000003</v>
      </c>
      <c r="L33" s="11">
        <v>4.6884772000000003</v>
      </c>
      <c r="M33" s="11">
        <v>4.5819403000000003</v>
      </c>
      <c r="N33" s="11">
        <v>4.4804639999999996</v>
      </c>
      <c r="O33" s="11">
        <v>4.3862252000000002</v>
      </c>
      <c r="P33" s="11">
        <v>4.2995466000000002</v>
      </c>
      <c r="Q33" s="11">
        <v>4.2182966999999998</v>
      </c>
      <c r="R33" s="11">
        <v>4.1418647999999996</v>
      </c>
      <c r="S33" s="11">
        <v>4.0702769999999999</v>
      </c>
      <c r="T33" s="11">
        <v>4.0035562000000002</v>
      </c>
      <c r="U33" s="11">
        <v>3.9417260999999999</v>
      </c>
      <c r="V33" s="11">
        <v>3.8848121</v>
      </c>
      <c r="W33" s="11">
        <v>3.8327757</v>
      </c>
      <c r="X33" s="11">
        <v>3.7853431999999998</v>
      </c>
      <c r="Y33" s="11">
        <v>3.7421864</v>
      </c>
      <c r="Z33" s="11">
        <v>3.7029755999999998</v>
      </c>
      <c r="AA33" s="11">
        <v>3.6673809999999998</v>
      </c>
      <c r="AB33" s="11">
        <v>3.6350742</v>
      </c>
      <c r="AC33" s="11">
        <v>3.6057462</v>
      </c>
      <c r="AD33" s="11">
        <v>3.5791789999999999</v>
      </c>
      <c r="AE33" s="11">
        <v>3.5551808</v>
      </c>
      <c r="AF33" s="11">
        <v>3.5335588000000002</v>
      </c>
      <c r="AG33" s="11">
        <v>3.5141201999999998</v>
      </c>
      <c r="AH33" s="11">
        <v>3.4966732</v>
      </c>
      <c r="AI33" s="11">
        <v>3.4810248000000001</v>
      </c>
      <c r="AJ33" s="11">
        <v>3.4669824999999999</v>
      </c>
      <c r="AK33" s="11">
        <v>3.4543542</v>
      </c>
      <c r="AL33" s="11">
        <v>3.4429471</v>
      </c>
      <c r="AM33" s="11">
        <v>3.4325687</v>
      </c>
      <c r="AN33" s="11">
        <v>3.4230266999999999</v>
      </c>
      <c r="AO33" s="11">
        <v>3.4141569999999999</v>
      </c>
      <c r="AP33" s="11">
        <v>3.4059211999999999</v>
      </c>
      <c r="AQ33" s="11">
        <v>3.3983158000000002</v>
      </c>
      <c r="AR33" s="11">
        <v>3.391337</v>
      </c>
      <c r="AS33" s="11">
        <v>3.3849811000000001</v>
      </c>
      <c r="AT33" s="11">
        <v>3.3792445999999998</v>
      </c>
      <c r="AU33" s="11">
        <v>3.3741237000000002</v>
      </c>
      <c r="AV33" s="11">
        <v>3.3696147999999999</v>
      </c>
      <c r="AW33" s="11">
        <v>3.3657142000000002</v>
      </c>
      <c r="AX33" s="11">
        <v>3.3624182999999999</v>
      </c>
      <c r="AY33" s="11">
        <v>3.3597234</v>
      </c>
      <c r="AZ33" s="11">
        <v>3.3576258999999999</v>
      </c>
      <c r="BA33" s="11">
        <v>3.3561212999999999</v>
      </c>
      <c r="BB33" s="11">
        <v>3.3552018000000001</v>
      </c>
      <c r="BC33" s="11">
        <v>3.3548581999999998</v>
      </c>
      <c r="BD33" s="11">
        <v>3.3550811999999999</v>
      </c>
      <c r="BE33" s="11">
        <v>3.3558615999999999</v>
      </c>
      <c r="BF33" s="11">
        <v>3.3571903000000001</v>
      </c>
      <c r="BG33" s="11">
        <v>3.3590580000000001</v>
      </c>
      <c r="BH33" s="11">
        <v>3.3614557</v>
      </c>
      <c r="BI33" s="11">
        <v>3.3643738999999999</v>
      </c>
      <c r="BJ33" s="11">
        <v>3.3678037000000001</v>
      </c>
      <c r="BK33" s="11">
        <v>3.3717356999999999</v>
      </c>
      <c r="BL33" s="11">
        <v>3.3761608000000001</v>
      </c>
      <c r="BM33" s="11">
        <v>3.4121519999999999</v>
      </c>
      <c r="BN33" s="11">
        <v>3.4611282999999999</v>
      </c>
    </row>
    <row r="34" spans="1:66" x14ac:dyDescent="0.25">
      <c r="A34" s="5">
        <f t="shared" si="0"/>
        <v>45328</v>
      </c>
      <c r="B34" t="s">
        <v>857</v>
      </c>
      <c r="C34" s="3">
        <v>5.25</v>
      </c>
      <c r="D34" s="3">
        <v>5.1894</v>
      </c>
      <c r="E34" s="11">
        <v>5.1834636999999999</v>
      </c>
      <c r="F34" s="11">
        <v>5.1643863999999997</v>
      </c>
      <c r="G34" s="11">
        <v>5.1270356000000001</v>
      </c>
      <c r="H34" s="11">
        <v>5.0645870000000004</v>
      </c>
      <c r="I34" s="11">
        <v>4.9802979000000001</v>
      </c>
      <c r="J34" s="11">
        <v>4.8808309999999997</v>
      </c>
      <c r="K34" s="11">
        <v>4.7733169000000002</v>
      </c>
      <c r="L34" s="11">
        <v>4.6638856000000004</v>
      </c>
      <c r="M34" s="11">
        <v>4.5565648000000003</v>
      </c>
      <c r="N34" s="11">
        <v>4.4538570999999996</v>
      </c>
      <c r="O34" s="11">
        <v>4.3573573999999997</v>
      </c>
      <c r="P34" s="11">
        <v>4.2673702000000002</v>
      </c>
      <c r="Q34" s="11">
        <v>4.1831063000000004</v>
      </c>
      <c r="R34" s="11">
        <v>4.1043107000000001</v>
      </c>
      <c r="S34" s="11">
        <v>4.0309542</v>
      </c>
      <c r="T34" s="11">
        <v>3.9630049000000001</v>
      </c>
      <c r="U34" s="11">
        <v>3.9004313000000002</v>
      </c>
      <c r="V34" s="11">
        <v>3.8432037999999999</v>
      </c>
      <c r="W34" s="11">
        <v>3.7912205999999999</v>
      </c>
      <c r="X34" s="11">
        <v>3.7441122999999998</v>
      </c>
      <c r="Y34" s="11">
        <v>3.7014480999999999</v>
      </c>
      <c r="Z34" s="11">
        <v>3.6627949000000002</v>
      </c>
      <c r="AA34" s="11">
        <v>3.6277202000000002</v>
      </c>
      <c r="AB34" s="11">
        <v>3.5957925999999998</v>
      </c>
      <c r="AC34" s="11">
        <v>3.5666194</v>
      </c>
      <c r="AD34" s="11">
        <v>3.5399848999999999</v>
      </c>
      <c r="AE34" s="11">
        <v>3.5157231000000002</v>
      </c>
      <c r="AF34" s="11">
        <v>3.4936669</v>
      </c>
      <c r="AG34" s="11">
        <v>3.4736494000000002</v>
      </c>
      <c r="AH34" s="11">
        <v>3.4555045</v>
      </c>
      <c r="AI34" s="11">
        <v>3.4390651999999999</v>
      </c>
      <c r="AJ34" s="11">
        <v>3.4241646000000001</v>
      </c>
      <c r="AK34" s="11">
        <v>3.4106366000000001</v>
      </c>
      <c r="AL34" s="11">
        <v>3.3983140999999999</v>
      </c>
      <c r="AM34" s="11">
        <v>3.3870304999999998</v>
      </c>
      <c r="AN34" s="11">
        <v>3.3766193000000002</v>
      </c>
      <c r="AO34" s="11">
        <v>3.3669337000000001</v>
      </c>
      <c r="AP34" s="11">
        <v>3.3579349999999999</v>
      </c>
      <c r="AQ34" s="11">
        <v>3.3496212000000001</v>
      </c>
      <c r="AR34" s="11">
        <v>3.3419895999999998</v>
      </c>
      <c r="AS34" s="11">
        <v>3.3350379000000001</v>
      </c>
      <c r="AT34" s="11">
        <v>3.3287637999999999</v>
      </c>
      <c r="AU34" s="11">
        <v>3.3231649000000001</v>
      </c>
      <c r="AV34" s="11">
        <v>3.3182388999999999</v>
      </c>
      <c r="AW34" s="11">
        <v>3.3139834000000001</v>
      </c>
      <c r="AX34" s="11">
        <v>3.3103959999999999</v>
      </c>
      <c r="AY34" s="11">
        <v>3.3074743999999998</v>
      </c>
      <c r="AZ34" s="11">
        <v>3.3052161</v>
      </c>
      <c r="BA34" s="11">
        <v>3.3036164000000001</v>
      </c>
      <c r="BB34" s="11">
        <v>3.3026577000000001</v>
      </c>
      <c r="BC34" s="11">
        <v>3.3023188999999999</v>
      </c>
      <c r="BD34" s="11">
        <v>3.3025788</v>
      </c>
      <c r="BE34" s="11">
        <v>3.3034161000000002</v>
      </c>
      <c r="BF34" s="11">
        <v>3.3048096999999999</v>
      </c>
      <c r="BG34" s="11">
        <v>3.3067383000000001</v>
      </c>
      <c r="BH34" s="11">
        <v>3.3091807000000002</v>
      </c>
      <c r="BI34" s="11">
        <v>3.3121157999999999</v>
      </c>
      <c r="BJ34" s="11">
        <v>3.3155222000000002</v>
      </c>
      <c r="BK34" s="11">
        <v>3.3193790000000001</v>
      </c>
      <c r="BL34" s="11">
        <v>3.3236645999999999</v>
      </c>
      <c r="BM34" s="11">
        <v>3.3572734</v>
      </c>
      <c r="BN34" s="11">
        <v>3.4014300999999998</v>
      </c>
    </row>
    <row r="35" spans="1:66" x14ac:dyDescent="0.25">
      <c r="A35" s="5">
        <f t="shared" si="0"/>
        <v>45329</v>
      </c>
      <c r="B35" t="s">
        <v>858</v>
      </c>
      <c r="C35" s="3">
        <v>5.25</v>
      </c>
      <c r="D35" s="3">
        <v>5.1890000000000001</v>
      </c>
      <c r="E35" s="11">
        <v>5.1841197000000001</v>
      </c>
      <c r="F35" s="11">
        <v>5.1656370999999996</v>
      </c>
      <c r="G35" s="11">
        <v>5.1278486000000001</v>
      </c>
      <c r="H35" s="11">
        <v>5.0659045000000003</v>
      </c>
      <c r="I35" s="11">
        <v>4.9838412999999999</v>
      </c>
      <c r="J35" s="11">
        <v>4.8876809999999997</v>
      </c>
      <c r="K35" s="11">
        <v>4.783944</v>
      </c>
      <c r="L35" s="11">
        <v>4.6781153</v>
      </c>
      <c r="M35" s="11">
        <v>4.574001</v>
      </c>
      <c r="N35" s="11">
        <v>4.4741635999999998</v>
      </c>
      <c r="O35" s="11">
        <v>4.380077</v>
      </c>
      <c r="P35" s="11">
        <v>4.2922424000000001</v>
      </c>
      <c r="Q35" s="11">
        <v>4.2099333000000003</v>
      </c>
      <c r="R35" s="11">
        <v>4.1328601000000003</v>
      </c>
      <c r="S35" s="11">
        <v>4.0609484</v>
      </c>
      <c r="T35" s="11">
        <v>3.9941211000000001</v>
      </c>
      <c r="U35" s="11">
        <v>3.9323011000000001</v>
      </c>
      <c r="V35" s="11">
        <v>3.8754138</v>
      </c>
      <c r="W35" s="11">
        <v>3.8233340999999998</v>
      </c>
      <c r="X35" s="11">
        <v>3.7757546</v>
      </c>
      <c r="Y35" s="11">
        <v>3.7323263</v>
      </c>
      <c r="Z35" s="11">
        <v>3.6926982000000002</v>
      </c>
      <c r="AA35" s="11">
        <v>3.6565197</v>
      </c>
      <c r="AB35" s="11">
        <v>3.6234413000000001</v>
      </c>
      <c r="AC35" s="11">
        <v>3.5931367999999999</v>
      </c>
      <c r="AD35" s="11">
        <v>3.5654119</v>
      </c>
      <c r="AE35" s="11">
        <v>3.5401177000000001</v>
      </c>
      <c r="AF35" s="11">
        <v>3.5171041999999999</v>
      </c>
      <c r="AG35" s="11">
        <v>3.4962214</v>
      </c>
      <c r="AH35" s="11">
        <v>3.4773201</v>
      </c>
      <c r="AI35" s="11">
        <v>3.4602504999999999</v>
      </c>
      <c r="AJ35" s="11">
        <v>3.4448628000000001</v>
      </c>
      <c r="AK35" s="11">
        <v>3.4310076</v>
      </c>
      <c r="AL35" s="11">
        <v>3.4185349999999999</v>
      </c>
      <c r="AM35" s="11">
        <v>3.4072954000000002</v>
      </c>
      <c r="AN35" s="11">
        <v>3.3971393000000001</v>
      </c>
      <c r="AO35" s="11">
        <v>3.3879334999999999</v>
      </c>
      <c r="AP35" s="11">
        <v>3.3796265000000001</v>
      </c>
      <c r="AQ35" s="11">
        <v>3.3721915999999998</v>
      </c>
      <c r="AR35" s="11">
        <v>3.3656019000000001</v>
      </c>
      <c r="AS35" s="11">
        <v>3.3598303999999999</v>
      </c>
      <c r="AT35" s="11">
        <v>3.3548505999999998</v>
      </c>
      <c r="AU35" s="11">
        <v>3.3506353999999998</v>
      </c>
      <c r="AV35" s="11">
        <v>3.3471581000000001</v>
      </c>
      <c r="AW35" s="11">
        <v>3.344392</v>
      </c>
      <c r="AX35" s="11">
        <v>3.3423101000000002</v>
      </c>
      <c r="AY35" s="11">
        <v>3.3408856999999998</v>
      </c>
      <c r="AZ35" s="11">
        <v>3.3400918000000002</v>
      </c>
      <c r="BA35" s="11">
        <v>3.3399030000000001</v>
      </c>
      <c r="BB35" s="11">
        <v>3.3402989999999999</v>
      </c>
      <c r="BC35" s="11">
        <v>3.3412611000000001</v>
      </c>
      <c r="BD35" s="11">
        <v>3.3427704</v>
      </c>
      <c r="BE35" s="11">
        <v>3.3448082000000001</v>
      </c>
      <c r="BF35" s="11">
        <v>3.3473557999999999</v>
      </c>
      <c r="BG35" s="11">
        <v>3.3503945000000002</v>
      </c>
      <c r="BH35" s="11">
        <v>3.3539055000000002</v>
      </c>
      <c r="BI35" s="11">
        <v>3.3578698999999999</v>
      </c>
      <c r="BJ35" s="11">
        <v>3.3622690999999998</v>
      </c>
      <c r="BK35" s="11">
        <v>3.3670844</v>
      </c>
      <c r="BL35" s="11">
        <v>3.3722968999999998</v>
      </c>
      <c r="BM35" s="11">
        <v>3.4109571999999999</v>
      </c>
      <c r="BN35" s="11">
        <v>3.4597630000000001</v>
      </c>
    </row>
    <row r="36" spans="1:66" x14ac:dyDescent="0.25">
      <c r="A36" s="5">
        <f t="shared" si="0"/>
        <v>45330</v>
      </c>
      <c r="B36" t="s">
        <v>859</v>
      </c>
      <c r="C36" s="3">
        <v>5.25</v>
      </c>
      <c r="D36" s="3">
        <v>5.1879999999999997</v>
      </c>
      <c r="E36" s="11">
        <v>5.1825599000000002</v>
      </c>
      <c r="F36" s="11">
        <v>5.1710200999999998</v>
      </c>
      <c r="G36" s="11">
        <v>5.1430100000000003</v>
      </c>
      <c r="H36" s="11">
        <v>5.0892860999999998</v>
      </c>
      <c r="I36" s="11">
        <v>5.0095948999999997</v>
      </c>
      <c r="J36" s="11">
        <v>4.9130456000000002</v>
      </c>
      <c r="K36" s="11">
        <v>4.8090488999999996</v>
      </c>
      <c r="L36" s="11">
        <v>4.7030608000000003</v>
      </c>
      <c r="M36" s="11">
        <v>4.5984802</v>
      </c>
      <c r="N36" s="11">
        <v>4.4977678000000001</v>
      </c>
      <c r="O36" s="11">
        <v>4.4033538999999999</v>
      </c>
      <c r="P36" s="11">
        <v>4.3165857000000001</v>
      </c>
      <c r="Q36" s="11">
        <v>4.2368703999999999</v>
      </c>
      <c r="R36" s="11">
        <v>4.1636537999999996</v>
      </c>
      <c r="S36" s="11">
        <v>4.0965590000000001</v>
      </c>
      <c r="T36" s="11">
        <v>4.0352063999999999</v>
      </c>
      <c r="U36" s="11">
        <v>3.9792168000000001</v>
      </c>
      <c r="V36" s="11">
        <v>3.928213</v>
      </c>
      <c r="W36" s="11">
        <v>3.8818122000000002</v>
      </c>
      <c r="X36" s="11">
        <v>3.8396186000000001</v>
      </c>
      <c r="Y36" s="11">
        <v>3.8012348</v>
      </c>
      <c r="Z36" s="11">
        <v>3.7662616</v>
      </c>
      <c r="AA36" s="11">
        <v>3.7343001999999998</v>
      </c>
      <c r="AB36" s="11">
        <v>3.7049528999999999</v>
      </c>
      <c r="AC36" s="11">
        <v>3.6778594999999998</v>
      </c>
      <c r="AD36" s="11">
        <v>3.6528483</v>
      </c>
      <c r="AE36" s="11">
        <v>3.6298059999999999</v>
      </c>
      <c r="AF36" s="11">
        <v>3.6086181000000002</v>
      </c>
      <c r="AG36" s="11">
        <v>3.5891704999999998</v>
      </c>
      <c r="AH36" s="11">
        <v>3.5713496999999998</v>
      </c>
      <c r="AI36" s="11">
        <v>3.5550413000000001</v>
      </c>
      <c r="AJ36" s="11">
        <v>3.5401313000000001</v>
      </c>
      <c r="AK36" s="11">
        <v>3.5265059999999999</v>
      </c>
      <c r="AL36" s="11">
        <v>3.5140511999999999</v>
      </c>
      <c r="AM36" s="11">
        <v>3.5026527999999999</v>
      </c>
      <c r="AN36" s="11">
        <v>3.492197</v>
      </c>
      <c r="AO36" s="11">
        <v>3.4825837000000002</v>
      </c>
      <c r="AP36" s="11">
        <v>3.4737740000000001</v>
      </c>
      <c r="AQ36" s="11">
        <v>3.4657464999999998</v>
      </c>
      <c r="AR36" s="11">
        <v>3.4584795000000002</v>
      </c>
      <c r="AS36" s="11">
        <v>3.4519510000000002</v>
      </c>
      <c r="AT36" s="11">
        <v>3.4461396999999998</v>
      </c>
      <c r="AU36" s="11">
        <v>3.4410237000000001</v>
      </c>
      <c r="AV36" s="11">
        <v>3.4365812</v>
      </c>
      <c r="AW36" s="11">
        <v>3.4327907</v>
      </c>
      <c r="AX36" s="11">
        <v>3.4296305</v>
      </c>
      <c r="AY36" s="11">
        <v>3.4270787999999999</v>
      </c>
      <c r="AZ36" s="11">
        <v>3.4251138999999999</v>
      </c>
      <c r="BA36" s="11">
        <v>3.4237150000000001</v>
      </c>
      <c r="BB36" s="11">
        <v>3.4228638999999998</v>
      </c>
      <c r="BC36" s="11">
        <v>3.4225436999999999</v>
      </c>
      <c r="BD36" s="11">
        <v>3.4227373000000001</v>
      </c>
      <c r="BE36" s="11">
        <v>3.4234276000000001</v>
      </c>
      <c r="BF36" s="11">
        <v>3.4245975</v>
      </c>
      <c r="BG36" s="11">
        <v>3.4262299999999999</v>
      </c>
      <c r="BH36" s="11">
        <v>3.4283079999999999</v>
      </c>
      <c r="BI36" s="11">
        <v>3.4308144</v>
      </c>
      <c r="BJ36" s="11">
        <v>3.4337322000000001</v>
      </c>
      <c r="BK36" s="11">
        <v>3.4370441999999999</v>
      </c>
      <c r="BL36" s="11">
        <v>3.4407334000000001</v>
      </c>
      <c r="BM36" s="11">
        <v>3.4700072999999998</v>
      </c>
      <c r="BN36" s="11">
        <v>3.5096235</v>
      </c>
    </row>
    <row r="37" spans="1:66" x14ac:dyDescent="0.25">
      <c r="A37" s="5">
        <f t="shared" si="0"/>
        <v>45331</v>
      </c>
      <c r="B37" t="s">
        <v>860</v>
      </c>
      <c r="C37" s="3">
        <v>5.25</v>
      </c>
      <c r="D37" s="3">
        <v>5.1885000000000003</v>
      </c>
      <c r="E37" s="11">
        <v>5.1829739999999997</v>
      </c>
      <c r="F37" s="11">
        <v>5.1678312000000002</v>
      </c>
      <c r="G37" s="11">
        <v>5.1350043999999997</v>
      </c>
      <c r="H37" s="11">
        <v>5.0810604000000001</v>
      </c>
      <c r="I37" s="11">
        <v>5.0096257</v>
      </c>
      <c r="J37" s="11">
        <v>4.9257526</v>
      </c>
      <c r="K37" s="11">
        <v>4.8347306999999997</v>
      </c>
      <c r="L37" s="11">
        <v>4.7412763</v>
      </c>
      <c r="M37" s="11">
        <v>4.6490660999999998</v>
      </c>
      <c r="N37" s="11">
        <v>4.5607471000000004</v>
      </c>
      <c r="O37" s="11">
        <v>4.4777113000000002</v>
      </c>
      <c r="P37" s="11">
        <v>4.4001298000000002</v>
      </c>
      <c r="Q37" s="11">
        <v>4.3261238000000004</v>
      </c>
      <c r="R37" s="11">
        <v>4.2552664</v>
      </c>
      <c r="S37" s="11">
        <v>4.1877652999999997</v>
      </c>
      <c r="T37" s="11">
        <v>4.1238257000000003</v>
      </c>
      <c r="U37" s="11">
        <v>4.0636532000000001</v>
      </c>
      <c r="V37" s="11">
        <v>4.0074551999999999</v>
      </c>
      <c r="W37" s="11">
        <v>3.9553791999999999</v>
      </c>
      <c r="X37" s="11">
        <v>3.9073036000000001</v>
      </c>
      <c r="Y37" s="11">
        <v>3.8630306999999999</v>
      </c>
      <c r="Z37" s="11">
        <v>3.8223607999999998</v>
      </c>
      <c r="AA37" s="11">
        <v>3.7850945999999999</v>
      </c>
      <c r="AB37" s="11">
        <v>3.7510338999999999</v>
      </c>
      <c r="AC37" s="11">
        <v>3.7199814999999998</v>
      </c>
      <c r="AD37" s="11">
        <v>3.6917498000000002</v>
      </c>
      <c r="AE37" s="11">
        <v>3.6661545000000002</v>
      </c>
      <c r="AF37" s="11">
        <v>3.6430106000000002</v>
      </c>
      <c r="AG37" s="11">
        <v>3.6221331999999999</v>
      </c>
      <c r="AH37" s="11">
        <v>3.6033379999999999</v>
      </c>
      <c r="AI37" s="11">
        <v>3.5864398999999998</v>
      </c>
      <c r="AJ37" s="11">
        <v>3.5712540000000002</v>
      </c>
      <c r="AK37" s="11">
        <v>3.5575960000000002</v>
      </c>
      <c r="AL37" s="11">
        <v>3.5452808999999998</v>
      </c>
      <c r="AM37" s="11">
        <v>3.5341238000000001</v>
      </c>
      <c r="AN37" s="11">
        <v>3.5239403</v>
      </c>
      <c r="AO37" s="11">
        <v>3.5145689999999998</v>
      </c>
      <c r="AP37" s="11">
        <v>3.5059521999999999</v>
      </c>
      <c r="AQ37" s="11">
        <v>3.4980614999999999</v>
      </c>
      <c r="AR37" s="11">
        <v>3.4908679999999999</v>
      </c>
      <c r="AS37" s="11">
        <v>3.4843427</v>
      </c>
      <c r="AT37" s="11">
        <v>3.4784570000000001</v>
      </c>
      <c r="AU37" s="11">
        <v>3.473182</v>
      </c>
      <c r="AV37" s="11">
        <v>3.4684889000000001</v>
      </c>
      <c r="AW37" s="11">
        <v>3.4643489999999999</v>
      </c>
      <c r="AX37" s="11">
        <v>3.4607334000000001</v>
      </c>
      <c r="AY37" s="11">
        <v>3.4576134000000001</v>
      </c>
      <c r="AZ37" s="11">
        <v>3.4549601000000001</v>
      </c>
      <c r="BA37" s="11">
        <v>3.4527481999999998</v>
      </c>
      <c r="BB37" s="11">
        <v>3.4509672999999998</v>
      </c>
      <c r="BC37" s="11">
        <v>3.4496112000000001</v>
      </c>
      <c r="BD37" s="11">
        <v>3.4486739000000002</v>
      </c>
      <c r="BE37" s="11">
        <v>3.4481492</v>
      </c>
      <c r="BF37" s="11">
        <v>3.4480309</v>
      </c>
      <c r="BG37" s="11">
        <v>3.4483128000000001</v>
      </c>
      <c r="BH37" s="11">
        <v>3.4489888</v>
      </c>
      <c r="BI37" s="11">
        <v>3.4500527000000001</v>
      </c>
      <c r="BJ37" s="11">
        <v>3.4514984000000002</v>
      </c>
      <c r="BK37" s="11">
        <v>3.4533197000000002</v>
      </c>
      <c r="BL37" s="11">
        <v>3.4555104999999999</v>
      </c>
      <c r="BM37" s="11">
        <v>3.4760114</v>
      </c>
      <c r="BN37" s="11">
        <v>3.5079091999999998</v>
      </c>
    </row>
    <row r="38" spans="1:66" x14ac:dyDescent="0.25">
      <c r="A38" s="5">
        <f t="shared" si="0"/>
        <v>45334</v>
      </c>
      <c r="B38" t="s">
        <v>861</v>
      </c>
      <c r="C38" s="3">
        <v>5.25</v>
      </c>
      <c r="D38" s="3">
        <v>5.1882000000000001</v>
      </c>
      <c r="E38" s="11">
        <v>5.1822813999999999</v>
      </c>
      <c r="F38" s="11">
        <v>5.1596266999999996</v>
      </c>
      <c r="G38" s="11">
        <v>5.1197986999999996</v>
      </c>
      <c r="H38" s="11">
        <v>5.0581494999999999</v>
      </c>
      <c r="I38" s="11">
        <v>4.9790009</v>
      </c>
      <c r="J38" s="11">
        <v>4.8882089000000004</v>
      </c>
      <c r="K38" s="11">
        <v>4.7921037999999996</v>
      </c>
      <c r="L38" s="11">
        <v>4.6957531000000001</v>
      </c>
      <c r="M38" s="11">
        <v>4.6026030000000002</v>
      </c>
      <c r="N38" s="11">
        <v>4.5143342999999998</v>
      </c>
      <c r="O38" s="11">
        <v>4.4317773999999996</v>
      </c>
      <c r="P38" s="11">
        <v>4.3545467000000002</v>
      </c>
      <c r="Q38" s="11">
        <v>4.2814094000000003</v>
      </c>
      <c r="R38" s="11">
        <v>4.2121206000000004</v>
      </c>
      <c r="S38" s="11">
        <v>4.1467814000000001</v>
      </c>
      <c r="T38" s="11">
        <v>4.0854904999999997</v>
      </c>
      <c r="U38" s="11">
        <v>4.0283467000000002</v>
      </c>
      <c r="V38" s="11">
        <v>3.9754508999999998</v>
      </c>
      <c r="W38" s="11">
        <v>3.9268328000000001</v>
      </c>
      <c r="X38" s="11">
        <v>3.8822597000000001</v>
      </c>
      <c r="Y38" s="11">
        <v>3.8414373999999998</v>
      </c>
      <c r="Z38" s="11">
        <v>3.8040706000000002</v>
      </c>
      <c r="AA38" s="11">
        <v>3.7698637000000002</v>
      </c>
      <c r="AB38" s="11">
        <v>3.7385228000000001</v>
      </c>
      <c r="AC38" s="11">
        <v>3.7097734999999998</v>
      </c>
      <c r="AD38" s="11">
        <v>3.6834356000000001</v>
      </c>
      <c r="AE38" s="11">
        <v>3.6593553999999999</v>
      </c>
      <c r="AF38" s="11">
        <v>3.6373783</v>
      </c>
      <c r="AG38" s="11">
        <v>3.6173500000000001</v>
      </c>
      <c r="AH38" s="11">
        <v>3.5991167000000002</v>
      </c>
      <c r="AI38" s="11">
        <v>3.5825238000000001</v>
      </c>
      <c r="AJ38" s="11">
        <v>3.5674171000000001</v>
      </c>
      <c r="AK38" s="11">
        <v>3.5536425999999999</v>
      </c>
      <c r="AL38" s="11">
        <v>3.5410458999999999</v>
      </c>
      <c r="AM38" s="11">
        <v>3.5294728000000002</v>
      </c>
      <c r="AN38" s="11">
        <v>3.5187691000000001</v>
      </c>
      <c r="AO38" s="11">
        <v>3.5088021</v>
      </c>
      <c r="AP38" s="11">
        <v>3.4995337000000002</v>
      </c>
      <c r="AQ38" s="11">
        <v>3.4909522000000002</v>
      </c>
      <c r="AR38" s="11">
        <v>3.4830458000000002</v>
      </c>
      <c r="AS38" s="11">
        <v>3.4758024999999999</v>
      </c>
      <c r="AT38" s="11">
        <v>3.4692107999999999</v>
      </c>
      <c r="AU38" s="11">
        <v>3.4632586000000001</v>
      </c>
      <c r="AV38" s="11">
        <v>3.4579342</v>
      </c>
      <c r="AW38" s="11">
        <v>3.4532259000000001</v>
      </c>
      <c r="AX38" s="11">
        <v>3.4491217000000001</v>
      </c>
      <c r="AY38" s="11">
        <v>3.4456099</v>
      </c>
      <c r="AZ38" s="11">
        <v>3.4426787000000001</v>
      </c>
      <c r="BA38" s="11">
        <v>3.4403163000000001</v>
      </c>
      <c r="BB38" s="11">
        <v>3.4385118000000001</v>
      </c>
      <c r="BC38" s="11">
        <v>3.4372544999999999</v>
      </c>
      <c r="BD38" s="11">
        <v>3.4365334999999999</v>
      </c>
      <c r="BE38" s="11">
        <v>3.4363381</v>
      </c>
      <c r="BF38" s="11">
        <v>3.4366576000000002</v>
      </c>
      <c r="BG38" s="11">
        <v>3.4374812000000001</v>
      </c>
      <c r="BH38" s="11">
        <v>3.4387981000000001</v>
      </c>
      <c r="BI38" s="11">
        <v>3.4405975</v>
      </c>
      <c r="BJ38" s="11">
        <v>3.4428687999999998</v>
      </c>
      <c r="BK38" s="11">
        <v>3.4456011000000002</v>
      </c>
      <c r="BL38" s="11">
        <v>3.4487836999999999</v>
      </c>
      <c r="BM38" s="11">
        <v>3.4765153999999998</v>
      </c>
      <c r="BN38" s="11">
        <v>3.5164127000000001</v>
      </c>
    </row>
    <row r="39" spans="1:66" x14ac:dyDescent="0.25">
      <c r="A39" s="5">
        <f t="shared" si="0"/>
        <v>45335</v>
      </c>
      <c r="B39" t="s">
        <v>862</v>
      </c>
      <c r="C39" s="3">
        <v>5.25</v>
      </c>
      <c r="D39" s="3">
        <v>5.1887999999999996</v>
      </c>
      <c r="E39" s="11">
        <v>5.1881858999999997</v>
      </c>
      <c r="F39" s="11">
        <v>5.1836932999999998</v>
      </c>
      <c r="G39" s="11">
        <v>5.1655557999999999</v>
      </c>
      <c r="H39" s="11">
        <v>5.1288004000000003</v>
      </c>
      <c r="I39" s="11">
        <v>5.0743339000000001</v>
      </c>
      <c r="J39" s="11">
        <v>5.0060332000000001</v>
      </c>
      <c r="K39" s="11">
        <v>4.9286785000000002</v>
      </c>
      <c r="L39" s="11">
        <v>4.8473027999999996</v>
      </c>
      <c r="M39" s="11">
        <v>4.7657832000000004</v>
      </c>
      <c r="N39" s="11">
        <v>4.6866225000000004</v>
      </c>
      <c r="O39" s="11">
        <v>4.6112273999999998</v>
      </c>
      <c r="P39" s="11">
        <v>4.5397856000000001</v>
      </c>
      <c r="Q39" s="11">
        <v>4.4711454000000002</v>
      </c>
      <c r="R39" s="11">
        <v>4.4051049000000004</v>
      </c>
      <c r="S39" s="11">
        <v>4.3418329</v>
      </c>
      <c r="T39" s="11">
        <v>4.2814959999999997</v>
      </c>
      <c r="U39" s="11">
        <v>4.2242607999999997</v>
      </c>
      <c r="V39" s="11">
        <v>4.1702959999999996</v>
      </c>
      <c r="W39" s="11">
        <v>4.1197084999999998</v>
      </c>
      <c r="X39" s="11">
        <v>4.0723782000000002</v>
      </c>
      <c r="Y39" s="11">
        <v>4.0281327999999998</v>
      </c>
      <c r="Z39" s="11">
        <v>3.9867979999999998</v>
      </c>
      <c r="AA39" s="11">
        <v>3.9481999999999999</v>
      </c>
      <c r="AB39" s="11">
        <v>3.912166</v>
      </c>
      <c r="AC39" s="11">
        <v>3.8785314</v>
      </c>
      <c r="AD39" s="11">
        <v>3.8471725999999999</v>
      </c>
      <c r="AE39" s="11">
        <v>3.8179786999999998</v>
      </c>
      <c r="AF39" s="11">
        <v>3.7908376000000001</v>
      </c>
      <c r="AG39" s="11">
        <v>3.7656371000000002</v>
      </c>
      <c r="AH39" s="11">
        <v>3.7422662</v>
      </c>
      <c r="AI39" s="11">
        <v>3.7206128000000001</v>
      </c>
      <c r="AJ39" s="11">
        <v>3.7005648999999998</v>
      </c>
      <c r="AK39" s="11">
        <v>3.6820111999999998</v>
      </c>
      <c r="AL39" s="11">
        <v>3.6648396999999999</v>
      </c>
      <c r="AM39" s="11">
        <v>3.6489384999999999</v>
      </c>
      <c r="AN39" s="11">
        <v>3.6341961999999999</v>
      </c>
      <c r="AO39" s="11">
        <v>3.6205107999999999</v>
      </c>
      <c r="AP39" s="11">
        <v>3.6078328000000002</v>
      </c>
      <c r="AQ39" s="11">
        <v>3.5961314</v>
      </c>
      <c r="AR39" s="11">
        <v>3.5853749000000001</v>
      </c>
      <c r="AS39" s="11">
        <v>3.5755319999999999</v>
      </c>
      <c r="AT39" s="11">
        <v>3.5665713999999999</v>
      </c>
      <c r="AU39" s="11">
        <v>3.5584617000000001</v>
      </c>
      <c r="AV39" s="11">
        <v>3.5511715000000001</v>
      </c>
      <c r="AW39" s="11">
        <v>3.5446696000000002</v>
      </c>
      <c r="AX39" s="11">
        <v>3.5389244999999998</v>
      </c>
      <c r="AY39" s="11">
        <v>3.5339049</v>
      </c>
      <c r="AZ39" s="11">
        <v>3.5295793999999998</v>
      </c>
      <c r="BA39" s="11">
        <v>3.5259184000000001</v>
      </c>
      <c r="BB39" s="11">
        <v>3.5228996000000001</v>
      </c>
      <c r="BC39" s="11">
        <v>3.5205036000000001</v>
      </c>
      <c r="BD39" s="11">
        <v>3.5187107000000002</v>
      </c>
      <c r="BE39" s="11">
        <v>3.5175011</v>
      </c>
      <c r="BF39" s="11">
        <v>3.5168553</v>
      </c>
      <c r="BG39" s="11">
        <v>3.5167535999999999</v>
      </c>
      <c r="BH39" s="11">
        <v>3.5171763999999999</v>
      </c>
      <c r="BI39" s="11">
        <v>3.5181040000000001</v>
      </c>
      <c r="BJ39" s="11">
        <v>3.5195167999999999</v>
      </c>
      <c r="BK39" s="11">
        <v>3.5213950000000001</v>
      </c>
      <c r="BL39" s="11">
        <v>3.5237191999999999</v>
      </c>
      <c r="BM39" s="11">
        <v>3.5461056000000002</v>
      </c>
      <c r="BN39" s="11">
        <v>3.5806898</v>
      </c>
    </row>
    <row r="40" spans="1:66" x14ac:dyDescent="0.25">
      <c r="A40" s="5">
        <f t="shared" si="0"/>
        <v>45336</v>
      </c>
      <c r="B40" t="s">
        <v>863</v>
      </c>
      <c r="C40" s="3">
        <v>5.25</v>
      </c>
      <c r="D40" s="3">
        <v>5.1887999999999996</v>
      </c>
      <c r="E40" s="11">
        <v>5.1880091999999998</v>
      </c>
      <c r="F40" s="11">
        <v>5.1727223000000002</v>
      </c>
      <c r="G40" s="11">
        <v>5.1387647000000003</v>
      </c>
      <c r="H40" s="11">
        <v>5.0808974999999998</v>
      </c>
      <c r="I40" s="11">
        <v>5.0034232999999997</v>
      </c>
      <c r="J40" s="11">
        <v>4.9132822999999997</v>
      </c>
      <c r="K40" s="11">
        <v>4.8171087000000004</v>
      </c>
      <c r="L40" s="11">
        <v>4.7201411000000002</v>
      </c>
      <c r="M40" s="11">
        <v>4.6258691000000001</v>
      </c>
      <c r="N40" s="11">
        <v>4.5361149000000003</v>
      </c>
      <c r="O40" s="11">
        <v>4.4515704999999999</v>
      </c>
      <c r="P40" s="11">
        <v>4.3721217000000001</v>
      </c>
      <c r="Q40" s="11">
        <v>4.2962258000000002</v>
      </c>
      <c r="R40" s="11">
        <v>4.2235702000000002</v>
      </c>
      <c r="S40" s="11">
        <v>4.1543115999999998</v>
      </c>
      <c r="T40" s="11">
        <v>4.0886037000000002</v>
      </c>
      <c r="U40" s="11">
        <v>4.0266007000000004</v>
      </c>
      <c r="V40" s="11">
        <v>3.9684588000000001</v>
      </c>
      <c r="W40" s="11">
        <v>3.9142782</v>
      </c>
      <c r="X40" s="11">
        <v>3.8639540999999999</v>
      </c>
      <c r="Y40" s="11">
        <v>3.8173347</v>
      </c>
      <c r="Z40" s="11">
        <v>3.7742665</v>
      </c>
      <c r="AA40" s="11">
        <v>3.7345959</v>
      </c>
      <c r="AB40" s="11">
        <v>3.6981709999999999</v>
      </c>
      <c r="AC40" s="11">
        <v>3.6648353999999999</v>
      </c>
      <c r="AD40" s="11">
        <v>3.6344178</v>
      </c>
      <c r="AE40" s="11">
        <v>3.6067429</v>
      </c>
      <c r="AF40" s="11">
        <v>3.5816341999999999</v>
      </c>
      <c r="AG40" s="11">
        <v>3.5589154000000001</v>
      </c>
      <c r="AH40" s="11">
        <v>3.5384107999999999</v>
      </c>
      <c r="AI40" s="11">
        <v>3.5199443000000001</v>
      </c>
      <c r="AJ40" s="11">
        <v>3.5033394000000002</v>
      </c>
      <c r="AK40" s="11">
        <v>3.4884206</v>
      </c>
      <c r="AL40" s="11">
        <v>3.4750114999999999</v>
      </c>
      <c r="AM40" s="11">
        <v>3.4629357999999999</v>
      </c>
      <c r="AN40" s="11">
        <v>3.4520179999999998</v>
      </c>
      <c r="AO40" s="11">
        <v>3.4421010999999999</v>
      </c>
      <c r="AP40" s="11">
        <v>3.4331236000000001</v>
      </c>
      <c r="AQ40" s="11">
        <v>3.4250531999999998</v>
      </c>
      <c r="AR40" s="11">
        <v>3.4178573000000001</v>
      </c>
      <c r="AS40" s="11">
        <v>3.4115031</v>
      </c>
      <c r="AT40" s="11">
        <v>3.4059583</v>
      </c>
      <c r="AU40" s="11">
        <v>3.4011903000000001</v>
      </c>
      <c r="AV40" s="11">
        <v>3.3971665</v>
      </c>
      <c r="AW40" s="11">
        <v>3.3938545000000002</v>
      </c>
      <c r="AX40" s="11">
        <v>3.3912214999999999</v>
      </c>
      <c r="AY40" s="11">
        <v>3.3892351999999999</v>
      </c>
      <c r="AZ40" s="11">
        <v>3.3878629</v>
      </c>
      <c r="BA40" s="11">
        <v>3.3870746</v>
      </c>
      <c r="BB40" s="11">
        <v>3.3868512000000002</v>
      </c>
      <c r="BC40" s="11">
        <v>3.3871766000000001</v>
      </c>
      <c r="BD40" s="11">
        <v>3.3880347</v>
      </c>
      <c r="BE40" s="11">
        <v>3.3894093999999999</v>
      </c>
      <c r="BF40" s="11">
        <v>3.3912846000000001</v>
      </c>
      <c r="BG40" s="11">
        <v>3.3936443000000001</v>
      </c>
      <c r="BH40" s="11">
        <v>3.3964723000000001</v>
      </c>
      <c r="BI40" s="11">
        <v>3.3997525999999998</v>
      </c>
      <c r="BJ40" s="11">
        <v>3.4034691000000001</v>
      </c>
      <c r="BK40" s="11">
        <v>3.4076057</v>
      </c>
      <c r="BL40" s="11">
        <v>3.4121462999999999</v>
      </c>
      <c r="BM40" s="11">
        <v>3.4469229000000001</v>
      </c>
      <c r="BN40" s="11">
        <v>3.4918809999999998</v>
      </c>
    </row>
    <row r="41" spans="1:66" x14ac:dyDescent="0.25">
      <c r="A41" s="5">
        <f t="shared" si="0"/>
        <v>45337</v>
      </c>
      <c r="B41" t="s">
        <v>864</v>
      </c>
      <c r="C41" s="3">
        <v>5.25</v>
      </c>
      <c r="D41" s="3">
        <v>5.1885000000000003</v>
      </c>
      <c r="E41" s="11">
        <v>5.1880239000000001</v>
      </c>
      <c r="F41" s="11">
        <v>5.1752238999999998</v>
      </c>
      <c r="G41" s="11">
        <v>5.1408756000000002</v>
      </c>
      <c r="H41" s="11">
        <v>5.0804251999999996</v>
      </c>
      <c r="I41" s="11">
        <v>4.9988979000000002</v>
      </c>
      <c r="J41" s="11">
        <v>4.9046984</v>
      </c>
      <c r="K41" s="11">
        <v>4.8050229</v>
      </c>
      <c r="L41" s="11">
        <v>4.7051970000000001</v>
      </c>
      <c r="M41" s="11">
        <v>4.6086052000000004</v>
      </c>
      <c r="N41" s="11">
        <v>4.5169708999999996</v>
      </c>
      <c r="O41" s="11">
        <v>4.4310836</v>
      </c>
      <c r="P41" s="11">
        <v>4.3508426</v>
      </c>
      <c r="Q41" s="11">
        <v>4.2746959999999996</v>
      </c>
      <c r="R41" s="11">
        <v>4.2023130000000002</v>
      </c>
      <c r="S41" s="11">
        <v>4.1339208000000003</v>
      </c>
      <c r="T41" s="11">
        <v>4.069744</v>
      </c>
      <c r="U41" s="11">
        <v>4.0100078000000003</v>
      </c>
      <c r="V41" s="11">
        <v>3.9549392999999999</v>
      </c>
      <c r="W41" s="11">
        <v>3.9046501999999998</v>
      </c>
      <c r="X41" s="11">
        <v>3.8588209</v>
      </c>
      <c r="Y41" s="11">
        <v>3.8170307000000001</v>
      </c>
      <c r="Z41" s="11">
        <v>3.7788571000000002</v>
      </c>
      <c r="AA41" s="11">
        <v>3.7438779000000002</v>
      </c>
      <c r="AB41" s="11">
        <v>3.7116723</v>
      </c>
      <c r="AC41" s="11">
        <v>3.6818599000000001</v>
      </c>
      <c r="AD41" s="11">
        <v>3.6542648</v>
      </c>
      <c r="AE41" s="11">
        <v>3.6287745999999999</v>
      </c>
      <c r="AF41" s="11">
        <v>3.6052756000000001</v>
      </c>
      <c r="AG41" s="11">
        <v>3.5836543999999999</v>
      </c>
      <c r="AH41" s="11">
        <v>3.5637981000000001</v>
      </c>
      <c r="AI41" s="11">
        <v>3.5455933000000002</v>
      </c>
      <c r="AJ41" s="11">
        <v>3.5289264999999999</v>
      </c>
      <c r="AK41" s="11">
        <v>3.5136848999999999</v>
      </c>
      <c r="AL41" s="11">
        <v>3.4997550999999998</v>
      </c>
      <c r="AM41" s="11">
        <v>3.4870236000000001</v>
      </c>
      <c r="AN41" s="11">
        <v>3.4753775</v>
      </c>
      <c r="AO41" s="11">
        <v>3.4647168000000002</v>
      </c>
      <c r="AP41" s="11">
        <v>3.4550011</v>
      </c>
      <c r="AQ41" s="11">
        <v>3.4462065000000002</v>
      </c>
      <c r="AR41" s="11">
        <v>3.4383088000000002</v>
      </c>
      <c r="AS41" s="11">
        <v>3.4312839999999998</v>
      </c>
      <c r="AT41" s="11">
        <v>3.4251081999999999</v>
      </c>
      <c r="AU41" s="11">
        <v>3.4197573999999999</v>
      </c>
      <c r="AV41" s="11">
        <v>3.4152073000000001</v>
      </c>
      <c r="AW41" s="11">
        <v>3.4114341000000001</v>
      </c>
      <c r="AX41" s="11">
        <v>3.4084137000000001</v>
      </c>
      <c r="AY41" s="11">
        <v>3.4061221000000002</v>
      </c>
      <c r="AZ41" s="11">
        <v>3.4045353</v>
      </c>
      <c r="BA41" s="11">
        <v>3.4036284999999999</v>
      </c>
      <c r="BB41" s="11">
        <v>3.4033745</v>
      </c>
      <c r="BC41" s="11">
        <v>3.4037449999999998</v>
      </c>
      <c r="BD41" s="11">
        <v>3.4047119000000001</v>
      </c>
      <c r="BE41" s="11">
        <v>3.406247</v>
      </c>
      <c r="BF41" s="11">
        <v>3.4083222000000002</v>
      </c>
      <c r="BG41" s="11">
        <v>3.4109091999999999</v>
      </c>
      <c r="BH41" s="11">
        <v>3.41398</v>
      </c>
      <c r="BI41" s="11">
        <v>3.4175064000000002</v>
      </c>
      <c r="BJ41" s="11">
        <v>3.4214601999999998</v>
      </c>
      <c r="BK41" s="11">
        <v>3.4258133000000002</v>
      </c>
      <c r="BL41" s="11">
        <v>3.4305374</v>
      </c>
      <c r="BM41" s="11">
        <v>3.4656180000000001</v>
      </c>
      <c r="BN41" s="11">
        <v>3.5101486999999998</v>
      </c>
    </row>
    <row r="42" spans="1:66" x14ac:dyDescent="0.25">
      <c r="A42" s="5">
        <f t="shared" si="0"/>
        <v>45338</v>
      </c>
      <c r="B42" t="s">
        <v>865</v>
      </c>
      <c r="C42" s="3">
        <v>5.25</v>
      </c>
      <c r="D42" s="3">
        <v>5.1881000000000004</v>
      </c>
      <c r="E42" s="11">
        <v>5.1871783000000002</v>
      </c>
      <c r="F42" s="11">
        <v>5.1761794999999999</v>
      </c>
      <c r="G42" s="11">
        <v>5.1498881000000001</v>
      </c>
      <c r="H42" s="11">
        <v>5.1035442</v>
      </c>
      <c r="I42" s="11">
        <v>5.0396502999999999</v>
      </c>
      <c r="J42" s="11">
        <v>4.9637761999999999</v>
      </c>
      <c r="K42" s="11">
        <v>4.8818611000000001</v>
      </c>
      <c r="L42" s="11">
        <v>4.7988825000000004</v>
      </c>
      <c r="M42" s="11">
        <v>4.7181438</v>
      </c>
      <c r="N42" s="11">
        <v>4.6413389</v>
      </c>
      <c r="O42" s="11">
        <v>4.5687810000000004</v>
      </c>
      <c r="P42" s="11">
        <v>4.4997816999999998</v>
      </c>
      <c r="Q42" s="11">
        <v>4.4320706999999997</v>
      </c>
      <c r="R42" s="11">
        <v>4.3653385</v>
      </c>
      <c r="S42" s="11">
        <v>4.3000376999999999</v>
      </c>
      <c r="T42" s="11">
        <v>4.2366187000000002</v>
      </c>
      <c r="U42" s="11">
        <v>4.1755319999999996</v>
      </c>
      <c r="V42" s="11">
        <v>4.1172301999999998</v>
      </c>
      <c r="W42" s="11">
        <v>4.0620944000000003</v>
      </c>
      <c r="X42" s="11">
        <v>4.0101830999999999</v>
      </c>
      <c r="Y42" s="11">
        <v>3.9614636000000001</v>
      </c>
      <c r="Z42" s="11">
        <v>3.9159011000000001</v>
      </c>
      <c r="AA42" s="11">
        <v>3.8734608000000001</v>
      </c>
      <c r="AB42" s="11">
        <v>3.8341097999999998</v>
      </c>
      <c r="AC42" s="11">
        <v>3.7977946</v>
      </c>
      <c r="AD42" s="11">
        <v>3.7643795999999998</v>
      </c>
      <c r="AE42" s="11">
        <v>3.7337075999999998</v>
      </c>
      <c r="AF42" s="11">
        <v>3.7056200000000001</v>
      </c>
      <c r="AG42" s="11">
        <v>3.6799585000000001</v>
      </c>
      <c r="AH42" s="11">
        <v>3.6565656999999998</v>
      </c>
      <c r="AI42" s="11">
        <v>3.6352831999999999</v>
      </c>
      <c r="AJ42" s="11">
        <v>3.6159528000000001</v>
      </c>
      <c r="AK42" s="11">
        <v>3.5984167999999999</v>
      </c>
      <c r="AL42" s="11">
        <v>3.5825170000000002</v>
      </c>
      <c r="AM42" s="11">
        <v>3.5680952000000001</v>
      </c>
      <c r="AN42" s="11">
        <v>3.5549935000000001</v>
      </c>
      <c r="AO42" s="11">
        <v>3.5430706999999999</v>
      </c>
      <c r="AP42" s="11">
        <v>3.5322594999999999</v>
      </c>
      <c r="AQ42" s="11">
        <v>3.5225135000000001</v>
      </c>
      <c r="AR42" s="11">
        <v>3.5137860000000001</v>
      </c>
      <c r="AS42" s="11">
        <v>3.5060302999999999</v>
      </c>
      <c r="AT42" s="11">
        <v>3.4991998</v>
      </c>
      <c r="AU42" s="11">
        <v>3.4932479999999999</v>
      </c>
      <c r="AV42" s="11">
        <v>3.4881281</v>
      </c>
      <c r="AW42" s="11">
        <v>3.4837935999999998</v>
      </c>
      <c r="AX42" s="11">
        <v>3.4801978</v>
      </c>
      <c r="AY42" s="11">
        <v>3.4772940000000001</v>
      </c>
      <c r="AZ42" s="11">
        <v>3.4750358000000001</v>
      </c>
      <c r="BA42" s="11">
        <v>3.4733805000000002</v>
      </c>
      <c r="BB42" s="11">
        <v>3.4723033000000001</v>
      </c>
      <c r="BC42" s="11">
        <v>3.4717844000000002</v>
      </c>
      <c r="BD42" s="11">
        <v>3.4718038999999998</v>
      </c>
      <c r="BE42" s="11">
        <v>3.4723419999999998</v>
      </c>
      <c r="BF42" s="11">
        <v>3.4733789000000002</v>
      </c>
      <c r="BG42" s="11">
        <v>3.4748947000000001</v>
      </c>
      <c r="BH42" s="11">
        <v>3.4768696000000001</v>
      </c>
      <c r="BI42" s="11">
        <v>3.4792836999999999</v>
      </c>
      <c r="BJ42" s="11">
        <v>3.4821171999999998</v>
      </c>
      <c r="BK42" s="11">
        <v>3.4853502999999999</v>
      </c>
      <c r="BL42" s="11">
        <v>3.4889630999999999</v>
      </c>
      <c r="BM42" s="11">
        <v>3.5178159</v>
      </c>
      <c r="BN42" s="11">
        <v>3.5572596000000001</v>
      </c>
    </row>
    <row r="43" spans="1:66" x14ac:dyDescent="0.25">
      <c r="A43" s="5">
        <f t="shared" si="0"/>
        <v>45341</v>
      </c>
      <c r="B43" t="s">
        <v>866</v>
      </c>
      <c r="C43" s="3">
        <v>5.25</v>
      </c>
      <c r="D43" s="3">
        <v>5.1874000000000002</v>
      </c>
      <c r="E43" s="11">
        <v>5.1890112000000004</v>
      </c>
      <c r="F43" s="11">
        <v>5.1762766999999998</v>
      </c>
      <c r="G43" s="11">
        <v>5.1459086999999997</v>
      </c>
      <c r="H43" s="11">
        <v>5.0929804000000001</v>
      </c>
      <c r="I43" s="11">
        <v>5.0215443999999998</v>
      </c>
      <c r="J43" s="11">
        <v>4.9380993000000002</v>
      </c>
      <c r="K43" s="11">
        <v>4.8491670999999998</v>
      </c>
      <c r="L43" s="11">
        <v>4.7598298999999997</v>
      </c>
      <c r="M43" s="11">
        <v>4.6736561999999999</v>
      </c>
      <c r="N43" s="11">
        <v>4.5922339000000001</v>
      </c>
      <c r="O43" s="11">
        <v>4.5161626999999998</v>
      </c>
      <c r="P43" s="11">
        <v>4.4448220999999997</v>
      </c>
      <c r="Q43" s="11">
        <v>4.3759788000000004</v>
      </c>
      <c r="R43" s="11">
        <v>4.3093101999999996</v>
      </c>
      <c r="S43" s="11">
        <v>4.2451825999999997</v>
      </c>
      <c r="T43" s="11">
        <v>4.1839599999999999</v>
      </c>
      <c r="U43" s="11">
        <v>4.1260063999999996</v>
      </c>
      <c r="V43" s="11">
        <v>4.0716878999999997</v>
      </c>
      <c r="W43" s="11">
        <v>4.0212678999999998</v>
      </c>
      <c r="X43" s="11">
        <v>3.9746269000000001</v>
      </c>
      <c r="Y43" s="11">
        <v>3.9315559000000002</v>
      </c>
      <c r="Z43" s="11">
        <v>3.8918441000000001</v>
      </c>
      <c r="AA43" s="11">
        <v>3.8552810000000002</v>
      </c>
      <c r="AB43" s="11">
        <v>3.8216572000000002</v>
      </c>
      <c r="AC43" s="11">
        <v>3.7907668999999999</v>
      </c>
      <c r="AD43" s="11">
        <v>3.7624254000000001</v>
      </c>
      <c r="AE43" s="11">
        <v>3.7364546999999999</v>
      </c>
      <c r="AF43" s="11">
        <v>3.7126758</v>
      </c>
      <c r="AG43" s="11">
        <v>3.6909098999999999</v>
      </c>
      <c r="AH43" s="11">
        <v>3.6709789000000002</v>
      </c>
      <c r="AI43" s="11">
        <v>3.6527037</v>
      </c>
      <c r="AJ43" s="11">
        <v>3.6359056999999999</v>
      </c>
      <c r="AK43" s="11">
        <v>3.6204065999999999</v>
      </c>
      <c r="AL43" s="11">
        <v>3.6060275000000002</v>
      </c>
      <c r="AM43" s="11">
        <v>3.5925896000000002</v>
      </c>
      <c r="AN43" s="11">
        <v>3.5799148000000001</v>
      </c>
      <c r="AO43" s="11">
        <v>3.5678532999999999</v>
      </c>
      <c r="AP43" s="11">
        <v>3.5563850000000001</v>
      </c>
      <c r="AQ43" s="11">
        <v>3.5455256999999998</v>
      </c>
      <c r="AR43" s="11">
        <v>3.5352907</v>
      </c>
      <c r="AS43" s="11">
        <v>3.5256954</v>
      </c>
      <c r="AT43" s="11">
        <v>3.5167557</v>
      </c>
      <c r="AU43" s="11">
        <v>3.5084868999999999</v>
      </c>
      <c r="AV43" s="11">
        <v>3.5009044</v>
      </c>
      <c r="AW43" s="11">
        <v>3.4940239000000002</v>
      </c>
      <c r="AX43" s="11">
        <v>3.4878610000000001</v>
      </c>
      <c r="AY43" s="11">
        <v>3.4824309000000002</v>
      </c>
      <c r="AZ43" s="11">
        <v>3.4777494999999998</v>
      </c>
      <c r="BA43" s="11">
        <v>3.4738283999999999</v>
      </c>
      <c r="BB43" s="11">
        <v>3.4706602000000002</v>
      </c>
      <c r="BC43" s="11">
        <v>3.4682308000000002</v>
      </c>
      <c r="BD43" s="11">
        <v>3.466526</v>
      </c>
      <c r="BE43" s="11">
        <v>3.4655315999999998</v>
      </c>
      <c r="BF43" s="11">
        <v>3.4652337000000002</v>
      </c>
      <c r="BG43" s="11">
        <v>3.4656180999999999</v>
      </c>
      <c r="BH43" s="11">
        <v>3.4666706</v>
      </c>
      <c r="BI43" s="11">
        <v>3.4683771999999999</v>
      </c>
      <c r="BJ43" s="11">
        <v>3.4707237000000002</v>
      </c>
      <c r="BK43" s="11">
        <v>3.4736959999999999</v>
      </c>
      <c r="BL43" s="11">
        <v>3.4772801000000002</v>
      </c>
      <c r="BM43" s="11">
        <v>3.5102652999999999</v>
      </c>
      <c r="BN43" s="11">
        <v>3.5581922000000001</v>
      </c>
    </row>
    <row r="44" spans="1:66" x14ac:dyDescent="0.25">
      <c r="A44" s="5">
        <f t="shared" si="0"/>
        <v>45342</v>
      </c>
      <c r="B44" t="s">
        <v>867</v>
      </c>
      <c r="C44" s="3">
        <v>5.25</v>
      </c>
      <c r="D44" s="3">
        <v>5.1879</v>
      </c>
      <c r="E44" s="11">
        <v>5.1904661000000001</v>
      </c>
      <c r="F44" s="11">
        <v>5.1734203000000001</v>
      </c>
      <c r="G44" s="11">
        <v>5.1345172999999997</v>
      </c>
      <c r="H44" s="11">
        <v>5.0689332</v>
      </c>
      <c r="I44" s="11">
        <v>4.9828574000000003</v>
      </c>
      <c r="J44" s="11">
        <v>4.8854096</v>
      </c>
      <c r="K44" s="11">
        <v>4.7836004000000001</v>
      </c>
      <c r="L44" s="11">
        <v>4.6823801999999999</v>
      </c>
      <c r="M44" s="11">
        <v>4.5852035000000004</v>
      </c>
      <c r="N44" s="11">
        <v>4.4939603000000004</v>
      </c>
      <c r="O44" s="11">
        <v>4.4098813999999997</v>
      </c>
      <c r="P44" s="11">
        <v>4.3330006000000001</v>
      </c>
      <c r="Q44" s="11">
        <v>4.2624190000000004</v>
      </c>
      <c r="R44" s="11">
        <v>4.1974498000000002</v>
      </c>
      <c r="S44" s="11">
        <v>4.1375242999999999</v>
      </c>
      <c r="T44" s="11">
        <v>4.0820711999999997</v>
      </c>
      <c r="U44" s="11">
        <v>4.0305195999999999</v>
      </c>
      <c r="V44" s="11">
        <v>3.9823002999999999</v>
      </c>
      <c r="W44" s="11">
        <v>3.9369282000000001</v>
      </c>
      <c r="X44" s="11">
        <v>3.8942462</v>
      </c>
      <c r="Y44" s="11">
        <v>3.8541766000000002</v>
      </c>
      <c r="Z44" s="11">
        <v>3.8166402000000001</v>
      </c>
      <c r="AA44" s="11">
        <v>3.7815577</v>
      </c>
      <c r="AB44" s="11">
        <v>3.7488513000000001</v>
      </c>
      <c r="AC44" s="11">
        <v>3.7184376000000001</v>
      </c>
      <c r="AD44" s="11">
        <v>3.6902154</v>
      </c>
      <c r="AE44" s="11">
        <v>3.6640790999999999</v>
      </c>
      <c r="AF44" s="11">
        <v>3.6399224000000001</v>
      </c>
      <c r="AG44" s="11">
        <v>3.6176387999999999</v>
      </c>
      <c r="AH44" s="11">
        <v>3.5971229</v>
      </c>
      <c r="AI44" s="11">
        <v>3.5782682000000001</v>
      </c>
      <c r="AJ44" s="11">
        <v>3.5609684000000001</v>
      </c>
      <c r="AK44" s="11">
        <v>3.545118</v>
      </c>
      <c r="AL44" s="11">
        <v>3.5306104999999999</v>
      </c>
      <c r="AM44" s="11">
        <v>3.5173397</v>
      </c>
      <c r="AN44" s="11">
        <v>3.5051998000000002</v>
      </c>
      <c r="AO44" s="11">
        <v>3.4940928000000002</v>
      </c>
      <c r="AP44" s="11">
        <v>3.4839639999999998</v>
      </c>
      <c r="AQ44" s="11">
        <v>3.4747742000000001</v>
      </c>
      <c r="AR44" s="11">
        <v>3.4664834</v>
      </c>
      <c r="AS44" s="11">
        <v>3.4590519</v>
      </c>
      <c r="AT44" s="11">
        <v>3.4524401999999998</v>
      </c>
      <c r="AU44" s="11">
        <v>3.4466084000000001</v>
      </c>
      <c r="AV44" s="11">
        <v>3.4415170000000002</v>
      </c>
      <c r="AW44" s="11">
        <v>3.4371261</v>
      </c>
      <c r="AX44" s="11">
        <v>3.4333961999999998</v>
      </c>
      <c r="AY44" s="11">
        <v>3.4302876000000002</v>
      </c>
      <c r="AZ44" s="11">
        <v>3.4277603999999999</v>
      </c>
      <c r="BA44" s="11">
        <v>3.4257791000000002</v>
      </c>
      <c r="BB44" s="11">
        <v>3.4243266000000001</v>
      </c>
      <c r="BC44" s="11">
        <v>3.4233920000000002</v>
      </c>
      <c r="BD44" s="11">
        <v>3.4229642999999998</v>
      </c>
      <c r="BE44" s="11">
        <v>3.4230323</v>
      </c>
      <c r="BF44" s="11">
        <v>3.4235850000000001</v>
      </c>
      <c r="BG44" s="11">
        <v>3.4246113999999999</v>
      </c>
      <c r="BH44" s="11">
        <v>3.4261004000000002</v>
      </c>
      <c r="BI44" s="11">
        <v>3.4280409000000001</v>
      </c>
      <c r="BJ44" s="11">
        <v>3.4304220000000001</v>
      </c>
      <c r="BK44" s="11">
        <v>3.4332326000000002</v>
      </c>
      <c r="BL44" s="11">
        <v>3.4364615000000001</v>
      </c>
      <c r="BM44" s="11">
        <v>3.4638930000000001</v>
      </c>
      <c r="BN44" s="11">
        <v>3.5029268</v>
      </c>
    </row>
    <row r="45" spans="1:66" x14ac:dyDescent="0.25">
      <c r="A45" s="5">
        <f t="shared" si="0"/>
        <v>45343</v>
      </c>
      <c r="B45" t="s">
        <v>868</v>
      </c>
      <c r="C45" s="3">
        <v>5.25</v>
      </c>
      <c r="D45" s="3">
        <v>5.1879999999999997</v>
      </c>
      <c r="E45" s="11">
        <v>5.1893862999999998</v>
      </c>
      <c r="F45" s="11">
        <v>5.1790538000000002</v>
      </c>
      <c r="G45" s="11">
        <v>5.1491264000000001</v>
      </c>
      <c r="H45" s="11">
        <v>5.0950556000000002</v>
      </c>
      <c r="I45" s="11">
        <v>5.0215465000000004</v>
      </c>
      <c r="J45" s="11">
        <v>4.9363590999999998</v>
      </c>
      <c r="K45" s="11">
        <v>4.8463551999999996</v>
      </c>
      <c r="L45" s="11">
        <v>4.7565473000000003</v>
      </c>
      <c r="M45" s="11">
        <v>4.6704720000000002</v>
      </c>
      <c r="N45" s="11">
        <v>4.5900761000000001</v>
      </c>
      <c r="O45" s="11">
        <v>4.5160635999999998</v>
      </c>
      <c r="P45" s="11">
        <v>4.4481289000000004</v>
      </c>
      <c r="Q45" s="11">
        <v>4.3838151999999999</v>
      </c>
      <c r="R45" s="11">
        <v>4.3223985999999996</v>
      </c>
      <c r="S45" s="11">
        <v>4.263827</v>
      </c>
      <c r="T45" s="11">
        <v>4.2080466000000003</v>
      </c>
      <c r="U45" s="11">
        <v>4.1550034</v>
      </c>
      <c r="V45" s="11">
        <v>4.1046452000000002</v>
      </c>
      <c r="W45" s="11">
        <v>4.0569211999999997</v>
      </c>
      <c r="X45" s="11">
        <v>4.0117909000000003</v>
      </c>
      <c r="Y45" s="11">
        <v>3.9692186</v>
      </c>
      <c r="Z45" s="11">
        <v>3.9291665999999998</v>
      </c>
      <c r="AA45" s="11">
        <v>3.8915975</v>
      </c>
      <c r="AB45" s="11">
        <v>3.8564750000000001</v>
      </c>
      <c r="AC45" s="11">
        <v>3.8237516999999999</v>
      </c>
      <c r="AD45" s="11">
        <v>3.7933268999999998</v>
      </c>
      <c r="AE45" s="11">
        <v>3.7650826999999998</v>
      </c>
      <c r="AF45" s="11">
        <v>3.7389003999999999</v>
      </c>
      <c r="AG45" s="11">
        <v>3.7146612000000001</v>
      </c>
      <c r="AH45" s="11">
        <v>3.6922473</v>
      </c>
      <c r="AI45" s="11">
        <v>3.6715399</v>
      </c>
      <c r="AJ45" s="11">
        <v>3.6524204</v>
      </c>
      <c r="AK45" s="11">
        <v>3.6347706999999998</v>
      </c>
      <c r="AL45" s="11">
        <v>3.6184721999999998</v>
      </c>
      <c r="AM45" s="11">
        <v>3.6034063000000001</v>
      </c>
      <c r="AN45" s="11">
        <v>3.5894548999999998</v>
      </c>
      <c r="AO45" s="11">
        <v>3.576511</v>
      </c>
      <c r="AP45" s="11">
        <v>3.5645251</v>
      </c>
      <c r="AQ45" s="11">
        <v>3.5534655000000002</v>
      </c>
      <c r="AR45" s="11">
        <v>3.5432998000000002</v>
      </c>
      <c r="AS45" s="11">
        <v>3.5339958999999999</v>
      </c>
      <c r="AT45" s="11">
        <v>3.5255220999999999</v>
      </c>
      <c r="AU45" s="11">
        <v>3.517846</v>
      </c>
      <c r="AV45" s="11">
        <v>3.5109357000000001</v>
      </c>
      <c r="AW45" s="11">
        <v>3.5047590999999998</v>
      </c>
      <c r="AX45" s="11">
        <v>3.4992842999999998</v>
      </c>
      <c r="AY45" s="11">
        <v>3.4944788999999998</v>
      </c>
      <c r="AZ45" s="11">
        <v>3.4903111999999998</v>
      </c>
      <c r="BA45" s="11">
        <v>3.4867512999999999</v>
      </c>
      <c r="BB45" s="11">
        <v>3.4837802</v>
      </c>
      <c r="BC45" s="11">
        <v>3.4813816000000002</v>
      </c>
      <c r="BD45" s="11">
        <v>3.4795394000000002</v>
      </c>
      <c r="BE45" s="11">
        <v>3.4782372000000001</v>
      </c>
      <c r="BF45" s="11">
        <v>3.4774588999999998</v>
      </c>
      <c r="BG45" s="11">
        <v>3.4771882999999999</v>
      </c>
      <c r="BH45" s="11">
        <v>3.4774091999999999</v>
      </c>
      <c r="BI45" s="11">
        <v>3.4781053000000002</v>
      </c>
      <c r="BJ45" s="11">
        <v>3.4792603999999998</v>
      </c>
      <c r="BK45" s="11">
        <v>3.4808583</v>
      </c>
      <c r="BL45" s="11">
        <v>3.4828828000000001</v>
      </c>
      <c r="BM45" s="11">
        <v>3.5031588999999999</v>
      </c>
      <c r="BN45" s="11">
        <v>3.5351891000000002</v>
      </c>
    </row>
    <row r="46" spans="1:66" x14ac:dyDescent="0.25">
      <c r="A46" s="5">
        <f t="shared" si="0"/>
        <v>45344</v>
      </c>
      <c r="B46" t="s">
        <v>869</v>
      </c>
      <c r="C46" s="3">
        <v>5.25</v>
      </c>
      <c r="D46" s="3">
        <v>5.1887999999999996</v>
      </c>
      <c r="E46" s="11">
        <v>5.1891552000000001</v>
      </c>
      <c r="F46" s="11">
        <v>5.1765321999999996</v>
      </c>
      <c r="G46" s="11">
        <v>5.1477062</v>
      </c>
      <c r="H46" s="11">
        <v>5.0976077000000002</v>
      </c>
      <c r="I46" s="11">
        <v>5.0292186000000001</v>
      </c>
      <c r="J46" s="11">
        <v>4.9496558000000004</v>
      </c>
      <c r="K46" s="11">
        <v>4.8653567999999998</v>
      </c>
      <c r="L46" s="11">
        <v>4.7810617000000004</v>
      </c>
      <c r="M46" s="11">
        <v>4.6999734000000002</v>
      </c>
      <c r="N46" s="11">
        <v>4.6236658000000004</v>
      </c>
      <c r="O46" s="11">
        <v>4.5526536999999996</v>
      </c>
      <c r="P46" s="11">
        <v>4.4865227000000001</v>
      </c>
      <c r="Q46" s="11">
        <v>4.4233712000000001</v>
      </c>
      <c r="R46" s="11">
        <v>4.3627045999999998</v>
      </c>
      <c r="S46" s="11">
        <v>4.3046543000000002</v>
      </c>
      <c r="T46" s="11">
        <v>4.2493502000000003</v>
      </c>
      <c r="U46" s="11">
        <v>4.1969221000000001</v>
      </c>
      <c r="V46" s="11">
        <v>4.1475017999999997</v>
      </c>
      <c r="W46" s="11">
        <v>4.1011636999999999</v>
      </c>
      <c r="X46" s="11">
        <v>4.0577708000000001</v>
      </c>
      <c r="Y46" s="11">
        <v>4.0171371999999996</v>
      </c>
      <c r="Z46" s="11">
        <v>3.9790757000000001</v>
      </c>
      <c r="AA46" s="11">
        <v>3.9433989</v>
      </c>
      <c r="AB46" s="11">
        <v>3.9099208000000001</v>
      </c>
      <c r="AC46" s="11">
        <v>3.8784670999999999</v>
      </c>
      <c r="AD46" s="11">
        <v>3.8489257000000001</v>
      </c>
      <c r="AE46" s="11">
        <v>3.8212047999999998</v>
      </c>
      <c r="AF46" s="11">
        <v>3.7952113999999999</v>
      </c>
      <c r="AG46" s="11">
        <v>3.7708526999999998</v>
      </c>
      <c r="AH46" s="11">
        <v>3.7480367000000001</v>
      </c>
      <c r="AI46" s="11">
        <v>3.7266704000000002</v>
      </c>
      <c r="AJ46" s="11">
        <v>3.7066612000000001</v>
      </c>
      <c r="AK46" s="11">
        <v>3.6879168</v>
      </c>
      <c r="AL46" s="11">
        <v>3.6703443999999998</v>
      </c>
      <c r="AM46" s="11">
        <v>3.6538514000000002</v>
      </c>
      <c r="AN46" s="11">
        <v>3.6383454</v>
      </c>
      <c r="AO46" s="11">
        <v>3.6237450999999998</v>
      </c>
      <c r="AP46" s="11">
        <v>3.6100192999999998</v>
      </c>
      <c r="AQ46" s="11">
        <v>3.5971511999999999</v>
      </c>
      <c r="AR46" s="11">
        <v>3.5851236000000002</v>
      </c>
      <c r="AS46" s="11">
        <v>3.5739190000000001</v>
      </c>
      <c r="AT46" s="11">
        <v>3.5635207000000002</v>
      </c>
      <c r="AU46" s="11">
        <v>3.5539114000000001</v>
      </c>
      <c r="AV46" s="11">
        <v>3.5450738999999998</v>
      </c>
      <c r="AW46" s="11">
        <v>3.5369910999999998</v>
      </c>
      <c r="AX46" s="11">
        <v>3.5296458999999998</v>
      </c>
      <c r="AY46" s="11">
        <v>3.5230210999999998</v>
      </c>
      <c r="AZ46" s="11">
        <v>3.5170995999999999</v>
      </c>
      <c r="BA46" s="11">
        <v>3.5118638999999998</v>
      </c>
      <c r="BB46" s="11">
        <v>3.5072949000000002</v>
      </c>
      <c r="BC46" s="11">
        <v>3.5033731000000001</v>
      </c>
      <c r="BD46" s="11">
        <v>3.5000789999999999</v>
      </c>
      <c r="BE46" s="11">
        <v>3.4973931999999999</v>
      </c>
      <c r="BF46" s="11">
        <v>3.4952961</v>
      </c>
      <c r="BG46" s="11">
        <v>3.4937681999999999</v>
      </c>
      <c r="BH46" s="11">
        <v>3.4927899999999998</v>
      </c>
      <c r="BI46" s="11">
        <v>3.4923421000000001</v>
      </c>
      <c r="BJ46" s="11">
        <v>3.4924048999999999</v>
      </c>
      <c r="BK46" s="11">
        <v>3.4929589000000001</v>
      </c>
      <c r="BL46" s="11">
        <v>3.4939846000000001</v>
      </c>
      <c r="BM46" s="11">
        <v>3.5091106999999999</v>
      </c>
      <c r="BN46" s="11">
        <v>3.5372710999999999</v>
      </c>
    </row>
    <row r="47" spans="1:66" x14ac:dyDescent="0.25">
      <c r="A47" s="5">
        <f t="shared" si="0"/>
        <v>45345</v>
      </c>
      <c r="B47" t="s">
        <v>870</v>
      </c>
      <c r="C47" s="3">
        <v>5.25</v>
      </c>
      <c r="D47" s="3">
        <v>5.1881000000000004</v>
      </c>
      <c r="E47" s="11">
        <v>5.1911202000000003</v>
      </c>
      <c r="F47" s="11">
        <v>5.1764121000000003</v>
      </c>
      <c r="G47" s="11">
        <v>5.1412718999999996</v>
      </c>
      <c r="H47" s="11">
        <v>5.0810101000000003</v>
      </c>
      <c r="I47" s="11">
        <v>5.0013110999999997</v>
      </c>
      <c r="J47" s="11">
        <v>4.9112236999999999</v>
      </c>
      <c r="K47" s="11">
        <v>4.8183414999999998</v>
      </c>
      <c r="L47" s="11">
        <v>4.7277338000000002</v>
      </c>
      <c r="M47" s="11">
        <v>4.6423572999999996</v>
      </c>
      <c r="N47" s="11">
        <v>4.56351</v>
      </c>
      <c r="O47" s="11">
        <v>4.4910712000000004</v>
      </c>
      <c r="P47" s="11">
        <v>4.4239810999999998</v>
      </c>
      <c r="Q47" s="11">
        <v>4.3593095000000002</v>
      </c>
      <c r="R47" s="11">
        <v>4.2964254999999998</v>
      </c>
      <c r="S47" s="11">
        <v>4.2355970000000003</v>
      </c>
      <c r="T47" s="11">
        <v>4.1770899000000004</v>
      </c>
      <c r="U47" s="11">
        <v>4.1211701999999999</v>
      </c>
      <c r="V47" s="11">
        <v>4.0681057000000003</v>
      </c>
      <c r="W47" s="11">
        <v>4.0181193999999998</v>
      </c>
      <c r="X47" s="11">
        <v>3.9712136</v>
      </c>
      <c r="Y47" s="11">
        <v>3.9273218000000001</v>
      </c>
      <c r="Z47" s="11">
        <v>3.8863758000000002</v>
      </c>
      <c r="AA47" s="11">
        <v>3.8483073999999999</v>
      </c>
      <c r="AB47" s="11">
        <v>3.8130500999999999</v>
      </c>
      <c r="AC47" s="11">
        <v>3.7805213000000002</v>
      </c>
      <c r="AD47" s="11">
        <v>3.7505763000000001</v>
      </c>
      <c r="AE47" s="11">
        <v>3.7230538000000002</v>
      </c>
      <c r="AF47" s="11">
        <v>3.6977913999999998</v>
      </c>
      <c r="AG47" s="11">
        <v>3.6746270999999999</v>
      </c>
      <c r="AH47" s="11">
        <v>3.6533994999999999</v>
      </c>
      <c r="AI47" s="11">
        <v>3.6339462999999999</v>
      </c>
      <c r="AJ47" s="11">
        <v>3.6161055000000002</v>
      </c>
      <c r="AK47" s="11">
        <v>3.5997154999999998</v>
      </c>
      <c r="AL47" s="11">
        <v>3.5846141999999999</v>
      </c>
      <c r="AM47" s="11">
        <v>3.5706395999999998</v>
      </c>
      <c r="AN47" s="11">
        <v>3.5576300999999999</v>
      </c>
      <c r="AO47" s="11">
        <v>3.5454441999999999</v>
      </c>
      <c r="AP47" s="11">
        <v>3.5340322999999998</v>
      </c>
      <c r="AQ47" s="11">
        <v>3.5233701000000002</v>
      </c>
      <c r="AR47" s="11">
        <v>3.5134332000000001</v>
      </c>
      <c r="AS47" s="11">
        <v>3.5041970999999998</v>
      </c>
      <c r="AT47" s="11">
        <v>3.4956374000000001</v>
      </c>
      <c r="AU47" s="11">
        <v>3.4877297999999999</v>
      </c>
      <c r="AV47" s="11">
        <v>3.4804498000000001</v>
      </c>
      <c r="AW47" s="11">
        <v>3.473773</v>
      </c>
      <c r="AX47" s="11">
        <v>3.4676749999999998</v>
      </c>
      <c r="AY47" s="11">
        <v>3.4621314000000001</v>
      </c>
      <c r="AZ47" s="11">
        <v>3.4571179000000001</v>
      </c>
      <c r="BA47" s="11">
        <v>3.4526123000000002</v>
      </c>
      <c r="BB47" s="11">
        <v>3.4486036000000002</v>
      </c>
      <c r="BC47" s="11">
        <v>3.4450834000000001</v>
      </c>
      <c r="BD47" s="11">
        <v>3.4420435</v>
      </c>
      <c r="BE47" s="11">
        <v>3.4394756000000002</v>
      </c>
      <c r="BF47" s="11">
        <v>3.4373714999999998</v>
      </c>
      <c r="BG47" s="11">
        <v>3.4357228000000002</v>
      </c>
      <c r="BH47" s="11">
        <v>3.4345213999999999</v>
      </c>
      <c r="BI47" s="11">
        <v>3.4337589999999998</v>
      </c>
      <c r="BJ47" s="11">
        <v>3.4334273</v>
      </c>
      <c r="BK47" s="11">
        <v>3.4335179999999998</v>
      </c>
      <c r="BL47" s="11">
        <v>3.4340229</v>
      </c>
      <c r="BM47" s="11">
        <v>3.4452443000000001</v>
      </c>
      <c r="BN47" s="11">
        <v>3.4690291000000002</v>
      </c>
    </row>
    <row r="48" spans="1:66" x14ac:dyDescent="0.25">
      <c r="A48" s="5">
        <f t="shared" si="0"/>
        <v>45348</v>
      </c>
      <c r="B48" t="s">
        <v>871</v>
      </c>
      <c r="C48" s="3">
        <v>5.25</v>
      </c>
      <c r="D48" s="3">
        <v>5.1881000000000004</v>
      </c>
      <c r="E48" s="11">
        <v>5.1910660999999996</v>
      </c>
      <c r="F48" s="11">
        <v>5.1780061999999996</v>
      </c>
      <c r="G48" s="11">
        <v>5.1471799000000003</v>
      </c>
      <c r="H48" s="11">
        <v>5.0928807000000003</v>
      </c>
      <c r="I48" s="11">
        <v>5.0198612999999996</v>
      </c>
      <c r="J48" s="11">
        <v>4.9355760999999996</v>
      </c>
      <c r="K48" s="11">
        <v>4.8469300000000004</v>
      </c>
      <c r="L48" s="11">
        <v>4.7585839999999999</v>
      </c>
      <c r="M48" s="11">
        <v>4.6740263999999998</v>
      </c>
      <c r="N48" s="11">
        <v>4.5950673999999996</v>
      </c>
      <c r="O48" s="11">
        <v>4.5224766000000001</v>
      </c>
      <c r="P48" s="11">
        <v>4.4559274000000002</v>
      </c>
      <c r="Q48" s="11">
        <v>4.3936109999999999</v>
      </c>
      <c r="R48" s="11">
        <v>4.3348966999999998</v>
      </c>
      <c r="S48" s="11">
        <v>4.2796154</v>
      </c>
      <c r="T48" s="11">
        <v>4.2275958999999999</v>
      </c>
      <c r="U48" s="11">
        <v>4.1786672999999999</v>
      </c>
      <c r="V48" s="11">
        <v>4.1326602000000001</v>
      </c>
      <c r="W48" s="11">
        <v>4.0894066000000002</v>
      </c>
      <c r="X48" s="11">
        <v>4.0487497000000001</v>
      </c>
      <c r="Y48" s="11">
        <v>4.0105367999999997</v>
      </c>
      <c r="Z48" s="11">
        <v>3.9746138000000002</v>
      </c>
      <c r="AA48" s="11">
        <v>3.9408267000000001</v>
      </c>
      <c r="AB48" s="11">
        <v>3.9090227999999998</v>
      </c>
      <c r="AC48" s="11">
        <v>3.8790575</v>
      </c>
      <c r="AD48" s="11">
        <v>3.8508292000000002</v>
      </c>
      <c r="AE48" s="11">
        <v>3.8242490999999998</v>
      </c>
      <c r="AF48" s="11">
        <v>3.7992271999999998</v>
      </c>
      <c r="AG48" s="11">
        <v>3.7756734999999999</v>
      </c>
      <c r="AH48" s="11">
        <v>3.7534991999999998</v>
      </c>
      <c r="AI48" s="11">
        <v>3.7326144000000001</v>
      </c>
      <c r="AJ48" s="11">
        <v>3.7129291000000002</v>
      </c>
      <c r="AK48" s="11">
        <v>3.6943543999999999</v>
      </c>
      <c r="AL48" s="11">
        <v>3.6768003</v>
      </c>
      <c r="AM48" s="11">
        <v>3.6601770999999999</v>
      </c>
      <c r="AN48" s="11">
        <v>3.6443957</v>
      </c>
      <c r="AO48" s="11">
        <v>3.6293788999999999</v>
      </c>
      <c r="AP48" s="11">
        <v>3.6151059999999999</v>
      </c>
      <c r="AQ48" s="11">
        <v>3.6015720999999998</v>
      </c>
      <c r="AR48" s="11">
        <v>3.5887718999999998</v>
      </c>
      <c r="AS48" s="11">
        <v>3.5767001999999999</v>
      </c>
      <c r="AT48" s="11">
        <v>3.5653519999999999</v>
      </c>
      <c r="AU48" s="11">
        <v>3.5547221000000002</v>
      </c>
      <c r="AV48" s="11">
        <v>3.5448051999999999</v>
      </c>
      <c r="AW48" s="11">
        <v>3.5355965</v>
      </c>
      <c r="AX48" s="11">
        <v>3.5270904999999999</v>
      </c>
      <c r="AY48" s="11">
        <v>3.5192822000000001</v>
      </c>
      <c r="AZ48" s="11">
        <v>3.5121666</v>
      </c>
      <c r="BA48" s="11">
        <v>3.5057377999999999</v>
      </c>
      <c r="BB48" s="11">
        <v>3.499987</v>
      </c>
      <c r="BC48" s="11">
        <v>3.4949045000000001</v>
      </c>
      <c r="BD48" s="11">
        <v>3.4904804</v>
      </c>
      <c r="BE48" s="11">
        <v>3.4867048</v>
      </c>
      <c r="BF48" s="11">
        <v>3.4835680999999998</v>
      </c>
      <c r="BG48" s="11">
        <v>3.4810603000000002</v>
      </c>
      <c r="BH48" s="11">
        <v>3.4791717000000002</v>
      </c>
      <c r="BI48" s="11">
        <v>3.4778924</v>
      </c>
      <c r="BJ48" s="11">
        <v>3.4772126999999999</v>
      </c>
      <c r="BK48" s="11">
        <v>3.4771226</v>
      </c>
      <c r="BL48" s="11">
        <v>3.4776123000000001</v>
      </c>
      <c r="BM48" s="11">
        <v>3.4918338000000002</v>
      </c>
      <c r="BN48" s="11">
        <v>3.5223420000000001</v>
      </c>
    </row>
    <row r="49" spans="1:66" x14ac:dyDescent="0.25">
      <c r="A49" s="5">
        <f t="shared" si="0"/>
        <v>45349</v>
      </c>
      <c r="B49" t="s">
        <v>872</v>
      </c>
      <c r="C49" s="3">
        <v>5.25</v>
      </c>
      <c r="D49" s="3">
        <v>5.1877000000000004</v>
      </c>
      <c r="E49" s="11">
        <v>5.189527</v>
      </c>
      <c r="F49" s="11">
        <v>5.1770050000000003</v>
      </c>
      <c r="G49" s="11">
        <v>5.1478282000000002</v>
      </c>
      <c r="H49" s="11">
        <v>5.0966386999999997</v>
      </c>
      <c r="I49" s="11">
        <v>5.0272147</v>
      </c>
      <c r="J49" s="11">
        <v>4.9471455999999998</v>
      </c>
      <c r="K49" s="11">
        <v>4.8634161000000002</v>
      </c>
      <c r="L49" s="11">
        <v>4.7809406000000001</v>
      </c>
      <c r="M49" s="11">
        <v>4.7029245</v>
      </c>
      <c r="N49" s="11">
        <v>4.6307200000000002</v>
      </c>
      <c r="O49" s="11">
        <v>4.5646388</v>
      </c>
      <c r="P49" s="11">
        <v>4.5037868999999997</v>
      </c>
      <c r="Q49" s="11">
        <v>4.4457196999999997</v>
      </c>
      <c r="R49" s="11">
        <v>4.3898200999999997</v>
      </c>
      <c r="S49" s="11">
        <v>4.3361156000000003</v>
      </c>
      <c r="T49" s="11">
        <v>4.2846317000000003</v>
      </c>
      <c r="U49" s="11">
        <v>4.2353942</v>
      </c>
      <c r="V49" s="11">
        <v>4.1884304999999999</v>
      </c>
      <c r="W49" s="11">
        <v>4.1437514999999996</v>
      </c>
      <c r="X49" s="11">
        <v>4.1013114000000002</v>
      </c>
      <c r="Y49" s="11">
        <v>4.0610524999999997</v>
      </c>
      <c r="Z49" s="11">
        <v>4.0229157999999998</v>
      </c>
      <c r="AA49" s="11">
        <v>3.9868420000000002</v>
      </c>
      <c r="AB49" s="11">
        <v>3.9527733999999999</v>
      </c>
      <c r="AC49" s="11">
        <v>3.9206468999999999</v>
      </c>
      <c r="AD49" s="11">
        <v>3.8903821000000001</v>
      </c>
      <c r="AE49" s="11">
        <v>3.8618947000000001</v>
      </c>
      <c r="AF49" s="11">
        <v>3.8350993999999998</v>
      </c>
      <c r="AG49" s="11">
        <v>3.8099109000000002</v>
      </c>
      <c r="AH49" s="11">
        <v>3.7862450999999999</v>
      </c>
      <c r="AI49" s="11">
        <v>3.7640164999999999</v>
      </c>
      <c r="AJ49" s="11">
        <v>3.7431401000000002</v>
      </c>
      <c r="AK49" s="11">
        <v>3.7235314000000002</v>
      </c>
      <c r="AL49" s="11">
        <v>3.7051050999999999</v>
      </c>
      <c r="AM49" s="11">
        <v>3.6877762999999999</v>
      </c>
      <c r="AN49" s="11">
        <v>3.6714601999999998</v>
      </c>
      <c r="AO49" s="11">
        <v>3.6560796999999998</v>
      </c>
      <c r="AP49" s="11">
        <v>3.6415994999999999</v>
      </c>
      <c r="AQ49" s="11">
        <v>3.6279989000000001</v>
      </c>
      <c r="AR49" s="11">
        <v>3.6152568</v>
      </c>
      <c r="AS49" s="11">
        <v>3.6033520999999999</v>
      </c>
      <c r="AT49" s="11">
        <v>3.5922641999999998</v>
      </c>
      <c r="AU49" s="11">
        <v>3.5819719999999999</v>
      </c>
      <c r="AV49" s="11">
        <v>3.5724543999999998</v>
      </c>
      <c r="AW49" s="11">
        <v>3.5636906000000002</v>
      </c>
      <c r="AX49" s="11">
        <v>3.5556597000000001</v>
      </c>
      <c r="AY49" s="11">
        <v>3.5483405000000001</v>
      </c>
      <c r="AZ49" s="11">
        <v>3.5417122999999999</v>
      </c>
      <c r="BA49" s="11">
        <v>3.535755</v>
      </c>
      <c r="BB49" s="11">
        <v>3.5304524000000002</v>
      </c>
      <c r="BC49" s="11">
        <v>3.5257900000000002</v>
      </c>
      <c r="BD49" s="11">
        <v>3.5217531000000002</v>
      </c>
      <c r="BE49" s="11">
        <v>3.5183268999999999</v>
      </c>
      <c r="BF49" s="11">
        <v>3.5154968000000002</v>
      </c>
      <c r="BG49" s="11">
        <v>3.5132481000000002</v>
      </c>
      <c r="BH49" s="11">
        <v>3.5115661</v>
      </c>
      <c r="BI49" s="11">
        <v>3.5104362</v>
      </c>
      <c r="BJ49" s="11">
        <v>3.5098435000000001</v>
      </c>
      <c r="BK49" s="11">
        <v>3.5097733999999998</v>
      </c>
      <c r="BL49" s="11">
        <v>3.5102112999999999</v>
      </c>
      <c r="BM49" s="11">
        <v>3.5226476</v>
      </c>
      <c r="BN49" s="11">
        <v>3.5494533000000001</v>
      </c>
    </row>
    <row r="50" spans="1:66" x14ac:dyDescent="0.25">
      <c r="A50" s="5">
        <f t="shared" si="0"/>
        <v>45350</v>
      </c>
      <c r="B50" t="s">
        <v>873</v>
      </c>
      <c r="C50" s="3">
        <v>5.25</v>
      </c>
      <c r="D50" s="3">
        <v>5.1882000000000001</v>
      </c>
      <c r="E50" s="11">
        <v>5.1898312999999998</v>
      </c>
      <c r="F50" s="11">
        <v>5.1719606999999996</v>
      </c>
      <c r="G50" s="11">
        <v>5.1399046000000004</v>
      </c>
      <c r="H50" s="11">
        <v>5.0877128000000003</v>
      </c>
      <c r="I50" s="11">
        <v>5.0183267000000003</v>
      </c>
      <c r="J50" s="11">
        <v>4.9387217999999997</v>
      </c>
      <c r="K50" s="11">
        <v>4.8558754000000004</v>
      </c>
      <c r="L50" s="11">
        <v>4.7747156999999998</v>
      </c>
      <c r="M50" s="11">
        <v>4.6984639000000001</v>
      </c>
      <c r="N50" s="11">
        <v>4.6284853999999997</v>
      </c>
      <c r="O50" s="11">
        <v>4.5646721000000001</v>
      </c>
      <c r="P50" s="11">
        <v>4.5059494000000004</v>
      </c>
      <c r="Q50" s="11">
        <v>4.4493314000000002</v>
      </c>
      <c r="R50" s="11">
        <v>4.3940818999999998</v>
      </c>
      <c r="S50" s="11">
        <v>4.3402716999999997</v>
      </c>
      <c r="T50" s="11">
        <v>4.2879696000000003</v>
      </c>
      <c r="U50" s="11">
        <v>4.2372443999999998</v>
      </c>
      <c r="V50" s="11">
        <v>4.1881668000000003</v>
      </c>
      <c r="W50" s="11">
        <v>4.1408133999999999</v>
      </c>
      <c r="X50" s="11">
        <v>4.0952913999999998</v>
      </c>
      <c r="Y50" s="11">
        <v>4.0517165999999998</v>
      </c>
      <c r="Z50" s="11">
        <v>4.0102029999999997</v>
      </c>
      <c r="AA50" s="11">
        <v>3.9708649999999999</v>
      </c>
      <c r="AB50" s="11">
        <v>3.9338182000000002</v>
      </c>
      <c r="AC50" s="11">
        <v>3.8991484999999999</v>
      </c>
      <c r="AD50" s="11">
        <v>3.8667886</v>
      </c>
      <c r="AE50" s="11">
        <v>3.8366213999999998</v>
      </c>
      <c r="AF50" s="11">
        <v>3.8085284000000001</v>
      </c>
      <c r="AG50" s="11">
        <v>3.7823910999999999</v>
      </c>
      <c r="AH50" s="11">
        <v>3.758092</v>
      </c>
      <c r="AI50" s="11">
        <v>3.7355128</v>
      </c>
      <c r="AJ50" s="11">
        <v>3.7145350000000001</v>
      </c>
      <c r="AK50" s="11">
        <v>3.6950411999999999</v>
      </c>
      <c r="AL50" s="11">
        <v>3.6769129</v>
      </c>
      <c r="AM50" s="11">
        <v>3.6600318000000001</v>
      </c>
      <c r="AN50" s="11">
        <v>3.6442803000000001</v>
      </c>
      <c r="AO50" s="11">
        <v>3.6295514999999998</v>
      </c>
      <c r="AP50" s="11">
        <v>3.6157940000000002</v>
      </c>
      <c r="AQ50" s="11">
        <v>3.6029738</v>
      </c>
      <c r="AR50" s="11">
        <v>3.5910567000000002</v>
      </c>
      <c r="AS50" s="11">
        <v>3.5800082</v>
      </c>
      <c r="AT50" s="11">
        <v>3.5697942999999999</v>
      </c>
      <c r="AU50" s="11">
        <v>3.5603807000000001</v>
      </c>
      <c r="AV50" s="11">
        <v>3.551733</v>
      </c>
      <c r="AW50" s="11">
        <v>3.5438171000000001</v>
      </c>
      <c r="AX50" s="11">
        <v>3.5365986999999999</v>
      </c>
      <c r="AY50" s="11">
        <v>3.5300435000000001</v>
      </c>
      <c r="AZ50" s="11">
        <v>3.5241174000000002</v>
      </c>
      <c r="BA50" s="11">
        <v>3.5187889999999999</v>
      </c>
      <c r="BB50" s="11">
        <v>3.5140414</v>
      </c>
      <c r="BC50" s="11">
        <v>3.5098622000000002</v>
      </c>
      <c r="BD50" s="11">
        <v>3.5062388000000002</v>
      </c>
      <c r="BE50" s="11">
        <v>3.5031588</v>
      </c>
      <c r="BF50" s="11">
        <v>3.5006096000000002</v>
      </c>
      <c r="BG50" s="11">
        <v>3.4985788000000002</v>
      </c>
      <c r="BH50" s="11">
        <v>3.4970538000000002</v>
      </c>
      <c r="BI50" s="11">
        <v>3.4960222000000001</v>
      </c>
      <c r="BJ50" s="11">
        <v>3.4954714999999998</v>
      </c>
      <c r="BK50" s="11">
        <v>3.4953891000000001</v>
      </c>
      <c r="BL50" s="11">
        <v>3.4957625999999999</v>
      </c>
      <c r="BM50" s="11">
        <v>3.5068241000000002</v>
      </c>
      <c r="BN50" s="11">
        <v>3.5308212999999999</v>
      </c>
    </row>
    <row r="51" spans="1:66" x14ac:dyDescent="0.25">
      <c r="A51" s="5">
        <f t="shared" si="0"/>
        <v>45351</v>
      </c>
      <c r="B51" t="s">
        <v>874</v>
      </c>
      <c r="C51" s="3">
        <v>5.25</v>
      </c>
      <c r="D51" s="3">
        <v>5.1885000000000003</v>
      </c>
      <c r="E51" s="11">
        <v>5.1883420999999998</v>
      </c>
      <c r="F51" s="11">
        <v>5.1727388999999997</v>
      </c>
      <c r="G51" s="11">
        <v>5.1406713999999996</v>
      </c>
      <c r="H51" s="11">
        <v>5.0871211000000001</v>
      </c>
      <c r="I51" s="11">
        <v>5.0154617999999997</v>
      </c>
      <c r="J51" s="11">
        <v>4.9327486</v>
      </c>
      <c r="K51" s="11">
        <v>4.8446676000000002</v>
      </c>
      <c r="L51" s="11">
        <v>4.7549672000000003</v>
      </c>
      <c r="M51" s="11">
        <v>4.6667921000000003</v>
      </c>
      <c r="N51" s="11">
        <v>4.5829161999999997</v>
      </c>
      <c r="O51" s="11">
        <v>4.5051163000000001</v>
      </c>
      <c r="P51" s="11">
        <v>4.4344144999999999</v>
      </c>
      <c r="Q51" s="11">
        <v>4.3711498999999998</v>
      </c>
      <c r="R51" s="11">
        <v>4.3144840999999996</v>
      </c>
      <c r="S51" s="11">
        <v>4.2633102999999997</v>
      </c>
      <c r="T51" s="11">
        <v>4.2165194000000001</v>
      </c>
      <c r="U51" s="11">
        <v>4.1730026999999996</v>
      </c>
      <c r="V51" s="11">
        <v>4.1316528000000003</v>
      </c>
      <c r="W51" s="11">
        <v>4.0915137000000001</v>
      </c>
      <c r="X51" s="11">
        <v>4.0524120999999997</v>
      </c>
      <c r="Y51" s="11">
        <v>4.0144257999999997</v>
      </c>
      <c r="Z51" s="11">
        <v>3.9776315000000002</v>
      </c>
      <c r="AA51" s="11">
        <v>3.9421059000000001</v>
      </c>
      <c r="AB51" s="11">
        <v>3.9079271000000002</v>
      </c>
      <c r="AC51" s="11">
        <v>3.8751593999999998</v>
      </c>
      <c r="AD51" s="11">
        <v>3.8438072000000001</v>
      </c>
      <c r="AE51" s="11">
        <v>3.8138578000000001</v>
      </c>
      <c r="AF51" s="11">
        <v>3.7852974000000001</v>
      </c>
      <c r="AG51" s="11">
        <v>3.7581121999999998</v>
      </c>
      <c r="AH51" s="11">
        <v>3.7322894</v>
      </c>
      <c r="AI51" s="11">
        <v>3.7078150999999999</v>
      </c>
      <c r="AJ51" s="11">
        <v>3.6846755999999998</v>
      </c>
      <c r="AK51" s="11">
        <v>3.6628579999999999</v>
      </c>
      <c r="AL51" s="11">
        <v>3.6423485000000002</v>
      </c>
      <c r="AM51" s="11">
        <v>3.6231334999999998</v>
      </c>
      <c r="AN51" s="11">
        <v>3.6051999000000001</v>
      </c>
      <c r="AO51" s="11">
        <v>3.5885277000000002</v>
      </c>
      <c r="AP51" s="11">
        <v>3.5730691999999999</v>
      </c>
      <c r="AQ51" s="11">
        <v>3.5587697</v>
      </c>
      <c r="AR51" s="11">
        <v>3.5455738000000001</v>
      </c>
      <c r="AS51" s="11">
        <v>3.533426</v>
      </c>
      <c r="AT51" s="11">
        <v>3.5222717000000001</v>
      </c>
      <c r="AU51" s="11">
        <v>3.5120553000000001</v>
      </c>
      <c r="AV51" s="11">
        <v>3.5027216999999999</v>
      </c>
      <c r="AW51" s="11">
        <v>3.4942158999999999</v>
      </c>
      <c r="AX51" s="11">
        <v>3.4864826</v>
      </c>
      <c r="AY51" s="11">
        <v>3.4794665</v>
      </c>
      <c r="AZ51" s="11">
        <v>3.4731127000000002</v>
      </c>
      <c r="BA51" s="11">
        <v>3.4673718</v>
      </c>
      <c r="BB51" s="11">
        <v>3.4622210999999998</v>
      </c>
      <c r="BC51" s="11">
        <v>3.4576456000000002</v>
      </c>
      <c r="BD51" s="11">
        <v>3.4536297</v>
      </c>
      <c r="BE51" s="11">
        <v>3.4501580000000001</v>
      </c>
      <c r="BF51" s="11">
        <v>3.4472155</v>
      </c>
      <c r="BG51" s="11">
        <v>3.4447865000000002</v>
      </c>
      <c r="BH51" s="11">
        <v>3.4428559000000001</v>
      </c>
      <c r="BI51" s="11">
        <v>3.4414083</v>
      </c>
      <c r="BJ51" s="11">
        <v>3.4404283000000002</v>
      </c>
      <c r="BK51" s="11">
        <v>3.4399006999999999</v>
      </c>
      <c r="BL51" s="11">
        <v>3.4398100999999999</v>
      </c>
      <c r="BM51" s="11">
        <v>3.4477145999999999</v>
      </c>
      <c r="BN51" s="11">
        <v>3.4682754999999998</v>
      </c>
    </row>
    <row r="52" spans="1:66" x14ac:dyDescent="0.25">
      <c r="A52" s="5">
        <f t="shared" si="0"/>
        <v>45352</v>
      </c>
      <c r="B52" t="s">
        <v>875</v>
      </c>
      <c r="C52" s="3">
        <v>5.25</v>
      </c>
      <c r="D52" s="3">
        <v>5.1886999999999999</v>
      </c>
      <c r="E52" s="11">
        <v>5.1883822000000004</v>
      </c>
      <c r="F52" s="11">
        <v>5.1748481999999996</v>
      </c>
      <c r="G52" s="11">
        <v>5.1415443999999999</v>
      </c>
      <c r="H52" s="11">
        <v>5.0838066</v>
      </c>
      <c r="I52" s="11">
        <v>5.0061515999999999</v>
      </c>
      <c r="J52" s="11">
        <v>4.9173276000000001</v>
      </c>
      <c r="K52" s="11">
        <v>4.8250134999999998</v>
      </c>
      <c r="L52" s="11">
        <v>4.7341353000000002</v>
      </c>
      <c r="M52" s="11">
        <v>4.6478742000000004</v>
      </c>
      <c r="N52" s="11">
        <v>4.5679692999999997</v>
      </c>
      <c r="O52" s="11">
        <v>4.4946254999999997</v>
      </c>
      <c r="P52" s="11">
        <v>4.4272610999999999</v>
      </c>
      <c r="Q52" s="11">
        <v>4.3643875000000003</v>
      </c>
      <c r="R52" s="11">
        <v>4.3052780999999998</v>
      </c>
      <c r="S52" s="11">
        <v>4.2495647999999999</v>
      </c>
      <c r="T52" s="11">
        <v>4.1968775000000003</v>
      </c>
      <c r="U52" s="11">
        <v>4.146846</v>
      </c>
      <c r="V52" s="11">
        <v>4.0991021999999999</v>
      </c>
      <c r="W52" s="11">
        <v>4.0533387000000003</v>
      </c>
      <c r="X52" s="11">
        <v>4.0095393000000001</v>
      </c>
      <c r="Y52" s="11">
        <v>3.9677737</v>
      </c>
      <c r="Z52" s="11">
        <v>3.9281098999999999</v>
      </c>
      <c r="AA52" s="11">
        <v>3.8906160999999999</v>
      </c>
      <c r="AB52" s="11">
        <v>3.855362</v>
      </c>
      <c r="AC52" s="11">
        <v>3.8223878</v>
      </c>
      <c r="AD52" s="11">
        <v>3.7916116999999998</v>
      </c>
      <c r="AE52" s="11">
        <v>3.7629191</v>
      </c>
      <c r="AF52" s="11">
        <v>3.7361943000000002</v>
      </c>
      <c r="AG52" s="11">
        <v>3.7113216000000002</v>
      </c>
      <c r="AH52" s="11">
        <v>3.6881862999999999</v>
      </c>
      <c r="AI52" s="11">
        <v>3.6666726999999999</v>
      </c>
      <c r="AJ52" s="11">
        <v>3.6466653</v>
      </c>
      <c r="AK52" s="11">
        <v>3.6280492</v>
      </c>
      <c r="AL52" s="11">
        <v>3.6107089000000001</v>
      </c>
      <c r="AM52" s="11">
        <v>3.5945288</v>
      </c>
      <c r="AN52" s="11">
        <v>3.5793938999999999</v>
      </c>
      <c r="AO52" s="11">
        <v>3.5652018999999999</v>
      </c>
      <c r="AP52" s="11">
        <v>3.5519034</v>
      </c>
      <c r="AQ52" s="11">
        <v>3.5394624000000001</v>
      </c>
      <c r="AR52" s="11">
        <v>3.5278426000000001</v>
      </c>
      <c r="AS52" s="11">
        <v>3.5170078</v>
      </c>
      <c r="AT52" s="11">
        <v>3.5069219999999999</v>
      </c>
      <c r="AU52" s="11">
        <v>3.4975489999999998</v>
      </c>
      <c r="AV52" s="11">
        <v>3.4888525000000001</v>
      </c>
      <c r="AW52" s="11">
        <v>3.4807966000000001</v>
      </c>
      <c r="AX52" s="11">
        <v>3.4733448999999998</v>
      </c>
      <c r="AY52" s="11">
        <v>3.4664611999999999</v>
      </c>
      <c r="AZ52" s="11">
        <v>3.4601096</v>
      </c>
      <c r="BA52" s="11">
        <v>3.4542584999999999</v>
      </c>
      <c r="BB52" s="11">
        <v>3.4488970000000001</v>
      </c>
      <c r="BC52" s="11">
        <v>3.4440202000000002</v>
      </c>
      <c r="BD52" s="11">
        <v>3.4396228</v>
      </c>
      <c r="BE52" s="11">
        <v>3.4356996999999998</v>
      </c>
      <c r="BF52" s="11">
        <v>3.4322458999999998</v>
      </c>
      <c r="BG52" s="11">
        <v>3.4292563999999999</v>
      </c>
      <c r="BH52" s="11">
        <v>3.4267257999999998</v>
      </c>
      <c r="BI52" s="11">
        <v>3.4246493</v>
      </c>
      <c r="BJ52" s="11">
        <v>3.4230216000000002</v>
      </c>
      <c r="BK52" s="11">
        <v>3.4218377000000002</v>
      </c>
      <c r="BL52" s="11">
        <v>3.4210924</v>
      </c>
      <c r="BM52" s="11">
        <v>3.425376</v>
      </c>
      <c r="BN52" s="11">
        <v>3.4431278000000001</v>
      </c>
    </row>
    <row r="53" spans="1:66" x14ac:dyDescent="0.25">
      <c r="A53" s="5">
        <f t="shared" si="0"/>
        <v>45355</v>
      </c>
      <c r="B53" t="s">
        <v>876</v>
      </c>
      <c r="C53" s="3">
        <v>5.25</v>
      </c>
      <c r="D53" s="3">
        <v>5.1883999999999997</v>
      </c>
      <c r="E53" s="11">
        <v>5.1931303</v>
      </c>
      <c r="F53" s="11">
        <v>5.1779549999999999</v>
      </c>
      <c r="G53" s="11">
        <v>5.1468654000000003</v>
      </c>
      <c r="H53" s="11">
        <v>5.0954338999999997</v>
      </c>
      <c r="I53" s="11">
        <v>5.0269617999999996</v>
      </c>
      <c r="J53" s="11">
        <v>4.9480268000000001</v>
      </c>
      <c r="K53" s="11">
        <v>4.8647337000000004</v>
      </c>
      <c r="L53" s="11">
        <v>4.7816071000000004</v>
      </c>
      <c r="M53" s="11">
        <v>4.7020694000000001</v>
      </c>
      <c r="N53" s="11">
        <v>4.6280478</v>
      </c>
      <c r="O53" s="11">
        <v>4.5600389999999997</v>
      </c>
      <c r="P53" s="11">
        <v>4.4975999</v>
      </c>
      <c r="Q53" s="11">
        <v>4.4394087000000004</v>
      </c>
      <c r="R53" s="11">
        <v>4.3846781999999997</v>
      </c>
      <c r="S53" s="11">
        <v>4.3328293000000002</v>
      </c>
      <c r="T53" s="11">
        <v>4.2832812000000002</v>
      </c>
      <c r="U53" s="11">
        <v>4.2354529999999997</v>
      </c>
      <c r="V53" s="11">
        <v>4.1887656</v>
      </c>
      <c r="W53" s="11">
        <v>4.1427623999999996</v>
      </c>
      <c r="X53" s="11">
        <v>4.0975627000000001</v>
      </c>
      <c r="Y53" s="11">
        <v>4.0534545</v>
      </c>
      <c r="Z53" s="11">
        <v>4.0107241</v>
      </c>
      <c r="AA53" s="11">
        <v>3.9696577</v>
      </c>
      <c r="AB53" s="11">
        <v>3.9305433999999999</v>
      </c>
      <c r="AC53" s="11">
        <v>3.8936044000000001</v>
      </c>
      <c r="AD53" s="11">
        <v>3.8588127000000001</v>
      </c>
      <c r="AE53" s="11">
        <v>3.8260787000000001</v>
      </c>
      <c r="AF53" s="11">
        <v>3.7953112</v>
      </c>
      <c r="AG53" s="11">
        <v>3.7664195</v>
      </c>
      <c r="AH53" s="11">
        <v>3.7393136999999999</v>
      </c>
      <c r="AI53" s="11">
        <v>3.7139028000000001</v>
      </c>
      <c r="AJ53" s="11">
        <v>3.690096</v>
      </c>
      <c r="AK53" s="11">
        <v>3.6678033999999999</v>
      </c>
      <c r="AL53" s="11">
        <v>3.6469339999999999</v>
      </c>
      <c r="AM53" s="11">
        <v>3.6273971</v>
      </c>
      <c r="AN53" s="11">
        <v>3.6091027000000002</v>
      </c>
      <c r="AO53" s="11">
        <v>3.5919677000000001</v>
      </c>
      <c r="AP53" s="11">
        <v>3.5759409999999998</v>
      </c>
      <c r="AQ53" s="11">
        <v>3.5609799999999998</v>
      </c>
      <c r="AR53" s="11">
        <v>3.5470411999999998</v>
      </c>
      <c r="AS53" s="11">
        <v>3.5340813999999998</v>
      </c>
      <c r="AT53" s="11">
        <v>3.5220577999999998</v>
      </c>
      <c r="AU53" s="11">
        <v>3.5109271</v>
      </c>
      <c r="AV53" s="11">
        <v>3.5006461999999998</v>
      </c>
      <c r="AW53" s="11">
        <v>3.4911721</v>
      </c>
      <c r="AX53" s="11">
        <v>3.4824617</v>
      </c>
      <c r="AY53" s="11">
        <v>3.4744716000000002</v>
      </c>
      <c r="AZ53" s="11">
        <v>3.4671590000000001</v>
      </c>
      <c r="BA53" s="11">
        <v>3.4604849</v>
      </c>
      <c r="BB53" s="11">
        <v>3.4544326000000001</v>
      </c>
      <c r="BC53" s="11">
        <v>3.4489934</v>
      </c>
      <c r="BD53" s="11">
        <v>3.4441581999999999</v>
      </c>
      <c r="BE53" s="11">
        <v>3.4399179000000002</v>
      </c>
      <c r="BF53" s="11">
        <v>3.4362636000000002</v>
      </c>
      <c r="BG53" s="11">
        <v>3.4331863999999999</v>
      </c>
      <c r="BH53" s="11">
        <v>3.4306773000000002</v>
      </c>
      <c r="BI53" s="11">
        <v>3.4287272999999998</v>
      </c>
      <c r="BJ53" s="11">
        <v>3.4273273</v>
      </c>
      <c r="BK53" s="11">
        <v>3.4264684999999999</v>
      </c>
      <c r="BL53" s="11">
        <v>3.4261419000000002</v>
      </c>
      <c r="BM53" s="11">
        <v>3.4344625</v>
      </c>
      <c r="BN53" s="11">
        <v>3.4572742000000001</v>
      </c>
    </row>
    <row r="54" spans="1:66" x14ac:dyDescent="0.25">
      <c r="A54" s="5">
        <f t="shared" si="0"/>
        <v>45356</v>
      </c>
      <c r="B54" t="s">
        <v>877</v>
      </c>
      <c r="C54" s="3">
        <v>5.25</v>
      </c>
      <c r="D54" s="3">
        <v>5.1886999999999999</v>
      </c>
      <c r="E54" s="11">
        <v>5.1928565999999998</v>
      </c>
      <c r="F54" s="11">
        <v>5.1755749</v>
      </c>
      <c r="G54" s="11">
        <v>5.1406485000000002</v>
      </c>
      <c r="H54" s="11">
        <v>5.0827882999999998</v>
      </c>
      <c r="I54" s="11">
        <v>5.0062486000000002</v>
      </c>
      <c r="J54" s="11">
        <v>4.9188235999999996</v>
      </c>
      <c r="K54" s="11">
        <v>4.827267</v>
      </c>
      <c r="L54" s="11">
        <v>4.7363333000000001</v>
      </c>
      <c r="M54" s="11">
        <v>4.6496352999999999</v>
      </c>
      <c r="N54" s="11">
        <v>4.5693087999999999</v>
      </c>
      <c r="O54" s="11">
        <v>4.4958640000000001</v>
      </c>
      <c r="P54" s="11">
        <v>4.4289854999999996</v>
      </c>
      <c r="Q54" s="11">
        <v>4.3670184000000001</v>
      </c>
      <c r="R54" s="11">
        <v>4.3090672000000003</v>
      </c>
      <c r="S54" s="11">
        <v>4.2545567000000002</v>
      </c>
      <c r="T54" s="11">
        <v>4.2029091999999997</v>
      </c>
      <c r="U54" s="11">
        <v>4.1535475000000002</v>
      </c>
      <c r="V54" s="11">
        <v>4.1058960000000004</v>
      </c>
      <c r="W54" s="11">
        <v>4.0594761000000004</v>
      </c>
      <c r="X54" s="11">
        <v>4.0142676000000002</v>
      </c>
      <c r="Y54" s="11">
        <v>3.9703849</v>
      </c>
      <c r="Z54" s="11">
        <v>3.9279405000000001</v>
      </c>
      <c r="AA54" s="11">
        <v>3.8870472999999999</v>
      </c>
      <c r="AB54" s="11">
        <v>3.8478194000000001</v>
      </c>
      <c r="AC54" s="11">
        <v>3.8103440000000002</v>
      </c>
      <c r="AD54" s="11">
        <v>3.7746065</v>
      </c>
      <c r="AE54" s="11">
        <v>3.7405681999999998</v>
      </c>
      <c r="AF54" s="11">
        <v>3.708189</v>
      </c>
      <c r="AG54" s="11">
        <v>3.6774288999999998</v>
      </c>
      <c r="AH54" s="11">
        <v>3.6482489</v>
      </c>
      <c r="AI54" s="11">
        <v>3.6206090999999998</v>
      </c>
      <c r="AJ54" s="11">
        <v>3.5944696</v>
      </c>
      <c r="AK54" s="11">
        <v>3.5697912000000001</v>
      </c>
      <c r="AL54" s="11">
        <v>3.5465339999999999</v>
      </c>
      <c r="AM54" s="11">
        <v>3.5246582000000002</v>
      </c>
      <c r="AN54" s="11">
        <v>3.5041245000000001</v>
      </c>
      <c r="AO54" s="11">
        <v>3.4848924999999999</v>
      </c>
      <c r="AP54" s="11">
        <v>3.4669186000000001</v>
      </c>
      <c r="AQ54" s="11">
        <v>3.4501593000000002</v>
      </c>
      <c r="AR54" s="11">
        <v>3.4345702999999999</v>
      </c>
      <c r="AS54" s="11">
        <v>3.4201076000000001</v>
      </c>
      <c r="AT54" s="11">
        <v>3.4067276</v>
      </c>
      <c r="AU54" s="11">
        <v>3.3943859999999999</v>
      </c>
      <c r="AV54" s="11">
        <v>3.3830388</v>
      </c>
      <c r="AW54" s="11">
        <v>3.3726422</v>
      </c>
      <c r="AX54" s="11">
        <v>3.3631522</v>
      </c>
      <c r="AY54" s="11">
        <v>3.3545246999999998</v>
      </c>
      <c r="AZ54" s="11">
        <v>3.3467159</v>
      </c>
      <c r="BA54" s="11">
        <v>3.3396846</v>
      </c>
      <c r="BB54" s="11">
        <v>3.3334031</v>
      </c>
      <c r="BC54" s="11">
        <v>3.3278482999999999</v>
      </c>
      <c r="BD54" s="11">
        <v>3.3229967</v>
      </c>
      <c r="BE54" s="11">
        <v>3.3188247999999998</v>
      </c>
      <c r="BF54" s="11">
        <v>3.3153096</v>
      </c>
      <c r="BG54" s="11">
        <v>3.3124275000000001</v>
      </c>
      <c r="BH54" s="11">
        <v>3.3101552000000001</v>
      </c>
      <c r="BI54" s="11">
        <v>3.3084693000000001</v>
      </c>
      <c r="BJ54" s="11">
        <v>3.3073465</v>
      </c>
      <c r="BK54" s="11">
        <v>3.3067633999999999</v>
      </c>
      <c r="BL54" s="11">
        <v>3.3066966999999998</v>
      </c>
      <c r="BM54" s="11">
        <v>3.3160240999999999</v>
      </c>
      <c r="BN54" s="11">
        <v>3.3392197000000001</v>
      </c>
    </row>
    <row r="55" spans="1:66" x14ac:dyDescent="0.25">
      <c r="A55" s="5">
        <f t="shared" si="0"/>
        <v>45357</v>
      </c>
      <c r="B55" t="s">
        <v>878</v>
      </c>
      <c r="C55" s="3">
        <v>5.25</v>
      </c>
      <c r="D55" s="3">
        <v>5.1882999999999999</v>
      </c>
      <c r="E55" s="11">
        <v>5.1839807000000002</v>
      </c>
      <c r="F55" s="11">
        <v>5.1666724999999998</v>
      </c>
      <c r="G55" s="11">
        <v>5.1299406999999997</v>
      </c>
      <c r="H55" s="11">
        <v>5.0720236999999999</v>
      </c>
      <c r="I55" s="11">
        <v>4.9977027999999999</v>
      </c>
      <c r="J55" s="11">
        <v>4.9138795000000002</v>
      </c>
      <c r="K55" s="11">
        <v>4.8259531000000004</v>
      </c>
      <c r="L55" s="11">
        <v>4.7379144999999996</v>
      </c>
      <c r="M55" s="11">
        <v>4.6530306000000001</v>
      </c>
      <c r="N55" s="11">
        <v>4.5732559000000004</v>
      </c>
      <c r="O55" s="11">
        <v>4.4990937000000004</v>
      </c>
      <c r="P55" s="11">
        <v>4.4302308000000004</v>
      </c>
      <c r="Q55" s="11">
        <v>4.3656046000000002</v>
      </c>
      <c r="R55" s="11">
        <v>4.3045400999999996</v>
      </c>
      <c r="S55" s="11">
        <v>4.2465259</v>
      </c>
      <c r="T55" s="11">
        <v>4.1910482</v>
      </c>
      <c r="U55" s="11">
        <v>4.1375934000000001</v>
      </c>
      <c r="V55" s="11">
        <v>4.0856496</v>
      </c>
      <c r="W55" s="11">
        <v>4.0347900000000001</v>
      </c>
      <c r="X55" s="11">
        <v>3.9850791000000001</v>
      </c>
      <c r="Y55" s="11">
        <v>3.9367559999999999</v>
      </c>
      <c r="Z55" s="11">
        <v>3.8900579</v>
      </c>
      <c r="AA55" s="11">
        <v>3.8452225000000002</v>
      </c>
      <c r="AB55" s="11">
        <v>3.8024889000000002</v>
      </c>
      <c r="AC55" s="11">
        <v>3.7620434</v>
      </c>
      <c r="AD55" s="11">
        <v>3.7238682000000001</v>
      </c>
      <c r="AE55" s="11">
        <v>3.6878956999999999</v>
      </c>
      <c r="AF55" s="11">
        <v>3.6540569000000001</v>
      </c>
      <c r="AG55" s="11">
        <v>3.6222829999999999</v>
      </c>
      <c r="AH55" s="11">
        <v>3.5925063000000002</v>
      </c>
      <c r="AI55" s="11">
        <v>3.5646577000000002</v>
      </c>
      <c r="AJ55" s="11">
        <v>3.5386687000000001</v>
      </c>
      <c r="AK55" s="11">
        <v>3.5144712</v>
      </c>
      <c r="AL55" s="11">
        <v>3.4919964000000001</v>
      </c>
      <c r="AM55" s="11">
        <v>3.4711756</v>
      </c>
      <c r="AN55" s="11">
        <v>3.4519408999999999</v>
      </c>
      <c r="AO55" s="11">
        <v>3.4342226999999999</v>
      </c>
      <c r="AP55" s="11">
        <v>3.4179487000000002</v>
      </c>
      <c r="AQ55" s="11">
        <v>3.4030461999999999</v>
      </c>
      <c r="AR55" s="11">
        <v>3.3894416000000001</v>
      </c>
      <c r="AS55" s="11">
        <v>3.3770617999999999</v>
      </c>
      <c r="AT55" s="11">
        <v>3.3658337999999999</v>
      </c>
      <c r="AU55" s="11">
        <v>3.3556841999999998</v>
      </c>
      <c r="AV55" s="11">
        <v>3.3465398999999998</v>
      </c>
      <c r="AW55" s="11">
        <v>3.3383278999999999</v>
      </c>
      <c r="AX55" s="11">
        <v>3.3309747999999999</v>
      </c>
      <c r="AY55" s="11">
        <v>3.3244074000000001</v>
      </c>
      <c r="AZ55" s="11">
        <v>3.3185527000000001</v>
      </c>
      <c r="BA55" s="11">
        <v>3.3133454000000002</v>
      </c>
      <c r="BB55" s="11">
        <v>3.3087550999999999</v>
      </c>
      <c r="BC55" s="11">
        <v>3.3047613999999998</v>
      </c>
      <c r="BD55" s="11">
        <v>3.3013435000000002</v>
      </c>
      <c r="BE55" s="11">
        <v>3.2984808000000001</v>
      </c>
      <c r="BF55" s="11">
        <v>3.2961528000000002</v>
      </c>
      <c r="BG55" s="11">
        <v>3.2943387999999998</v>
      </c>
      <c r="BH55" s="11">
        <v>3.2930182000000001</v>
      </c>
      <c r="BI55" s="11">
        <v>3.2921703999999998</v>
      </c>
      <c r="BJ55" s="11">
        <v>3.2917747999999998</v>
      </c>
      <c r="BK55" s="11">
        <v>3.2918107000000001</v>
      </c>
      <c r="BL55" s="11">
        <v>3.2922574999999998</v>
      </c>
      <c r="BM55" s="11">
        <v>3.3027202999999998</v>
      </c>
      <c r="BN55" s="11">
        <v>3.3246405000000001</v>
      </c>
    </row>
    <row r="56" spans="1:66" x14ac:dyDescent="0.25">
      <c r="A56" s="5">
        <f t="shared" si="0"/>
        <v>45358</v>
      </c>
      <c r="B56" t="s">
        <v>879</v>
      </c>
      <c r="C56" s="3">
        <v>5.25</v>
      </c>
      <c r="D56" s="3">
        <v>5.1883999999999997</v>
      </c>
      <c r="E56" s="11">
        <v>5.1897815999999999</v>
      </c>
      <c r="F56" s="11">
        <v>5.1735784000000002</v>
      </c>
      <c r="G56" s="11">
        <v>5.1383492000000004</v>
      </c>
      <c r="H56" s="11">
        <v>5.0817835000000002</v>
      </c>
      <c r="I56" s="11">
        <v>5.0087577000000003</v>
      </c>
      <c r="J56" s="11">
        <v>4.9261207999999996</v>
      </c>
      <c r="K56" s="11">
        <v>4.8389505000000002</v>
      </c>
      <c r="L56" s="11">
        <v>4.7503941999999997</v>
      </c>
      <c r="M56" s="11">
        <v>4.6630947000000003</v>
      </c>
      <c r="N56" s="11">
        <v>4.5791667</v>
      </c>
      <c r="O56" s="11">
        <v>4.4996688999999996</v>
      </c>
      <c r="P56" s="11">
        <v>4.4251874000000004</v>
      </c>
      <c r="Q56" s="11">
        <v>4.3562830999999997</v>
      </c>
      <c r="R56" s="11">
        <v>4.2924989</v>
      </c>
      <c r="S56" s="11">
        <v>4.2331009999999996</v>
      </c>
      <c r="T56" s="11">
        <v>4.1773528000000004</v>
      </c>
      <c r="U56" s="11">
        <v>4.1245181000000004</v>
      </c>
      <c r="V56" s="11">
        <v>4.0738627000000003</v>
      </c>
      <c r="W56" s="11">
        <v>4.0247634000000003</v>
      </c>
      <c r="X56" s="11">
        <v>3.9771770000000002</v>
      </c>
      <c r="Y56" s="11">
        <v>3.9312472999999999</v>
      </c>
      <c r="Z56" s="11">
        <v>3.8871161000000001</v>
      </c>
      <c r="AA56" s="11">
        <v>3.8449255999999998</v>
      </c>
      <c r="AB56" s="11">
        <v>3.8048194</v>
      </c>
      <c r="AC56" s="11">
        <v>3.7669101</v>
      </c>
      <c r="AD56" s="11">
        <v>3.7311670000000001</v>
      </c>
      <c r="AE56" s="11">
        <v>3.6975170999999998</v>
      </c>
      <c r="AF56" s="11">
        <v>3.6658857999999999</v>
      </c>
      <c r="AG56" s="11">
        <v>3.6361989000000001</v>
      </c>
      <c r="AH56" s="11">
        <v>3.6083831000000002</v>
      </c>
      <c r="AI56" s="11">
        <v>3.5823642000000002</v>
      </c>
      <c r="AJ56" s="11">
        <v>3.5580677000000001</v>
      </c>
      <c r="AK56" s="11">
        <v>3.5354204</v>
      </c>
      <c r="AL56" s="11">
        <v>3.514348</v>
      </c>
      <c r="AM56" s="11">
        <v>3.4947762</v>
      </c>
      <c r="AN56" s="11">
        <v>3.4766316000000002</v>
      </c>
      <c r="AO56" s="11">
        <v>3.4598409999999999</v>
      </c>
      <c r="AP56" s="11">
        <v>3.4443361000000001</v>
      </c>
      <c r="AQ56" s="11">
        <v>3.4300500999999999</v>
      </c>
      <c r="AR56" s="11">
        <v>3.4169160000000001</v>
      </c>
      <c r="AS56" s="11">
        <v>3.4048668000000002</v>
      </c>
      <c r="AT56" s="11">
        <v>3.3938356000000001</v>
      </c>
      <c r="AU56" s="11">
        <v>3.3837556000000002</v>
      </c>
      <c r="AV56" s="11">
        <v>3.3745595000000002</v>
      </c>
      <c r="AW56" s="11">
        <v>3.3661807000000001</v>
      </c>
      <c r="AX56" s="11">
        <v>3.3585520999999998</v>
      </c>
      <c r="AY56" s="11">
        <v>3.3516067</v>
      </c>
      <c r="AZ56" s="11">
        <v>3.3452777</v>
      </c>
      <c r="BA56" s="11">
        <v>3.3395063999999999</v>
      </c>
      <c r="BB56" s="11">
        <v>3.3342711</v>
      </c>
      <c r="BC56" s="11">
        <v>3.3295601000000001</v>
      </c>
      <c r="BD56" s="11">
        <v>3.3253620000000002</v>
      </c>
      <c r="BE56" s="11">
        <v>3.3216651000000001</v>
      </c>
      <c r="BF56" s="11">
        <v>3.3184578</v>
      </c>
      <c r="BG56" s="11">
        <v>3.3157285999999999</v>
      </c>
      <c r="BH56" s="11">
        <v>3.3134657999999999</v>
      </c>
      <c r="BI56" s="11">
        <v>3.3116579000000002</v>
      </c>
      <c r="BJ56" s="11">
        <v>3.3102933999999999</v>
      </c>
      <c r="BK56" s="11">
        <v>3.3093604999999999</v>
      </c>
      <c r="BL56" s="11">
        <v>3.3088476999999998</v>
      </c>
      <c r="BM56" s="11">
        <v>3.3139737999999999</v>
      </c>
      <c r="BN56" s="11">
        <v>3.3314786999999999</v>
      </c>
    </row>
    <row r="57" spans="1:66" x14ac:dyDescent="0.25">
      <c r="A57" s="5">
        <f t="shared" si="0"/>
        <v>45359</v>
      </c>
      <c r="B57" t="s">
        <v>880</v>
      </c>
      <c r="C57" s="3">
        <v>5.25</v>
      </c>
      <c r="D57" s="3">
        <v>5.1881000000000004</v>
      </c>
      <c r="E57" s="11">
        <v>5.1862738999999998</v>
      </c>
      <c r="F57" s="11">
        <v>5.1689819000000004</v>
      </c>
      <c r="G57" s="11">
        <v>5.1299130000000002</v>
      </c>
      <c r="H57" s="11">
        <v>5.0694825999999997</v>
      </c>
      <c r="I57" s="11">
        <v>4.9934652000000002</v>
      </c>
      <c r="J57" s="11">
        <v>4.9081555999999997</v>
      </c>
      <c r="K57" s="11">
        <v>4.8184684999999998</v>
      </c>
      <c r="L57" s="11">
        <v>4.7276501</v>
      </c>
      <c r="M57" s="11">
        <v>4.6381264</v>
      </c>
      <c r="N57" s="11">
        <v>4.5515514000000001</v>
      </c>
      <c r="O57" s="11">
        <v>4.4686130000000004</v>
      </c>
      <c r="P57" s="11">
        <v>4.3894595000000001</v>
      </c>
      <c r="Q57" s="11">
        <v>4.3143824000000004</v>
      </c>
      <c r="R57" s="11">
        <v>4.2433725000000004</v>
      </c>
      <c r="S57" s="11">
        <v>4.1762929</v>
      </c>
      <c r="T57" s="11">
        <v>4.1130041999999998</v>
      </c>
      <c r="U57" s="11">
        <v>4.0533671</v>
      </c>
      <c r="V57" s="11">
        <v>3.9972444</v>
      </c>
      <c r="W57" s="11">
        <v>3.9444952</v>
      </c>
      <c r="X57" s="11">
        <v>3.8949710999999998</v>
      </c>
      <c r="Y57" s="11">
        <v>3.8485235000000002</v>
      </c>
      <c r="Z57" s="11">
        <v>3.8050019000000002</v>
      </c>
      <c r="AA57" s="11">
        <v>3.764256</v>
      </c>
      <c r="AB57" s="11">
        <v>3.7261369000000002</v>
      </c>
      <c r="AC57" s="11">
        <v>3.6904984999999999</v>
      </c>
      <c r="AD57" s="11">
        <v>3.6572140000000002</v>
      </c>
      <c r="AE57" s="11">
        <v>3.6261627999999999</v>
      </c>
      <c r="AF57" s="11">
        <v>3.5972232000000002</v>
      </c>
      <c r="AG57" s="11">
        <v>3.5702736000000002</v>
      </c>
      <c r="AH57" s="11">
        <v>3.5451934999999999</v>
      </c>
      <c r="AI57" s="11">
        <v>3.5218612</v>
      </c>
      <c r="AJ57" s="11">
        <v>3.5001551000000002</v>
      </c>
      <c r="AK57" s="11">
        <v>3.4799544</v>
      </c>
      <c r="AL57" s="11">
        <v>3.4611377999999999</v>
      </c>
      <c r="AM57" s="11">
        <v>3.4435834999999999</v>
      </c>
      <c r="AN57" s="11">
        <v>3.4271709000000001</v>
      </c>
      <c r="AO57" s="11">
        <v>3.4117923999999999</v>
      </c>
      <c r="AP57" s="11">
        <v>3.3973976000000001</v>
      </c>
      <c r="AQ57" s="11">
        <v>3.3839502000000001</v>
      </c>
      <c r="AR57" s="11">
        <v>3.3714137000000002</v>
      </c>
      <c r="AS57" s="11">
        <v>3.3597516000000001</v>
      </c>
      <c r="AT57" s="11">
        <v>3.3489279000000001</v>
      </c>
      <c r="AU57" s="11">
        <v>3.3389058999999999</v>
      </c>
      <c r="AV57" s="11">
        <v>3.3296492</v>
      </c>
      <c r="AW57" s="11">
        <v>3.3211217</v>
      </c>
      <c r="AX57" s="11">
        <v>3.3132866999999999</v>
      </c>
      <c r="AY57" s="11">
        <v>3.306108</v>
      </c>
      <c r="AZ57" s="11">
        <v>3.2995491000000001</v>
      </c>
      <c r="BA57" s="11">
        <v>3.2935775999999999</v>
      </c>
      <c r="BB57" s="11">
        <v>3.2881773000000001</v>
      </c>
      <c r="BC57" s="11">
        <v>3.283337</v>
      </c>
      <c r="BD57" s="11">
        <v>3.2790452999999999</v>
      </c>
      <c r="BE57" s="11">
        <v>3.2752908999999999</v>
      </c>
      <c r="BF57" s="11">
        <v>3.2720625000000001</v>
      </c>
      <c r="BG57" s="11">
        <v>3.2693487000000001</v>
      </c>
      <c r="BH57" s="11">
        <v>3.2671380999999999</v>
      </c>
      <c r="BI57" s="11">
        <v>3.2654193999999999</v>
      </c>
      <c r="BJ57" s="11">
        <v>3.2641814</v>
      </c>
      <c r="BK57" s="11">
        <v>3.2634126000000001</v>
      </c>
      <c r="BL57" s="11">
        <v>3.2631017</v>
      </c>
      <c r="BM57" s="11">
        <v>3.270213</v>
      </c>
      <c r="BN57" s="11">
        <v>3.2909263000000002</v>
      </c>
    </row>
    <row r="58" spans="1:66" x14ac:dyDescent="0.25">
      <c r="A58" s="5">
        <f t="shared" si="0"/>
        <v>45362</v>
      </c>
      <c r="B58" t="s">
        <v>881</v>
      </c>
      <c r="C58" s="3">
        <v>5.25</v>
      </c>
      <c r="D58" s="3">
        <v>5.1879999999999997</v>
      </c>
      <c r="E58" s="11">
        <v>5.1881047999999996</v>
      </c>
      <c r="F58" s="11">
        <v>5.1660919999999999</v>
      </c>
      <c r="G58" s="11">
        <v>5.1223836</v>
      </c>
      <c r="H58" s="11">
        <v>5.0551326999999997</v>
      </c>
      <c r="I58" s="11">
        <v>4.9712247999999999</v>
      </c>
      <c r="J58" s="11">
        <v>4.8779222999999998</v>
      </c>
      <c r="K58" s="11">
        <v>4.7807779000000004</v>
      </c>
      <c r="L58" s="11">
        <v>4.6837511999999997</v>
      </c>
      <c r="M58" s="11">
        <v>4.5899988</v>
      </c>
      <c r="N58" s="11">
        <v>4.5017687000000004</v>
      </c>
      <c r="O58" s="11">
        <v>4.4200204000000003</v>
      </c>
      <c r="P58" s="11">
        <v>4.3446594000000003</v>
      </c>
      <c r="Q58" s="11">
        <v>4.2745417999999997</v>
      </c>
      <c r="R58" s="11">
        <v>4.2089859000000001</v>
      </c>
      <c r="S58" s="11">
        <v>4.1475111</v>
      </c>
      <c r="T58" s="11">
        <v>4.0896346000000001</v>
      </c>
      <c r="U58" s="11">
        <v>4.0348736000000001</v>
      </c>
      <c r="V58" s="11">
        <v>3.9827471000000001</v>
      </c>
      <c r="W58" s="11">
        <v>3.9328454000000002</v>
      </c>
      <c r="X58" s="11">
        <v>3.8850967000000001</v>
      </c>
      <c r="Y58" s="11">
        <v>3.8395288999999999</v>
      </c>
      <c r="Z58" s="11">
        <v>3.7961681</v>
      </c>
      <c r="AA58" s="11">
        <v>3.7550408000000002</v>
      </c>
      <c r="AB58" s="11">
        <v>3.7161745000000002</v>
      </c>
      <c r="AC58" s="11">
        <v>3.6795756000000002</v>
      </c>
      <c r="AD58" s="11">
        <v>3.6451704</v>
      </c>
      <c r="AE58" s="11">
        <v>3.6128662</v>
      </c>
      <c r="AF58" s="11">
        <v>3.5825692999999998</v>
      </c>
      <c r="AG58" s="11">
        <v>3.5541860000000001</v>
      </c>
      <c r="AH58" s="11">
        <v>3.5276234999999998</v>
      </c>
      <c r="AI58" s="11">
        <v>3.5027881999999999</v>
      </c>
      <c r="AJ58" s="11">
        <v>3.4795864000000001</v>
      </c>
      <c r="AK58" s="11">
        <v>3.4579252</v>
      </c>
      <c r="AL58" s="11">
        <v>3.4377111</v>
      </c>
      <c r="AM58" s="11">
        <v>3.4188504000000002</v>
      </c>
      <c r="AN58" s="11">
        <v>3.4012500999999999</v>
      </c>
      <c r="AO58" s="11">
        <v>3.3848262999999998</v>
      </c>
      <c r="AP58" s="11">
        <v>3.3695325999999999</v>
      </c>
      <c r="AQ58" s="11">
        <v>3.3553327999999998</v>
      </c>
      <c r="AR58" s="11">
        <v>3.3421903999999998</v>
      </c>
      <c r="AS58" s="11">
        <v>3.3300684999999999</v>
      </c>
      <c r="AT58" s="11">
        <v>3.3189308999999998</v>
      </c>
      <c r="AU58" s="11">
        <v>3.3087409999999999</v>
      </c>
      <c r="AV58" s="11">
        <v>3.2994620000000001</v>
      </c>
      <c r="AW58" s="11">
        <v>3.2910577000000001</v>
      </c>
      <c r="AX58" s="11">
        <v>3.2834913999999999</v>
      </c>
      <c r="AY58" s="11">
        <v>3.2767265000000001</v>
      </c>
      <c r="AZ58" s="11">
        <v>3.2707266000000002</v>
      </c>
      <c r="BA58" s="11">
        <v>3.2654573</v>
      </c>
      <c r="BB58" s="11">
        <v>3.2608961000000001</v>
      </c>
      <c r="BC58" s="11">
        <v>3.2570245999999998</v>
      </c>
      <c r="BD58" s="11">
        <v>3.2538241999999999</v>
      </c>
      <c r="BE58" s="11">
        <v>3.2512766000000002</v>
      </c>
      <c r="BF58" s="11">
        <v>3.2493633000000002</v>
      </c>
      <c r="BG58" s="11">
        <v>3.2480658</v>
      </c>
      <c r="BH58" s="11">
        <v>3.2473656000000002</v>
      </c>
      <c r="BI58" s="11">
        <v>3.2472441999999999</v>
      </c>
      <c r="BJ58" s="11">
        <v>3.2476832999999998</v>
      </c>
      <c r="BK58" s="11">
        <v>3.2486643000000002</v>
      </c>
      <c r="BL58" s="11">
        <v>3.2501688</v>
      </c>
      <c r="BM58" s="11">
        <v>3.2690448999999999</v>
      </c>
      <c r="BN58" s="11">
        <v>3.3014399999999999</v>
      </c>
    </row>
    <row r="59" spans="1:66" x14ac:dyDescent="0.25">
      <c r="A59" s="5">
        <f t="shared" si="0"/>
        <v>45363</v>
      </c>
      <c r="B59" t="s">
        <v>882</v>
      </c>
      <c r="C59" s="3">
        <v>5.25</v>
      </c>
      <c r="D59" s="3">
        <v>5.1886999999999999</v>
      </c>
      <c r="E59" s="11">
        <v>5.1867580000000002</v>
      </c>
      <c r="F59" s="11">
        <v>5.1595823999999997</v>
      </c>
      <c r="G59" s="11">
        <v>5.1101362000000004</v>
      </c>
      <c r="H59" s="11">
        <v>5.0384036999999999</v>
      </c>
      <c r="I59" s="11">
        <v>4.9520378999999997</v>
      </c>
      <c r="J59" s="11">
        <v>4.8581041999999997</v>
      </c>
      <c r="K59" s="11">
        <v>4.7615729</v>
      </c>
      <c r="L59" s="11">
        <v>4.6658873999999999</v>
      </c>
      <c r="M59" s="11">
        <v>4.5737744999999999</v>
      </c>
      <c r="N59" s="11">
        <v>4.4870479999999997</v>
      </c>
      <c r="O59" s="11">
        <v>4.4063312000000003</v>
      </c>
      <c r="P59" s="11">
        <v>4.3315996999999999</v>
      </c>
      <c r="Q59" s="11">
        <v>4.2619132000000004</v>
      </c>
      <c r="R59" s="11">
        <v>4.1966244000000001</v>
      </c>
      <c r="S59" s="11">
        <v>4.1352418000000002</v>
      </c>
      <c r="T59" s="11">
        <v>4.0772718000000001</v>
      </c>
      <c r="U59" s="11">
        <v>4.0222208999999998</v>
      </c>
      <c r="V59" s="11">
        <v>3.9695974000000001</v>
      </c>
      <c r="W59" s="11">
        <v>3.9189862999999998</v>
      </c>
      <c r="X59" s="11">
        <v>3.8703365999999999</v>
      </c>
      <c r="Y59" s="11">
        <v>3.8237049000000001</v>
      </c>
      <c r="Z59" s="11">
        <v>3.7791456000000001</v>
      </c>
      <c r="AA59" s="11">
        <v>3.7367135</v>
      </c>
      <c r="AB59" s="11">
        <v>3.6964646999999999</v>
      </c>
      <c r="AC59" s="11">
        <v>3.6584333</v>
      </c>
      <c r="AD59" s="11">
        <v>3.6225700999999999</v>
      </c>
      <c r="AE59" s="11">
        <v>3.5888062999999999</v>
      </c>
      <c r="AF59" s="11">
        <v>3.5570721000000001</v>
      </c>
      <c r="AG59" s="11">
        <v>3.5272975</v>
      </c>
      <c r="AH59" s="11">
        <v>3.4994138000000001</v>
      </c>
      <c r="AI59" s="11">
        <v>3.4733510999999999</v>
      </c>
      <c r="AJ59" s="11">
        <v>3.4490395</v>
      </c>
      <c r="AK59" s="11">
        <v>3.4264101999999999</v>
      </c>
      <c r="AL59" s="11">
        <v>3.4053933999999999</v>
      </c>
      <c r="AM59" s="11">
        <v>3.3859192</v>
      </c>
      <c r="AN59" s="11">
        <v>3.3679187000000002</v>
      </c>
      <c r="AO59" s="11">
        <v>3.3513242000000001</v>
      </c>
      <c r="AP59" s="11">
        <v>3.3360767999999998</v>
      </c>
      <c r="AQ59" s="11">
        <v>3.3221204000000002</v>
      </c>
      <c r="AR59" s="11">
        <v>3.3093979999999998</v>
      </c>
      <c r="AS59" s="11">
        <v>3.2978532</v>
      </c>
      <c r="AT59" s="11">
        <v>3.2874295</v>
      </c>
      <c r="AU59" s="11">
        <v>3.2780702000000002</v>
      </c>
      <c r="AV59" s="11">
        <v>3.2697186999999999</v>
      </c>
      <c r="AW59" s="11">
        <v>3.2623186</v>
      </c>
      <c r="AX59" s="11">
        <v>3.2558131000000001</v>
      </c>
      <c r="AY59" s="11">
        <v>3.2501457999999999</v>
      </c>
      <c r="AZ59" s="11">
        <v>3.2452600999999999</v>
      </c>
      <c r="BA59" s="11">
        <v>3.2411036000000002</v>
      </c>
      <c r="BB59" s="11">
        <v>3.2376450000000001</v>
      </c>
      <c r="BC59" s="11">
        <v>3.2348591</v>
      </c>
      <c r="BD59" s="11">
        <v>3.2327210000000002</v>
      </c>
      <c r="BE59" s="11">
        <v>3.2312055000000002</v>
      </c>
      <c r="BF59" s="11">
        <v>3.2302875000000002</v>
      </c>
      <c r="BG59" s="11">
        <v>3.2299421000000001</v>
      </c>
      <c r="BH59" s="11">
        <v>3.2301440000000001</v>
      </c>
      <c r="BI59" s="11">
        <v>3.2308683999999999</v>
      </c>
      <c r="BJ59" s="11">
        <v>3.2320899999999999</v>
      </c>
      <c r="BK59" s="11">
        <v>3.2337837999999999</v>
      </c>
      <c r="BL59" s="11">
        <v>3.2359247</v>
      </c>
      <c r="BM59" s="11">
        <v>3.2570562999999999</v>
      </c>
      <c r="BN59" s="11">
        <v>3.2897869000000002</v>
      </c>
    </row>
    <row r="60" spans="1:66" x14ac:dyDescent="0.25">
      <c r="A60" s="5">
        <f t="shared" si="0"/>
        <v>45364</v>
      </c>
      <c r="B60" t="s">
        <v>883</v>
      </c>
      <c r="C60" s="3">
        <v>5.25</v>
      </c>
      <c r="D60" s="3">
        <v>5.1889000000000003</v>
      </c>
      <c r="E60" s="11">
        <v>5.1888394</v>
      </c>
      <c r="F60" s="11">
        <v>5.1642330999999997</v>
      </c>
      <c r="G60" s="11">
        <v>5.1171066999999999</v>
      </c>
      <c r="H60" s="11">
        <v>5.0480687</v>
      </c>
      <c r="I60" s="11">
        <v>4.9648238999999998</v>
      </c>
      <c r="J60" s="11">
        <v>4.8746849000000001</v>
      </c>
      <c r="K60" s="11">
        <v>4.7823500000000001</v>
      </c>
      <c r="L60" s="11">
        <v>4.6911293000000001</v>
      </c>
      <c r="M60" s="11">
        <v>4.6036213000000004</v>
      </c>
      <c r="N60" s="11">
        <v>4.5214141000000003</v>
      </c>
      <c r="O60" s="11">
        <v>4.4450086000000004</v>
      </c>
      <c r="P60" s="11">
        <v>4.3741703999999997</v>
      </c>
      <c r="Q60" s="11">
        <v>4.3078038000000003</v>
      </c>
      <c r="R60" s="11">
        <v>4.2452665999999999</v>
      </c>
      <c r="S60" s="11">
        <v>4.1861079999999999</v>
      </c>
      <c r="T60" s="11">
        <v>4.1298747999999996</v>
      </c>
      <c r="U60" s="11">
        <v>4.0761143000000004</v>
      </c>
      <c r="V60" s="11">
        <v>4.0243754000000003</v>
      </c>
      <c r="W60" s="11">
        <v>3.9742752000000001</v>
      </c>
      <c r="X60" s="11">
        <v>3.9258275999999999</v>
      </c>
      <c r="Y60" s="11">
        <v>3.8791878</v>
      </c>
      <c r="Z60" s="11">
        <v>3.8345091</v>
      </c>
      <c r="AA60" s="11">
        <v>3.7919451999999998</v>
      </c>
      <c r="AB60" s="11">
        <v>3.7516512999999998</v>
      </c>
      <c r="AC60" s="11">
        <v>3.7137413000000001</v>
      </c>
      <c r="AD60" s="11">
        <v>3.6781706999999999</v>
      </c>
      <c r="AE60" s="11">
        <v>3.6448567999999999</v>
      </c>
      <c r="AF60" s="11">
        <v>3.6137153999999998</v>
      </c>
      <c r="AG60" s="11">
        <v>3.5846627</v>
      </c>
      <c r="AH60" s="11">
        <v>3.5576156000000001</v>
      </c>
      <c r="AI60" s="11">
        <v>3.5324900000000001</v>
      </c>
      <c r="AJ60" s="11">
        <v>3.5092021999999998</v>
      </c>
      <c r="AK60" s="11">
        <v>3.4876689999999999</v>
      </c>
      <c r="AL60" s="11">
        <v>3.4678065</v>
      </c>
      <c r="AM60" s="11">
        <v>3.4495306999999999</v>
      </c>
      <c r="AN60" s="11">
        <v>3.4327586000000001</v>
      </c>
      <c r="AO60" s="11">
        <v>3.417408</v>
      </c>
      <c r="AP60" s="11">
        <v>3.4034067000000001</v>
      </c>
      <c r="AQ60" s="11">
        <v>3.3906852000000001</v>
      </c>
      <c r="AR60" s="11">
        <v>3.3791742</v>
      </c>
      <c r="AS60" s="11">
        <v>3.3688037999999998</v>
      </c>
      <c r="AT60" s="11">
        <v>3.3595049000000001</v>
      </c>
      <c r="AU60" s="11">
        <v>3.3512078000000001</v>
      </c>
      <c r="AV60" s="11">
        <v>3.3438430000000001</v>
      </c>
      <c r="AW60" s="11">
        <v>3.3373412</v>
      </c>
      <c r="AX60" s="11">
        <v>3.3316327999999999</v>
      </c>
      <c r="AY60" s="11">
        <v>3.3266482000000002</v>
      </c>
      <c r="AZ60" s="11">
        <v>3.3223180999999999</v>
      </c>
      <c r="BA60" s="11">
        <v>3.3185806000000002</v>
      </c>
      <c r="BB60" s="11">
        <v>3.3154075000000001</v>
      </c>
      <c r="BC60" s="11">
        <v>3.3127803</v>
      </c>
      <c r="BD60" s="11">
        <v>3.3106800999999999</v>
      </c>
      <c r="BE60" s="11">
        <v>3.3090883</v>
      </c>
      <c r="BF60" s="11">
        <v>3.3079860000000001</v>
      </c>
      <c r="BG60" s="11">
        <v>3.3073546</v>
      </c>
      <c r="BH60" s="11">
        <v>3.3071752999999999</v>
      </c>
      <c r="BI60" s="11">
        <v>3.3074292999999999</v>
      </c>
      <c r="BJ60" s="11">
        <v>3.3080981</v>
      </c>
      <c r="BK60" s="11">
        <v>3.3091626999999999</v>
      </c>
      <c r="BL60" s="11">
        <v>3.3106045000000002</v>
      </c>
      <c r="BM60" s="11">
        <v>3.3264122999999999</v>
      </c>
      <c r="BN60" s="11">
        <v>3.3528085000000001</v>
      </c>
    </row>
    <row r="61" spans="1:66" x14ac:dyDescent="0.25">
      <c r="A61" s="5">
        <f t="shared" si="0"/>
        <v>45365</v>
      </c>
      <c r="B61" t="s">
        <v>884</v>
      </c>
      <c r="C61" s="3">
        <v>5.25</v>
      </c>
      <c r="D61" s="3">
        <v>5.1887999999999996</v>
      </c>
      <c r="E61" s="11">
        <v>5.1884554999999999</v>
      </c>
      <c r="F61" s="11">
        <v>5.1656592000000003</v>
      </c>
      <c r="G61" s="11">
        <v>5.1206448</v>
      </c>
      <c r="H61" s="11">
        <v>5.0542419000000001</v>
      </c>
      <c r="I61" s="11">
        <v>4.9743598999999996</v>
      </c>
      <c r="J61" s="11">
        <v>4.8878155999999997</v>
      </c>
      <c r="K61" s="11">
        <v>4.7989753000000004</v>
      </c>
      <c r="L61" s="11">
        <v>4.7107828999999999</v>
      </c>
      <c r="M61" s="11">
        <v>4.6255889000000003</v>
      </c>
      <c r="N61" s="11">
        <v>4.5453434000000001</v>
      </c>
      <c r="O61" s="11">
        <v>4.4709824999999999</v>
      </c>
      <c r="P61" s="11">
        <v>4.4028809000000004</v>
      </c>
      <c r="Q61" s="11">
        <v>4.3408750999999999</v>
      </c>
      <c r="R61" s="11">
        <v>4.2842145</v>
      </c>
      <c r="S61" s="11">
        <v>4.2320333999999997</v>
      </c>
      <c r="T61" s="11">
        <v>4.1834641000000001</v>
      </c>
      <c r="U61" s="11">
        <v>4.1376393</v>
      </c>
      <c r="V61" s="11">
        <v>4.093693</v>
      </c>
      <c r="W61" s="11">
        <v>4.0508838999999996</v>
      </c>
      <c r="X61" s="11">
        <v>4.0091181000000002</v>
      </c>
      <c r="Y61" s="11">
        <v>3.9685093999999999</v>
      </c>
      <c r="Z61" s="11">
        <v>3.9291705000000001</v>
      </c>
      <c r="AA61" s="11">
        <v>3.8912141999999998</v>
      </c>
      <c r="AB61" s="11">
        <v>3.8547543000000002</v>
      </c>
      <c r="AC61" s="11">
        <v>3.8198851999999999</v>
      </c>
      <c r="AD61" s="11">
        <v>3.7866114</v>
      </c>
      <c r="AE61" s="11">
        <v>3.7549111000000002</v>
      </c>
      <c r="AF61" s="11">
        <v>3.7247617000000002</v>
      </c>
      <c r="AG61" s="11">
        <v>3.6961403000000002</v>
      </c>
      <c r="AH61" s="11">
        <v>3.6690250999999998</v>
      </c>
      <c r="AI61" s="11">
        <v>3.6433933999999999</v>
      </c>
      <c r="AJ61" s="11">
        <v>3.6192224999999998</v>
      </c>
      <c r="AK61" s="11">
        <v>3.5964904999999998</v>
      </c>
      <c r="AL61" s="11">
        <v>3.5751746</v>
      </c>
      <c r="AM61" s="11">
        <v>3.5552522999999998</v>
      </c>
      <c r="AN61" s="11">
        <v>3.5367014999999999</v>
      </c>
      <c r="AO61" s="11">
        <v>3.5194947999999999</v>
      </c>
      <c r="AP61" s="11">
        <v>3.5035829000000001</v>
      </c>
      <c r="AQ61" s="11">
        <v>3.4889114000000001</v>
      </c>
      <c r="AR61" s="11">
        <v>3.4754252000000001</v>
      </c>
      <c r="AS61" s="11">
        <v>3.4630692999999999</v>
      </c>
      <c r="AT61" s="11">
        <v>3.4517891999999999</v>
      </c>
      <c r="AU61" s="11">
        <v>3.4415296999999998</v>
      </c>
      <c r="AV61" s="11">
        <v>3.4322360000000001</v>
      </c>
      <c r="AW61" s="11">
        <v>3.4238533000000002</v>
      </c>
      <c r="AX61" s="11">
        <v>3.4163266999999999</v>
      </c>
      <c r="AY61" s="11">
        <v>3.4096012</v>
      </c>
      <c r="AZ61" s="11">
        <v>3.4036221000000002</v>
      </c>
      <c r="BA61" s="11">
        <v>3.3983397000000002</v>
      </c>
      <c r="BB61" s="11">
        <v>3.3937271</v>
      </c>
      <c r="BC61" s="11">
        <v>3.389764</v>
      </c>
      <c r="BD61" s="11">
        <v>3.3864299999999998</v>
      </c>
      <c r="BE61" s="11">
        <v>3.3837047</v>
      </c>
      <c r="BF61" s="11">
        <v>3.3815675000000001</v>
      </c>
      <c r="BG61" s="11">
        <v>3.3799982000000002</v>
      </c>
      <c r="BH61" s="11">
        <v>3.3789763000000002</v>
      </c>
      <c r="BI61" s="11">
        <v>3.3784812999999998</v>
      </c>
      <c r="BJ61" s="11">
        <v>3.3784928999999999</v>
      </c>
      <c r="BK61" s="11">
        <v>3.3789905999999998</v>
      </c>
      <c r="BL61" s="11">
        <v>3.3799541</v>
      </c>
      <c r="BM61" s="11">
        <v>3.3945400999999999</v>
      </c>
      <c r="BN61" s="11">
        <v>3.4217702000000001</v>
      </c>
    </row>
    <row r="62" spans="1:66" x14ac:dyDescent="0.25">
      <c r="A62" s="5">
        <f t="shared" si="0"/>
        <v>45366</v>
      </c>
      <c r="B62" t="s">
        <v>885</v>
      </c>
      <c r="C62" s="3">
        <v>5.25</v>
      </c>
      <c r="D62" s="3">
        <v>5.1894</v>
      </c>
      <c r="E62" s="11">
        <v>5.1940401999999999</v>
      </c>
      <c r="F62" s="11">
        <v>5.1647204999999996</v>
      </c>
      <c r="G62" s="11">
        <v>5.1185801</v>
      </c>
      <c r="H62" s="11">
        <v>5.0537505999999999</v>
      </c>
      <c r="I62" s="11">
        <v>4.9766367000000002</v>
      </c>
      <c r="J62" s="11">
        <v>4.8929584999999998</v>
      </c>
      <c r="K62" s="11">
        <v>4.8069385000000002</v>
      </c>
      <c r="L62" s="11">
        <v>4.7218730000000004</v>
      </c>
      <c r="M62" s="11">
        <v>4.6403040999999998</v>
      </c>
      <c r="N62" s="11">
        <v>4.5639225999999997</v>
      </c>
      <c r="O62" s="11">
        <v>4.4932430999999999</v>
      </c>
      <c r="P62" s="11">
        <v>4.4278420000000001</v>
      </c>
      <c r="Q62" s="11">
        <v>4.3666007000000002</v>
      </c>
      <c r="R62" s="11">
        <v>4.3089174000000003</v>
      </c>
      <c r="S62" s="11">
        <v>4.2544304999999998</v>
      </c>
      <c r="T62" s="11">
        <v>4.2027763</v>
      </c>
      <c r="U62" s="11">
        <v>4.1535915000000001</v>
      </c>
      <c r="V62" s="11">
        <v>4.1065142000000003</v>
      </c>
      <c r="W62" s="11">
        <v>4.0612389000000002</v>
      </c>
      <c r="X62" s="11">
        <v>4.0177294000000003</v>
      </c>
      <c r="Y62" s="11">
        <v>3.976029</v>
      </c>
      <c r="Z62" s="11">
        <v>3.9361793999999999</v>
      </c>
      <c r="AA62" s="11">
        <v>3.8982225000000001</v>
      </c>
      <c r="AB62" s="11">
        <v>3.8622013000000002</v>
      </c>
      <c r="AC62" s="11">
        <v>3.8281399</v>
      </c>
      <c r="AD62" s="11">
        <v>3.7959830000000001</v>
      </c>
      <c r="AE62" s="11">
        <v>3.7656548999999999</v>
      </c>
      <c r="AF62" s="11">
        <v>3.7370787999999999</v>
      </c>
      <c r="AG62" s="11">
        <v>3.7101776000000002</v>
      </c>
      <c r="AH62" s="11">
        <v>3.6848755999999998</v>
      </c>
      <c r="AI62" s="11">
        <v>3.6610958</v>
      </c>
      <c r="AJ62" s="11">
        <v>3.6387615000000002</v>
      </c>
      <c r="AK62" s="11">
        <v>3.6177966000000001</v>
      </c>
      <c r="AL62" s="11">
        <v>3.5981242999999998</v>
      </c>
      <c r="AM62" s="11">
        <v>3.5796679</v>
      </c>
      <c r="AN62" s="11">
        <v>3.5623513</v>
      </c>
      <c r="AO62" s="11">
        <v>3.5461041999999998</v>
      </c>
      <c r="AP62" s="11">
        <v>3.5308831999999999</v>
      </c>
      <c r="AQ62" s="11">
        <v>3.5166517000000002</v>
      </c>
      <c r="AR62" s="11">
        <v>3.5033728000000002</v>
      </c>
      <c r="AS62" s="11">
        <v>3.4910095000000001</v>
      </c>
      <c r="AT62" s="11">
        <v>3.4795254</v>
      </c>
      <c r="AU62" s="11">
        <v>3.4688832999999999</v>
      </c>
      <c r="AV62" s="11">
        <v>3.4590464000000001</v>
      </c>
      <c r="AW62" s="11">
        <v>3.4499781999999999</v>
      </c>
      <c r="AX62" s="11">
        <v>3.4416416999999999</v>
      </c>
      <c r="AY62" s="11">
        <v>3.4340001</v>
      </c>
      <c r="AZ62" s="11">
        <v>3.4270166</v>
      </c>
      <c r="BA62" s="11">
        <v>3.420658</v>
      </c>
      <c r="BB62" s="11">
        <v>3.4149075999999998</v>
      </c>
      <c r="BC62" s="11">
        <v>3.4097529999999998</v>
      </c>
      <c r="BD62" s="11">
        <v>3.4051819000000001</v>
      </c>
      <c r="BE62" s="11">
        <v>3.4011819999999999</v>
      </c>
      <c r="BF62" s="11">
        <v>3.3977409000000001</v>
      </c>
      <c r="BG62" s="11">
        <v>3.3948463000000002</v>
      </c>
      <c r="BH62" s="11">
        <v>3.3924858000000002</v>
      </c>
      <c r="BI62" s="11">
        <v>3.3906472000000001</v>
      </c>
      <c r="BJ62" s="11">
        <v>3.3893181000000001</v>
      </c>
      <c r="BK62" s="11">
        <v>3.3884861000000002</v>
      </c>
      <c r="BL62" s="11">
        <v>3.3881389999999998</v>
      </c>
      <c r="BM62" s="11">
        <v>3.3955354</v>
      </c>
      <c r="BN62" s="11">
        <v>3.4172053</v>
      </c>
    </row>
    <row r="63" spans="1:66" x14ac:dyDescent="0.25">
      <c r="A63" s="5">
        <f t="shared" si="0"/>
        <v>45369</v>
      </c>
      <c r="B63" t="s">
        <v>886</v>
      </c>
      <c r="C63" s="3">
        <v>5.25</v>
      </c>
      <c r="D63" s="3">
        <v>5.1886000000000001</v>
      </c>
      <c r="E63" s="11">
        <v>5.1908235999999999</v>
      </c>
      <c r="F63" s="11">
        <v>5.1626208</v>
      </c>
      <c r="G63" s="11">
        <v>5.1146880000000001</v>
      </c>
      <c r="H63" s="11">
        <v>5.0468900000000003</v>
      </c>
      <c r="I63" s="11">
        <v>4.9671789999999998</v>
      </c>
      <c r="J63" s="11">
        <v>4.8819184</v>
      </c>
      <c r="K63" s="11">
        <v>4.7955544999999997</v>
      </c>
      <c r="L63" s="11">
        <v>4.7115527999999998</v>
      </c>
      <c r="M63" s="11">
        <v>4.6324510999999999</v>
      </c>
      <c r="N63" s="11">
        <v>4.5596211999999996</v>
      </c>
      <c r="O63" s="11">
        <v>4.4932489999999996</v>
      </c>
      <c r="P63" s="11">
        <v>4.4326102000000001</v>
      </c>
      <c r="Q63" s="11">
        <v>4.3756906000000004</v>
      </c>
      <c r="R63" s="11">
        <v>4.3217888999999996</v>
      </c>
      <c r="S63" s="11">
        <v>4.2706628000000002</v>
      </c>
      <c r="T63" s="11">
        <v>4.2220681000000004</v>
      </c>
      <c r="U63" s="11">
        <v>4.1757606999999997</v>
      </c>
      <c r="V63" s="11">
        <v>4.1314982000000002</v>
      </c>
      <c r="W63" s="11">
        <v>4.0890636999999996</v>
      </c>
      <c r="X63" s="11">
        <v>4.0483668000000002</v>
      </c>
      <c r="Y63" s="11">
        <v>4.0093548999999999</v>
      </c>
      <c r="Z63" s="11">
        <v>3.9719742999999998</v>
      </c>
      <c r="AA63" s="11">
        <v>3.9361709999999999</v>
      </c>
      <c r="AB63" s="11">
        <v>3.9018925000000002</v>
      </c>
      <c r="AC63" s="11">
        <v>3.8690864999999999</v>
      </c>
      <c r="AD63" s="11">
        <v>3.8377062</v>
      </c>
      <c r="AE63" s="11">
        <v>3.8077076000000001</v>
      </c>
      <c r="AF63" s="11">
        <v>3.7790452999999999</v>
      </c>
      <c r="AG63" s="11">
        <v>3.7516742000000001</v>
      </c>
      <c r="AH63" s="11">
        <v>3.7255500000000001</v>
      </c>
      <c r="AI63" s="11">
        <v>3.7006275</v>
      </c>
      <c r="AJ63" s="11">
        <v>3.6768616999999999</v>
      </c>
      <c r="AK63" s="11">
        <v>3.6542081</v>
      </c>
      <c r="AL63" s="11">
        <v>3.6326215999999998</v>
      </c>
      <c r="AM63" s="11">
        <v>3.6120572000000002</v>
      </c>
      <c r="AN63" s="11">
        <v>3.5924703</v>
      </c>
      <c r="AO63" s="11">
        <v>3.5738219999999998</v>
      </c>
      <c r="AP63" s="11">
        <v>3.5560977999999999</v>
      </c>
      <c r="AQ63" s="11">
        <v>3.5392899</v>
      </c>
      <c r="AR63" s="11">
        <v>3.5233899000000002</v>
      </c>
      <c r="AS63" s="11">
        <v>3.5083893000000002</v>
      </c>
      <c r="AT63" s="11">
        <v>3.4942804000000001</v>
      </c>
      <c r="AU63" s="11">
        <v>3.4810547999999999</v>
      </c>
      <c r="AV63" s="11">
        <v>3.4687041000000001</v>
      </c>
      <c r="AW63" s="11">
        <v>3.4572204000000002</v>
      </c>
      <c r="AX63" s="11">
        <v>3.4465954000000001</v>
      </c>
      <c r="AY63" s="11">
        <v>3.4368207000000002</v>
      </c>
      <c r="AZ63" s="11">
        <v>3.4278884000000001</v>
      </c>
      <c r="BA63" s="11">
        <v>3.4197886</v>
      </c>
      <c r="BB63" s="11">
        <v>3.4125033</v>
      </c>
      <c r="BC63" s="11">
        <v>3.406012</v>
      </c>
      <c r="BD63" s="11">
        <v>3.4002940000000001</v>
      </c>
      <c r="BE63" s="11">
        <v>3.3953283000000001</v>
      </c>
      <c r="BF63" s="11">
        <v>3.3910946000000002</v>
      </c>
      <c r="BG63" s="11">
        <v>3.387572</v>
      </c>
      <c r="BH63" s="11">
        <v>3.3847398000000002</v>
      </c>
      <c r="BI63" s="11">
        <v>3.3825774000000002</v>
      </c>
      <c r="BJ63" s="11">
        <v>3.3810639999999998</v>
      </c>
      <c r="BK63" s="11">
        <v>3.380179</v>
      </c>
      <c r="BL63" s="11">
        <v>3.3799017</v>
      </c>
      <c r="BM63" s="11">
        <v>3.3897542999999999</v>
      </c>
      <c r="BN63" s="11">
        <v>3.4157432000000001</v>
      </c>
    </row>
    <row r="64" spans="1:66" x14ac:dyDescent="0.25">
      <c r="A64" s="5">
        <f t="shared" si="0"/>
        <v>45370</v>
      </c>
      <c r="B64" t="s">
        <v>887</v>
      </c>
      <c r="C64" s="3">
        <v>5.25</v>
      </c>
      <c r="D64" s="3">
        <v>5.1894</v>
      </c>
      <c r="E64" s="11">
        <v>5.1856121999999996</v>
      </c>
      <c r="F64" s="11">
        <v>5.1544996999999997</v>
      </c>
      <c r="G64" s="11">
        <v>5.1034141000000002</v>
      </c>
      <c r="H64" s="11">
        <v>5.0325027999999996</v>
      </c>
      <c r="I64" s="11">
        <v>4.9494216</v>
      </c>
      <c r="J64" s="11">
        <v>4.8601635999999999</v>
      </c>
      <c r="K64" s="11">
        <v>4.7685994000000003</v>
      </c>
      <c r="L64" s="11">
        <v>4.6778852000000004</v>
      </c>
      <c r="M64" s="11">
        <v>4.5909319999999996</v>
      </c>
      <c r="N64" s="11">
        <v>4.5099219000000002</v>
      </c>
      <c r="O64" s="11">
        <v>4.4358294000000003</v>
      </c>
      <c r="P64" s="11">
        <v>4.3687421000000004</v>
      </c>
      <c r="Q64" s="11">
        <v>4.3071783000000003</v>
      </c>
      <c r="R64" s="11">
        <v>4.2502135000000001</v>
      </c>
      <c r="S64" s="11">
        <v>4.1972046000000001</v>
      </c>
      <c r="T64" s="11">
        <v>4.1475064000000001</v>
      </c>
      <c r="U64" s="11">
        <v>4.1004737000000002</v>
      </c>
      <c r="V64" s="11">
        <v>4.0554632000000002</v>
      </c>
      <c r="W64" s="11">
        <v>4.0119325999999997</v>
      </c>
      <c r="X64" s="11">
        <v>3.9698169999999999</v>
      </c>
      <c r="Y64" s="11">
        <v>3.9291912999999998</v>
      </c>
      <c r="Z64" s="11">
        <v>3.8901286000000002</v>
      </c>
      <c r="AA64" s="11">
        <v>3.8527024000000001</v>
      </c>
      <c r="AB64" s="11">
        <v>3.8169873000000001</v>
      </c>
      <c r="AC64" s="11">
        <v>3.7830366999999998</v>
      </c>
      <c r="AD64" s="11">
        <v>3.7508235000000001</v>
      </c>
      <c r="AE64" s="11">
        <v>3.7203015000000001</v>
      </c>
      <c r="AF64" s="11">
        <v>3.6914235</v>
      </c>
      <c r="AG64" s="11">
        <v>3.6641425000000001</v>
      </c>
      <c r="AH64" s="11">
        <v>3.6384121999999999</v>
      </c>
      <c r="AI64" s="11">
        <v>3.6141855999999999</v>
      </c>
      <c r="AJ64" s="11">
        <v>3.5914153999999998</v>
      </c>
      <c r="AK64" s="11">
        <v>3.5700555</v>
      </c>
      <c r="AL64" s="11">
        <v>3.5500587000000001</v>
      </c>
      <c r="AM64" s="11">
        <v>3.5313778999999998</v>
      </c>
      <c r="AN64" s="11">
        <v>3.5139668999999998</v>
      </c>
      <c r="AO64" s="11">
        <v>3.4977792999999999</v>
      </c>
      <c r="AP64" s="11">
        <v>3.4827718000000001</v>
      </c>
      <c r="AQ64" s="11">
        <v>3.4689024000000002</v>
      </c>
      <c r="AR64" s="11">
        <v>3.4561286999999998</v>
      </c>
      <c r="AS64" s="11">
        <v>3.4444080000000001</v>
      </c>
      <c r="AT64" s="11">
        <v>3.4336985000000002</v>
      </c>
      <c r="AU64" s="11">
        <v>3.4239575000000002</v>
      </c>
      <c r="AV64" s="11">
        <v>3.4151425999999998</v>
      </c>
      <c r="AW64" s="11">
        <v>3.4072117999999998</v>
      </c>
      <c r="AX64" s="11">
        <v>3.4001223999999999</v>
      </c>
      <c r="AY64" s="11">
        <v>3.3938321999999999</v>
      </c>
      <c r="AZ64" s="11">
        <v>3.3882987999999998</v>
      </c>
      <c r="BA64" s="11">
        <v>3.3834827000000001</v>
      </c>
      <c r="BB64" s="11">
        <v>3.3793578000000002</v>
      </c>
      <c r="BC64" s="11">
        <v>3.3759020999999998</v>
      </c>
      <c r="BD64" s="11">
        <v>3.3730937000000001</v>
      </c>
      <c r="BE64" s="11">
        <v>3.3709104999999999</v>
      </c>
      <c r="BF64" s="11">
        <v>3.3693306999999999</v>
      </c>
      <c r="BG64" s="11">
        <v>3.3683322000000002</v>
      </c>
      <c r="BH64" s="11">
        <v>3.3678932000000001</v>
      </c>
      <c r="BI64" s="11">
        <v>3.3679915</v>
      </c>
      <c r="BJ64" s="11">
        <v>3.3686053</v>
      </c>
      <c r="BK64" s="11">
        <v>3.3697127</v>
      </c>
      <c r="BL64" s="11">
        <v>3.3712914999999999</v>
      </c>
      <c r="BM64" s="11">
        <v>3.3895993999999998</v>
      </c>
      <c r="BN64" s="11">
        <v>3.4203342000000001</v>
      </c>
    </row>
    <row r="65" spans="1:66" x14ac:dyDescent="0.25">
      <c r="A65" s="5">
        <f t="shared" si="0"/>
        <v>45371</v>
      </c>
      <c r="B65" t="s">
        <v>888</v>
      </c>
      <c r="C65" s="3">
        <v>5.25</v>
      </c>
      <c r="D65" s="3">
        <v>5.1891999999999996</v>
      </c>
      <c r="E65" s="11">
        <v>5.1861427999999998</v>
      </c>
      <c r="F65" s="11">
        <v>5.1530597</v>
      </c>
      <c r="G65" s="11">
        <v>5.0954702000000003</v>
      </c>
      <c r="H65" s="11">
        <v>5.0164477999999999</v>
      </c>
      <c r="I65" s="11">
        <v>4.9262214999999996</v>
      </c>
      <c r="J65" s="11">
        <v>4.8320185000000002</v>
      </c>
      <c r="K65" s="11">
        <v>4.7382862000000001</v>
      </c>
      <c r="L65" s="11">
        <v>4.6484557999999998</v>
      </c>
      <c r="M65" s="11">
        <v>4.5649575999999996</v>
      </c>
      <c r="N65" s="11">
        <v>4.4889387000000003</v>
      </c>
      <c r="O65" s="11">
        <v>4.4203475000000001</v>
      </c>
      <c r="P65" s="11">
        <v>4.3582745999999997</v>
      </c>
      <c r="Q65" s="11">
        <v>4.3006368000000004</v>
      </c>
      <c r="R65" s="11">
        <v>4.2464642000000001</v>
      </c>
      <c r="S65" s="11">
        <v>4.1951839</v>
      </c>
      <c r="T65" s="11">
        <v>4.1462215000000002</v>
      </c>
      <c r="U65" s="11">
        <v>4.0990022000000002</v>
      </c>
      <c r="V65" s="11">
        <v>4.0529530999999999</v>
      </c>
      <c r="W65" s="11">
        <v>4.0075969000000002</v>
      </c>
      <c r="X65" s="11">
        <v>3.9630063</v>
      </c>
      <c r="Y65" s="11">
        <v>3.9194491</v>
      </c>
      <c r="Z65" s="11">
        <v>3.8771917999999999</v>
      </c>
      <c r="AA65" s="11">
        <v>3.8365008999999999</v>
      </c>
      <c r="AB65" s="11">
        <v>3.7976443</v>
      </c>
      <c r="AC65" s="11">
        <v>3.7608345999999999</v>
      </c>
      <c r="AD65" s="11">
        <v>3.7260678</v>
      </c>
      <c r="AE65" s="11">
        <v>3.6932874</v>
      </c>
      <c r="AF65" s="11">
        <v>3.6624355999999998</v>
      </c>
      <c r="AG65" s="11">
        <v>3.6334545</v>
      </c>
      <c r="AH65" s="11">
        <v>3.6062875999999999</v>
      </c>
      <c r="AI65" s="11">
        <v>3.5808768</v>
      </c>
      <c r="AJ65" s="11">
        <v>3.5571647</v>
      </c>
      <c r="AK65" s="11">
        <v>3.5350942000000001</v>
      </c>
      <c r="AL65" s="11">
        <v>3.5146077</v>
      </c>
      <c r="AM65" s="11">
        <v>3.4956475</v>
      </c>
      <c r="AN65" s="11">
        <v>3.4781567</v>
      </c>
      <c r="AO65" s="11">
        <v>3.4620764999999998</v>
      </c>
      <c r="AP65" s="11">
        <v>3.4473429000000002</v>
      </c>
      <c r="AQ65" s="11">
        <v>3.4338910999999999</v>
      </c>
      <c r="AR65" s="11">
        <v>3.4216554000000001</v>
      </c>
      <c r="AS65" s="11">
        <v>3.4105704000000001</v>
      </c>
      <c r="AT65" s="11">
        <v>3.4005709999999998</v>
      </c>
      <c r="AU65" s="11">
        <v>3.3915917000000002</v>
      </c>
      <c r="AV65" s="11">
        <v>3.3835671</v>
      </c>
      <c r="AW65" s="11">
        <v>3.3764319999999999</v>
      </c>
      <c r="AX65" s="11">
        <v>3.3701210000000001</v>
      </c>
      <c r="AY65" s="11">
        <v>3.3645687</v>
      </c>
      <c r="AZ65" s="11">
        <v>3.3597098000000001</v>
      </c>
      <c r="BA65" s="11">
        <v>3.3554859000000001</v>
      </c>
      <c r="BB65" s="11">
        <v>3.3518686999999998</v>
      </c>
      <c r="BC65" s="11">
        <v>3.3488387999999998</v>
      </c>
      <c r="BD65" s="11">
        <v>3.3463763000000002</v>
      </c>
      <c r="BE65" s="11">
        <v>3.3444617000000001</v>
      </c>
      <c r="BF65" s="11">
        <v>3.3430751999999999</v>
      </c>
      <c r="BG65" s="11">
        <v>3.3421972000000002</v>
      </c>
      <c r="BH65" s="11">
        <v>3.3418079000000001</v>
      </c>
      <c r="BI65" s="11">
        <v>3.3418877</v>
      </c>
      <c r="BJ65" s="11">
        <v>3.3424170000000002</v>
      </c>
      <c r="BK65" s="11">
        <v>3.3433760000000001</v>
      </c>
      <c r="BL65" s="11">
        <v>3.3447450999999999</v>
      </c>
      <c r="BM65" s="11">
        <v>3.3607122</v>
      </c>
      <c r="BN65" s="11">
        <v>3.3879600000000001</v>
      </c>
    </row>
    <row r="66" spans="1:66" x14ac:dyDescent="0.25">
      <c r="A66" s="5">
        <f t="shared" si="0"/>
        <v>45372</v>
      </c>
      <c r="B66" t="s">
        <v>889</v>
      </c>
      <c r="C66" s="3">
        <v>5.25</v>
      </c>
      <c r="D66" s="3">
        <v>5.1894</v>
      </c>
      <c r="E66" s="11">
        <v>5.1819683000000003</v>
      </c>
      <c r="F66" s="11">
        <v>5.1280466999999996</v>
      </c>
      <c r="G66" s="11">
        <v>5.0527375000000001</v>
      </c>
      <c r="H66" s="11">
        <v>4.9605281000000003</v>
      </c>
      <c r="I66" s="11">
        <v>4.8614145999999998</v>
      </c>
      <c r="J66" s="11">
        <v>4.7608512000000003</v>
      </c>
      <c r="K66" s="11">
        <v>4.6612742000000003</v>
      </c>
      <c r="L66" s="11">
        <v>4.5645699000000004</v>
      </c>
      <c r="M66" s="11">
        <v>4.4723674000000004</v>
      </c>
      <c r="N66" s="11">
        <v>4.3862436999999996</v>
      </c>
      <c r="O66" s="11">
        <v>4.3069856</v>
      </c>
      <c r="P66" s="11">
        <v>4.2349113000000003</v>
      </c>
      <c r="Q66" s="11">
        <v>4.1698642000000001</v>
      </c>
      <c r="R66" s="11">
        <v>4.1110657000000002</v>
      </c>
      <c r="S66" s="11">
        <v>4.0576081000000004</v>
      </c>
      <c r="T66" s="11">
        <v>4.0085818</v>
      </c>
      <c r="U66" s="11">
        <v>3.9630771</v>
      </c>
      <c r="V66" s="11">
        <v>3.9201861999999998</v>
      </c>
      <c r="W66" s="11">
        <v>3.8791226999999999</v>
      </c>
      <c r="X66" s="11">
        <v>3.8397313</v>
      </c>
      <c r="Y66" s="11">
        <v>3.8020599000000002</v>
      </c>
      <c r="Z66" s="11">
        <v>3.7661546000000001</v>
      </c>
      <c r="AA66" s="11">
        <v>3.7320620999999998</v>
      </c>
      <c r="AB66" s="11">
        <v>3.69983</v>
      </c>
      <c r="AC66" s="11">
        <v>3.6694893</v>
      </c>
      <c r="AD66" s="11">
        <v>3.6409961000000002</v>
      </c>
      <c r="AE66" s="11">
        <v>3.6142843999999998</v>
      </c>
      <c r="AF66" s="11">
        <v>3.5892873000000001</v>
      </c>
      <c r="AG66" s="11">
        <v>3.5659380999999999</v>
      </c>
      <c r="AH66" s="11">
        <v>3.5441707999999998</v>
      </c>
      <c r="AI66" s="11">
        <v>3.5239183999999999</v>
      </c>
      <c r="AJ66" s="11">
        <v>3.5051142</v>
      </c>
      <c r="AK66" s="11">
        <v>3.4876922000000001</v>
      </c>
      <c r="AL66" s="11">
        <v>3.4715856</v>
      </c>
      <c r="AM66" s="11">
        <v>3.4567275</v>
      </c>
      <c r="AN66" s="11">
        <v>3.4430518999999999</v>
      </c>
      <c r="AO66" s="11">
        <v>3.4304942999999999</v>
      </c>
      <c r="AP66" s="11">
        <v>3.4190005999999999</v>
      </c>
      <c r="AQ66" s="11">
        <v>3.4085201000000001</v>
      </c>
      <c r="AR66" s="11">
        <v>3.3990014</v>
      </c>
      <c r="AS66" s="11">
        <v>3.3903935000000001</v>
      </c>
      <c r="AT66" s="11">
        <v>3.3826451999999998</v>
      </c>
      <c r="AU66" s="11">
        <v>3.3757055999999999</v>
      </c>
      <c r="AV66" s="11">
        <v>3.3695233</v>
      </c>
      <c r="AW66" s="11">
        <v>3.3640474999999999</v>
      </c>
      <c r="AX66" s="11">
        <v>3.3592270000000002</v>
      </c>
      <c r="AY66" s="11">
        <v>3.3550105000000001</v>
      </c>
      <c r="AZ66" s="11">
        <v>3.3513472000000002</v>
      </c>
      <c r="BA66" s="11">
        <v>3.3481920999999999</v>
      </c>
      <c r="BB66" s="11">
        <v>3.3455284000000001</v>
      </c>
      <c r="BC66" s="11">
        <v>3.3433468999999998</v>
      </c>
      <c r="BD66" s="11">
        <v>3.3416383999999999</v>
      </c>
      <c r="BE66" s="11">
        <v>3.3403936999999999</v>
      </c>
      <c r="BF66" s="11">
        <v>3.3396035999999998</v>
      </c>
      <c r="BG66" s="11">
        <v>3.3392590000000002</v>
      </c>
      <c r="BH66" s="11">
        <v>3.3393505999999999</v>
      </c>
      <c r="BI66" s="11">
        <v>3.3398693000000002</v>
      </c>
      <c r="BJ66" s="11">
        <v>3.3408058</v>
      </c>
      <c r="BK66" s="11">
        <v>3.3421509999999999</v>
      </c>
      <c r="BL66" s="11">
        <v>3.3438957</v>
      </c>
      <c r="BM66" s="11">
        <v>3.3621493999999998</v>
      </c>
      <c r="BN66" s="11">
        <v>3.3919290000000002</v>
      </c>
    </row>
    <row r="67" spans="1:66" x14ac:dyDescent="0.25">
      <c r="A67" s="5">
        <f t="shared" si="0"/>
        <v>45373</v>
      </c>
      <c r="B67" t="s">
        <v>890</v>
      </c>
      <c r="C67" s="3">
        <v>5.25</v>
      </c>
      <c r="D67" s="3">
        <v>5.1905999999999999</v>
      </c>
      <c r="E67" s="11">
        <v>5.1805712000000002</v>
      </c>
      <c r="F67" s="11">
        <v>5.1182898000000003</v>
      </c>
      <c r="G67" s="11">
        <v>5.0372060000000003</v>
      </c>
      <c r="H67" s="11">
        <v>4.9406043000000004</v>
      </c>
      <c r="I67" s="11">
        <v>4.8376754999999996</v>
      </c>
      <c r="J67" s="11">
        <v>4.7334882</v>
      </c>
      <c r="K67" s="11">
        <v>4.6303638999999999</v>
      </c>
      <c r="L67" s="11">
        <v>4.5301131999999997</v>
      </c>
      <c r="M67" s="11">
        <v>4.4343044999999996</v>
      </c>
      <c r="N67" s="11">
        <v>4.3442696999999999</v>
      </c>
      <c r="O67" s="11">
        <v>4.2607216000000001</v>
      </c>
      <c r="P67" s="11">
        <v>4.1836630000000001</v>
      </c>
      <c r="Q67" s="11">
        <v>4.1127269999999996</v>
      </c>
      <c r="R67" s="11">
        <v>4.0474595000000004</v>
      </c>
      <c r="S67" s="11">
        <v>3.9874071</v>
      </c>
      <c r="T67" s="11">
        <v>3.9321142</v>
      </c>
      <c r="U67" s="11">
        <v>3.8811249999999999</v>
      </c>
      <c r="V67" s="11">
        <v>3.8339859999999999</v>
      </c>
      <c r="W67" s="11">
        <v>3.7902735000000001</v>
      </c>
      <c r="X67" s="11">
        <v>3.7497126000000001</v>
      </c>
      <c r="Y67" s="11">
        <v>3.7120728999999999</v>
      </c>
      <c r="Z67" s="11">
        <v>3.6771224</v>
      </c>
      <c r="AA67" s="11">
        <v>3.6446293000000001</v>
      </c>
      <c r="AB67" s="11">
        <v>3.614363</v>
      </c>
      <c r="AC67" s="11">
        <v>3.5861124000000002</v>
      </c>
      <c r="AD67" s="11">
        <v>3.5597572</v>
      </c>
      <c r="AE67" s="11">
        <v>3.5352035000000002</v>
      </c>
      <c r="AF67" s="11">
        <v>3.5123562000000002</v>
      </c>
      <c r="AG67" s="11">
        <v>3.4911205000000001</v>
      </c>
      <c r="AH67" s="11">
        <v>3.4714022</v>
      </c>
      <c r="AI67" s="11">
        <v>3.4531063999999998</v>
      </c>
      <c r="AJ67" s="11">
        <v>3.4361381</v>
      </c>
      <c r="AK67" s="11">
        <v>3.4204031000000001</v>
      </c>
      <c r="AL67" s="11">
        <v>3.4058066</v>
      </c>
      <c r="AM67" s="11">
        <v>3.3922536999999999</v>
      </c>
      <c r="AN67" s="11">
        <v>3.3796501000000001</v>
      </c>
      <c r="AO67" s="11">
        <v>3.3679125000000001</v>
      </c>
      <c r="AP67" s="11">
        <v>3.3570044999999999</v>
      </c>
      <c r="AQ67" s="11">
        <v>3.3469015</v>
      </c>
      <c r="AR67" s="11">
        <v>3.3375786000000001</v>
      </c>
      <c r="AS67" s="11">
        <v>3.3290109999999999</v>
      </c>
      <c r="AT67" s="11">
        <v>3.3211742000000002</v>
      </c>
      <c r="AU67" s="11">
        <v>3.3140432</v>
      </c>
      <c r="AV67" s="11">
        <v>3.3075931999999999</v>
      </c>
      <c r="AW67" s="11">
        <v>3.3017995999999998</v>
      </c>
      <c r="AX67" s="11">
        <v>3.2966375000000001</v>
      </c>
      <c r="AY67" s="11">
        <v>3.2920823000000001</v>
      </c>
      <c r="AZ67" s="11">
        <v>3.2881090999999998</v>
      </c>
      <c r="BA67" s="11">
        <v>3.2846951999999998</v>
      </c>
      <c r="BB67" s="11">
        <v>3.2818263999999999</v>
      </c>
      <c r="BC67" s="11">
        <v>3.2794911</v>
      </c>
      <c r="BD67" s="11">
        <v>3.2776776999999999</v>
      </c>
      <c r="BE67" s="11">
        <v>3.2763745000000002</v>
      </c>
      <c r="BF67" s="11">
        <v>3.2755697000000001</v>
      </c>
      <c r="BG67" s="11">
        <v>3.2752517999999999</v>
      </c>
      <c r="BH67" s="11">
        <v>3.2754089999999998</v>
      </c>
      <c r="BI67" s="11">
        <v>3.2760297999999999</v>
      </c>
      <c r="BJ67" s="11">
        <v>3.2771023000000001</v>
      </c>
      <c r="BK67" s="11">
        <v>3.2786149999999998</v>
      </c>
      <c r="BL67" s="11">
        <v>3.2805561999999999</v>
      </c>
      <c r="BM67" s="11">
        <v>3.3005087</v>
      </c>
      <c r="BN67" s="11">
        <v>3.3327081999999999</v>
      </c>
    </row>
    <row r="68" spans="1:66" x14ac:dyDescent="0.25">
      <c r="A68" s="5">
        <f t="shared" si="0"/>
        <v>45376</v>
      </c>
      <c r="B68" t="s">
        <v>891</v>
      </c>
      <c r="C68" s="3">
        <v>5.25</v>
      </c>
      <c r="D68" s="3">
        <v>5.1898</v>
      </c>
      <c r="E68" s="11">
        <v>5.1833470999999998</v>
      </c>
      <c r="F68" s="11">
        <v>5.1274128000000001</v>
      </c>
      <c r="G68" s="11">
        <v>5.0521022999999996</v>
      </c>
      <c r="H68" s="11">
        <v>4.9603653999999997</v>
      </c>
      <c r="I68" s="11">
        <v>4.8621632000000004</v>
      </c>
      <c r="J68" s="11">
        <v>4.7628551000000003</v>
      </c>
      <c r="K68" s="11">
        <v>4.6644921999999998</v>
      </c>
      <c r="L68" s="11">
        <v>4.5688371999999999</v>
      </c>
      <c r="M68" s="11">
        <v>4.4777661999999996</v>
      </c>
      <c r="N68" s="11">
        <v>4.3929359999999997</v>
      </c>
      <c r="O68" s="11">
        <v>4.3151083000000003</v>
      </c>
      <c r="P68" s="11">
        <v>4.2444287999999997</v>
      </c>
      <c r="Q68" s="11">
        <v>4.1804886999999997</v>
      </c>
      <c r="R68" s="11">
        <v>4.1224584000000002</v>
      </c>
      <c r="S68" s="11">
        <v>4.0694362999999996</v>
      </c>
      <c r="T68" s="11">
        <v>4.0205190000000002</v>
      </c>
      <c r="U68" s="11">
        <v>3.9748028</v>
      </c>
      <c r="V68" s="11">
        <v>3.9313861000000001</v>
      </c>
      <c r="W68" s="11">
        <v>3.8895102000000001</v>
      </c>
      <c r="X68" s="11">
        <v>3.8490883999999999</v>
      </c>
      <c r="Y68" s="11">
        <v>3.8102301000000001</v>
      </c>
      <c r="Z68" s="11">
        <v>3.7730434000000002</v>
      </c>
      <c r="AA68" s="11">
        <v>3.7376364</v>
      </c>
      <c r="AB68" s="11">
        <v>3.7041184999999999</v>
      </c>
      <c r="AC68" s="11">
        <v>3.6725661999999999</v>
      </c>
      <c r="AD68" s="11">
        <v>3.6429306000000001</v>
      </c>
      <c r="AE68" s="11">
        <v>3.6151323999999998</v>
      </c>
      <c r="AF68" s="11">
        <v>3.5890911000000001</v>
      </c>
      <c r="AG68" s="11">
        <v>3.5647264999999999</v>
      </c>
      <c r="AH68" s="11">
        <v>3.5419589999999999</v>
      </c>
      <c r="AI68" s="11">
        <v>3.5207084000000002</v>
      </c>
      <c r="AJ68" s="11">
        <v>3.5008943000000001</v>
      </c>
      <c r="AK68" s="11">
        <v>3.4824372000000001</v>
      </c>
      <c r="AL68" s="11">
        <v>3.4652566999999999</v>
      </c>
      <c r="AM68" s="11">
        <v>3.4492726999999999</v>
      </c>
      <c r="AN68" s="11">
        <v>3.4344055</v>
      </c>
      <c r="AO68" s="11">
        <v>3.4205822000000001</v>
      </c>
      <c r="AP68" s="11">
        <v>3.4077598999999998</v>
      </c>
      <c r="AQ68" s="11">
        <v>3.3959033999999999</v>
      </c>
      <c r="AR68" s="11">
        <v>3.3849771</v>
      </c>
      <c r="AS68" s="11">
        <v>3.3749454000000001</v>
      </c>
      <c r="AT68" s="11">
        <v>3.3657731000000002</v>
      </c>
      <c r="AU68" s="11">
        <v>3.3574245999999999</v>
      </c>
      <c r="AV68" s="11">
        <v>3.3498644999999998</v>
      </c>
      <c r="AW68" s="11">
        <v>3.3430574000000002</v>
      </c>
      <c r="AX68" s="11">
        <v>3.3369678</v>
      </c>
      <c r="AY68" s="11">
        <v>3.3315600999999999</v>
      </c>
      <c r="AZ68" s="11">
        <v>3.3267992</v>
      </c>
      <c r="BA68" s="11">
        <v>3.3226524</v>
      </c>
      <c r="BB68" s="11">
        <v>3.3191042999999998</v>
      </c>
      <c r="BC68" s="11">
        <v>3.3161450000000001</v>
      </c>
      <c r="BD68" s="11">
        <v>3.3137642999999999</v>
      </c>
      <c r="BE68" s="11">
        <v>3.3119524</v>
      </c>
      <c r="BF68" s="11">
        <v>3.3106992000000002</v>
      </c>
      <c r="BG68" s="11">
        <v>3.3099948000000001</v>
      </c>
      <c r="BH68" s="11">
        <v>3.3098291999999998</v>
      </c>
      <c r="BI68" s="11">
        <v>3.3101924999999999</v>
      </c>
      <c r="BJ68" s="11">
        <v>3.3110746</v>
      </c>
      <c r="BK68" s="11">
        <v>3.3124655999999999</v>
      </c>
      <c r="BL68" s="11">
        <v>3.3143555</v>
      </c>
      <c r="BM68" s="11">
        <v>3.3352501000000001</v>
      </c>
      <c r="BN68" s="11">
        <v>3.3693628000000002</v>
      </c>
    </row>
    <row r="69" spans="1:66" x14ac:dyDescent="0.25">
      <c r="A69" s="5">
        <f t="shared" si="0"/>
        <v>45377</v>
      </c>
      <c r="B69" t="s">
        <v>892</v>
      </c>
      <c r="C69" s="3">
        <v>5.25</v>
      </c>
      <c r="D69" s="3">
        <v>5.1896000000000004</v>
      </c>
      <c r="E69" s="11">
        <v>5.1827956999999998</v>
      </c>
      <c r="F69" s="11">
        <v>5.1256915999999997</v>
      </c>
      <c r="G69" s="11">
        <v>5.0485734000000004</v>
      </c>
      <c r="H69" s="11">
        <v>4.9552148999999996</v>
      </c>
      <c r="I69" s="11">
        <v>4.8562802999999999</v>
      </c>
      <c r="J69" s="11">
        <v>4.7573952999999998</v>
      </c>
      <c r="K69" s="11">
        <v>4.6609664999999998</v>
      </c>
      <c r="L69" s="11">
        <v>4.5689511999999999</v>
      </c>
      <c r="M69" s="11">
        <v>4.4830930999999996</v>
      </c>
      <c r="N69" s="11">
        <v>4.4044480000000004</v>
      </c>
      <c r="O69" s="11">
        <v>4.3329633000000003</v>
      </c>
      <c r="P69" s="11">
        <v>4.2681424000000003</v>
      </c>
      <c r="Q69" s="11">
        <v>4.2084416999999998</v>
      </c>
      <c r="R69" s="11">
        <v>4.1529746000000003</v>
      </c>
      <c r="S69" s="11">
        <v>4.1011286</v>
      </c>
      <c r="T69" s="11">
        <v>4.0522894999999997</v>
      </c>
      <c r="U69" s="11">
        <v>4.0058432000000002</v>
      </c>
      <c r="V69" s="11">
        <v>3.9611771999999998</v>
      </c>
      <c r="W69" s="11">
        <v>3.9177730999999998</v>
      </c>
      <c r="X69" s="11">
        <v>3.8755578000000002</v>
      </c>
      <c r="Y69" s="11">
        <v>3.8345886</v>
      </c>
      <c r="Z69" s="11">
        <v>3.7949212000000001</v>
      </c>
      <c r="AA69" s="11">
        <v>3.7566112999999999</v>
      </c>
      <c r="AB69" s="11">
        <v>3.7197160999999999</v>
      </c>
      <c r="AC69" s="11">
        <v>3.6842831999999999</v>
      </c>
      <c r="AD69" s="11">
        <v>3.6503269</v>
      </c>
      <c r="AE69" s="11">
        <v>3.6178545999999998</v>
      </c>
      <c r="AF69" s="11">
        <v>3.5868723999999998</v>
      </c>
      <c r="AG69" s="11">
        <v>3.5573864999999998</v>
      </c>
      <c r="AH69" s="11">
        <v>3.5294040999999998</v>
      </c>
      <c r="AI69" s="11">
        <v>3.5029314999999999</v>
      </c>
      <c r="AJ69" s="11">
        <v>3.4779749</v>
      </c>
      <c r="AK69" s="11">
        <v>3.4545412999999998</v>
      </c>
      <c r="AL69" s="11">
        <v>3.4326371</v>
      </c>
      <c r="AM69" s="11">
        <v>3.4122685000000001</v>
      </c>
      <c r="AN69" s="11">
        <v>3.3934427</v>
      </c>
      <c r="AO69" s="11">
        <v>3.3761583000000002</v>
      </c>
      <c r="AP69" s="11">
        <v>3.3603706</v>
      </c>
      <c r="AQ69" s="11">
        <v>3.3460188</v>
      </c>
      <c r="AR69" s="11">
        <v>3.3330416999999999</v>
      </c>
      <c r="AS69" s="11">
        <v>3.3213781999999998</v>
      </c>
      <c r="AT69" s="11">
        <v>3.3109674</v>
      </c>
      <c r="AU69" s="11">
        <v>3.3017482</v>
      </c>
      <c r="AV69" s="11">
        <v>3.2936592999999998</v>
      </c>
      <c r="AW69" s="11">
        <v>3.2866401000000001</v>
      </c>
      <c r="AX69" s="11">
        <v>3.2806293000000002</v>
      </c>
      <c r="AY69" s="11">
        <v>3.2755657999999999</v>
      </c>
      <c r="AZ69" s="11">
        <v>3.2713887000000001</v>
      </c>
      <c r="BA69" s="11">
        <v>3.2680400999999999</v>
      </c>
      <c r="BB69" s="11">
        <v>3.2654774</v>
      </c>
      <c r="BC69" s="11">
        <v>3.2636628999999999</v>
      </c>
      <c r="BD69" s="11">
        <v>3.2625589000000002</v>
      </c>
      <c r="BE69" s="11">
        <v>3.2621273999999998</v>
      </c>
      <c r="BF69" s="11">
        <v>3.2623307000000001</v>
      </c>
      <c r="BG69" s="11">
        <v>3.263131</v>
      </c>
      <c r="BH69" s="11">
        <v>3.2644905999999998</v>
      </c>
      <c r="BI69" s="11">
        <v>3.2663715999999998</v>
      </c>
      <c r="BJ69" s="11">
        <v>3.2687362000000002</v>
      </c>
      <c r="BK69" s="11">
        <v>3.2715467</v>
      </c>
      <c r="BL69" s="11">
        <v>3.2747652999999999</v>
      </c>
      <c r="BM69" s="11">
        <v>3.301304</v>
      </c>
      <c r="BN69" s="11">
        <v>3.3377072999999999</v>
      </c>
    </row>
    <row r="70" spans="1:66" x14ac:dyDescent="0.25">
      <c r="A70" s="5">
        <f t="shared" si="0"/>
        <v>45378</v>
      </c>
      <c r="B70" t="s">
        <v>893</v>
      </c>
      <c r="C70" s="3">
        <v>5.25</v>
      </c>
      <c r="D70" s="3">
        <v>5.1898999999999997</v>
      </c>
      <c r="E70" s="11">
        <v>5.1814296000000004</v>
      </c>
      <c r="F70" s="11">
        <v>5.1231903000000001</v>
      </c>
      <c r="G70" s="11">
        <v>5.0458183999999999</v>
      </c>
      <c r="H70" s="11">
        <v>4.9524743999999998</v>
      </c>
      <c r="I70" s="11">
        <v>4.8528428000000003</v>
      </c>
      <c r="J70" s="11">
        <v>4.7529013000000004</v>
      </c>
      <c r="K70" s="11">
        <v>4.6551650999999996</v>
      </c>
      <c r="L70" s="11">
        <v>4.5615344999999996</v>
      </c>
      <c r="M70" s="11">
        <v>4.4736998000000003</v>
      </c>
      <c r="N70" s="11">
        <v>4.3925289999999997</v>
      </c>
      <c r="O70" s="11">
        <v>4.3181355000000003</v>
      </c>
      <c r="P70" s="11">
        <v>4.2499877000000001</v>
      </c>
      <c r="Q70" s="11">
        <v>4.1865883000000004</v>
      </c>
      <c r="R70" s="11">
        <v>4.1271481999999997</v>
      </c>
      <c r="S70" s="11">
        <v>4.0711485999999999</v>
      </c>
      <c r="T70" s="11">
        <v>4.0180689999999997</v>
      </c>
      <c r="U70" s="11">
        <v>3.9673888000000002</v>
      </c>
      <c r="V70" s="11">
        <v>3.9185891000000002</v>
      </c>
      <c r="W70" s="11">
        <v>3.8712282</v>
      </c>
      <c r="X70" s="11">
        <v>3.8253108999999998</v>
      </c>
      <c r="Y70" s="11">
        <v>3.7810006999999999</v>
      </c>
      <c r="Z70" s="11">
        <v>3.7384596999999999</v>
      </c>
      <c r="AA70" s="11">
        <v>3.6978498000000002</v>
      </c>
      <c r="AB70" s="11">
        <v>3.6593347000000001</v>
      </c>
      <c r="AC70" s="11">
        <v>3.6230381999999999</v>
      </c>
      <c r="AD70" s="11">
        <v>3.5889308</v>
      </c>
      <c r="AE70" s="11">
        <v>3.5569462000000001</v>
      </c>
      <c r="AF70" s="11">
        <v>3.5270166999999999</v>
      </c>
      <c r="AG70" s="11">
        <v>3.4990747999999998</v>
      </c>
      <c r="AH70" s="11">
        <v>3.4730539999999999</v>
      </c>
      <c r="AI70" s="11">
        <v>3.4488865999999998</v>
      </c>
      <c r="AJ70" s="11">
        <v>3.4265051999999998</v>
      </c>
      <c r="AK70" s="11">
        <v>3.4058430999999998</v>
      </c>
      <c r="AL70" s="11">
        <v>3.3868328000000001</v>
      </c>
      <c r="AM70" s="11">
        <v>3.3694069</v>
      </c>
      <c r="AN70" s="11">
        <v>3.3534985000000002</v>
      </c>
      <c r="AO70" s="11">
        <v>3.3390398999999999</v>
      </c>
      <c r="AP70" s="11">
        <v>3.3259615</v>
      </c>
      <c r="AQ70" s="11">
        <v>3.3141935</v>
      </c>
      <c r="AR70" s="11">
        <v>3.3036658000000001</v>
      </c>
      <c r="AS70" s="11">
        <v>3.2943080999999999</v>
      </c>
      <c r="AT70" s="11">
        <v>3.2860507000000001</v>
      </c>
      <c r="AU70" s="11">
        <v>3.2788233999999998</v>
      </c>
      <c r="AV70" s="11">
        <v>3.2725559999999998</v>
      </c>
      <c r="AW70" s="11">
        <v>3.2671785999999998</v>
      </c>
      <c r="AX70" s="11">
        <v>3.2626211000000001</v>
      </c>
      <c r="AY70" s="11">
        <v>3.2588135</v>
      </c>
      <c r="AZ70" s="11">
        <v>3.2556856999999999</v>
      </c>
      <c r="BA70" s="11">
        <v>3.2531747000000002</v>
      </c>
      <c r="BB70" s="11">
        <v>3.2512493999999998</v>
      </c>
      <c r="BC70" s="11">
        <v>3.2498868999999999</v>
      </c>
      <c r="BD70" s="11">
        <v>3.2490648000000002</v>
      </c>
      <c r="BE70" s="11">
        <v>3.2487602999999998</v>
      </c>
      <c r="BF70" s="11">
        <v>3.2489509000000001</v>
      </c>
      <c r="BG70" s="11">
        <v>3.2496139999999998</v>
      </c>
      <c r="BH70" s="11">
        <v>3.2507267999999998</v>
      </c>
      <c r="BI70" s="11">
        <v>3.2522669</v>
      </c>
      <c r="BJ70" s="11">
        <v>3.2542114999999998</v>
      </c>
      <c r="BK70" s="11">
        <v>3.2565379999999999</v>
      </c>
      <c r="BL70" s="11">
        <v>3.2592238999999998</v>
      </c>
      <c r="BM70" s="11">
        <v>3.2820238000000002</v>
      </c>
      <c r="BN70" s="11">
        <v>3.3145215000000001</v>
      </c>
    </row>
    <row r="71" spans="1:66" x14ac:dyDescent="0.25">
      <c r="A71" s="5">
        <f t="shared" si="0"/>
        <v>45379</v>
      </c>
      <c r="B71" t="s">
        <v>894</v>
      </c>
      <c r="C71" s="3">
        <v>5.25</v>
      </c>
      <c r="D71" s="3">
        <v>5.1910999999999996</v>
      </c>
      <c r="E71" s="11">
        <v>5.1827949000000002</v>
      </c>
      <c r="F71" s="11">
        <v>5.1285197</v>
      </c>
      <c r="G71" s="11">
        <v>5.0548387000000004</v>
      </c>
      <c r="H71" s="11">
        <v>4.9650426999999997</v>
      </c>
      <c r="I71" s="11">
        <v>4.8685885999999998</v>
      </c>
      <c r="J71" s="11">
        <v>4.7708037000000001</v>
      </c>
      <c r="K71" s="11">
        <v>4.6732193999999998</v>
      </c>
      <c r="L71" s="11">
        <v>4.5769532000000002</v>
      </c>
      <c r="M71" s="11">
        <v>4.4834965000000002</v>
      </c>
      <c r="N71" s="11">
        <v>4.3944428000000002</v>
      </c>
      <c r="O71" s="11">
        <v>4.3108747000000003</v>
      </c>
      <c r="P71" s="11">
        <v>4.2335020999999999</v>
      </c>
      <c r="Q71" s="11">
        <v>4.1628109999999996</v>
      </c>
      <c r="R71" s="11">
        <v>4.0982377999999997</v>
      </c>
      <c r="S71" s="11">
        <v>4.0389508000000003</v>
      </c>
      <c r="T71" s="11">
        <v>3.9841158000000001</v>
      </c>
      <c r="U71" s="11">
        <v>3.9328986000000001</v>
      </c>
      <c r="V71" s="11">
        <v>3.8844672</v>
      </c>
      <c r="W71" s="11">
        <v>3.8381017000000002</v>
      </c>
      <c r="X71" s="11">
        <v>3.7936676999999999</v>
      </c>
      <c r="Y71" s="11">
        <v>3.7512192999999998</v>
      </c>
      <c r="Z71" s="11">
        <v>3.7108091000000001</v>
      </c>
      <c r="AA71" s="11">
        <v>3.6724898000000001</v>
      </c>
      <c r="AB71" s="11">
        <v>3.6363153000000001</v>
      </c>
      <c r="AC71" s="11">
        <v>3.6023211000000002</v>
      </c>
      <c r="AD71" s="11">
        <v>3.5704587000000001</v>
      </c>
      <c r="AE71" s="11">
        <v>3.5406553000000001</v>
      </c>
      <c r="AF71" s="11">
        <v>3.5128368999999999</v>
      </c>
      <c r="AG71" s="11">
        <v>3.4869295999999999</v>
      </c>
      <c r="AH71" s="11">
        <v>3.4628602000000002</v>
      </c>
      <c r="AI71" s="11">
        <v>3.4405549999999998</v>
      </c>
      <c r="AJ71" s="11">
        <v>3.4199399000000001</v>
      </c>
      <c r="AK71" s="11">
        <v>3.4009420000000001</v>
      </c>
      <c r="AL71" s="11">
        <v>3.3834871999999998</v>
      </c>
      <c r="AM71" s="11">
        <v>3.3675017999999999</v>
      </c>
      <c r="AN71" s="11">
        <v>3.3529125</v>
      </c>
      <c r="AO71" s="11">
        <v>3.3396465000000002</v>
      </c>
      <c r="AP71" s="11">
        <v>3.3276360999999999</v>
      </c>
      <c r="AQ71" s="11">
        <v>3.3168153999999999</v>
      </c>
      <c r="AR71" s="11">
        <v>3.307118</v>
      </c>
      <c r="AS71" s="11">
        <v>3.2984779</v>
      </c>
      <c r="AT71" s="11">
        <v>3.2908290999999998</v>
      </c>
      <c r="AU71" s="11">
        <v>3.2841051999999999</v>
      </c>
      <c r="AV71" s="11">
        <v>3.2782401999999999</v>
      </c>
      <c r="AW71" s="11">
        <v>3.2731680000000001</v>
      </c>
      <c r="AX71" s="11">
        <v>3.2688225000000002</v>
      </c>
      <c r="AY71" s="11">
        <v>3.2651374</v>
      </c>
      <c r="AZ71" s="11">
        <v>3.2620467999999998</v>
      </c>
      <c r="BA71" s="11">
        <v>3.2594922</v>
      </c>
      <c r="BB71" s="11">
        <v>3.2574502999999999</v>
      </c>
      <c r="BC71" s="11">
        <v>3.2559073000000001</v>
      </c>
      <c r="BD71" s="11">
        <v>3.2548493000000001</v>
      </c>
      <c r="BE71" s="11">
        <v>3.2542624</v>
      </c>
      <c r="BF71" s="11">
        <v>3.2541327999999998</v>
      </c>
      <c r="BG71" s="11">
        <v>3.2544466999999999</v>
      </c>
      <c r="BH71" s="11">
        <v>3.2551903000000002</v>
      </c>
      <c r="BI71" s="11">
        <v>3.2563496000000001</v>
      </c>
      <c r="BJ71" s="11">
        <v>3.2579107999999999</v>
      </c>
      <c r="BK71" s="11">
        <v>3.2598601999999999</v>
      </c>
      <c r="BL71" s="11">
        <v>3.2621837999999999</v>
      </c>
      <c r="BM71" s="11">
        <v>3.2833437999999999</v>
      </c>
      <c r="BN71" s="11">
        <v>3.3153028999999998</v>
      </c>
    </row>
    <row r="72" spans="1:66" x14ac:dyDescent="0.25">
      <c r="A72" s="5">
        <f t="shared" si="0"/>
        <v>45380</v>
      </c>
      <c r="B72" t="s">
        <v>895</v>
      </c>
      <c r="C72" s="3">
        <v>5.25</v>
      </c>
      <c r="D72" s="3" t="e">
        <v>#N/A</v>
      </c>
      <c r="E72" s="11" t="e">
        <v>#N/A</v>
      </c>
      <c r="F72" s="11" t="e">
        <v>#N/A</v>
      </c>
      <c r="G72" s="11" t="e">
        <v>#N/A</v>
      </c>
      <c r="H72" s="11" t="e">
        <v>#N/A</v>
      </c>
      <c r="I72" s="11" t="e">
        <v>#N/A</v>
      </c>
      <c r="J72" s="11" t="e">
        <v>#N/A</v>
      </c>
      <c r="K72" s="11" t="e">
        <v>#N/A</v>
      </c>
      <c r="L72" s="11" t="e">
        <v>#N/A</v>
      </c>
      <c r="M72" s="11" t="e">
        <v>#N/A</v>
      </c>
      <c r="N72" s="11" t="e">
        <v>#N/A</v>
      </c>
      <c r="O72" s="11" t="e">
        <v>#N/A</v>
      </c>
      <c r="P72" s="11" t="e">
        <v>#N/A</v>
      </c>
      <c r="Q72" s="11" t="e">
        <v>#N/A</v>
      </c>
      <c r="R72" s="11" t="e">
        <v>#N/A</v>
      </c>
      <c r="S72" s="11" t="e">
        <v>#N/A</v>
      </c>
      <c r="T72" s="11" t="e">
        <v>#N/A</v>
      </c>
      <c r="U72" s="11" t="e">
        <v>#N/A</v>
      </c>
      <c r="V72" s="11" t="e">
        <v>#N/A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  <c r="AB72" s="11" t="e">
        <v>#N/A</v>
      </c>
      <c r="AC72" s="11" t="e">
        <v>#N/A</v>
      </c>
      <c r="AD72" s="11" t="e">
        <v>#N/A</v>
      </c>
      <c r="AE72" s="11" t="e">
        <v>#N/A</v>
      </c>
      <c r="AF72" s="11" t="e">
        <v>#N/A</v>
      </c>
      <c r="AG72" s="11" t="e">
        <v>#N/A</v>
      </c>
      <c r="AH72" s="11" t="e">
        <v>#N/A</v>
      </c>
      <c r="AI72" s="11" t="e">
        <v>#N/A</v>
      </c>
      <c r="AJ72" s="11" t="e">
        <v>#N/A</v>
      </c>
      <c r="AK72" s="11" t="e">
        <v>#N/A</v>
      </c>
      <c r="AL72" s="11" t="e">
        <v>#N/A</v>
      </c>
      <c r="AM72" s="11" t="e">
        <v>#N/A</v>
      </c>
      <c r="AN72" s="11" t="e">
        <v>#N/A</v>
      </c>
      <c r="AO72" s="11" t="e">
        <v>#N/A</v>
      </c>
      <c r="AP72" s="11" t="e">
        <v>#N/A</v>
      </c>
      <c r="AQ72" s="11" t="e">
        <v>#N/A</v>
      </c>
      <c r="AR72" s="11" t="e">
        <v>#N/A</v>
      </c>
      <c r="AS72" s="11" t="e">
        <v>#N/A</v>
      </c>
      <c r="AT72" s="11" t="e">
        <v>#N/A</v>
      </c>
      <c r="AU72" s="11" t="e">
        <v>#N/A</v>
      </c>
      <c r="AV72" s="11" t="e">
        <v>#N/A</v>
      </c>
      <c r="AW72" s="11" t="e">
        <v>#N/A</v>
      </c>
      <c r="AX72" s="11" t="e">
        <v>#N/A</v>
      </c>
      <c r="AY72" s="11" t="e">
        <v>#N/A</v>
      </c>
      <c r="AZ72" s="11" t="e">
        <v>#N/A</v>
      </c>
      <c r="BA72" s="11" t="e">
        <v>#N/A</v>
      </c>
      <c r="BB72" s="11" t="e">
        <v>#N/A</v>
      </c>
      <c r="BC72" s="11" t="e">
        <v>#N/A</v>
      </c>
      <c r="BD72" s="11" t="e">
        <v>#N/A</v>
      </c>
      <c r="BE72" s="11" t="e">
        <v>#N/A</v>
      </c>
      <c r="BF72" s="11" t="e">
        <v>#N/A</v>
      </c>
      <c r="BG72" s="11" t="e">
        <v>#N/A</v>
      </c>
      <c r="BH72" s="11" t="e">
        <v>#N/A</v>
      </c>
      <c r="BI72" s="11" t="e">
        <v>#N/A</v>
      </c>
      <c r="BJ72" s="11" t="e">
        <v>#N/A</v>
      </c>
      <c r="BK72" s="11" t="e">
        <v>#N/A</v>
      </c>
      <c r="BL72" s="11" t="e">
        <v>#N/A</v>
      </c>
      <c r="BM72" s="11" t="e">
        <v>#N/A</v>
      </c>
      <c r="BN72" s="11" t="e">
        <v>#N/A</v>
      </c>
    </row>
    <row r="73" spans="1:66" x14ac:dyDescent="0.25">
      <c r="A73" s="5">
        <f t="shared" si="0"/>
        <v>45383</v>
      </c>
      <c r="B73" t="s">
        <v>896</v>
      </c>
      <c r="C73" s="3">
        <v>5.25</v>
      </c>
      <c r="D73" s="3" t="e">
        <v>#N/A</v>
      </c>
      <c r="E73" s="11" t="e">
        <v>#N/A</v>
      </c>
      <c r="F73" s="11" t="e">
        <v>#N/A</v>
      </c>
      <c r="G73" s="11" t="e">
        <v>#N/A</v>
      </c>
      <c r="H73" s="11" t="e">
        <v>#N/A</v>
      </c>
      <c r="I73" s="11" t="e">
        <v>#N/A</v>
      </c>
      <c r="J73" s="11" t="e">
        <v>#N/A</v>
      </c>
      <c r="K73" s="11" t="e">
        <v>#N/A</v>
      </c>
      <c r="L73" s="11" t="e">
        <v>#N/A</v>
      </c>
      <c r="M73" s="11" t="e">
        <v>#N/A</v>
      </c>
      <c r="N73" s="11" t="e">
        <v>#N/A</v>
      </c>
      <c r="O73" s="11" t="e">
        <v>#N/A</v>
      </c>
      <c r="P73" s="11" t="e">
        <v>#N/A</v>
      </c>
      <c r="Q73" s="11" t="e">
        <v>#N/A</v>
      </c>
      <c r="R73" s="11" t="e">
        <v>#N/A</v>
      </c>
      <c r="S73" s="11" t="e">
        <v>#N/A</v>
      </c>
      <c r="T73" s="11" t="e">
        <v>#N/A</v>
      </c>
      <c r="U73" s="11" t="e">
        <v>#N/A</v>
      </c>
      <c r="V73" s="11" t="e">
        <v>#N/A</v>
      </c>
      <c r="W73" s="11" t="e">
        <v>#N/A</v>
      </c>
      <c r="X73" s="11" t="e">
        <v>#N/A</v>
      </c>
      <c r="Y73" s="11" t="e">
        <v>#N/A</v>
      </c>
      <c r="Z73" s="11" t="e">
        <v>#N/A</v>
      </c>
      <c r="AA73" s="11" t="e">
        <v>#N/A</v>
      </c>
      <c r="AB73" s="11" t="e">
        <v>#N/A</v>
      </c>
      <c r="AC73" s="11" t="e">
        <v>#N/A</v>
      </c>
      <c r="AD73" s="11" t="e">
        <v>#N/A</v>
      </c>
      <c r="AE73" s="11" t="e">
        <v>#N/A</v>
      </c>
      <c r="AF73" s="11" t="e">
        <v>#N/A</v>
      </c>
      <c r="AG73" s="11" t="e">
        <v>#N/A</v>
      </c>
      <c r="AH73" s="11" t="e">
        <v>#N/A</v>
      </c>
      <c r="AI73" s="11" t="e">
        <v>#N/A</v>
      </c>
      <c r="AJ73" s="11" t="e">
        <v>#N/A</v>
      </c>
      <c r="AK73" s="11" t="e">
        <v>#N/A</v>
      </c>
      <c r="AL73" s="11" t="e">
        <v>#N/A</v>
      </c>
      <c r="AM73" s="11" t="e">
        <v>#N/A</v>
      </c>
      <c r="AN73" s="11" t="e">
        <v>#N/A</v>
      </c>
      <c r="AO73" s="11" t="e">
        <v>#N/A</v>
      </c>
      <c r="AP73" s="11" t="e">
        <v>#N/A</v>
      </c>
      <c r="AQ73" s="11" t="e">
        <v>#N/A</v>
      </c>
      <c r="AR73" s="11" t="e">
        <v>#N/A</v>
      </c>
      <c r="AS73" s="11" t="e">
        <v>#N/A</v>
      </c>
      <c r="AT73" s="11" t="e">
        <v>#N/A</v>
      </c>
      <c r="AU73" s="11" t="e">
        <v>#N/A</v>
      </c>
      <c r="AV73" s="11" t="e">
        <v>#N/A</v>
      </c>
      <c r="AW73" s="11" t="e">
        <v>#N/A</v>
      </c>
      <c r="AX73" s="11" t="e">
        <v>#N/A</v>
      </c>
      <c r="AY73" s="11" t="e">
        <v>#N/A</v>
      </c>
      <c r="AZ73" s="11" t="e">
        <v>#N/A</v>
      </c>
      <c r="BA73" s="11" t="e">
        <v>#N/A</v>
      </c>
      <c r="BB73" s="11" t="e">
        <v>#N/A</v>
      </c>
      <c r="BC73" s="11" t="e">
        <v>#N/A</v>
      </c>
      <c r="BD73" s="11" t="e">
        <v>#N/A</v>
      </c>
      <c r="BE73" s="11" t="e">
        <v>#N/A</v>
      </c>
      <c r="BF73" s="11" t="e">
        <v>#N/A</v>
      </c>
      <c r="BG73" s="11" t="e">
        <v>#N/A</v>
      </c>
      <c r="BH73" s="11" t="e">
        <v>#N/A</v>
      </c>
      <c r="BI73" s="11" t="e">
        <v>#N/A</v>
      </c>
      <c r="BJ73" s="11" t="e">
        <v>#N/A</v>
      </c>
      <c r="BK73" s="11" t="e">
        <v>#N/A</v>
      </c>
      <c r="BL73" s="11" t="e">
        <v>#N/A</v>
      </c>
      <c r="BM73" s="11" t="e">
        <v>#N/A</v>
      </c>
      <c r="BN73" s="11" t="e">
        <v>#N/A</v>
      </c>
    </row>
    <row r="74" spans="1:66" x14ac:dyDescent="0.25">
      <c r="A74" s="5">
        <f t="shared" si="0"/>
        <v>45384</v>
      </c>
      <c r="B74" t="s">
        <v>897</v>
      </c>
      <c r="C74" s="3">
        <v>5.25</v>
      </c>
      <c r="D74" s="3">
        <v>5.1955999999999998</v>
      </c>
      <c r="E74" s="11">
        <v>5.1807489000000002</v>
      </c>
      <c r="F74" s="11">
        <v>5.1199561999999998</v>
      </c>
      <c r="G74" s="11">
        <v>5.0432068000000001</v>
      </c>
      <c r="H74" s="11">
        <v>4.9538124000000003</v>
      </c>
      <c r="I74" s="11">
        <v>4.8601742000000003</v>
      </c>
      <c r="J74" s="11">
        <v>4.7672806999999997</v>
      </c>
      <c r="K74" s="11">
        <v>4.6768675000000002</v>
      </c>
      <c r="L74" s="11">
        <v>4.5904147000000002</v>
      </c>
      <c r="M74" s="11">
        <v>4.5095263000000001</v>
      </c>
      <c r="N74" s="11">
        <v>4.4349691</v>
      </c>
      <c r="O74" s="11">
        <v>4.3666137999999997</v>
      </c>
      <c r="P74" s="11">
        <v>4.3040203000000004</v>
      </c>
      <c r="Q74" s="11">
        <v>4.2453969999999996</v>
      </c>
      <c r="R74" s="11">
        <v>4.1899962999999998</v>
      </c>
      <c r="S74" s="11">
        <v>4.1374545999999999</v>
      </c>
      <c r="T74" s="11">
        <v>4.0874062000000002</v>
      </c>
      <c r="U74" s="11">
        <v>4.0394855999999999</v>
      </c>
      <c r="V74" s="11">
        <v>3.9933290000000001</v>
      </c>
      <c r="W74" s="11">
        <v>3.9486534</v>
      </c>
      <c r="X74" s="11">
        <v>3.9055228</v>
      </c>
      <c r="Y74" s="11">
        <v>3.8640941</v>
      </c>
      <c r="Z74" s="11">
        <v>3.8245225</v>
      </c>
      <c r="AA74" s="11">
        <v>3.7869632000000002</v>
      </c>
      <c r="AB74" s="11">
        <v>3.751573</v>
      </c>
      <c r="AC74" s="11">
        <v>3.7184637999999999</v>
      </c>
      <c r="AD74" s="11">
        <v>3.6875746</v>
      </c>
      <c r="AE74" s="11">
        <v>3.6588023000000001</v>
      </c>
      <c r="AF74" s="11">
        <v>3.6320424999999998</v>
      </c>
      <c r="AG74" s="11">
        <v>3.6071911000000001</v>
      </c>
      <c r="AH74" s="11">
        <v>3.5841446000000001</v>
      </c>
      <c r="AI74" s="11">
        <v>3.5627989000000002</v>
      </c>
      <c r="AJ74" s="11">
        <v>3.5430499000000002</v>
      </c>
      <c r="AK74" s="11">
        <v>3.5247939000000001</v>
      </c>
      <c r="AL74" s="11">
        <v>3.507927</v>
      </c>
      <c r="AM74" s="11">
        <v>3.4923449</v>
      </c>
      <c r="AN74" s="11">
        <v>3.4779442</v>
      </c>
      <c r="AO74" s="11">
        <v>3.4646324000000002</v>
      </c>
      <c r="AP74" s="11">
        <v>3.4523638999999999</v>
      </c>
      <c r="AQ74" s="11">
        <v>3.4411054000000001</v>
      </c>
      <c r="AR74" s="11">
        <v>3.4308230000000002</v>
      </c>
      <c r="AS74" s="11">
        <v>3.4214829</v>
      </c>
      <c r="AT74" s="11">
        <v>3.4130514999999999</v>
      </c>
      <c r="AU74" s="11">
        <v>3.4054951</v>
      </c>
      <c r="AV74" s="11">
        <v>3.3987797999999998</v>
      </c>
      <c r="AW74" s="11">
        <v>3.3928721999999998</v>
      </c>
      <c r="AX74" s="11">
        <v>3.3877383999999999</v>
      </c>
      <c r="AY74" s="11">
        <v>3.3833446</v>
      </c>
      <c r="AZ74" s="11">
        <v>3.3796572999999999</v>
      </c>
      <c r="BA74" s="11">
        <v>3.3766452</v>
      </c>
      <c r="BB74" s="11">
        <v>3.3742885999999999</v>
      </c>
      <c r="BC74" s="11">
        <v>3.3725717</v>
      </c>
      <c r="BD74" s="11">
        <v>3.3714786000000001</v>
      </c>
      <c r="BE74" s="11">
        <v>3.3709932999999999</v>
      </c>
      <c r="BF74" s="11">
        <v>3.3710998999999999</v>
      </c>
      <c r="BG74" s="11">
        <v>3.3717825000000001</v>
      </c>
      <c r="BH74" s="11">
        <v>3.3730251999999998</v>
      </c>
      <c r="BI74" s="11">
        <v>3.3748121000000002</v>
      </c>
      <c r="BJ74" s="11">
        <v>3.3771271</v>
      </c>
      <c r="BK74" s="11">
        <v>3.3799545000000002</v>
      </c>
      <c r="BL74" s="11">
        <v>3.3832781999999999</v>
      </c>
      <c r="BM74" s="11">
        <v>3.4124666000000001</v>
      </c>
      <c r="BN74" s="11">
        <v>3.4537561000000001</v>
      </c>
    </row>
    <row r="75" spans="1:66" x14ac:dyDescent="0.25">
      <c r="A75" s="5">
        <f t="shared" si="0"/>
        <v>45385</v>
      </c>
      <c r="B75" t="s">
        <v>898</v>
      </c>
      <c r="C75" s="3">
        <v>5.25</v>
      </c>
      <c r="D75" s="3">
        <v>5.1951999999999998</v>
      </c>
      <c r="E75" s="11">
        <v>5.1797674000000002</v>
      </c>
      <c r="F75" s="11">
        <v>5.1131197000000004</v>
      </c>
      <c r="G75" s="11">
        <v>5.0320872000000003</v>
      </c>
      <c r="H75" s="11">
        <v>4.9409016000000001</v>
      </c>
      <c r="I75" s="11">
        <v>4.8471023999999998</v>
      </c>
      <c r="J75" s="11">
        <v>4.7546426999999998</v>
      </c>
      <c r="K75" s="11">
        <v>4.6646348</v>
      </c>
      <c r="L75" s="11">
        <v>4.5782068000000002</v>
      </c>
      <c r="M75" s="11">
        <v>4.4967781999999996</v>
      </c>
      <c r="N75" s="11">
        <v>4.4211358000000001</v>
      </c>
      <c r="O75" s="11">
        <v>4.3513992000000004</v>
      </c>
      <c r="P75" s="11">
        <v>4.2873410999999999</v>
      </c>
      <c r="Q75" s="11">
        <v>4.2279175999999996</v>
      </c>
      <c r="R75" s="11">
        <v>4.1723537000000004</v>
      </c>
      <c r="S75" s="11">
        <v>4.1200009</v>
      </c>
      <c r="T75" s="11">
        <v>4.0702083</v>
      </c>
      <c r="U75" s="11">
        <v>4.0223253999999997</v>
      </c>
      <c r="V75" s="11">
        <v>3.9757031</v>
      </c>
      <c r="W75" s="11">
        <v>3.9298373999999998</v>
      </c>
      <c r="X75" s="11">
        <v>3.8848387</v>
      </c>
      <c r="Y75" s="11">
        <v>3.8409808999999999</v>
      </c>
      <c r="Z75" s="11">
        <v>3.7985361000000002</v>
      </c>
      <c r="AA75" s="11">
        <v>3.7577764</v>
      </c>
      <c r="AB75" s="11">
        <v>3.7189755999999998</v>
      </c>
      <c r="AC75" s="11">
        <v>3.6823697000000002</v>
      </c>
      <c r="AD75" s="11">
        <v>3.6479792</v>
      </c>
      <c r="AE75" s="11">
        <v>3.6157465000000002</v>
      </c>
      <c r="AF75" s="11">
        <v>3.5856124999999999</v>
      </c>
      <c r="AG75" s="11">
        <v>3.5575182999999999</v>
      </c>
      <c r="AH75" s="11">
        <v>3.531406</v>
      </c>
      <c r="AI75" s="11">
        <v>3.5072165000000002</v>
      </c>
      <c r="AJ75" s="11">
        <v>3.4848911</v>
      </c>
      <c r="AK75" s="11">
        <v>3.4643714999999999</v>
      </c>
      <c r="AL75" s="11">
        <v>3.4455990000000001</v>
      </c>
      <c r="AM75" s="11">
        <v>3.4285146000000002</v>
      </c>
      <c r="AN75" s="11">
        <v>3.4130603000000002</v>
      </c>
      <c r="AO75" s="11">
        <v>3.3991739999999999</v>
      </c>
      <c r="AP75" s="11">
        <v>3.3867786999999998</v>
      </c>
      <c r="AQ75" s="11">
        <v>3.3757929999999998</v>
      </c>
      <c r="AR75" s="11">
        <v>3.3661352999999998</v>
      </c>
      <c r="AS75" s="11">
        <v>3.3577238999999999</v>
      </c>
      <c r="AT75" s="11">
        <v>3.3504775000000002</v>
      </c>
      <c r="AU75" s="11">
        <v>3.3443143000000002</v>
      </c>
      <c r="AV75" s="11">
        <v>3.3391527999999999</v>
      </c>
      <c r="AW75" s="11">
        <v>3.3349114000000002</v>
      </c>
      <c r="AX75" s="11">
        <v>3.3315087000000001</v>
      </c>
      <c r="AY75" s="11">
        <v>3.3288628</v>
      </c>
      <c r="AZ75" s="11">
        <v>3.3268925</v>
      </c>
      <c r="BA75" s="11">
        <v>3.3255251000000001</v>
      </c>
      <c r="BB75" s="11">
        <v>3.3247279999999999</v>
      </c>
      <c r="BC75" s="11">
        <v>3.3244799</v>
      </c>
      <c r="BD75" s="11">
        <v>3.3247591999999999</v>
      </c>
      <c r="BE75" s="11">
        <v>3.3255442999999998</v>
      </c>
      <c r="BF75" s="11">
        <v>3.3268138999999999</v>
      </c>
      <c r="BG75" s="11">
        <v>3.3285463000000002</v>
      </c>
      <c r="BH75" s="11">
        <v>3.3307202</v>
      </c>
      <c r="BI75" s="11">
        <v>3.3333138999999998</v>
      </c>
      <c r="BJ75" s="11">
        <v>3.3363060999999998</v>
      </c>
      <c r="BK75" s="11">
        <v>3.3396751</v>
      </c>
      <c r="BL75" s="11">
        <v>3.3433996000000001</v>
      </c>
      <c r="BM75" s="11">
        <v>3.3723497999999998</v>
      </c>
      <c r="BN75" s="11">
        <v>3.4107634999999998</v>
      </c>
    </row>
    <row r="76" spans="1:66" x14ac:dyDescent="0.25">
      <c r="A76" s="5">
        <f t="shared" si="0"/>
        <v>45386</v>
      </c>
      <c r="B76" t="s">
        <v>899</v>
      </c>
      <c r="C76" s="3">
        <v>5.25</v>
      </c>
      <c r="D76" s="3">
        <v>5.1948999999999996</v>
      </c>
      <c r="E76" s="11">
        <v>5.1769496000000004</v>
      </c>
      <c r="F76" s="11">
        <v>5.1016997000000002</v>
      </c>
      <c r="G76" s="11">
        <v>5.0170889000000001</v>
      </c>
      <c r="H76" s="11">
        <v>4.9251208000000002</v>
      </c>
      <c r="I76" s="11">
        <v>4.8317243000000003</v>
      </c>
      <c r="J76" s="11">
        <v>4.7403009999999997</v>
      </c>
      <c r="K76" s="11">
        <v>4.6518337000000001</v>
      </c>
      <c r="L76" s="11">
        <v>4.5674583000000002</v>
      </c>
      <c r="M76" s="11">
        <v>4.4884180000000002</v>
      </c>
      <c r="N76" s="11">
        <v>4.415362</v>
      </c>
      <c r="O76" s="11">
        <v>4.3478637000000004</v>
      </c>
      <c r="P76" s="11">
        <v>4.2852139999999999</v>
      </c>
      <c r="Q76" s="11">
        <v>4.2255322</v>
      </c>
      <c r="R76" s="11">
        <v>4.1681248000000002</v>
      </c>
      <c r="S76" s="11">
        <v>4.1126996</v>
      </c>
      <c r="T76" s="11">
        <v>4.0589627000000004</v>
      </c>
      <c r="U76" s="11">
        <v>4.0066198999999996</v>
      </c>
      <c r="V76" s="11">
        <v>3.9553791999999999</v>
      </c>
      <c r="W76" s="11">
        <v>3.9050367000000001</v>
      </c>
      <c r="X76" s="11">
        <v>3.8558507999999998</v>
      </c>
      <c r="Y76" s="11">
        <v>3.8082292</v>
      </c>
      <c r="Z76" s="11">
        <v>3.762578</v>
      </c>
      <c r="AA76" s="11">
        <v>3.7193033</v>
      </c>
      <c r="AB76" s="11">
        <v>3.6788126000000001</v>
      </c>
      <c r="AC76" s="11">
        <v>3.6414431999999999</v>
      </c>
      <c r="AD76" s="11">
        <v>3.6071602999999999</v>
      </c>
      <c r="AE76" s="11">
        <v>3.5758060999999999</v>
      </c>
      <c r="AF76" s="11">
        <v>3.5472212000000001</v>
      </c>
      <c r="AG76" s="11">
        <v>3.5212463999999999</v>
      </c>
      <c r="AH76" s="11">
        <v>3.4977233999999999</v>
      </c>
      <c r="AI76" s="11">
        <v>3.4764930999999999</v>
      </c>
      <c r="AJ76" s="11">
        <v>3.4573963000000001</v>
      </c>
      <c r="AK76" s="11">
        <v>3.4402745000000001</v>
      </c>
      <c r="AL76" s="11">
        <v>3.4249687999999998</v>
      </c>
      <c r="AM76" s="11">
        <v>3.4113199000000001</v>
      </c>
      <c r="AN76" s="11">
        <v>3.3991693999999999</v>
      </c>
      <c r="AO76" s="11">
        <v>3.3883705000000002</v>
      </c>
      <c r="AP76" s="11">
        <v>3.3788307999999998</v>
      </c>
      <c r="AQ76" s="11">
        <v>3.3704733999999998</v>
      </c>
      <c r="AR76" s="11">
        <v>3.3632209</v>
      </c>
      <c r="AS76" s="11">
        <v>3.3569960000000001</v>
      </c>
      <c r="AT76" s="11">
        <v>3.3517215999999999</v>
      </c>
      <c r="AU76" s="11">
        <v>3.3473204000000001</v>
      </c>
      <c r="AV76" s="11">
        <v>3.3437150999999998</v>
      </c>
      <c r="AW76" s="11">
        <v>3.3408285000000002</v>
      </c>
      <c r="AX76" s="11">
        <v>3.3385834999999999</v>
      </c>
      <c r="AY76" s="11">
        <v>3.3369027</v>
      </c>
      <c r="AZ76" s="11">
        <v>3.3357089000000002</v>
      </c>
      <c r="BA76" s="11">
        <v>3.3349356000000001</v>
      </c>
      <c r="BB76" s="11">
        <v>3.3345642999999998</v>
      </c>
      <c r="BC76" s="11">
        <v>3.3345893000000002</v>
      </c>
      <c r="BD76" s="11">
        <v>3.3350051000000001</v>
      </c>
      <c r="BE76" s="11">
        <v>3.3358061999999999</v>
      </c>
      <c r="BF76" s="11">
        <v>3.3369868999999999</v>
      </c>
      <c r="BG76" s="11">
        <v>3.3385417999999998</v>
      </c>
      <c r="BH76" s="11">
        <v>3.3404653999999998</v>
      </c>
      <c r="BI76" s="11">
        <v>3.3427520999999998</v>
      </c>
      <c r="BJ76" s="11">
        <v>3.3453962000000002</v>
      </c>
      <c r="BK76" s="11">
        <v>3.3483923999999998</v>
      </c>
      <c r="BL76" s="11">
        <v>3.3517351</v>
      </c>
      <c r="BM76" s="11">
        <v>3.3785759</v>
      </c>
      <c r="BN76" s="11">
        <v>3.4153988000000002</v>
      </c>
    </row>
    <row r="77" spans="1:66" x14ac:dyDescent="0.25">
      <c r="A77" s="5">
        <f t="shared" si="0"/>
        <v>45387</v>
      </c>
      <c r="B77" t="s">
        <v>900</v>
      </c>
      <c r="C77" s="3">
        <v>5.25</v>
      </c>
      <c r="D77" s="3">
        <v>5.1948999999999996</v>
      </c>
      <c r="E77" s="11">
        <v>5.1743506999999997</v>
      </c>
      <c r="F77" s="11">
        <v>5.0990625999999999</v>
      </c>
      <c r="G77" s="11">
        <v>5.0156410999999999</v>
      </c>
      <c r="H77" s="11">
        <v>4.9256210999999999</v>
      </c>
      <c r="I77" s="11">
        <v>4.8342136</v>
      </c>
      <c r="J77" s="11">
        <v>4.7444207</v>
      </c>
      <c r="K77" s="11">
        <v>4.6568398999999996</v>
      </c>
      <c r="L77" s="11">
        <v>4.5722357999999996</v>
      </c>
      <c r="M77" s="11">
        <v>4.4916264000000004</v>
      </c>
      <c r="N77" s="11">
        <v>4.4156848999999996</v>
      </c>
      <c r="O77" s="11">
        <v>4.3445416000000003</v>
      </c>
      <c r="P77" s="11">
        <v>4.2781786000000004</v>
      </c>
      <c r="Q77" s="11">
        <v>4.2157358</v>
      </c>
      <c r="R77" s="11">
        <v>4.1567632000000003</v>
      </c>
      <c r="S77" s="11">
        <v>4.1010152</v>
      </c>
      <c r="T77" s="11">
        <v>4.0482437999999998</v>
      </c>
      <c r="U77" s="11">
        <v>3.9982015</v>
      </c>
      <c r="V77" s="11">
        <v>3.9506424999999998</v>
      </c>
      <c r="W77" s="11">
        <v>3.9053600999999998</v>
      </c>
      <c r="X77" s="11">
        <v>3.862339</v>
      </c>
      <c r="Y77" s="11">
        <v>3.8216207</v>
      </c>
      <c r="Z77" s="11">
        <v>3.783245</v>
      </c>
      <c r="AA77" s="11">
        <v>3.747252</v>
      </c>
      <c r="AB77" s="11">
        <v>3.7136828999999998</v>
      </c>
      <c r="AC77" s="11">
        <v>3.6825559999999999</v>
      </c>
      <c r="AD77" s="11">
        <v>3.6537839000000001</v>
      </c>
      <c r="AE77" s="11">
        <v>3.6272481000000001</v>
      </c>
      <c r="AF77" s="11">
        <v>3.6028289</v>
      </c>
      <c r="AG77" s="11">
        <v>3.5804068</v>
      </c>
      <c r="AH77" s="11">
        <v>3.5598630999999998</v>
      </c>
      <c r="AI77" s="11">
        <v>3.5410783000000001</v>
      </c>
      <c r="AJ77" s="11">
        <v>3.5239327999999999</v>
      </c>
      <c r="AK77" s="11">
        <v>3.5083079000000001</v>
      </c>
      <c r="AL77" s="11">
        <v>3.494084</v>
      </c>
      <c r="AM77" s="11">
        <v>3.4811418000000001</v>
      </c>
      <c r="AN77" s="11">
        <v>3.4693622</v>
      </c>
      <c r="AO77" s="11">
        <v>3.4586378999999998</v>
      </c>
      <c r="AP77" s="11">
        <v>3.4489092000000001</v>
      </c>
      <c r="AQ77" s="11">
        <v>3.4401290000000002</v>
      </c>
      <c r="AR77" s="11">
        <v>3.4322496</v>
      </c>
      <c r="AS77" s="11">
        <v>3.4252234000000001</v>
      </c>
      <c r="AT77" s="11">
        <v>3.4190032000000001</v>
      </c>
      <c r="AU77" s="11">
        <v>3.4135414000000002</v>
      </c>
      <c r="AV77" s="11">
        <v>3.4087904</v>
      </c>
      <c r="AW77" s="11">
        <v>3.4047029000000002</v>
      </c>
      <c r="AX77" s="11">
        <v>3.4012313000000001</v>
      </c>
      <c r="AY77" s="11">
        <v>3.3983281000000001</v>
      </c>
      <c r="AZ77" s="11">
        <v>3.3959459000000001</v>
      </c>
      <c r="BA77" s="11">
        <v>3.3940429999999999</v>
      </c>
      <c r="BB77" s="11">
        <v>3.3926034999999999</v>
      </c>
      <c r="BC77" s="11">
        <v>3.3916186000000001</v>
      </c>
      <c r="BD77" s="11">
        <v>3.3910794000000002</v>
      </c>
      <c r="BE77" s="11">
        <v>3.3909769999999999</v>
      </c>
      <c r="BF77" s="11">
        <v>3.3913028000000001</v>
      </c>
      <c r="BG77" s="11">
        <v>3.3920477</v>
      </c>
      <c r="BH77" s="11">
        <v>3.3932031</v>
      </c>
      <c r="BI77" s="11">
        <v>3.3947600000000002</v>
      </c>
      <c r="BJ77" s="11">
        <v>3.3967095999999999</v>
      </c>
      <c r="BK77" s="11">
        <v>3.3990431000000001</v>
      </c>
      <c r="BL77" s="11">
        <v>3.4017517000000002</v>
      </c>
      <c r="BM77" s="11">
        <v>3.4253239</v>
      </c>
      <c r="BN77" s="11">
        <v>3.4598016999999999</v>
      </c>
    </row>
    <row r="78" spans="1:66" x14ac:dyDescent="0.25">
      <c r="A78" s="5">
        <f t="shared" ref="A78:A141" si="1">+A73+7</f>
        <v>45390</v>
      </c>
      <c r="B78" t="s">
        <v>901</v>
      </c>
      <c r="C78" s="3">
        <v>5.25</v>
      </c>
      <c r="D78" s="3">
        <v>5.1948999999999996</v>
      </c>
      <c r="E78" s="11">
        <v>5.1730521999999999</v>
      </c>
      <c r="F78" s="11">
        <v>5.0963887999999997</v>
      </c>
      <c r="G78" s="11">
        <v>5.0139902999999997</v>
      </c>
      <c r="H78" s="11">
        <v>4.927098</v>
      </c>
      <c r="I78" s="11">
        <v>4.8391915000000001</v>
      </c>
      <c r="J78" s="11">
        <v>4.7523230999999999</v>
      </c>
      <c r="K78" s="11">
        <v>4.6673225</v>
      </c>
      <c r="L78" s="11">
        <v>4.5856252</v>
      </c>
      <c r="M78" s="11">
        <v>4.5090045999999999</v>
      </c>
      <c r="N78" s="11">
        <v>4.4382539999999997</v>
      </c>
      <c r="O78" s="11">
        <v>4.3734105999999997</v>
      </c>
      <c r="P78" s="11">
        <v>4.3140390999999996</v>
      </c>
      <c r="Q78" s="11">
        <v>4.2587921</v>
      </c>
      <c r="R78" s="11">
        <v>4.2069900999999996</v>
      </c>
      <c r="S78" s="11">
        <v>4.1582036999999996</v>
      </c>
      <c r="T78" s="11">
        <v>4.1120019000000001</v>
      </c>
      <c r="U78" s="11">
        <v>4.0679533000000001</v>
      </c>
      <c r="V78" s="11">
        <v>4.0256284999999998</v>
      </c>
      <c r="W78" s="11">
        <v>3.9846794999999999</v>
      </c>
      <c r="X78" s="11">
        <v>3.9451079999999998</v>
      </c>
      <c r="Y78" s="11">
        <v>3.9070087999999998</v>
      </c>
      <c r="Z78" s="11">
        <v>3.8704752999999998</v>
      </c>
      <c r="AA78" s="11">
        <v>3.8356012000000002</v>
      </c>
      <c r="AB78" s="11">
        <v>3.8024810000000002</v>
      </c>
      <c r="AC78" s="11">
        <v>3.7711815999999998</v>
      </c>
      <c r="AD78" s="11">
        <v>3.7416621999999999</v>
      </c>
      <c r="AE78" s="11">
        <v>3.7138564000000001</v>
      </c>
      <c r="AF78" s="11">
        <v>3.6876969000000002</v>
      </c>
      <c r="AG78" s="11">
        <v>3.6631160999999999</v>
      </c>
      <c r="AH78" s="11">
        <v>3.6400475999999999</v>
      </c>
      <c r="AI78" s="11">
        <v>3.6184238999999998</v>
      </c>
      <c r="AJ78" s="11">
        <v>3.5981776999999999</v>
      </c>
      <c r="AK78" s="11">
        <v>3.5792423000000002</v>
      </c>
      <c r="AL78" s="11">
        <v>3.5615503999999998</v>
      </c>
      <c r="AM78" s="11">
        <v>3.5450347999999998</v>
      </c>
      <c r="AN78" s="11">
        <v>3.5296284999999998</v>
      </c>
      <c r="AO78" s="11">
        <v>3.5152706</v>
      </c>
      <c r="AP78" s="11">
        <v>3.5019243000000002</v>
      </c>
      <c r="AQ78" s="11">
        <v>3.4895597999999999</v>
      </c>
      <c r="AR78" s="11">
        <v>3.4781464</v>
      </c>
      <c r="AS78" s="11">
        <v>3.4676539000000002</v>
      </c>
      <c r="AT78" s="11">
        <v>3.4580519999999999</v>
      </c>
      <c r="AU78" s="11">
        <v>3.4493105000000002</v>
      </c>
      <c r="AV78" s="11">
        <v>3.4413988</v>
      </c>
      <c r="AW78" s="11">
        <v>3.4342869</v>
      </c>
      <c r="AX78" s="11">
        <v>3.4279443000000001</v>
      </c>
      <c r="AY78" s="11">
        <v>3.4223406999999999</v>
      </c>
      <c r="AZ78" s="11">
        <v>3.417446</v>
      </c>
      <c r="BA78" s="11">
        <v>3.4132316</v>
      </c>
      <c r="BB78" s="11">
        <v>3.4096799</v>
      </c>
      <c r="BC78" s="11">
        <v>3.4067769000000001</v>
      </c>
      <c r="BD78" s="11">
        <v>3.4045082999999998</v>
      </c>
      <c r="BE78" s="11">
        <v>3.4028602000000001</v>
      </c>
      <c r="BF78" s="11">
        <v>3.4018183</v>
      </c>
      <c r="BG78" s="11">
        <v>3.4013686999999999</v>
      </c>
      <c r="BH78" s="11">
        <v>3.4014970999999998</v>
      </c>
      <c r="BI78" s="11">
        <v>3.4021895</v>
      </c>
      <c r="BJ78" s="11">
        <v>3.4034317999999999</v>
      </c>
      <c r="BK78" s="11">
        <v>3.4052099</v>
      </c>
      <c r="BL78" s="11">
        <v>3.4075096</v>
      </c>
      <c r="BM78" s="11">
        <v>3.4312480000000001</v>
      </c>
      <c r="BN78" s="11">
        <v>3.4688325</v>
      </c>
    </row>
    <row r="79" spans="1:66" x14ac:dyDescent="0.25">
      <c r="A79" s="5">
        <f t="shared" si="1"/>
        <v>45391</v>
      </c>
      <c r="B79" t="s">
        <v>902</v>
      </c>
      <c r="C79" s="3">
        <v>5.25</v>
      </c>
      <c r="D79" s="3">
        <v>5.1976000000000004</v>
      </c>
      <c r="E79" s="11">
        <v>5.1735724999999997</v>
      </c>
      <c r="F79" s="11">
        <v>5.0952865000000003</v>
      </c>
      <c r="G79" s="11">
        <v>5.0105427000000002</v>
      </c>
      <c r="H79" s="11">
        <v>4.9211556999999999</v>
      </c>
      <c r="I79" s="11">
        <v>4.8305116999999997</v>
      </c>
      <c r="J79" s="11">
        <v>4.7405381000000002</v>
      </c>
      <c r="K79" s="11">
        <v>4.6521591999999998</v>
      </c>
      <c r="L79" s="11">
        <v>4.5669255</v>
      </c>
      <c r="M79" s="11">
        <v>4.4867711000000003</v>
      </c>
      <c r="N79" s="11">
        <v>4.4127682999999998</v>
      </c>
      <c r="O79" s="11">
        <v>4.3449945999999997</v>
      </c>
      <c r="P79" s="11">
        <v>4.2831505999999999</v>
      </c>
      <c r="Q79" s="11">
        <v>4.2255349999999998</v>
      </c>
      <c r="R79" s="11">
        <v>4.1713594000000001</v>
      </c>
      <c r="S79" s="11">
        <v>4.1201866000000003</v>
      </c>
      <c r="T79" s="11">
        <v>4.0715770999999998</v>
      </c>
      <c r="U79" s="11">
        <v>4.0250919999999999</v>
      </c>
      <c r="V79" s="11">
        <v>3.9802938000000001</v>
      </c>
      <c r="W79" s="11">
        <v>3.9368310000000002</v>
      </c>
      <c r="X79" s="11">
        <v>3.8947212000000002</v>
      </c>
      <c r="Y79" s="11">
        <v>3.8540801</v>
      </c>
      <c r="Z79" s="11">
        <v>3.8150219999999999</v>
      </c>
      <c r="AA79" s="11">
        <v>3.7776613000000001</v>
      </c>
      <c r="AB79" s="11">
        <v>3.7421137</v>
      </c>
      <c r="AC79" s="11">
        <v>3.7084644</v>
      </c>
      <c r="AD79" s="11">
        <v>3.6766830000000001</v>
      </c>
      <c r="AE79" s="11">
        <v>3.6467111000000001</v>
      </c>
      <c r="AF79" s="11">
        <v>3.6184892</v>
      </c>
      <c r="AG79" s="11">
        <v>3.5919577</v>
      </c>
      <c r="AH79" s="11">
        <v>3.5670582999999998</v>
      </c>
      <c r="AI79" s="11">
        <v>3.5437313000000001</v>
      </c>
      <c r="AJ79" s="11">
        <v>3.5219174999999998</v>
      </c>
      <c r="AK79" s="11">
        <v>3.5015581999999998</v>
      </c>
      <c r="AL79" s="11">
        <v>3.4825940000000002</v>
      </c>
      <c r="AM79" s="11">
        <v>3.4649654999999999</v>
      </c>
      <c r="AN79" s="11">
        <v>3.4486140000000001</v>
      </c>
      <c r="AO79" s="11">
        <v>3.4334831000000001</v>
      </c>
      <c r="AP79" s="11">
        <v>3.4195288000000001</v>
      </c>
      <c r="AQ79" s="11">
        <v>3.4067104000000001</v>
      </c>
      <c r="AR79" s="11">
        <v>3.3949867999999999</v>
      </c>
      <c r="AS79" s="11">
        <v>3.3843168000000001</v>
      </c>
      <c r="AT79" s="11">
        <v>3.3746597999999999</v>
      </c>
      <c r="AU79" s="11">
        <v>3.3659747000000002</v>
      </c>
      <c r="AV79" s="11">
        <v>3.3582204</v>
      </c>
      <c r="AW79" s="11">
        <v>3.3513560999999998</v>
      </c>
      <c r="AX79" s="11">
        <v>3.3453409000000001</v>
      </c>
      <c r="AY79" s="11">
        <v>3.3401336000000001</v>
      </c>
      <c r="AZ79" s="11">
        <v>3.3356935000000001</v>
      </c>
      <c r="BA79" s="11">
        <v>3.331982</v>
      </c>
      <c r="BB79" s="11">
        <v>3.3289729000000001</v>
      </c>
      <c r="BC79" s="11">
        <v>3.3266437</v>
      </c>
      <c r="BD79" s="11">
        <v>3.3249719999999998</v>
      </c>
      <c r="BE79" s="11">
        <v>3.3239350999999999</v>
      </c>
      <c r="BF79" s="11">
        <v>3.3235106999999999</v>
      </c>
      <c r="BG79" s="11">
        <v>3.3236762</v>
      </c>
      <c r="BH79" s="11">
        <v>3.3244091</v>
      </c>
      <c r="BI79" s="11">
        <v>3.3256869999999998</v>
      </c>
      <c r="BJ79" s="11">
        <v>3.3274873</v>
      </c>
      <c r="BK79" s="11">
        <v>3.3297875000000001</v>
      </c>
      <c r="BL79" s="11">
        <v>3.3325651999999999</v>
      </c>
      <c r="BM79" s="11">
        <v>3.3580988999999999</v>
      </c>
      <c r="BN79" s="11">
        <v>3.3957660000000001</v>
      </c>
    </row>
    <row r="80" spans="1:66" x14ac:dyDescent="0.25">
      <c r="A80" s="5">
        <f t="shared" si="1"/>
        <v>45392</v>
      </c>
      <c r="B80" t="s">
        <v>903</v>
      </c>
      <c r="C80" s="3">
        <v>5.25</v>
      </c>
      <c r="D80" s="3">
        <v>5.1978</v>
      </c>
      <c r="E80" s="11">
        <v>5.1829637999999996</v>
      </c>
      <c r="F80" s="11">
        <v>5.1267104000000003</v>
      </c>
      <c r="G80" s="11">
        <v>5.0605244000000003</v>
      </c>
      <c r="H80" s="11">
        <v>4.9882833</v>
      </c>
      <c r="I80" s="11">
        <v>4.9138514000000004</v>
      </c>
      <c r="J80" s="11">
        <v>4.8392415</v>
      </c>
      <c r="K80" s="11">
        <v>4.7656669999999997</v>
      </c>
      <c r="L80" s="11">
        <v>4.6950966000000003</v>
      </c>
      <c r="M80" s="11">
        <v>4.6296869999999997</v>
      </c>
      <c r="N80" s="11">
        <v>4.5703909999999999</v>
      </c>
      <c r="O80" s="11">
        <v>4.5169310999999999</v>
      </c>
      <c r="P80" s="11">
        <v>4.4683501999999997</v>
      </c>
      <c r="Q80" s="11">
        <v>4.4221687999999997</v>
      </c>
      <c r="R80" s="11">
        <v>4.3774853</v>
      </c>
      <c r="S80" s="11">
        <v>4.3339173000000004</v>
      </c>
      <c r="T80" s="11">
        <v>4.2910807999999996</v>
      </c>
      <c r="U80" s="11">
        <v>4.2485920000000004</v>
      </c>
      <c r="V80" s="11">
        <v>4.2060684999999998</v>
      </c>
      <c r="W80" s="11">
        <v>4.1632449999999999</v>
      </c>
      <c r="X80" s="11">
        <v>4.1203548000000003</v>
      </c>
      <c r="Y80" s="11">
        <v>4.0777634000000003</v>
      </c>
      <c r="Z80" s="11">
        <v>4.0358349999999996</v>
      </c>
      <c r="AA80" s="11">
        <v>3.9949336999999998</v>
      </c>
      <c r="AB80" s="11">
        <v>3.9554252000000001</v>
      </c>
      <c r="AC80" s="11">
        <v>3.9176095000000002</v>
      </c>
      <c r="AD80" s="11">
        <v>3.8815301999999998</v>
      </c>
      <c r="AE80" s="11">
        <v>3.8471681000000002</v>
      </c>
      <c r="AF80" s="11">
        <v>3.8145028999999999</v>
      </c>
      <c r="AG80" s="11">
        <v>3.7835141000000001</v>
      </c>
      <c r="AH80" s="11">
        <v>3.7541825000000002</v>
      </c>
      <c r="AI80" s="11">
        <v>3.7264876</v>
      </c>
      <c r="AJ80" s="11">
        <v>3.7004092000000002</v>
      </c>
      <c r="AK80" s="11">
        <v>3.6759276999999999</v>
      </c>
      <c r="AL80" s="11">
        <v>3.6530230000000001</v>
      </c>
      <c r="AM80" s="11">
        <v>3.6316746000000002</v>
      </c>
      <c r="AN80" s="11">
        <v>3.6118630999999999</v>
      </c>
      <c r="AO80" s="11">
        <v>3.5935624000000002</v>
      </c>
      <c r="AP80" s="11">
        <v>3.5767177999999999</v>
      </c>
      <c r="AQ80" s="11">
        <v>3.5612664000000001</v>
      </c>
      <c r="AR80" s="11">
        <v>3.547145</v>
      </c>
      <c r="AS80" s="11">
        <v>3.5342902</v>
      </c>
      <c r="AT80" s="11">
        <v>3.5226391000000001</v>
      </c>
      <c r="AU80" s="11">
        <v>3.5121283000000001</v>
      </c>
      <c r="AV80" s="11">
        <v>3.5026947000000002</v>
      </c>
      <c r="AW80" s="11">
        <v>3.4942752000000001</v>
      </c>
      <c r="AX80" s="11">
        <v>3.4868066</v>
      </c>
      <c r="AY80" s="11">
        <v>3.4802255999999998</v>
      </c>
      <c r="AZ80" s="11">
        <v>3.4744690999999999</v>
      </c>
      <c r="BA80" s="11">
        <v>3.4694794</v>
      </c>
      <c r="BB80" s="11">
        <v>3.4652226000000002</v>
      </c>
      <c r="BC80" s="11">
        <v>3.4616714000000002</v>
      </c>
      <c r="BD80" s="11">
        <v>3.4587987999999998</v>
      </c>
      <c r="BE80" s="11">
        <v>3.4565771999999999</v>
      </c>
      <c r="BF80" s="11">
        <v>3.4549797</v>
      </c>
      <c r="BG80" s="11">
        <v>3.4539789999999999</v>
      </c>
      <c r="BH80" s="11">
        <v>3.4535477000000001</v>
      </c>
      <c r="BI80" s="11">
        <v>3.4536587000000001</v>
      </c>
      <c r="BJ80" s="11">
        <v>3.4542847000000001</v>
      </c>
      <c r="BK80" s="11">
        <v>3.4553984999999998</v>
      </c>
      <c r="BL80" s="11">
        <v>3.4569728999999998</v>
      </c>
      <c r="BM80" s="11">
        <v>3.4749519000000002</v>
      </c>
      <c r="BN80" s="11">
        <v>3.5049891</v>
      </c>
    </row>
    <row r="81" spans="1:66" x14ac:dyDescent="0.25">
      <c r="A81" s="5">
        <f t="shared" si="1"/>
        <v>45393</v>
      </c>
      <c r="B81" t="s">
        <v>904</v>
      </c>
      <c r="C81" s="3">
        <v>5.25</v>
      </c>
      <c r="D81" s="3">
        <v>5.1980000000000004</v>
      </c>
      <c r="E81" s="11">
        <v>5.1842682</v>
      </c>
      <c r="F81" s="11">
        <v>5.1430864999999999</v>
      </c>
      <c r="G81" s="11">
        <v>5.0913354000000002</v>
      </c>
      <c r="H81" s="11">
        <v>5.0313445999999997</v>
      </c>
      <c r="I81" s="11">
        <v>4.9668834000000004</v>
      </c>
      <c r="J81" s="11">
        <v>4.9006882000000003</v>
      </c>
      <c r="K81" s="11">
        <v>4.8343024999999997</v>
      </c>
      <c r="L81" s="11">
        <v>4.7698292999999996</v>
      </c>
      <c r="M81" s="11">
        <v>4.7096600000000004</v>
      </c>
      <c r="N81" s="11">
        <v>4.6552126999999999</v>
      </c>
      <c r="O81" s="11">
        <v>4.6062732999999998</v>
      </c>
      <c r="P81" s="11">
        <v>4.5618677999999999</v>
      </c>
      <c r="Q81" s="11">
        <v>4.5187787999999998</v>
      </c>
      <c r="R81" s="11">
        <v>4.4759072</v>
      </c>
      <c r="S81" s="11">
        <v>4.4328706999999996</v>
      </c>
      <c r="T81" s="11">
        <v>4.3892856</v>
      </c>
      <c r="U81" s="11">
        <v>4.3447681999999999</v>
      </c>
      <c r="V81" s="11">
        <v>4.2989362</v>
      </c>
      <c r="W81" s="11">
        <v>4.2515467999999998</v>
      </c>
      <c r="X81" s="11">
        <v>4.2030786000000004</v>
      </c>
      <c r="Y81" s="11">
        <v>4.1542424999999996</v>
      </c>
      <c r="Z81" s="11">
        <v>4.1057478999999999</v>
      </c>
      <c r="AA81" s="11">
        <v>4.0583039999999997</v>
      </c>
      <c r="AB81" s="11">
        <v>4.0126217999999998</v>
      </c>
      <c r="AC81" s="11">
        <v>3.9693057</v>
      </c>
      <c r="AD81" s="11">
        <v>3.9284477999999998</v>
      </c>
      <c r="AE81" s="11">
        <v>3.8899862999999999</v>
      </c>
      <c r="AF81" s="11">
        <v>3.8538578000000001</v>
      </c>
      <c r="AG81" s="11">
        <v>3.8199987000000002</v>
      </c>
      <c r="AH81" s="11">
        <v>3.7883469999999999</v>
      </c>
      <c r="AI81" s="11">
        <v>3.7588392000000002</v>
      </c>
      <c r="AJ81" s="11">
        <v>3.7314121</v>
      </c>
      <c r="AK81" s="11">
        <v>3.7060032999999999</v>
      </c>
      <c r="AL81" s="11">
        <v>3.6825494999999999</v>
      </c>
      <c r="AM81" s="11">
        <v>3.6609875000000001</v>
      </c>
      <c r="AN81" s="11">
        <v>3.6412548</v>
      </c>
      <c r="AO81" s="11">
        <v>3.6232831999999999</v>
      </c>
      <c r="AP81" s="11">
        <v>3.6069827000000001</v>
      </c>
      <c r="AQ81" s="11">
        <v>3.5922578000000001</v>
      </c>
      <c r="AR81" s="11">
        <v>3.5790123999999999</v>
      </c>
      <c r="AS81" s="11">
        <v>3.5671504999999999</v>
      </c>
      <c r="AT81" s="11">
        <v>3.5565764999999998</v>
      </c>
      <c r="AU81" s="11">
        <v>3.5471944</v>
      </c>
      <c r="AV81" s="11">
        <v>3.5389083000000001</v>
      </c>
      <c r="AW81" s="11">
        <v>3.5316223</v>
      </c>
      <c r="AX81" s="11">
        <v>3.5252406000000001</v>
      </c>
      <c r="AY81" s="11">
        <v>3.5196672000000002</v>
      </c>
      <c r="AZ81" s="11">
        <v>3.5148063</v>
      </c>
      <c r="BA81" s="11">
        <v>3.5105735</v>
      </c>
      <c r="BB81" s="11">
        <v>3.5069347</v>
      </c>
      <c r="BC81" s="11">
        <v>3.5038699000000002</v>
      </c>
      <c r="BD81" s="11">
        <v>3.5013589999999999</v>
      </c>
      <c r="BE81" s="11">
        <v>3.4993818999999999</v>
      </c>
      <c r="BF81" s="11">
        <v>3.4979186000000002</v>
      </c>
      <c r="BG81" s="11">
        <v>3.4969489</v>
      </c>
      <c r="BH81" s="11">
        <v>3.4964528000000001</v>
      </c>
      <c r="BI81" s="11">
        <v>3.4964103</v>
      </c>
      <c r="BJ81" s="11">
        <v>3.4968010999999999</v>
      </c>
      <c r="BK81" s="11">
        <v>3.4976053999999999</v>
      </c>
      <c r="BL81" s="11">
        <v>3.4988028999999998</v>
      </c>
      <c r="BM81" s="11">
        <v>3.5134585</v>
      </c>
      <c r="BN81" s="11">
        <v>3.5392484</v>
      </c>
    </row>
    <row r="82" spans="1:66" x14ac:dyDescent="0.25">
      <c r="A82" s="5">
        <f t="shared" si="1"/>
        <v>45394</v>
      </c>
      <c r="B82" t="s">
        <v>905</v>
      </c>
      <c r="C82" s="3">
        <v>5.25</v>
      </c>
      <c r="D82" s="3">
        <v>5.1980000000000004</v>
      </c>
      <c r="E82" s="11">
        <v>5.1777518999999996</v>
      </c>
      <c r="F82" s="11">
        <v>5.1243654000000003</v>
      </c>
      <c r="G82" s="11">
        <v>5.0619833999999999</v>
      </c>
      <c r="H82" s="11">
        <v>4.9935299999999998</v>
      </c>
      <c r="I82" s="11">
        <v>4.9224709999999998</v>
      </c>
      <c r="J82" s="11">
        <v>4.8506935999999996</v>
      </c>
      <c r="K82" s="11">
        <v>4.7792744000000003</v>
      </c>
      <c r="L82" s="11">
        <v>4.7097297999999999</v>
      </c>
      <c r="M82" s="11">
        <v>4.6435819</v>
      </c>
      <c r="N82" s="11">
        <v>4.5815523000000002</v>
      </c>
      <c r="O82" s="11">
        <v>4.5234462000000004</v>
      </c>
      <c r="P82" s="11">
        <v>4.4687694000000002</v>
      </c>
      <c r="Q82" s="11">
        <v>4.4162013</v>
      </c>
      <c r="R82" s="11">
        <v>4.3652518999999996</v>
      </c>
      <c r="S82" s="11">
        <v>4.3157671000000004</v>
      </c>
      <c r="T82" s="11">
        <v>4.2675907999999998</v>
      </c>
      <c r="U82" s="11">
        <v>4.2205671999999996</v>
      </c>
      <c r="V82" s="11">
        <v>4.1745419999999998</v>
      </c>
      <c r="W82" s="11">
        <v>4.1294101000000003</v>
      </c>
      <c r="X82" s="11">
        <v>4.0853022000000001</v>
      </c>
      <c r="Y82" s="11">
        <v>4.0424186000000004</v>
      </c>
      <c r="Z82" s="11">
        <v>4.0009584</v>
      </c>
      <c r="AA82" s="11">
        <v>3.9611204999999998</v>
      </c>
      <c r="AB82" s="11">
        <v>3.9231053999999999</v>
      </c>
      <c r="AC82" s="11">
        <v>3.8870719</v>
      </c>
      <c r="AD82" s="11">
        <v>3.8530020999999999</v>
      </c>
      <c r="AE82" s="11">
        <v>3.8208308999999998</v>
      </c>
      <c r="AF82" s="11">
        <v>3.7904914000000001</v>
      </c>
      <c r="AG82" s="11">
        <v>3.7619172000000001</v>
      </c>
      <c r="AH82" s="11">
        <v>3.7350428</v>
      </c>
      <c r="AI82" s="11">
        <v>3.7098016</v>
      </c>
      <c r="AJ82" s="11">
        <v>3.6861272</v>
      </c>
      <c r="AK82" s="11">
        <v>3.6639539000000001</v>
      </c>
      <c r="AL82" s="11">
        <v>3.6432152000000002</v>
      </c>
      <c r="AM82" s="11">
        <v>3.6238448000000001</v>
      </c>
      <c r="AN82" s="11">
        <v>3.6057768000000001</v>
      </c>
      <c r="AO82" s="11">
        <v>3.5889479999999998</v>
      </c>
      <c r="AP82" s="11">
        <v>3.5733077999999998</v>
      </c>
      <c r="AQ82" s="11">
        <v>3.5588093000000001</v>
      </c>
      <c r="AR82" s="11">
        <v>3.5454051</v>
      </c>
      <c r="AS82" s="11">
        <v>3.5330477999999998</v>
      </c>
      <c r="AT82" s="11">
        <v>3.5216904000000002</v>
      </c>
      <c r="AU82" s="11">
        <v>3.5112855000000001</v>
      </c>
      <c r="AV82" s="11">
        <v>3.5017857999999999</v>
      </c>
      <c r="AW82" s="11">
        <v>3.4931442000000001</v>
      </c>
      <c r="AX82" s="11">
        <v>3.4853133999999999</v>
      </c>
      <c r="AY82" s="11">
        <v>3.4782459000000001</v>
      </c>
      <c r="AZ82" s="11">
        <v>3.4718949000000001</v>
      </c>
      <c r="BA82" s="11">
        <v>3.4662174000000001</v>
      </c>
      <c r="BB82" s="11">
        <v>3.4611909000000001</v>
      </c>
      <c r="BC82" s="11">
        <v>3.4567988999999999</v>
      </c>
      <c r="BD82" s="11">
        <v>3.4530242000000002</v>
      </c>
      <c r="BE82" s="11">
        <v>3.4498502000000002</v>
      </c>
      <c r="BF82" s="11">
        <v>3.4472599000000002</v>
      </c>
      <c r="BG82" s="11">
        <v>3.4452364000000002</v>
      </c>
      <c r="BH82" s="11">
        <v>3.4437630000000001</v>
      </c>
      <c r="BI82" s="11">
        <v>3.4428228000000001</v>
      </c>
      <c r="BJ82" s="11">
        <v>3.4423989000000002</v>
      </c>
      <c r="BK82" s="11">
        <v>3.4424744999999999</v>
      </c>
      <c r="BL82" s="11">
        <v>3.4430326999999998</v>
      </c>
      <c r="BM82" s="11">
        <v>3.4556619</v>
      </c>
      <c r="BN82" s="11">
        <v>3.4819572000000001</v>
      </c>
    </row>
    <row r="83" spans="1:66" x14ac:dyDescent="0.25">
      <c r="A83" s="5">
        <f t="shared" si="1"/>
        <v>45397</v>
      </c>
      <c r="B83" t="s">
        <v>906</v>
      </c>
      <c r="C83" s="3">
        <v>5.25</v>
      </c>
      <c r="D83" s="3">
        <v>5.1984000000000004</v>
      </c>
      <c r="E83" s="11">
        <v>5.1768824999999996</v>
      </c>
      <c r="F83" s="11">
        <v>5.1245399000000003</v>
      </c>
      <c r="G83" s="11">
        <v>5.0626385000000003</v>
      </c>
      <c r="H83" s="11">
        <v>4.9957348000000001</v>
      </c>
      <c r="I83" s="11">
        <v>4.9274829000000002</v>
      </c>
      <c r="J83" s="11">
        <v>4.8597545999999996</v>
      </c>
      <c r="K83" s="11">
        <v>4.7941029999999998</v>
      </c>
      <c r="L83" s="11">
        <v>4.7324453000000002</v>
      </c>
      <c r="M83" s="11">
        <v>4.6765648999999998</v>
      </c>
      <c r="N83" s="11">
        <v>4.6268466000000004</v>
      </c>
      <c r="O83" s="11">
        <v>4.5824388999999996</v>
      </c>
      <c r="P83" s="11">
        <v>4.5418212000000002</v>
      </c>
      <c r="Q83" s="11">
        <v>4.5020417999999998</v>
      </c>
      <c r="R83" s="11">
        <v>4.4622795000000002</v>
      </c>
      <c r="S83" s="11">
        <v>4.4224011000000001</v>
      </c>
      <c r="T83" s="11">
        <v>4.3822716000000002</v>
      </c>
      <c r="U83" s="11">
        <v>4.3417564000000004</v>
      </c>
      <c r="V83" s="11">
        <v>4.3007220000000004</v>
      </c>
      <c r="W83" s="11">
        <v>4.2591184000000002</v>
      </c>
      <c r="X83" s="11">
        <v>4.2172518999999999</v>
      </c>
      <c r="Y83" s="11">
        <v>4.1755237999999997</v>
      </c>
      <c r="Z83" s="11">
        <v>4.1343338000000003</v>
      </c>
      <c r="AA83" s="11">
        <v>4.0940817999999997</v>
      </c>
      <c r="AB83" s="11">
        <v>4.0551690999999996</v>
      </c>
      <c r="AC83" s="11">
        <v>4.0179235000000002</v>
      </c>
      <c r="AD83" s="11">
        <v>3.9823854000000001</v>
      </c>
      <c r="AE83" s="11">
        <v>3.9485244000000002</v>
      </c>
      <c r="AF83" s="11">
        <v>3.9163092000000002</v>
      </c>
      <c r="AG83" s="11">
        <v>3.8857080000000002</v>
      </c>
      <c r="AH83" s="11">
        <v>3.8566905999999999</v>
      </c>
      <c r="AI83" s="11">
        <v>3.8292253999999999</v>
      </c>
      <c r="AJ83" s="11">
        <v>3.8032810000000001</v>
      </c>
      <c r="AK83" s="11">
        <v>3.7788268</v>
      </c>
      <c r="AL83" s="11">
        <v>3.7558313999999999</v>
      </c>
      <c r="AM83" s="11">
        <v>3.7342635</v>
      </c>
      <c r="AN83" s="11">
        <v>3.7140922999999999</v>
      </c>
      <c r="AO83" s="11">
        <v>3.6952842000000001</v>
      </c>
      <c r="AP83" s="11">
        <v>3.6777964000000001</v>
      </c>
      <c r="AQ83" s="11">
        <v>3.6615844000000002</v>
      </c>
      <c r="AR83" s="11">
        <v>3.6466029999999998</v>
      </c>
      <c r="AS83" s="11">
        <v>3.6328071</v>
      </c>
      <c r="AT83" s="11">
        <v>3.6201523</v>
      </c>
      <c r="AU83" s="11">
        <v>3.6085932999999999</v>
      </c>
      <c r="AV83" s="11">
        <v>3.5980851999999999</v>
      </c>
      <c r="AW83" s="11">
        <v>3.5885832999999998</v>
      </c>
      <c r="AX83" s="11">
        <v>3.5800426000000001</v>
      </c>
      <c r="AY83" s="11">
        <v>3.5724179999999999</v>
      </c>
      <c r="AZ83" s="11">
        <v>3.5656648</v>
      </c>
      <c r="BA83" s="11">
        <v>3.5597401999999998</v>
      </c>
      <c r="BB83" s="11">
        <v>3.5546147000000001</v>
      </c>
      <c r="BC83" s="11">
        <v>3.5502639999999999</v>
      </c>
      <c r="BD83" s="11">
        <v>3.5466631999999998</v>
      </c>
      <c r="BE83" s="11">
        <v>3.5437878999999999</v>
      </c>
      <c r="BF83" s="11">
        <v>3.5416135</v>
      </c>
      <c r="BG83" s="11">
        <v>3.5401155000000002</v>
      </c>
      <c r="BH83" s="11">
        <v>3.5392693</v>
      </c>
      <c r="BI83" s="11">
        <v>3.5390503</v>
      </c>
      <c r="BJ83" s="11">
        <v>3.539434</v>
      </c>
      <c r="BK83" s="11">
        <v>3.5403956999999999</v>
      </c>
      <c r="BL83" s="11">
        <v>3.5419109999999998</v>
      </c>
      <c r="BM83" s="11">
        <v>3.5613047999999998</v>
      </c>
      <c r="BN83" s="11">
        <v>3.5947629000000001</v>
      </c>
    </row>
    <row r="84" spans="1:66" x14ac:dyDescent="0.25">
      <c r="A84" s="5">
        <f t="shared" si="1"/>
        <v>45398</v>
      </c>
      <c r="B84" t="s">
        <v>907</v>
      </c>
      <c r="C84" s="3">
        <v>5.25</v>
      </c>
      <c r="D84" s="3">
        <v>5.1984000000000004</v>
      </c>
      <c r="E84" s="11">
        <v>5.1825747</v>
      </c>
      <c r="F84" s="11">
        <v>5.1409117000000002</v>
      </c>
      <c r="G84" s="11">
        <v>5.0900898999999997</v>
      </c>
      <c r="H84" s="11">
        <v>5.0348519999999999</v>
      </c>
      <c r="I84" s="11">
        <v>4.9785408999999996</v>
      </c>
      <c r="J84" s="11">
        <v>4.9223758000000002</v>
      </c>
      <c r="K84" s="11">
        <v>4.8672673</v>
      </c>
      <c r="L84" s="11">
        <v>4.8146038000000004</v>
      </c>
      <c r="M84" s="11">
        <v>4.7658646999999998</v>
      </c>
      <c r="N84" s="11">
        <v>4.7216218000000003</v>
      </c>
      <c r="O84" s="11">
        <v>4.6813829</v>
      </c>
      <c r="P84" s="11">
        <v>4.6441790999999997</v>
      </c>
      <c r="Q84" s="11">
        <v>4.6078023999999997</v>
      </c>
      <c r="R84" s="11">
        <v>4.5714874999999999</v>
      </c>
      <c r="S84" s="11">
        <v>4.5349472999999998</v>
      </c>
      <c r="T84" s="11">
        <v>4.4978936000000003</v>
      </c>
      <c r="U84" s="11">
        <v>4.4600378999999997</v>
      </c>
      <c r="V84" s="11">
        <v>4.4210934000000002</v>
      </c>
      <c r="W84" s="11">
        <v>4.3808913</v>
      </c>
      <c r="X84" s="11">
        <v>4.3397655000000004</v>
      </c>
      <c r="Y84" s="11">
        <v>4.2981834000000001</v>
      </c>
      <c r="Z84" s="11">
        <v>4.2566107999999998</v>
      </c>
      <c r="AA84" s="11">
        <v>4.2155136999999998</v>
      </c>
      <c r="AB84" s="11">
        <v>4.1753594999999999</v>
      </c>
      <c r="AC84" s="11">
        <v>4.1365375000000002</v>
      </c>
      <c r="AD84" s="11">
        <v>4.0991306999999999</v>
      </c>
      <c r="AE84" s="11">
        <v>4.0631468999999996</v>
      </c>
      <c r="AF84" s="11">
        <v>4.0285925999999996</v>
      </c>
      <c r="AG84" s="11">
        <v>3.9954743000000001</v>
      </c>
      <c r="AH84" s="11">
        <v>3.9637997999999999</v>
      </c>
      <c r="AI84" s="11">
        <v>3.9335754000000001</v>
      </c>
      <c r="AJ84" s="11">
        <v>3.9048077000000001</v>
      </c>
      <c r="AK84" s="11">
        <v>3.8775045000000001</v>
      </c>
      <c r="AL84" s="11">
        <v>3.8516721</v>
      </c>
      <c r="AM84" s="11">
        <v>3.8273172999999998</v>
      </c>
      <c r="AN84" s="11">
        <v>3.8044475000000002</v>
      </c>
      <c r="AO84" s="11">
        <v>3.7830599999999999</v>
      </c>
      <c r="AP84" s="11">
        <v>3.7631147999999999</v>
      </c>
      <c r="AQ84" s="11">
        <v>3.7445632</v>
      </c>
      <c r="AR84" s="11">
        <v>3.7273558000000002</v>
      </c>
      <c r="AS84" s="11">
        <v>3.7114432000000002</v>
      </c>
      <c r="AT84" s="11">
        <v>3.6967767999999999</v>
      </c>
      <c r="AU84" s="11">
        <v>3.6833071999999998</v>
      </c>
      <c r="AV84" s="11">
        <v>3.6709850999999998</v>
      </c>
      <c r="AW84" s="11">
        <v>3.6597615999999999</v>
      </c>
      <c r="AX84" s="11">
        <v>3.6495875</v>
      </c>
      <c r="AY84" s="11">
        <v>3.6404135000000002</v>
      </c>
      <c r="AZ84" s="11">
        <v>3.6321907000000002</v>
      </c>
      <c r="BA84" s="11">
        <v>3.6248722</v>
      </c>
      <c r="BB84" s="11">
        <v>3.6184238999999998</v>
      </c>
      <c r="BC84" s="11">
        <v>3.6128163999999998</v>
      </c>
      <c r="BD84" s="11">
        <v>3.6080198000000001</v>
      </c>
      <c r="BE84" s="11">
        <v>3.6040043000000002</v>
      </c>
      <c r="BF84" s="11">
        <v>3.6007403999999998</v>
      </c>
      <c r="BG84" s="11">
        <v>3.5981983999999998</v>
      </c>
      <c r="BH84" s="11">
        <v>3.5963484000000001</v>
      </c>
      <c r="BI84" s="11">
        <v>3.5951607999999999</v>
      </c>
      <c r="BJ84" s="11">
        <v>3.5946060000000002</v>
      </c>
      <c r="BK84" s="11">
        <v>3.5946541999999999</v>
      </c>
      <c r="BL84" s="11">
        <v>3.5952757000000002</v>
      </c>
      <c r="BM84" s="11">
        <v>3.6095937</v>
      </c>
      <c r="BN84" s="11">
        <v>3.6383557999999998</v>
      </c>
    </row>
    <row r="85" spans="1:66" x14ac:dyDescent="0.25">
      <c r="A85" s="5">
        <f t="shared" si="1"/>
        <v>45399</v>
      </c>
      <c r="B85" t="s">
        <v>908</v>
      </c>
      <c r="C85" s="3">
        <v>5.25</v>
      </c>
      <c r="D85" s="3">
        <v>5.1984000000000004</v>
      </c>
      <c r="E85" s="11">
        <v>5.1864648999999998</v>
      </c>
      <c r="F85" s="11">
        <v>5.1406634999999996</v>
      </c>
      <c r="G85" s="11">
        <v>5.0823780000000003</v>
      </c>
      <c r="H85" s="11">
        <v>5.0182776000000002</v>
      </c>
      <c r="I85" s="11">
        <v>4.9533389000000003</v>
      </c>
      <c r="J85" s="11">
        <v>4.8893763999999997</v>
      </c>
      <c r="K85" s="11">
        <v>4.8279116999999996</v>
      </c>
      <c r="L85" s="11">
        <v>4.7707195999999996</v>
      </c>
      <c r="M85" s="11">
        <v>4.7193813999999996</v>
      </c>
      <c r="N85" s="11">
        <v>4.6742080000000001</v>
      </c>
      <c r="O85" s="11">
        <v>4.6341650000000003</v>
      </c>
      <c r="P85" s="11">
        <v>4.5975444999999997</v>
      </c>
      <c r="Q85" s="11">
        <v>4.5610470999999997</v>
      </c>
      <c r="R85" s="11">
        <v>4.5238098999999998</v>
      </c>
      <c r="S85" s="11">
        <v>4.4857237999999997</v>
      </c>
      <c r="T85" s="11">
        <v>4.4466786999999997</v>
      </c>
      <c r="U85" s="11">
        <v>4.4065642</v>
      </c>
      <c r="V85" s="11">
        <v>4.3652715999999998</v>
      </c>
      <c r="W85" s="11">
        <v>4.3227818999999998</v>
      </c>
      <c r="X85" s="11">
        <v>4.2794603999999996</v>
      </c>
      <c r="Y85" s="11">
        <v>4.2357750000000003</v>
      </c>
      <c r="Z85" s="11">
        <v>4.1921919000000001</v>
      </c>
      <c r="AA85" s="11">
        <v>4.1491772999999998</v>
      </c>
      <c r="AB85" s="11">
        <v>4.1071989000000002</v>
      </c>
      <c r="AC85" s="11">
        <v>4.0666479000000004</v>
      </c>
      <c r="AD85" s="11">
        <v>4.0276151999999996</v>
      </c>
      <c r="AE85" s="11">
        <v>3.9901181000000001</v>
      </c>
      <c r="AF85" s="11">
        <v>3.9541724</v>
      </c>
      <c r="AG85" s="11">
        <v>3.9197939000000002</v>
      </c>
      <c r="AH85" s="11">
        <v>3.8869999000000002</v>
      </c>
      <c r="AI85" s="11">
        <v>3.8558062</v>
      </c>
      <c r="AJ85" s="11">
        <v>3.8262287000000001</v>
      </c>
      <c r="AK85" s="11">
        <v>3.7982844999999998</v>
      </c>
      <c r="AL85" s="11">
        <v>3.7719895000000001</v>
      </c>
      <c r="AM85" s="11">
        <v>3.7473597999999999</v>
      </c>
      <c r="AN85" s="11">
        <v>3.7244120999999999</v>
      </c>
      <c r="AO85" s="11">
        <v>3.7031516999999998</v>
      </c>
      <c r="AP85" s="11">
        <v>3.6835306000000001</v>
      </c>
      <c r="AQ85" s="11">
        <v>3.6654852999999998</v>
      </c>
      <c r="AR85" s="11">
        <v>3.6489517999999999</v>
      </c>
      <c r="AS85" s="11">
        <v>3.6338659</v>
      </c>
      <c r="AT85" s="11">
        <v>3.6201642000000001</v>
      </c>
      <c r="AU85" s="11">
        <v>3.6077824999999999</v>
      </c>
      <c r="AV85" s="11">
        <v>3.596657</v>
      </c>
      <c r="AW85" s="11">
        <v>3.5867238000000001</v>
      </c>
      <c r="AX85" s="11">
        <v>3.5779190999999999</v>
      </c>
      <c r="AY85" s="11">
        <v>3.5701787999999999</v>
      </c>
      <c r="AZ85" s="11">
        <v>3.5634393000000002</v>
      </c>
      <c r="BA85" s="11">
        <v>3.5576398</v>
      </c>
      <c r="BB85" s="11">
        <v>3.5527354</v>
      </c>
      <c r="BC85" s="11">
        <v>3.5486865000000001</v>
      </c>
      <c r="BD85" s="11">
        <v>3.5454528999999999</v>
      </c>
      <c r="BE85" s="11">
        <v>3.5429948000000002</v>
      </c>
      <c r="BF85" s="11">
        <v>3.5412723000000002</v>
      </c>
      <c r="BG85" s="11">
        <v>3.5402453</v>
      </c>
      <c r="BH85" s="11">
        <v>3.5398740000000002</v>
      </c>
      <c r="BI85" s="11">
        <v>3.5401185000000002</v>
      </c>
      <c r="BJ85" s="11">
        <v>3.5409386999999999</v>
      </c>
      <c r="BK85" s="11">
        <v>3.5422948999999999</v>
      </c>
      <c r="BL85" s="11">
        <v>3.5441470000000002</v>
      </c>
      <c r="BM85" s="11">
        <v>3.5641156000000001</v>
      </c>
      <c r="BN85" s="11">
        <v>3.5959834000000002</v>
      </c>
    </row>
    <row r="86" spans="1:66" x14ac:dyDescent="0.25">
      <c r="A86" s="5">
        <f t="shared" si="1"/>
        <v>45400</v>
      </c>
      <c r="B86" t="s">
        <v>909</v>
      </c>
      <c r="C86" s="3">
        <v>5.25</v>
      </c>
      <c r="D86" s="3">
        <v>5.1984000000000004</v>
      </c>
      <c r="E86" s="11">
        <v>5.1898040999999999</v>
      </c>
      <c r="F86" s="11">
        <v>5.1491368</v>
      </c>
      <c r="G86" s="11">
        <v>5.0958867000000003</v>
      </c>
      <c r="H86" s="11">
        <v>5.0366445000000004</v>
      </c>
      <c r="I86" s="11">
        <v>4.9761103000000002</v>
      </c>
      <c r="J86" s="11">
        <v>4.9165235999999997</v>
      </c>
      <c r="K86" s="11">
        <v>4.8595474000000003</v>
      </c>
      <c r="L86" s="11">
        <v>4.8066312</v>
      </c>
      <c r="M86" s="11">
        <v>4.7585974999999996</v>
      </c>
      <c r="N86" s="11">
        <v>4.7152456999999997</v>
      </c>
      <c r="O86" s="11">
        <v>4.6751348999999998</v>
      </c>
      <c r="P86" s="11">
        <v>4.6365604999999999</v>
      </c>
      <c r="Q86" s="11">
        <v>4.5963225999999997</v>
      </c>
      <c r="R86" s="11">
        <v>4.5537643000000001</v>
      </c>
      <c r="S86" s="11">
        <v>4.5093623999999997</v>
      </c>
      <c r="T86" s="11">
        <v>4.4635942999999996</v>
      </c>
      <c r="U86" s="11">
        <v>4.4169374000000001</v>
      </c>
      <c r="V86" s="11">
        <v>4.3698705999999996</v>
      </c>
      <c r="W86" s="11">
        <v>4.3228555999999996</v>
      </c>
      <c r="X86" s="11">
        <v>4.2762751999999997</v>
      </c>
      <c r="Y86" s="11">
        <v>4.2304883000000002</v>
      </c>
      <c r="Z86" s="11">
        <v>4.1858522999999996</v>
      </c>
      <c r="AA86" s="11">
        <v>4.1427246999999996</v>
      </c>
      <c r="AB86" s="11">
        <v>4.1014641999999997</v>
      </c>
      <c r="AC86" s="11">
        <v>4.0623693000000003</v>
      </c>
      <c r="AD86" s="11">
        <v>4.0254504000000004</v>
      </c>
      <c r="AE86" s="11">
        <v>3.9906318999999999</v>
      </c>
      <c r="AF86" s="11">
        <v>3.9578367000000001</v>
      </c>
      <c r="AG86" s="11">
        <v>3.9269878</v>
      </c>
      <c r="AH86" s="11">
        <v>3.8980093</v>
      </c>
      <c r="AI86" s="11">
        <v>3.8708241000000001</v>
      </c>
      <c r="AJ86" s="11">
        <v>3.8453555000000001</v>
      </c>
      <c r="AK86" s="11">
        <v>3.8215273000000001</v>
      </c>
      <c r="AL86" s="11">
        <v>3.7992626</v>
      </c>
      <c r="AM86" s="11">
        <v>3.7784844999999998</v>
      </c>
      <c r="AN86" s="11">
        <v>3.7591169</v>
      </c>
      <c r="AO86" s="11">
        <v>3.7410871999999999</v>
      </c>
      <c r="AP86" s="11">
        <v>3.7243412999999999</v>
      </c>
      <c r="AQ86" s="11">
        <v>3.7088310999999998</v>
      </c>
      <c r="AR86" s="11">
        <v>3.6945074999999998</v>
      </c>
      <c r="AS86" s="11">
        <v>3.6813218000000001</v>
      </c>
      <c r="AT86" s="11">
        <v>3.6692257000000001</v>
      </c>
      <c r="AU86" s="11">
        <v>3.6581703000000001</v>
      </c>
      <c r="AV86" s="11">
        <v>3.6481067999999999</v>
      </c>
      <c r="AW86" s="11">
        <v>3.6389868999999999</v>
      </c>
      <c r="AX86" s="11">
        <v>3.6307616999999999</v>
      </c>
      <c r="AY86" s="11">
        <v>3.6233824000000001</v>
      </c>
      <c r="AZ86" s="11">
        <v>3.6168007000000002</v>
      </c>
      <c r="BA86" s="11">
        <v>3.6109711999999998</v>
      </c>
      <c r="BB86" s="11">
        <v>3.6058637999999998</v>
      </c>
      <c r="BC86" s="11">
        <v>3.6014529999999998</v>
      </c>
      <c r="BD86" s="11">
        <v>3.5977127000000002</v>
      </c>
      <c r="BE86" s="11">
        <v>3.5946174000000002</v>
      </c>
      <c r="BF86" s="11">
        <v>3.5921411999999999</v>
      </c>
      <c r="BG86" s="11">
        <v>3.5902582999999999</v>
      </c>
      <c r="BH86" s="11">
        <v>3.588943</v>
      </c>
      <c r="BI86" s="11">
        <v>3.5881694999999998</v>
      </c>
      <c r="BJ86" s="11">
        <v>3.5879120000000002</v>
      </c>
      <c r="BK86" s="11">
        <v>3.5881447999999998</v>
      </c>
      <c r="BL86" s="11">
        <v>3.5888420000000001</v>
      </c>
      <c r="BM86" s="11">
        <v>3.6016959000000002</v>
      </c>
      <c r="BN86" s="11">
        <v>3.6269610000000001</v>
      </c>
    </row>
    <row r="87" spans="1:66" x14ac:dyDescent="0.25">
      <c r="A87" s="5">
        <f t="shared" si="1"/>
        <v>45401</v>
      </c>
      <c r="B87" t="s">
        <v>910</v>
      </c>
      <c r="C87" s="3">
        <v>5.25</v>
      </c>
      <c r="D87" s="3">
        <v>5.1984000000000004</v>
      </c>
      <c r="E87" s="11">
        <v>5.1752187999999997</v>
      </c>
      <c r="F87" s="11">
        <v>5.1146697999999997</v>
      </c>
      <c r="G87" s="11">
        <v>5.0445802000000004</v>
      </c>
      <c r="H87" s="11">
        <v>4.9732247000000003</v>
      </c>
      <c r="I87" s="11">
        <v>4.9043102000000003</v>
      </c>
      <c r="J87" s="11">
        <v>4.8386355999999999</v>
      </c>
      <c r="K87" s="11">
        <v>4.7762074999999999</v>
      </c>
      <c r="L87" s="11">
        <v>4.7171089999999998</v>
      </c>
      <c r="M87" s="11">
        <v>4.6616353000000004</v>
      </c>
      <c r="N87" s="11">
        <v>4.6098391000000003</v>
      </c>
      <c r="O87" s="11">
        <v>4.5611807000000004</v>
      </c>
      <c r="P87" s="11">
        <v>4.5149809000000003</v>
      </c>
      <c r="Q87" s="11">
        <v>4.4698107</v>
      </c>
      <c r="R87" s="11">
        <v>4.4252399999999996</v>
      </c>
      <c r="S87" s="11">
        <v>4.3812614999999999</v>
      </c>
      <c r="T87" s="11">
        <v>4.3378667000000002</v>
      </c>
      <c r="U87" s="11">
        <v>4.2950467999999997</v>
      </c>
      <c r="V87" s="11">
        <v>4.2527948000000002</v>
      </c>
      <c r="W87" s="11">
        <v>4.2111355000000001</v>
      </c>
      <c r="X87" s="11">
        <v>4.1702491999999998</v>
      </c>
      <c r="Y87" s="11">
        <v>4.1303622999999998</v>
      </c>
      <c r="Z87" s="11">
        <v>4.0917000000000003</v>
      </c>
      <c r="AA87" s="11">
        <v>4.0544874999999996</v>
      </c>
      <c r="AB87" s="11">
        <v>4.0189512000000001</v>
      </c>
      <c r="AC87" s="11">
        <v>3.9852723999999999</v>
      </c>
      <c r="AD87" s="11">
        <v>3.9534384</v>
      </c>
      <c r="AE87" s="11">
        <v>3.9233842999999999</v>
      </c>
      <c r="AF87" s="11">
        <v>3.8950437999999998</v>
      </c>
      <c r="AG87" s="11">
        <v>3.8683508999999998</v>
      </c>
      <c r="AH87" s="11">
        <v>3.8432404999999998</v>
      </c>
      <c r="AI87" s="11">
        <v>3.8196465000000002</v>
      </c>
      <c r="AJ87" s="11">
        <v>3.7975028000000002</v>
      </c>
      <c r="AK87" s="11">
        <v>3.7767442</v>
      </c>
      <c r="AL87" s="11">
        <v>3.7573047000000002</v>
      </c>
      <c r="AM87" s="11">
        <v>3.7391182999999999</v>
      </c>
      <c r="AN87" s="11">
        <v>3.7221196999999999</v>
      </c>
      <c r="AO87" s="11">
        <v>3.7062463000000001</v>
      </c>
      <c r="AP87" s="11">
        <v>3.6914503999999999</v>
      </c>
      <c r="AQ87" s="11">
        <v>3.6776878000000002</v>
      </c>
      <c r="AR87" s="11">
        <v>3.6649143</v>
      </c>
      <c r="AS87" s="11">
        <v>3.6530854000000001</v>
      </c>
      <c r="AT87" s="11">
        <v>3.6421570999999999</v>
      </c>
      <c r="AU87" s="11">
        <v>3.6320850999999998</v>
      </c>
      <c r="AV87" s="11">
        <v>3.6228248999999999</v>
      </c>
      <c r="AW87" s="11">
        <v>3.6143326</v>
      </c>
      <c r="AX87" s="11">
        <v>3.6065638</v>
      </c>
      <c r="AY87" s="11">
        <v>3.5994741000000001</v>
      </c>
      <c r="AZ87" s="11">
        <v>3.5930194000000002</v>
      </c>
      <c r="BA87" s="11">
        <v>3.5871604000000001</v>
      </c>
      <c r="BB87" s="11">
        <v>3.5818794999999999</v>
      </c>
      <c r="BC87" s="11">
        <v>3.5771651000000002</v>
      </c>
      <c r="BD87" s="11">
        <v>3.5730057999999998</v>
      </c>
      <c r="BE87" s="11">
        <v>3.5693899</v>
      </c>
      <c r="BF87" s="11">
        <v>3.5663059000000001</v>
      </c>
      <c r="BG87" s="11">
        <v>3.5637422999999999</v>
      </c>
      <c r="BH87" s="11">
        <v>3.5616875000000001</v>
      </c>
      <c r="BI87" s="11">
        <v>3.56013</v>
      </c>
      <c r="BJ87" s="11">
        <v>3.5590581999999999</v>
      </c>
      <c r="BK87" s="11">
        <v>3.5584606000000001</v>
      </c>
      <c r="BL87" s="11">
        <v>3.5583257000000001</v>
      </c>
      <c r="BM87" s="11">
        <v>3.5666321000000001</v>
      </c>
      <c r="BN87" s="11">
        <v>3.5889700000000002</v>
      </c>
    </row>
    <row r="88" spans="1:66" x14ac:dyDescent="0.25">
      <c r="A88" s="5">
        <f t="shared" si="1"/>
        <v>45404</v>
      </c>
      <c r="B88" t="s">
        <v>911</v>
      </c>
      <c r="C88" s="3">
        <v>5.25</v>
      </c>
      <c r="D88" s="3">
        <v>5.1993</v>
      </c>
      <c r="E88" s="11">
        <v>5.1591722999999998</v>
      </c>
      <c r="F88" s="11">
        <v>5.0889644000000001</v>
      </c>
      <c r="G88" s="11">
        <v>5.0067759000000001</v>
      </c>
      <c r="H88" s="11">
        <v>4.9239135000000003</v>
      </c>
      <c r="I88" s="11">
        <v>4.8459659000000004</v>
      </c>
      <c r="J88" s="11">
        <v>4.7733939000000003</v>
      </c>
      <c r="K88" s="11">
        <v>4.7062191999999996</v>
      </c>
      <c r="L88" s="11">
        <v>4.6449597999999996</v>
      </c>
      <c r="M88" s="11">
        <v>4.5904863000000002</v>
      </c>
      <c r="N88" s="11">
        <v>4.5427686999999999</v>
      </c>
      <c r="O88" s="11">
        <v>4.5008362000000002</v>
      </c>
      <c r="P88" s="11">
        <v>4.4631531999999998</v>
      </c>
      <c r="Q88" s="11">
        <v>4.4267842000000002</v>
      </c>
      <c r="R88" s="11">
        <v>4.3908342999999999</v>
      </c>
      <c r="S88" s="11">
        <v>4.3550708</v>
      </c>
      <c r="T88" s="11">
        <v>4.3192596999999999</v>
      </c>
      <c r="U88" s="11">
        <v>4.2831669999999997</v>
      </c>
      <c r="V88" s="11">
        <v>4.2465599999999997</v>
      </c>
      <c r="W88" s="11">
        <v>4.2092989999999997</v>
      </c>
      <c r="X88" s="11">
        <v>4.1716407999999996</v>
      </c>
      <c r="Y88" s="11">
        <v>4.1339480000000002</v>
      </c>
      <c r="Z88" s="11">
        <v>4.0965815000000001</v>
      </c>
      <c r="AA88" s="11">
        <v>4.0599023000000001</v>
      </c>
      <c r="AB88" s="11">
        <v>4.024273</v>
      </c>
      <c r="AC88" s="11">
        <v>3.9899917999999999</v>
      </c>
      <c r="AD88" s="11">
        <v>3.9571065000000001</v>
      </c>
      <c r="AE88" s="11">
        <v>3.9256034</v>
      </c>
      <c r="AF88" s="11">
        <v>3.8954675000000001</v>
      </c>
      <c r="AG88" s="11">
        <v>3.8666839</v>
      </c>
      <c r="AH88" s="11">
        <v>3.8392388999999998</v>
      </c>
      <c r="AI88" s="11">
        <v>3.8131176</v>
      </c>
      <c r="AJ88" s="11">
        <v>3.7883049999999998</v>
      </c>
      <c r="AK88" s="11">
        <v>3.7647873999999999</v>
      </c>
      <c r="AL88" s="11">
        <v>3.7425497999999999</v>
      </c>
      <c r="AM88" s="11">
        <v>3.7215775999999998</v>
      </c>
      <c r="AN88" s="11">
        <v>3.7018564999999999</v>
      </c>
      <c r="AO88" s="11">
        <v>3.6833684999999998</v>
      </c>
      <c r="AP88" s="11">
        <v>3.6660816999999999</v>
      </c>
      <c r="AQ88" s="11">
        <v>3.6499611999999999</v>
      </c>
      <c r="AR88" s="11">
        <v>3.6349718000000002</v>
      </c>
      <c r="AS88" s="11">
        <v>3.6210781000000001</v>
      </c>
      <c r="AT88" s="11">
        <v>3.6082453000000001</v>
      </c>
      <c r="AU88" s="11">
        <v>3.5964380999999999</v>
      </c>
      <c r="AV88" s="11">
        <v>3.5856213000000001</v>
      </c>
      <c r="AW88" s="11">
        <v>3.5757599</v>
      </c>
      <c r="AX88" s="11">
        <v>3.5668186</v>
      </c>
      <c r="AY88" s="11">
        <v>3.5587623000000002</v>
      </c>
      <c r="AZ88" s="11">
        <v>3.5515560000000002</v>
      </c>
      <c r="BA88" s="11">
        <v>3.545166</v>
      </c>
      <c r="BB88" s="11">
        <v>3.5395683</v>
      </c>
      <c r="BC88" s="11">
        <v>3.5347415999999998</v>
      </c>
      <c r="BD88" s="11">
        <v>3.5306647999999998</v>
      </c>
      <c r="BE88" s="11">
        <v>3.5273165999999998</v>
      </c>
      <c r="BF88" s="11">
        <v>3.5246761000000002</v>
      </c>
      <c r="BG88" s="11">
        <v>3.5227219000000001</v>
      </c>
      <c r="BH88" s="11">
        <v>3.5214329000000002</v>
      </c>
      <c r="BI88" s="11">
        <v>3.5207880999999999</v>
      </c>
      <c r="BJ88" s="11">
        <v>3.5207660999999999</v>
      </c>
      <c r="BK88" s="11">
        <v>3.5213459</v>
      </c>
      <c r="BL88" s="11">
        <v>3.5225062999999999</v>
      </c>
      <c r="BM88" s="11">
        <v>3.5404293</v>
      </c>
      <c r="BN88" s="11">
        <v>3.5736335000000001</v>
      </c>
    </row>
    <row r="89" spans="1:66" x14ac:dyDescent="0.25">
      <c r="A89" s="5">
        <f t="shared" si="1"/>
        <v>45405</v>
      </c>
      <c r="B89" t="s">
        <v>912</v>
      </c>
      <c r="C89" s="3">
        <v>5.25</v>
      </c>
      <c r="D89" s="3">
        <v>5.1997</v>
      </c>
      <c r="E89" s="11">
        <v>5.1804264</v>
      </c>
      <c r="F89" s="11">
        <v>5.1183350000000001</v>
      </c>
      <c r="G89" s="11">
        <v>5.0422995999999998</v>
      </c>
      <c r="H89" s="11">
        <v>4.9634992000000002</v>
      </c>
      <c r="I89" s="11">
        <v>4.8876328999999998</v>
      </c>
      <c r="J89" s="11">
        <v>4.8155286000000004</v>
      </c>
      <c r="K89" s="11">
        <v>4.7478866000000002</v>
      </c>
      <c r="L89" s="11">
        <v>4.6858871000000004</v>
      </c>
      <c r="M89" s="11">
        <v>4.6307809000000004</v>
      </c>
      <c r="N89" s="11">
        <v>4.5827381999999997</v>
      </c>
      <c r="O89" s="11">
        <v>4.54068</v>
      </c>
      <c r="P89" s="11">
        <v>4.5031147999999996</v>
      </c>
      <c r="Q89" s="11">
        <v>4.4671012000000001</v>
      </c>
      <c r="R89" s="11">
        <v>4.4316749</v>
      </c>
      <c r="S89" s="11">
        <v>4.3965123999999998</v>
      </c>
      <c r="T89" s="11">
        <v>4.3612893000000001</v>
      </c>
      <c r="U89" s="11">
        <v>4.3256810000000003</v>
      </c>
      <c r="V89" s="11">
        <v>4.2893641999999996</v>
      </c>
      <c r="W89" s="11">
        <v>4.2521287000000001</v>
      </c>
      <c r="X89" s="11">
        <v>4.2142453</v>
      </c>
      <c r="Y89" s="11">
        <v>4.1761122000000004</v>
      </c>
      <c r="Z89" s="11">
        <v>4.1381262000000003</v>
      </c>
      <c r="AA89" s="11">
        <v>4.1006843000000002</v>
      </c>
      <c r="AB89" s="11">
        <v>4.0641847000000002</v>
      </c>
      <c r="AC89" s="11">
        <v>4.0289580000000003</v>
      </c>
      <c r="AD89" s="11">
        <v>3.995069</v>
      </c>
      <c r="AE89" s="11">
        <v>3.9625176</v>
      </c>
      <c r="AF89" s="11">
        <v>3.9313022000000002</v>
      </c>
      <c r="AG89" s="11">
        <v>3.9014215000000001</v>
      </c>
      <c r="AH89" s="11">
        <v>3.8728750999999999</v>
      </c>
      <c r="AI89" s="11">
        <v>3.8456616000000001</v>
      </c>
      <c r="AJ89" s="11">
        <v>3.8197795999999999</v>
      </c>
      <c r="AK89" s="11">
        <v>3.7952286000000002</v>
      </c>
      <c r="AL89" s="11">
        <v>3.7720074000000001</v>
      </c>
      <c r="AM89" s="11">
        <v>3.7501145</v>
      </c>
      <c r="AN89" s="11">
        <v>3.7295495000000001</v>
      </c>
      <c r="AO89" s="11">
        <v>3.7103047</v>
      </c>
      <c r="AP89" s="11">
        <v>3.6923471000000001</v>
      </c>
      <c r="AQ89" s="11">
        <v>3.6756381</v>
      </c>
      <c r="AR89" s="11">
        <v>3.6601385</v>
      </c>
      <c r="AS89" s="11">
        <v>3.6458089999999999</v>
      </c>
      <c r="AT89" s="11">
        <v>3.6326109999999998</v>
      </c>
      <c r="AU89" s="11">
        <v>3.6205050000000001</v>
      </c>
      <c r="AV89" s="11">
        <v>3.6094520999999999</v>
      </c>
      <c r="AW89" s="11">
        <v>3.5994134</v>
      </c>
      <c r="AX89" s="11">
        <v>3.5903496000000001</v>
      </c>
      <c r="AY89" s="11">
        <v>3.5822216999999998</v>
      </c>
      <c r="AZ89" s="11">
        <v>3.5749908000000001</v>
      </c>
      <c r="BA89" s="11">
        <v>3.5686192999999999</v>
      </c>
      <c r="BB89" s="11">
        <v>3.5630782999999999</v>
      </c>
      <c r="BC89" s="11">
        <v>3.5583412000000001</v>
      </c>
      <c r="BD89" s="11">
        <v>3.5543814</v>
      </c>
      <c r="BE89" s="11">
        <v>3.5511724</v>
      </c>
      <c r="BF89" s="11">
        <v>3.5486876000000001</v>
      </c>
      <c r="BG89" s="11">
        <v>3.5469005</v>
      </c>
      <c r="BH89" s="11">
        <v>3.5457844999999999</v>
      </c>
      <c r="BI89" s="11">
        <v>3.5453130000000002</v>
      </c>
      <c r="BJ89" s="11">
        <v>3.5454595000000002</v>
      </c>
      <c r="BK89" s="11">
        <v>3.5461974999999999</v>
      </c>
      <c r="BL89" s="11">
        <v>3.5475002999999998</v>
      </c>
      <c r="BM89" s="11">
        <v>3.5658145999999999</v>
      </c>
      <c r="BN89" s="11">
        <v>3.5985130000000001</v>
      </c>
    </row>
    <row r="90" spans="1:66" x14ac:dyDescent="0.25">
      <c r="A90" s="5">
        <f t="shared" si="1"/>
        <v>45406</v>
      </c>
      <c r="B90" t="s">
        <v>913</v>
      </c>
      <c r="C90" s="3">
        <v>5.25</v>
      </c>
      <c r="D90" s="3">
        <v>5.1993</v>
      </c>
      <c r="E90" s="11">
        <v>5.1819933000000002</v>
      </c>
      <c r="F90" s="11">
        <v>5.1274965999999997</v>
      </c>
      <c r="G90" s="11">
        <v>5.0596266999999999</v>
      </c>
      <c r="H90" s="11">
        <v>4.9892370000000001</v>
      </c>
      <c r="I90" s="11">
        <v>4.9224622</v>
      </c>
      <c r="J90" s="11">
        <v>4.8597729000000003</v>
      </c>
      <c r="K90" s="11">
        <v>4.8012493000000003</v>
      </c>
      <c r="L90" s="11">
        <v>4.7475180999999997</v>
      </c>
      <c r="M90" s="11">
        <v>4.6994087000000002</v>
      </c>
      <c r="N90" s="11">
        <v>4.6570584999999998</v>
      </c>
      <c r="O90" s="11">
        <v>4.6196716000000002</v>
      </c>
      <c r="P90" s="11">
        <v>4.5859139999999998</v>
      </c>
      <c r="Q90" s="11">
        <v>4.5531227000000003</v>
      </c>
      <c r="R90" s="11">
        <v>4.5204402000000004</v>
      </c>
      <c r="S90" s="11">
        <v>4.4875778000000004</v>
      </c>
      <c r="T90" s="11">
        <v>4.4542453000000002</v>
      </c>
      <c r="U90" s="11">
        <v>4.4201527</v>
      </c>
      <c r="V90" s="11">
        <v>4.3850110999999998</v>
      </c>
      <c r="W90" s="11">
        <v>4.3486412999999997</v>
      </c>
      <c r="X90" s="11">
        <v>4.3113301000000002</v>
      </c>
      <c r="Y90" s="11">
        <v>4.2734880999999998</v>
      </c>
      <c r="Z90" s="11">
        <v>4.2355242999999998</v>
      </c>
      <c r="AA90" s="11">
        <v>4.1978479999999996</v>
      </c>
      <c r="AB90" s="11">
        <v>4.1608695999999998</v>
      </c>
      <c r="AC90" s="11">
        <v>4.1249371000000004</v>
      </c>
      <c r="AD90" s="11">
        <v>4.0901535999999998</v>
      </c>
      <c r="AE90" s="11">
        <v>4.0565622000000001</v>
      </c>
      <c r="AF90" s="11">
        <v>4.0242047999999997</v>
      </c>
      <c r="AG90" s="11">
        <v>3.9931234</v>
      </c>
      <c r="AH90" s="11">
        <v>3.9633611000000002</v>
      </c>
      <c r="AI90" s="11">
        <v>3.9349596</v>
      </c>
      <c r="AJ90" s="11">
        <v>3.9079611000000001</v>
      </c>
      <c r="AK90" s="11">
        <v>3.8824084999999999</v>
      </c>
      <c r="AL90" s="11">
        <v>3.8583438000000001</v>
      </c>
      <c r="AM90" s="11">
        <v>3.8358089</v>
      </c>
      <c r="AN90" s="11">
        <v>3.8148468000000002</v>
      </c>
      <c r="AO90" s="11">
        <v>3.7954853000000002</v>
      </c>
      <c r="AP90" s="11">
        <v>3.7776833000000001</v>
      </c>
      <c r="AQ90" s="11">
        <v>3.7613791999999999</v>
      </c>
      <c r="AR90" s="11">
        <v>3.7465107</v>
      </c>
      <c r="AS90" s="11">
        <v>3.7330157000000002</v>
      </c>
      <c r="AT90" s="11">
        <v>3.7208326999999999</v>
      </c>
      <c r="AU90" s="11">
        <v>3.7098993</v>
      </c>
      <c r="AV90" s="11">
        <v>3.7001534999999999</v>
      </c>
      <c r="AW90" s="11">
        <v>3.6915336999999999</v>
      </c>
      <c r="AX90" s="11">
        <v>3.6839775000000001</v>
      </c>
      <c r="AY90" s="11">
        <v>3.6774230999999999</v>
      </c>
      <c r="AZ90" s="11">
        <v>3.6718085</v>
      </c>
      <c r="BA90" s="11">
        <v>3.6670753999999999</v>
      </c>
      <c r="BB90" s="11">
        <v>3.6631824000000002</v>
      </c>
      <c r="BC90" s="11">
        <v>3.6600925000000002</v>
      </c>
      <c r="BD90" s="11">
        <v>3.6577687999999999</v>
      </c>
      <c r="BE90" s="11">
        <v>3.6561743999999998</v>
      </c>
      <c r="BF90" s="11">
        <v>3.6552723999999999</v>
      </c>
      <c r="BG90" s="11">
        <v>3.6550259</v>
      </c>
      <c r="BH90" s="11">
        <v>3.6553977999999998</v>
      </c>
      <c r="BI90" s="11">
        <v>3.6563514000000001</v>
      </c>
      <c r="BJ90" s="11">
        <v>3.6578496999999999</v>
      </c>
      <c r="BK90" s="11">
        <v>3.6598557</v>
      </c>
      <c r="BL90" s="11">
        <v>3.6623326</v>
      </c>
      <c r="BM90" s="11">
        <v>3.6856730999999998</v>
      </c>
      <c r="BN90" s="11">
        <v>3.7206554999999999</v>
      </c>
    </row>
    <row r="91" spans="1:66" x14ac:dyDescent="0.25">
      <c r="A91" s="5">
        <f t="shared" si="1"/>
        <v>45407</v>
      </c>
      <c r="B91" t="s">
        <v>914</v>
      </c>
      <c r="C91" s="3">
        <v>5.25</v>
      </c>
      <c r="D91" s="3">
        <v>5.1997999999999998</v>
      </c>
      <c r="E91" s="11">
        <v>5.1856567</v>
      </c>
      <c r="F91" s="11">
        <v>5.1365490999999999</v>
      </c>
      <c r="G91" s="11">
        <v>5.0734950000000003</v>
      </c>
      <c r="H91" s="11">
        <v>5.0075814999999997</v>
      </c>
      <c r="I91" s="11">
        <v>4.9455340999999997</v>
      </c>
      <c r="J91" s="11">
        <v>4.8881319000000003</v>
      </c>
      <c r="K91" s="11">
        <v>4.8355082999999999</v>
      </c>
      <c r="L91" s="11">
        <v>4.7879417000000002</v>
      </c>
      <c r="M91" s="11">
        <v>4.7455797000000004</v>
      </c>
      <c r="N91" s="11">
        <v>4.7080247999999996</v>
      </c>
      <c r="O91" s="11">
        <v>4.6740427000000002</v>
      </c>
      <c r="P91" s="11">
        <v>4.6421697000000002</v>
      </c>
      <c r="Q91" s="11">
        <v>4.6099766000000004</v>
      </c>
      <c r="R91" s="11">
        <v>4.5767832000000004</v>
      </c>
      <c r="S91" s="11">
        <v>4.5424455000000004</v>
      </c>
      <c r="T91" s="11">
        <v>4.506818</v>
      </c>
      <c r="U91" s="11">
        <v>4.4697553000000001</v>
      </c>
      <c r="V91" s="11">
        <v>4.4311135000000004</v>
      </c>
      <c r="W91" s="11">
        <v>4.3908443000000004</v>
      </c>
      <c r="X91" s="11">
        <v>4.3493982000000004</v>
      </c>
      <c r="Y91" s="11">
        <v>4.3073864000000004</v>
      </c>
      <c r="Z91" s="11">
        <v>4.2654186000000003</v>
      </c>
      <c r="AA91" s="11">
        <v>4.2241046000000004</v>
      </c>
      <c r="AB91" s="11">
        <v>4.1840555999999998</v>
      </c>
      <c r="AC91" s="11">
        <v>4.1457943999999998</v>
      </c>
      <c r="AD91" s="11">
        <v>4.1094204999999997</v>
      </c>
      <c r="AE91" s="11">
        <v>4.0749056000000001</v>
      </c>
      <c r="AF91" s="11">
        <v>4.0422203999999997</v>
      </c>
      <c r="AG91" s="11">
        <v>4.0113352999999998</v>
      </c>
      <c r="AH91" s="11">
        <v>3.9822220000000002</v>
      </c>
      <c r="AI91" s="11">
        <v>3.9548510000000001</v>
      </c>
      <c r="AJ91" s="11">
        <v>3.9291931</v>
      </c>
      <c r="AK91" s="11">
        <v>3.9052197999999998</v>
      </c>
      <c r="AL91" s="11">
        <v>3.8829017000000001</v>
      </c>
      <c r="AM91" s="11">
        <v>3.8622093999999998</v>
      </c>
      <c r="AN91" s="11">
        <v>3.8431144000000002</v>
      </c>
      <c r="AO91" s="11">
        <v>3.8255805000000001</v>
      </c>
      <c r="AP91" s="11">
        <v>3.8095412</v>
      </c>
      <c r="AQ91" s="11">
        <v>3.7949220000000001</v>
      </c>
      <c r="AR91" s="11">
        <v>3.7816481</v>
      </c>
      <c r="AS91" s="11">
        <v>3.7696443999999998</v>
      </c>
      <c r="AT91" s="11">
        <v>3.7588366999999998</v>
      </c>
      <c r="AU91" s="11">
        <v>3.7491498000000001</v>
      </c>
      <c r="AV91" s="11">
        <v>3.7405091000000001</v>
      </c>
      <c r="AW91" s="11">
        <v>3.7328397999999998</v>
      </c>
      <c r="AX91" s="11">
        <v>3.7260673</v>
      </c>
      <c r="AY91" s="11">
        <v>3.7201165999999999</v>
      </c>
      <c r="AZ91" s="11">
        <v>3.7149131</v>
      </c>
      <c r="BA91" s="11">
        <v>3.7103901000000001</v>
      </c>
      <c r="BB91" s="11">
        <v>3.7065166000000001</v>
      </c>
      <c r="BC91" s="11">
        <v>3.7032718</v>
      </c>
      <c r="BD91" s="11">
        <v>3.7006344000000002</v>
      </c>
      <c r="BE91" s="11">
        <v>3.6985836000000001</v>
      </c>
      <c r="BF91" s="11">
        <v>3.6970982000000001</v>
      </c>
      <c r="BG91" s="11">
        <v>3.6961572</v>
      </c>
      <c r="BH91" s="11">
        <v>3.6957396</v>
      </c>
      <c r="BI91" s="11">
        <v>3.6958243</v>
      </c>
      <c r="BJ91" s="11">
        <v>3.6963903</v>
      </c>
      <c r="BK91" s="11">
        <v>3.6974165999999999</v>
      </c>
      <c r="BL91" s="11">
        <v>3.6988821999999999</v>
      </c>
      <c r="BM91" s="11">
        <v>3.7159437999999998</v>
      </c>
      <c r="BN91" s="11">
        <v>3.7448667000000002</v>
      </c>
    </row>
    <row r="92" spans="1:66" x14ac:dyDescent="0.25">
      <c r="A92" s="5">
        <f t="shared" si="1"/>
        <v>45408</v>
      </c>
      <c r="B92" t="s">
        <v>915</v>
      </c>
      <c r="C92" s="3">
        <v>5.25</v>
      </c>
      <c r="D92" s="3">
        <v>5.1999000000000004</v>
      </c>
      <c r="E92" s="11">
        <v>5.1833989999999996</v>
      </c>
      <c r="F92" s="11">
        <v>5.1273596000000001</v>
      </c>
      <c r="G92" s="11">
        <v>5.0613728</v>
      </c>
      <c r="H92" s="11">
        <v>4.9962876999999999</v>
      </c>
      <c r="I92" s="11">
        <v>4.9372201000000002</v>
      </c>
      <c r="J92" s="11">
        <v>4.8830986999999997</v>
      </c>
      <c r="K92" s="11">
        <v>4.8324151000000004</v>
      </c>
      <c r="L92" s="11">
        <v>4.7846247999999996</v>
      </c>
      <c r="M92" s="11">
        <v>4.7396162999999998</v>
      </c>
      <c r="N92" s="11">
        <v>4.6972395999999996</v>
      </c>
      <c r="O92" s="11">
        <v>4.6569612999999999</v>
      </c>
      <c r="P92" s="11">
        <v>4.6180652999999996</v>
      </c>
      <c r="Q92" s="11">
        <v>4.5791943000000002</v>
      </c>
      <c r="R92" s="11">
        <v>4.5399928999999997</v>
      </c>
      <c r="S92" s="11">
        <v>4.5004806999999998</v>
      </c>
      <c r="T92" s="11">
        <v>4.4606759</v>
      </c>
      <c r="U92" s="11">
        <v>4.4205968999999996</v>
      </c>
      <c r="V92" s="11">
        <v>4.3802633000000002</v>
      </c>
      <c r="W92" s="11">
        <v>4.3397404000000002</v>
      </c>
      <c r="X92" s="11">
        <v>4.2993125000000001</v>
      </c>
      <c r="Y92" s="11">
        <v>4.2593281999999997</v>
      </c>
      <c r="Z92" s="11">
        <v>4.2201351000000003</v>
      </c>
      <c r="AA92" s="11">
        <v>4.1820804999999996</v>
      </c>
      <c r="AB92" s="11">
        <v>4.1455133000000002</v>
      </c>
      <c r="AC92" s="11">
        <v>4.1107205000000002</v>
      </c>
      <c r="AD92" s="11">
        <v>4.0777223999999999</v>
      </c>
      <c r="AE92" s="11">
        <v>4.0464669000000004</v>
      </c>
      <c r="AF92" s="11">
        <v>4.0169005999999996</v>
      </c>
      <c r="AG92" s="11">
        <v>3.9889703999999999</v>
      </c>
      <c r="AH92" s="11">
        <v>3.9626241000000002</v>
      </c>
      <c r="AI92" s="11">
        <v>3.9378082999999999</v>
      </c>
      <c r="AJ92" s="11">
        <v>3.9144698999999998</v>
      </c>
      <c r="AK92" s="11">
        <v>3.8925565999999998</v>
      </c>
      <c r="AL92" s="11">
        <v>3.8720151999999999</v>
      </c>
      <c r="AM92" s="11">
        <v>3.8527925000000001</v>
      </c>
      <c r="AN92" s="11">
        <v>3.8348361</v>
      </c>
      <c r="AO92" s="11">
        <v>3.8180934999999998</v>
      </c>
      <c r="AP92" s="11">
        <v>3.8025147000000001</v>
      </c>
      <c r="AQ92" s="11">
        <v>3.7880508000000002</v>
      </c>
      <c r="AR92" s="11">
        <v>3.7746523999999999</v>
      </c>
      <c r="AS92" s="11">
        <v>3.76227</v>
      </c>
      <c r="AT92" s="11">
        <v>3.7508547999999999</v>
      </c>
      <c r="AU92" s="11">
        <v>3.7403572999999999</v>
      </c>
      <c r="AV92" s="11">
        <v>3.7307283</v>
      </c>
      <c r="AW92" s="11">
        <v>3.7219186999999998</v>
      </c>
      <c r="AX92" s="11">
        <v>3.7138791000000002</v>
      </c>
      <c r="AY92" s="11">
        <v>3.7065603</v>
      </c>
      <c r="AZ92" s="11">
        <v>3.6999130999999998</v>
      </c>
      <c r="BA92" s="11">
        <v>3.6938936</v>
      </c>
      <c r="BB92" s="11">
        <v>3.6884817000000001</v>
      </c>
      <c r="BC92" s="11">
        <v>3.6836638000000002</v>
      </c>
      <c r="BD92" s="11">
        <v>3.6794262</v>
      </c>
      <c r="BE92" s="11">
        <v>3.6757553000000001</v>
      </c>
      <c r="BF92" s="11">
        <v>3.6726377000000001</v>
      </c>
      <c r="BG92" s="11">
        <v>3.6700596000000001</v>
      </c>
      <c r="BH92" s="11">
        <v>3.6680074</v>
      </c>
      <c r="BI92" s="11">
        <v>3.6664675</v>
      </c>
      <c r="BJ92" s="11">
        <v>3.6654263999999999</v>
      </c>
      <c r="BK92" s="11">
        <v>3.6648703999999999</v>
      </c>
      <c r="BL92" s="11">
        <v>3.6647859</v>
      </c>
      <c r="BM92" s="11">
        <v>3.6734401000000001</v>
      </c>
      <c r="BN92" s="11">
        <v>3.6957686000000001</v>
      </c>
    </row>
    <row r="93" spans="1:66" x14ac:dyDescent="0.25">
      <c r="A93" s="5">
        <f t="shared" si="1"/>
        <v>45411</v>
      </c>
      <c r="B93" t="s">
        <v>916</v>
      </c>
      <c r="C93" s="3">
        <v>5.25</v>
      </c>
      <c r="D93" s="3">
        <v>5.2</v>
      </c>
      <c r="E93" s="11">
        <v>5.1834258999999996</v>
      </c>
      <c r="F93" s="11">
        <v>5.1239276</v>
      </c>
      <c r="G93" s="11">
        <v>5.0540083999999998</v>
      </c>
      <c r="H93" s="11">
        <v>4.9841918999999999</v>
      </c>
      <c r="I93" s="11">
        <v>4.9195396999999996</v>
      </c>
      <c r="J93" s="11">
        <v>4.8592288999999997</v>
      </c>
      <c r="K93" s="11">
        <v>4.8028415999999998</v>
      </c>
      <c r="L93" s="11">
        <v>4.7510200999999999</v>
      </c>
      <c r="M93" s="11">
        <v>4.7043420999999999</v>
      </c>
      <c r="N93" s="11">
        <v>4.6626390000000004</v>
      </c>
      <c r="O93" s="11">
        <v>4.6250404999999999</v>
      </c>
      <c r="P93" s="11">
        <v>4.5901510999999999</v>
      </c>
      <c r="Q93" s="11">
        <v>4.5553888000000002</v>
      </c>
      <c r="R93" s="11">
        <v>4.5200608000000004</v>
      </c>
      <c r="S93" s="11">
        <v>4.4840773</v>
      </c>
      <c r="T93" s="11">
        <v>4.4473469999999997</v>
      </c>
      <c r="U93" s="11">
        <v>4.4097784000000004</v>
      </c>
      <c r="V93" s="11">
        <v>4.3712818000000002</v>
      </c>
      <c r="W93" s="11">
        <v>4.3318487000000001</v>
      </c>
      <c r="X93" s="11">
        <v>4.2918196999999996</v>
      </c>
      <c r="Y93" s="11">
        <v>4.2516283000000001</v>
      </c>
      <c r="Z93" s="11">
        <v>4.2117065</v>
      </c>
      <c r="AA93" s="11">
        <v>4.1724863000000001</v>
      </c>
      <c r="AB93" s="11">
        <v>4.1344013999999998</v>
      </c>
      <c r="AC93" s="11">
        <v>4.0978082000000002</v>
      </c>
      <c r="AD93" s="11">
        <v>4.0627611999999997</v>
      </c>
      <c r="AE93" s="11">
        <v>4.0292408000000002</v>
      </c>
      <c r="AF93" s="11">
        <v>3.9972259000000001</v>
      </c>
      <c r="AG93" s="11">
        <v>3.9666956</v>
      </c>
      <c r="AH93" s="11">
        <v>3.93763</v>
      </c>
      <c r="AI93" s="11">
        <v>3.9100082999999999</v>
      </c>
      <c r="AJ93" s="11">
        <v>3.8838094999999999</v>
      </c>
      <c r="AK93" s="11">
        <v>3.8590137000000002</v>
      </c>
      <c r="AL93" s="11">
        <v>3.8355999000000001</v>
      </c>
      <c r="AM93" s="11">
        <v>3.8135474999999999</v>
      </c>
      <c r="AN93" s="11">
        <v>3.7928362</v>
      </c>
      <c r="AO93" s="11">
        <v>3.7734420000000002</v>
      </c>
      <c r="AP93" s="11">
        <v>3.7553279000000002</v>
      </c>
      <c r="AQ93" s="11">
        <v>3.7384539999999999</v>
      </c>
      <c r="AR93" s="11">
        <v>3.7227798999999999</v>
      </c>
      <c r="AS93" s="11">
        <v>3.7082654000000002</v>
      </c>
      <c r="AT93" s="11">
        <v>3.6948705999999998</v>
      </c>
      <c r="AU93" s="11">
        <v>3.6825551999999999</v>
      </c>
      <c r="AV93" s="11">
        <v>3.6712788999999999</v>
      </c>
      <c r="AW93" s="11">
        <v>3.6610016999999999</v>
      </c>
      <c r="AX93" s="11">
        <v>3.6516834</v>
      </c>
      <c r="AY93" s="11">
        <v>3.6432837</v>
      </c>
      <c r="AZ93" s="11">
        <v>3.6357626000000001</v>
      </c>
      <c r="BA93" s="11">
        <v>3.6290817999999998</v>
      </c>
      <c r="BB93" s="11">
        <v>3.6232137999999998</v>
      </c>
      <c r="BC93" s="11">
        <v>3.6181355000000002</v>
      </c>
      <c r="BD93" s="11">
        <v>3.6138235999999999</v>
      </c>
      <c r="BE93" s="11">
        <v>3.6102549000000002</v>
      </c>
      <c r="BF93" s="11">
        <v>3.6074060999999999</v>
      </c>
      <c r="BG93" s="11">
        <v>3.6052540999999998</v>
      </c>
      <c r="BH93" s="11">
        <v>3.6037754</v>
      </c>
      <c r="BI93" s="11">
        <v>3.6029469999999999</v>
      </c>
      <c r="BJ93" s="11">
        <v>3.6027455000000002</v>
      </c>
      <c r="BK93" s="11">
        <v>3.6031477999999999</v>
      </c>
      <c r="BL93" s="11">
        <v>3.6041305000000001</v>
      </c>
      <c r="BM93" s="11">
        <v>3.6208908000000002</v>
      </c>
      <c r="BN93" s="11">
        <v>3.6525416000000002</v>
      </c>
    </row>
    <row r="94" spans="1:66" x14ac:dyDescent="0.25">
      <c r="A94" s="5">
        <f t="shared" si="1"/>
        <v>45412</v>
      </c>
      <c r="B94" t="s">
        <v>917</v>
      </c>
      <c r="C94" s="3">
        <v>5.25</v>
      </c>
      <c r="D94" s="3">
        <v>5.1997999999999998</v>
      </c>
      <c r="E94" s="11">
        <v>5.1851984</v>
      </c>
      <c r="F94" s="11">
        <v>5.1353901000000004</v>
      </c>
      <c r="G94" s="11">
        <v>5.0750351</v>
      </c>
      <c r="H94" s="11">
        <v>5.0131968999999996</v>
      </c>
      <c r="I94" s="11">
        <v>4.9560019000000004</v>
      </c>
      <c r="J94" s="11">
        <v>4.9029444</v>
      </c>
      <c r="K94" s="11">
        <v>4.8531221000000002</v>
      </c>
      <c r="L94" s="11">
        <v>4.8068704000000002</v>
      </c>
      <c r="M94" s="11">
        <v>4.7649857000000004</v>
      </c>
      <c r="N94" s="11">
        <v>4.7277091000000002</v>
      </c>
      <c r="O94" s="11">
        <v>4.6945418999999999</v>
      </c>
      <c r="P94" s="11">
        <v>4.6642637000000002</v>
      </c>
      <c r="Q94" s="11">
        <v>4.6347699999999996</v>
      </c>
      <c r="R94" s="11">
        <v>4.6051972000000001</v>
      </c>
      <c r="S94" s="11">
        <v>4.5750715</v>
      </c>
      <c r="T94" s="11">
        <v>4.5439182999999996</v>
      </c>
      <c r="U94" s="11">
        <v>4.5112626000000002</v>
      </c>
      <c r="V94" s="11">
        <v>4.4766309</v>
      </c>
      <c r="W94" s="11">
        <v>4.4397057999999996</v>
      </c>
      <c r="X94" s="11">
        <v>4.4009004999999997</v>
      </c>
      <c r="Y94" s="11">
        <v>4.3608415000000003</v>
      </c>
      <c r="Z94" s="11">
        <v>4.3201536000000003</v>
      </c>
      <c r="AA94" s="11">
        <v>4.2794619000000003</v>
      </c>
      <c r="AB94" s="11">
        <v>4.2393928000000001</v>
      </c>
      <c r="AC94" s="11">
        <v>4.2004720999999998</v>
      </c>
      <c r="AD94" s="11">
        <v>4.1628303000000004</v>
      </c>
      <c r="AE94" s="11">
        <v>4.1264998000000004</v>
      </c>
      <c r="AF94" s="11">
        <v>4.0915122000000004</v>
      </c>
      <c r="AG94" s="11">
        <v>4.0578985999999997</v>
      </c>
      <c r="AH94" s="11">
        <v>4.0256917000000003</v>
      </c>
      <c r="AI94" s="11">
        <v>3.9949227</v>
      </c>
      <c r="AJ94" s="11">
        <v>3.9656232</v>
      </c>
      <c r="AK94" s="11">
        <v>3.9378256</v>
      </c>
      <c r="AL94" s="11">
        <v>3.9115612</v>
      </c>
      <c r="AM94" s="11">
        <v>3.8868615000000002</v>
      </c>
      <c r="AN94" s="11">
        <v>3.8637589999999999</v>
      </c>
      <c r="AO94" s="11">
        <v>3.8422691000000002</v>
      </c>
      <c r="AP94" s="11">
        <v>3.8223444999999998</v>
      </c>
      <c r="AQ94" s="11">
        <v>3.8039223999999998</v>
      </c>
      <c r="AR94" s="11">
        <v>3.7869397</v>
      </c>
      <c r="AS94" s="11">
        <v>3.7713331000000001</v>
      </c>
      <c r="AT94" s="11">
        <v>3.7570397999999998</v>
      </c>
      <c r="AU94" s="11">
        <v>3.7439966999999998</v>
      </c>
      <c r="AV94" s="11">
        <v>3.7321404</v>
      </c>
      <c r="AW94" s="11">
        <v>3.7214082999999998</v>
      </c>
      <c r="AX94" s="11">
        <v>3.7117369999999998</v>
      </c>
      <c r="AY94" s="11">
        <v>3.7030634999999998</v>
      </c>
      <c r="AZ94" s="11">
        <v>3.6953247999999999</v>
      </c>
      <c r="BA94" s="11">
        <v>3.6884621000000002</v>
      </c>
      <c r="BB94" s="11">
        <v>3.6824393999999998</v>
      </c>
      <c r="BC94" s="11">
        <v>3.6772285999999998</v>
      </c>
      <c r="BD94" s="11">
        <v>3.6728014</v>
      </c>
      <c r="BE94" s="11">
        <v>3.6691297</v>
      </c>
      <c r="BF94" s="11">
        <v>3.6661853</v>
      </c>
      <c r="BG94" s="11">
        <v>3.6639398999999999</v>
      </c>
      <c r="BH94" s="11">
        <v>3.6623654000000001</v>
      </c>
      <c r="BI94" s="11">
        <v>3.6614336000000001</v>
      </c>
      <c r="BJ94" s="11">
        <v>3.6611163000000002</v>
      </c>
      <c r="BK94" s="11">
        <v>3.6613851999999998</v>
      </c>
      <c r="BL94" s="11">
        <v>3.6622123000000002</v>
      </c>
      <c r="BM94" s="11">
        <v>3.6775546000000001</v>
      </c>
      <c r="BN94" s="11">
        <v>3.707335</v>
      </c>
    </row>
    <row r="95" spans="1:66" x14ac:dyDescent="0.25">
      <c r="A95" s="5">
        <f t="shared" si="1"/>
        <v>45413</v>
      </c>
      <c r="B95" t="s">
        <v>918</v>
      </c>
      <c r="C95" s="3">
        <v>5.25</v>
      </c>
      <c r="D95" s="3">
        <v>5.2</v>
      </c>
      <c r="E95" s="11">
        <v>5.1827866</v>
      </c>
      <c r="F95" s="11">
        <v>5.1287642</v>
      </c>
      <c r="G95" s="11">
        <v>5.0675024000000004</v>
      </c>
      <c r="H95" s="11">
        <v>5.0072866999999999</v>
      </c>
      <c r="I95" s="11">
        <v>4.9530056</v>
      </c>
      <c r="J95" s="11">
        <v>4.9038240999999996</v>
      </c>
      <c r="K95" s="11">
        <v>4.8592301000000004</v>
      </c>
      <c r="L95" s="11">
        <v>4.8197239999999999</v>
      </c>
      <c r="M95" s="11">
        <v>4.7856904</v>
      </c>
      <c r="N95" s="11">
        <v>4.7568691999999997</v>
      </c>
      <c r="O95" s="11">
        <v>4.7318106000000002</v>
      </c>
      <c r="P95" s="11">
        <v>4.7086454</v>
      </c>
      <c r="Q95" s="11">
        <v>4.6842318000000001</v>
      </c>
      <c r="R95" s="11">
        <v>4.6576072999999996</v>
      </c>
      <c r="S95" s="11">
        <v>4.6284926999999998</v>
      </c>
      <c r="T95" s="11">
        <v>4.5966079999999998</v>
      </c>
      <c r="U95" s="11">
        <v>4.5616732000000004</v>
      </c>
      <c r="V95" s="11">
        <v>4.5234093</v>
      </c>
      <c r="W95" s="11">
        <v>4.4816766000000001</v>
      </c>
      <c r="X95" s="11">
        <v>4.4371305000000003</v>
      </c>
      <c r="Y95" s="11">
        <v>4.3907074000000001</v>
      </c>
      <c r="Z95" s="11">
        <v>4.3433425000000003</v>
      </c>
      <c r="AA95" s="11">
        <v>4.2959711</v>
      </c>
      <c r="AB95" s="11">
        <v>4.2495301000000003</v>
      </c>
      <c r="AC95" s="11">
        <v>4.2048014</v>
      </c>
      <c r="AD95" s="11">
        <v>4.1619542000000003</v>
      </c>
      <c r="AE95" s="11">
        <v>4.1210057999999998</v>
      </c>
      <c r="AF95" s="11">
        <v>4.0819723000000003</v>
      </c>
      <c r="AG95" s="11">
        <v>4.0448696000000002</v>
      </c>
      <c r="AH95" s="11">
        <v>4.0097149999999999</v>
      </c>
      <c r="AI95" s="11">
        <v>3.9765245</v>
      </c>
      <c r="AJ95" s="11">
        <v>3.9453141</v>
      </c>
      <c r="AK95" s="11">
        <v>3.9161011000000001</v>
      </c>
      <c r="AL95" s="11">
        <v>3.8889014</v>
      </c>
      <c r="AM95" s="11">
        <v>3.8637310999999999</v>
      </c>
      <c r="AN95" s="11">
        <v>3.8406074000000001</v>
      </c>
      <c r="AO95" s="11">
        <v>3.8195309000000002</v>
      </c>
      <c r="AP95" s="11">
        <v>3.8004196000000001</v>
      </c>
      <c r="AQ95" s="11">
        <v>3.7831643000000001</v>
      </c>
      <c r="AR95" s="11">
        <v>3.7676552000000001</v>
      </c>
      <c r="AS95" s="11">
        <v>3.7537824</v>
      </c>
      <c r="AT95" s="11">
        <v>3.7414366999999999</v>
      </c>
      <c r="AU95" s="11">
        <v>3.7305082999999999</v>
      </c>
      <c r="AV95" s="11">
        <v>3.7208874000000001</v>
      </c>
      <c r="AW95" s="11">
        <v>3.7124647</v>
      </c>
      <c r="AX95" s="11">
        <v>3.7051303</v>
      </c>
      <c r="AY95" s="11">
        <v>3.6987746000000001</v>
      </c>
      <c r="AZ95" s="11">
        <v>3.6932879999999999</v>
      </c>
      <c r="BA95" s="11">
        <v>3.6885716</v>
      </c>
      <c r="BB95" s="11">
        <v>3.6845773999999998</v>
      </c>
      <c r="BC95" s="11">
        <v>3.6812735999999999</v>
      </c>
      <c r="BD95" s="11">
        <v>3.6786281000000001</v>
      </c>
      <c r="BE95" s="11">
        <v>3.6766087999999999</v>
      </c>
      <c r="BF95" s="11">
        <v>3.6751838000000001</v>
      </c>
      <c r="BG95" s="11">
        <v>3.6743209999999999</v>
      </c>
      <c r="BH95" s="11">
        <v>3.6739883999999998</v>
      </c>
      <c r="BI95" s="11">
        <v>3.6741538999999999</v>
      </c>
      <c r="BJ95" s="11">
        <v>3.6747855</v>
      </c>
      <c r="BK95" s="11">
        <v>3.6758511999999999</v>
      </c>
      <c r="BL95" s="11">
        <v>3.6773189999999998</v>
      </c>
      <c r="BM95" s="11">
        <v>3.6934513</v>
      </c>
      <c r="BN95" s="11">
        <v>3.7200886999999998</v>
      </c>
    </row>
    <row r="96" spans="1:66" x14ac:dyDescent="0.25">
      <c r="A96" s="5">
        <f t="shared" si="1"/>
        <v>45414</v>
      </c>
      <c r="B96" t="s">
        <v>919</v>
      </c>
      <c r="C96" s="3">
        <v>5.25</v>
      </c>
      <c r="D96" s="3">
        <v>5.2</v>
      </c>
      <c r="E96" s="11">
        <v>5.1741704999999998</v>
      </c>
      <c r="F96" s="11">
        <v>5.1119748999999999</v>
      </c>
      <c r="G96" s="11">
        <v>5.0426335</v>
      </c>
      <c r="H96" s="11">
        <v>4.9745910000000002</v>
      </c>
      <c r="I96" s="11">
        <v>4.9122592000000003</v>
      </c>
      <c r="J96" s="11">
        <v>4.8541115000000001</v>
      </c>
      <c r="K96" s="11">
        <v>4.7988716</v>
      </c>
      <c r="L96" s="11">
        <v>4.7467104999999998</v>
      </c>
      <c r="M96" s="11">
        <v>4.6980158999999997</v>
      </c>
      <c r="N96" s="11">
        <v>4.6530750999999997</v>
      </c>
      <c r="O96" s="11">
        <v>4.6116254999999997</v>
      </c>
      <c r="P96" s="11">
        <v>4.5729799</v>
      </c>
      <c r="Q96" s="11">
        <v>4.5358590999999997</v>
      </c>
      <c r="R96" s="11">
        <v>4.4995468000000001</v>
      </c>
      <c r="S96" s="11">
        <v>4.4635185000000002</v>
      </c>
      <c r="T96" s="11">
        <v>4.4272486999999998</v>
      </c>
      <c r="U96" s="11">
        <v>4.3902118999999997</v>
      </c>
      <c r="V96" s="11">
        <v>4.3518838000000004</v>
      </c>
      <c r="W96" s="11">
        <v>4.3118853000000001</v>
      </c>
      <c r="X96" s="11">
        <v>4.2705883</v>
      </c>
      <c r="Y96" s="11">
        <v>4.2286057000000001</v>
      </c>
      <c r="Z96" s="11">
        <v>4.1865490999999997</v>
      </c>
      <c r="AA96" s="11">
        <v>4.1450303999999996</v>
      </c>
      <c r="AB96" s="11">
        <v>4.1046626000000002</v>
      </c>
      <c r="AC96" s="11">
        <v>4.0659808999999996</v>
      </c>
      <c r="AD96" s="11">
        <v>4.0291091999999997</v>
      </c>
      <c r="AE96" s="11">
        <v>3.9940343</v>
      </c>
      <c r="AF96" s="11">
        <v>3.9607420000000002</v>
      </c>
      <c r="AG96" s="11">
        <v>3.9292180000000001</v>
      </c>
      <c r="AH96" s="11">
        <v>3.8994490000000002</v>
      </c>
      <c r="AI96" s="11">
        <v>3.8714208999999999</v>
      </c>
      <c r="AJ96" s="11">
        <v>3.8451192999999999</v>
      </c>
      <c r="AK96" s="11">
        <v>3.8205309999999999</v>
      </c>
      <c r="AL96" s="11">
        <v>3.7976416999999998</v>
      </c>
      <c r="AM96" s="11">
        <v>3.7764372000000002</v>
      </c>
      <c r="AN96" s="11">
        <v>3.7569042000000001</v>
      </c>
      <c r="AO96" s="11">
        <v>3.7390188000000002</v>
      </c>
      <c r="AP96" s="11">
        <v>3.7227104999999998</v>
      </c>
      <c r="AQ96" s="11">
        <v>3.7078948999999999</v>
      </c>
      <c r="AR96" s="11">
        <v>3.6944870999999999</v>
      </c>
      <c r="AS96" s="11">
        <v>3.6824024</v>
      </c>
      <c r="AT96" s="11">
        <v>3.6715564000000001</v>
      </c>
      <c r="AU96" s="11">
        <v>3.6618640999999998</v>
      </c>
      <c r="AV96" s="11">
        <v>3.6532409000000001</v>
      </c>
      <c r="AW96" s="11">
        <v>3.6456021999999999</v>
      </c>
      <c r="AX96" s="11">
        <v>3.6388633000000001</v>
      </c>
      <c r="AY96" s="11">
        <v>3.6329395</v>
      </c>
      <c r="AZ96" s="11">
        <v>3.6277461</v>
      </c>
      <c r="BA96" s="11">
        <v>3.6232082000000001</v>
      </c>
      <c r="BB96" s="11">
        <v>3.6192940999999998</v>
      </c>
      <c r="BC96" s="11">
        <v>3.6159842000000002</v>
      </c>
      <c r="BD96" s="11">
        <v>3.6132585000000002</v>
      </c>
      <c r="BE96" s="11">
        <v>3.6110975000000001</v>
      </c>
      <c r="BF96" s="11">
        <v>3.6094814</v>
      </c>
      <c r="BG96" s="11">
        <v>3.6083902999999999</v>
      </c>
      <c r="BH96" s="11">
        <v>3.6078046000000001</v>
      </c>
      <c r="BI96" s="11">
        <v>3.6077045000000001</v>
      </c>
      <c r="BJ96" s="11">
        <v>3.6080701999999998</v>
      </c>
      <c r="BK96" s="11">
        <v>3.6088821000000002</v>
      </c>
      <c r="BL96" s="11">
        <v>3.6101204</v>
      </c>
      <c r="BM96" s="11">
        <v>3.6256550000000001</v>
      </c>
      <c r="BN96" s="11">
        <v>3.6531242000000002</v>
      </c>
    </row>
    <row r="97" spans="1:66" x14ac:dyDescent="0.25">
      <c r="A97" s="5">
        <f t="shared" si="1"/>
        <v>45415</v>
      </c>
      <c r="B97" t="s">
        <v>920</v>
      </c>
      <c r="C97" s="3">
        <v>5.25</v>
      </c>
      <c r="D97" s="3">
        <v>5.2000999999999999</v>
      </c>
      <c r="E97" s="11">
        <v>5.1712702000000004</v>
      </c>
      <c r="F97" s="11">
        <v>5.1003635000000003</v>
      </c>
      <c r="G97" s="11">
        <v>5.0239675999999998</v>
      </c>
      <c r="H97" s="11">
        <v>4.9492633000000001</v>
      </c>
      <c r="I97" s="11">
        <v>4.8792355000000001</v>
      </c>
      <c r="J97" s="11">
        <v>4.8124830999999997</v>
      </c>
      <c r="K97" s="11">
        <v>4.7483960999999999</v>
      </c>
      <c r="L97" s="11">
        <v>4.6876537999999996</v>
      </c>
      <c r="M97" s="11">
        <v>4.6308990999999997</v>
      </c>
      <c r="N97" s="11">
        <v>4.5782889999999998</v>
      </c>
      <c r="O97" s="11">
        <v>4.5293833000000001</v>
      </c>
      <c r="P97" s="11">
        <v>4.4832177</v>
      </c>
      <c r="Q97" s="11">
        <v>4.4378251000000004</v>
      </c>
      <c r="R97" s="11">
        <v>4.3926939999999997</v>
      </c>
      <c r="S97" s="11">
        <v>4.3479185999999999</v>
      </c>
      <c r="T97" s="11">
        <v>4.3035917000000001</v>
      </c>
      <c r="U97" s="11">
        <v>4.2598064999999998</v>
      </c>
      <c r="V97" s="11">
        <v>4.2166573999999999</v>
      </c>
      <c r="W97" s="11">
        <v>4.1742531999999999</v>
      </c>
      <c r="X97" s="11">
        <v>4.1327758000000001</v>
      </c>
      <c r="Y97" s="11">
        <v>4.0924297000000003</v>
      </c>
      <c r="Z97" s="11">
        <v>4.0534181</v>
      </c>
      <c r="AA97" s="11">
        <v>4.0159440000000002</v>
      </c>
      <c r="AB97" s="11">
        <v>3.9802119</v>
      </c>
      <c r="AC97" s="11">
        <v>3.9463881999999999</v>
      </c>
      <c r="AD97" s="11">
        <v>3.9144595</v>
      </c>
      <c r="AE97" s="11">
        <v>3.8843591000000002</v>
      </c>
      <c r="AF97" s="11">
        <v>3.8560189999999999</v>
      </c>
      <c r="AG97" s="11">
        <v>3.8293713</v>
      </c>
      <c r="AH97" s="11">
        <v>3.8043490000000002</v>
      </c>
      <c r="AI97" s="11">
        <v>3.7808842999999999</v>
      </c>
      <c r="AJ97" s="11">
        <v>3.7589093999999998</v>
      </c>
      <c r="AK97" s="11">
        <v>3.7383571999999998</v>
      </c>
      <c r="AL97" s="11">
        <v>3.7191599000000002</v>
      </c>
      <c r="AM97" s="11">
        <v>3.7012497</v>
      </c>
      <c r="AN97" s="11">
        <v>3.6845593999999999</v>
      </c>
      <c r="AO97" s="11">
        <v>3.669025</v>
      </c>
      <c r="AP97" s="11">
        <v>3.6545988999999999</v>
      </c>
      <c r="AQ97" s="11">
        <v>3.6412384000000002</v>
      </c>
      <c r="AR97" s="11">
        <v>3.6289004</v>
      </c>
      <c r="AS97" s="11">
        <v>3.6175419</v>
      </c>
      <c r="AT97" s="11">
        <v>3.6071200999999999</v>
      </c>
      <c r="AU97" s="11">
        <v>3.5975920000000001</v>
      </c>
      <c r="AV97" s="11">
        <v>3.5889145999999998</v>
      </c>
      <c r="AW97" s="11">
        <v>3.5810450999999999</v>
      </c>
      <c r="AX97" s="11">
        <v>3.5739404000000001</v>
      </c>
      <c r="AY97" s="11">
        <v>3.5675576000000002</v>
      </c>
      <c r="AZ97" s="11">
        <v>3.5618538000000002</v>
      </c>
      <c r="BA97" s="11">
        <v>3.5567901000000002</v>
      </c>
      <c r="BB97" s="11">
        <v>3.5523454000000001</v>
      </c>
      <c r="BC97" s="11">
        <v>3.5485036999999999</v>
      </c>
      <c r="BD97" s="11">
        <v>3.5452488999999998</v>
      </c>
      <c r="BE97" s="11">
        <v>3.5425648000000001</v>
      </c>
      <c r="BF97" s="11">
        <v>3.5404353</v>
      </c>
      <c r="BG97" s="11">
        <v>3.5388445000000002</v>
      </c>
      <c r="BH97" s="11">
        <v>3.5377760999999999</v>
      </c>
      <c r="BI97" s="11">
        <v>3.5372140999999999</v>
      </c>
      <c r="BJ97" s="11">
        <v>3.5371424999999999</v>
      </c>
      <c r="BK97" s="11">
        <v>3.5375450000000002</v>
      </c>
      <c r="BL97" s="11">
        <v>3.5384055999999999</v>
      </c>
      <c r="BM97" s="11">
        <v>3.5524607000000001</v>
      </c>
      <c r="BN97" s="11">
        <v>3.5799984999999999</v>
      </c>
    </row>
    <row r="98" spans="1:66" x14ac:dyDescent="0.25">
      <c r="A98" s="5">
        <f t="shared" si="1"/>
        <v>45418</v>
      </c>
      <c r="B98" t="s">
        <v>921</v>
      </c>
      <c r="C98" s="3">
        <v>5.25</v>
      </c>
      <c r="D98" s="3" t="e">
        <v>#N/A</v>
      </c>
      <c r="E98" s="11" t="e">
        <v>#N/A</v>
      </c>
      <c r="F98" s="11" t="e">
        <v>#N/A</v>
      </c>
      <c r="G98" s="11" t="e">
        <v>#N/A</v>
      </c>
      <c r="H98" s="11" t="e">
        <v>#N/A</v>
      </c>
      <c r="I98" s="11" t="e">
        <v>#N/A</v>
      </c>
      <c r="J98" s="11" t="e">
        <v>#N/A</v>
      </c>
      <c r="K98" s="11" t="e">
        <v>#N/A</v>
      </c>
      <c r="L98" s="11" t="e">
        <v>#N/A</v>
      </c>
      <c r="M98" s="11" t="e">
        <v>#N/A</v>
      </c>
      <c r="N98" s="11" t="e">
        <v>#N/A</v>
      </c>
      <c r="O98" s="11" t="e">
        <v>#N/A</v>
      </c>
      <c r="P98" s="11" t="e">
        <v>#N/A</v>
      </c>
      <c r="Q98" s="11" t="e">
        <v>#N/A</v>
      </c>
      <c r="R98" s="11" t="e">
        <v>#N/A</v>
      </c>
      <c r="S98" s="11" t="e">
        <v>#N/A</v>
      </c>
      <c r="T98" s="11" t="e">
        <v>#N/A</v>
      </c>
      <c r="U98" s="11" t="e">
        <v>#N/A</v>
      </c>
      <c r="V98" s="11" t="e">
        <v>#N/A</v>
      </c>
      <c r="W98" s="11" t="e">
        <v>#N/A</v>
      </c>
      <c r="X98" s="11" t="e">
        <v>#N/A</v>
      </c>
      <c r="Y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D98" s="11" t="e">
        <v>#N/A</v>
      </c>
      <c r="AE98" s="11" t="e">
        <v>#N/A</v>
      </c>
      <c r="AF98" s="11" t="e">
        <v>#N/A</v>
      </c>
      <c r="AG98" s="11" t="e">
        <v>#N/A</v>
      </c>
      <c r="AH98" s="11" t="e">
        <v>#N/A</v>
      </c>
      <c r="AI98" s="11" t="e">
        <v>#N/A</v>
      </c>
      <c r="AJ98" s="11" t="e">
        <v>#N/A</v>
      </c>
      <c r="AK98" s="11" t="e">
        <v>#N/A</v>
      </c>
      <c r="AL98" s="11" t="e">
        <v>#N/A</v>
      </c>
      <c r="AM98" s="11" t="e">
        <v>#N/A</v>
      </c>
      <c r="AN98" s="11" t="e">
        <v>#N/A</v>
      </c>
      <c r="AO98" s="11" t="e">
        <v>#N/A</v>
      </c>
      <c r="AP98" s="11" t="e">
        <v>#N/A</v>
      </c>
      <c r="AQ98" s="11" t="e">
        <v>#N/A</v>
      </c>
      <c r="AR98" s="11" t="e">
        <v>#N/A</v>
      </c>
      <c r="AS98" s="11" t="e">
        <v>#N/A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X98" s="11" t="e">
        <v>#N/A</v>
      </c>
      <c r="AY98" s="11" t="e">
        <v>#N/A</v>
      </c>
      <c r="AZ98" s="11" t="e">
        <v>#N/A</v>
      </c>
      <c r="BA98" s="11" t="e">
        <v>#N/A</v>
      </c>
      <c r="BB98" s="11" t="e">
        <v>#N/A</v>
      </c>
      <c r="BC98" s="11" t="e">
        <v>#N/A</v>
      </c>
      <c r="BD98" s="11" t="e">
        <v>#N/A</v>
      </c>
      <c r="BE98" s="11" t="e">
        <v>#N/A</v>
      </c>
      <c r="BF98" s="11" t="e">
        <v>#N/A</v>
      </c>
      <c r="BG98" s="11" t="e">
        <v>#N/A</v>
      </c>
      <c r="BH98" s="11" t="e">
        <v>#N/A</v>
      </c>
      <c r="BI98" s="11" t="e">
        <v>#N/A</v>
      </c>
      <c r="BJ98" s="11" t="e">
        <v>#N/A</v>
      </c>
      <c r="BK98" s="11" t="e">
        <v>#N/A</v>
      </c>
      <c r="BL98" s="11" t="e">
        <v>#N/A</v>
      </c>
      <c r="BM98" s="11" t="e">
        <v>#N/A</v>
      </c>
      <c r="BN98" s="11" t="e">
        <v>#N/A</v>
      </c>
    </row>
    <row r="99" spans="1:66" x14ac:dyDescent="0.25">
      <c r="A99" s="5">
        <f t="shared" si="1"/>
        <v>45419</v>
      </c>
      <c r="B99" t="s">
        <v>922</v>
      </c>
      <c r="C99" s="3">
        <v>5.25</v>
      </c>
      <c r="D99" s="3">
        <v>5.2</v>
      </c>
      <c r="E99" s="11">
        <v>5.1658607999999999</v>
      </c>
      <c r="F99" s="11">
        <v>5.0926656000000001</v>
      </c>
      <c r="G99" s="11">
        <v>5.0167811999999996</v>
      </c>
      <c r="H99" s="11">
        <v>4.9418597999999996</v>
      </c>
      <c r="I99" s="11">
        <v>4.8687040000000001</v>
      </c>
      <c r="J99" s="11">
        <v>4.7956925000000004</v>
      </c>
      <c r="K99" s="11">
        <v>4.7232078</v>
      </c>
      <c r="L99" s="11">
        <v>4.6533796000000001</v>
      </c>
      <c r="M99" s="11">
        <v>4.5881558</v>
      </c>
      <c r="N99" s="11">
        <v>4.5286464000000004</v>
      </c>
      <c r="O99" s="11">
        <v>4.4751232999999999</v>
      </c>
      <c r="P99" s="11">
        <v>4.4268951999999997</v>
      </c>
      <c r="Q99" s="11">
        <v>4.3825152000000003</v>
      </c>
      <c r="R99" s="11">
        <v>4.3410095000000002</v>
      </c>
      <c r="S99" s="11">
        <v>4.3015751</v>
      </c>
      <c r="T99" s="11">
        <v>4.2634071000000002</v>
      </c>
      <c r="U99" s="11">
        <v>4.2257011000000002</v>
      </c>
      <c r="V99" s="11">
        <v>4.1876536</v>
      </c>
      <c r="W99" s="11">
        <v>4.1486330999999996</v>
      </c>
      <c r="X99" s="11">
        <v>4.1088110999999996</v>
      </c>
      <c r="Y99" s="11">
        <v>4.0685929999999999</v>
      </c>
      <c r="Z99" s="11">
        <v>4.0283828000000002</v>
      </c>
      <c r="AA99" s="11">
        <v>3.9885845999999998</v>
      </c>
      <c r="AB99" s="11">
        <v>3.9496039000000001</v>
      </c>
      <c r="AC99" s="11">
        <v>3.9117837</v>
      </c>
      <c r="AD99" s="11">
        <v>3.8752230999999999</v>
      </c>
      <c r="AE99" s="11">
        <v>3.8399614</v>
      </c>
      <c r="AF99" s="11">
        <v>3.8060366000000001</v>
      </c>
      <c r="AG99" s="11">
        <v>3.7734869999999998</v>
      </c>
      <c r="AH99" s="11">
        <v>3.7423516000000001</v>
      </c>
      <c r="AI99" s="11">
        <v>3.7126687</v>
      </c>
      <c r="AJ99" s="11">
        <v>3.6844763</v>
      </c>
      <c r="AK99" s="11">
        <v>3.6578135999999999</v>
      </c>
      <c r="AL99" s="11">
        <v>3.6327188000000001</v>
      </c>
      <c r="AM99" s="11">
        <v>3.6092300000000002</v>
      </c>
      <c r="AN99" s="11">
        <v>3.5873862999999999</v>
      </c>
      <c r="AO99" s="11">
        <v>3.5672085</v>
      </c>
      <c r="AP99" s="11">
        <v>3.5486485000000001</v>
      </c>
      <c r="AQ99" s="11">
        <v>3.5316413</v>
      </c>
      <c r="AR99" s="11">
        <v>3.5161215000000001</v>
      </c>
      <c r="AS99" s="11">
        <v>3.5020234000000001</v>
      </c>
      <c r="AT99" s="11">
        <v>3.4892821000000001</v>
      </c>
      <c r="AU99" s="11">
        <v>3.4778321000000001</v>
      </c>
      <c r="AV99" s="11">
        <v>3.4676079</v>
      </c>
      <c r="AW99" s="11">
        <v>3.4585444999999999</v>
      </c>
      <c r="AX99" s="11">
        <v>3.4505764000000001</v>
      </c>
      <c r="AY99" s="11">
        <v>3.4436382999999999</v>
      </c>
      <c r="AZ99" s="11">
        <v>3.4376647999999999</v>
      </c>
      <c r="BA99" s="11">
        <v>3.4325950000000001</v>
      </c>
      <c r="BB99" s="11">
        <v>3.4283888999999999</v>
      </c>
      <c r="BC99" s="11">
        <v>3.4250132999999998</v>
      </c>
      <c r="BD99" s="11">
        <v>3.4224345999999999</v>
      </c>
      <c r="BE99" s="11">
        <v>3.4206194000000001</v>
      </c>
      <c r="BF99" s="11">
        <v>3.4195343999999999</v>
      </c>
      <c r="BG99" s="11">
        <v>3.4191460999999999</v>
      </c>
      <c r="BH99" s="11">
        <v>3.4194209999999998</v>
      </c>
      <c r="BI99" s="11">
        <v>3.4203258000000001</v>
      </c>
      <c r="BJ99" s="11">
        <v>3.421827</v>
      </c>
      <c r="BK99" s="11">
        <v>3.4238911999999999</v>
      </c>
      <c r="BL99" s="11">
        <v>3.426485</v>
      </c>
      <c r="BM99" s="11">
        <v>3.4516748000000002</v>
      </c>
      <c r="BN99" s="11">
        <v>3.4898220000000002</v>
      </c>
    </row>
    <row r="100" spans="1:66" x14ac:dyDescent="0.25">
      <c r="A100" s="5">
        <f t="shared" si="1"/>
        <v>45420</v>
      </c>
      <c r="B100" t="s">
        <v>923</v>
      </c>
      <c r="C100" s="3">
        <v>5.25</v>
      </c>
      <c r="D100" s="3">
        <v>5.2</v>
      </c>
      <c r="E100" s="11">
        <v>5.1566669000000003</v>
      </c>
      <c r="F100" s="11">
        <v>5.0761636000000001</v>
      </c>
      <c r="G100" s="11">
        <v>4.9978420000000003</v>
      </c>
      <c r="H100" s="11">
        <v>4.9231594000000003</v>
      </c>
      <c r="I100" s="11">
        <v>4.8509447999999997</v>
      </c>
      <c r="J100" s="11">
        <v>4.7793498000000003</v>
      </c>
      <c r="K100" s="11">
        <v>4.7094934999999998</v>
      </c>
      <c r="L100" s="11">
        <v>4.6441851999999999</v>
      </c>
      <c r="M100" s="11">
        <v>4.5851154999999997</v>
      </c>
      <c r="N100" s="11">
        <v>4.5327786000000003</v>
      </c>
      <c r="O100" s="11">
        <v>4.4861275000000003</v>
      </c>
      <c r="P100" s="11">
        <v>4.4436754000000001</v>
      </c>
      <c r="Q100" s="11">
        <v>4.4026642999999996</v>
      </c>
      <c r="R100" s="11">
        <v>4.3621283000000002</v>
      </c>
      <c r="S100" s="11">
        <v>4.3216843999999996</v>
      </c>
      <c r="T100" s="11">
        <v>4.2809480000000004</v>
      </c>
      <c r="U100" s="11">
        <v>4.2395345000000004</v>
      </c>
      <c r="V100" s="11">
        <v>4.1970609000000003</v>
      </c>
      <c r="W100" s="11">
        <v>4.1532546000000004</v>
      </c>
      <c r="X100" s="11">
        <v>4.1084778999999996</v>
      </c>
      <c r="Y100" s="11">
        <v>4.0633179999999998</v>
      </c>
      <c r="Z100" s="11">
        <v>4.0183606000000003</v>
      </c>
      <c r="AA100" s="11">
        <v>3.9741917</v>
      </c>
      <c r="AB100" s="11">
        <v>3.9313984999999998</v>
      </c>
      <c r="AC100" s="11">
        <v>3.8904668</v>
      </c>
      <c r="AD100" s="11">
        <v>3.8514819999999999</v>
      </c>
      <c r="AE100" s="11">
        <v>3.8144311000000002</v>
      </c>
      <c r="AF100" s="11">
        <v>3.7792992999999999</v>
      </c>
      <c r="AG100" s="11">
        <v>3.7460722</v>
      </c>
      <c r="AH100" s="11">
        <v>3.7147364</v>
      </c>
      <c r="AI100" s="11">
        <v>3.6852775000000002</v>
      </c>
      <c r="AJ100" s="11">
        <v>3.6576808000000001</v>
      </c>
      <c r="AK100" s="11">
        <v>3.6319330000000001</v>
      </c>
      <c r="AL100" s="11">
        <v>3.6080196999999998</v>
      </c>
      <c r="AM100" s="11">
        <v>3.5859263000000001</v>
      </c>
      <c r="AN100" s="11">
        <v>3.5656393999999998</v>
      </c>
      <c r="AO100" s="11">
        <v>3.5471347</v>
      </c>
      <c r="AP100" s="11">
        <v>3.5303398000000001</v>
      </c>
      <c r="AQ100" s="11">
        <v>3.5151686999999998</v>
      </c>
      <c r="AR100" s="11">
        <v>3.5015344000000002</v>
      </c>
      <c r="AS100" s="11">
        <v>3.4893500999999998</v>
      </c>
      <c r="AT100" s="11">
        <v>3.4785295000000001</v>
      </c>
      <c r="AU100" s="11">
        <v>3.4689857000000002</v>
      </c>
      <c r="AV100" s="11">
        <v>3.4606319999999999</v>
      </c>
      <c r="AW100" s="11">
        <v>3.4533819000000001</v>
      </c>
      <c r="AX100" s="11">
        <v>3.4471487999999999</v>
      </c>
      <c r="AY100" s="11">
        <v>3.4418457</v>
      </c>
      <c r="AZ100" s="11">
        <v>3.4373863999999998</v>
      </c>
      <c r="BA100" s="11">
        <v>3.4336924</v>
      </c>
      <c r="BB100" s="11">
        <v>3.4307235</v>
      </c>
      <c r="BC100" s="11">
        <v>3.4284496</v>
      </c>
      <c r="BD100" s="11">
        <v>3.4268407000000001</v>
      </c>
      <c r="BE100" s="11">
        <v>3.4258666999999998</v>
      </c>
      <c r="BF100" s="11">
        <v>3.4254977000000002</v>
      </c>
      <c r="BG100" s="11">
        <v>3.4257035</v>
      </c>
      <c r="BH100" s="11">
        <v>3.4264543000000001</v>
      </c>
      <c r="BI100" s="11">
        <v>3.4277199999999999</v>
      </c>
      <c r="BJ100" s="11">
        <v>3.4294704999999999</v>
      </c>
      <c r="BK100" s="11">
        <v>3.4316757999999998</v>
      </c>
      <c r="BL100" s="11">
        <v>3.4343059</v>
      </c>
      <c r="BM100" s="11">
        <v>3.4578475000000002</v>
      </c>
      <c r="BN100" s="11">
        <v>3.4922789999999999</v>
      </c>
    </row>
    <row r="101" spans="1:66" x14ac:dyDescent="0.25">
      <c r="A101" s="5">
        <f t="shared" si="1"/>
        <v>45421</v>
      </c>
      <c r="B101" t="s">
        <v>924</v>
      </c>
      <c r="C101" s="3">
        <v>5.25</v>
      </c>
      <c r="D101" s="3">
        <v>5.2</v>
      </c>
      <c r="E101" s="11">
        <v>5.1626161000000002</v>
      </c>
      <c r="F101" s="11">
        <v>5.0646918999999997</v>
      </c>
      <c r="G101" s="11">
        <v>4.9759418000000002</v>
      </c>
      <c r="H101" s="11">
        <v>4.8958560999999996</v>
      </c>
      <c r="I101" s="11">
        <v>4.8203430999999997</v>
      </c>
      <c r="J101" s="11">
        <v>4.7453181999999998</v>
      </c>
      <c r="K101" s="11">
        <v>4.6697515000000003</v>
      </c>
      <c r="L101" s="11">
        <v>4.5951484000000002</v>
      </c>
      <c r="M101" s="11">
        <v>4.5236859000000003</v>
      </c>
      <c r="N101" s="11">
        <v>4.4571984000000002</v>
      </c>
      <c r="O101" s="11">
        <v>4.3965870000000002</v>
      </c>
      <c r="P101" s="11">
        <v>4.3419604999999999</v>
      </c>
      <c r="Q101" s="11">
        <v>4.2924698000000001</v>
      </c>
      <c r="R101" s="11">
        <v>4.2470984999999999</v>
      </c>
      <c r="S101" s="11">
        <v>4.2048483000000001</v>
      </c>
      <c r="T101" s="11">
        <v>4.1647192999999998</v>
      </c>
      <c r="U101" s="11">
        <v>4.1257118000000004</v>
      </c>
      <c r="V101" s="11">
        <v>4.0868272000000001</v>
      </c>
      <c r="W101" s="11">
        <v>4.0472549000000004</v>
      </c>
      <c r="X101" s="11">
        <v>4.0071516999999997</v>
      </c>
      <c r="Y101" s="11">
        <v>3.9669854</v>
      </c>
      <c r="Z101" s="11">
        <v>3.9272223999999998</v>
      </c>
      <c r="AA101" s="11">
        <v>3.8883290000000001</v>
      </c>
      <c r="AB101" s="11">
        <v>3.8507729999999998</v>
      </c>
      <c r="AC101" s="11">
        <v>3.8149552999999998</v>
      </c>
      <c r="AD101" s="11">
        <v>3.7809580999999999</v>
      </c>
      <c r="AE101" s="11">
        <v>3.7487675</v>
      </c>
      <c r="AF101" s="11">
        <v>3.7183684000000001</v>
      </c>
      <c r="AG101" s="11">
        <v>3.689746</v>
      </c>
      <c r="AH101" s="11">
        <v>3.6628862999999998</v>
      </c>
      <c r="AI101" s="11">
        <v>3.6377742</v>
      </c>
      <c r="AJ101" s="11">
        <v>3.614395</v>
      </c>
      <c r="AK101" s="11">
        <v>3.5927346</v>
      </c>
      <c r="AL101" s="11">
        <v>3.572778</v>
      </c>
      <c r="AM101" s="11">
        <v>3.5545103999999998</v>
      </c>
      <c r="AN101" s="11">
        <v>3.5379176999999999</v>
      </c>
      <c r="AO101" s="11">
        <v>3.522974</v>
      </c>
      <c r="AP101" s="11">
        <v>3.5096053</v>
      </c>
      <c r="AQ101" s="11">
        <v>3.497725</v>
      </c>
      <c r="AR101" s="11">
        <v>3.4872455000000002</v>
      </c>
      <c r="AS101" s="11">
        <v>3.4780798000000002</v>
      </c>
      <c r="AT101" s="11">
        <v>3.4701407999999998</v>
      </c>
      <c r="AU101" s="11">
        <v>3.4633413000000002</v>
      </c>
      <c r="AV101" s="11">
        <v>3.4575941000000001</v>
      </c>
      <c r="AW101" s="11">
        <v>3.4528121000000001</v>
      </c>
      <c r="AX101" s="11">
        <v>3.4489082999999998</v>
      </c>
      <c r="AY101" s="11">
        <v>3.4457952999999999</v>
      </c>
      <c r="AZ101" s="11">
        <v>3.4433861000000001</v>
      </c>
      <c r="BA101" s="11">
        <v>3.4416034</v>
      </c>
      <c r="BB101" s="11">
        <v>3.4404130999999998</v>
      </c>
      <c r="BC101" s="11">
        <v>3.4397932</v>
      </c>
      <c r="BD101" s="11">
        <v>3.4397215000000001</v>
      </c>
      <c r="BE101" s="11">
        <v>3.4401758999999998</v>
      </c>
      <c r="BF101" s="11">
        <v>3.4411345</v>
      </c>
      <c r="BG101" s="11">
        <v>3.4425751</v>
      </c>
      <c r="BH101" s="11">
        <v>3.4444756999999999</v>
      </c>
      <c r="BI101" s="11">
        <v>3.4468141000000001</v>
      </c>
      <c r="BJ101" s="11">
        <v>3.4495683000000001</v>
      </c>
      <c r="BK101" s="11">
        <v>3.4527163000000001</v>
      </c>
      <c r="BL101" s="11">
        <v>3.4562358</v>
      </c>
      <c r="BM101" s="11">
        <v>3.4842411000000002</v>
      </c>
      <c r="BN101" s="11">
        <v>3.5220022000000002</v>
      </c>
    </row>
    <row r="102" spans="1:66" x14ac:dyDescent="0.25">
      <c r="A102" s="5">
        <f t="shared" si="1"/>
        <v>45422</v>
      </c>
      <c r="B102" t="s">
        <v>925</v>
      </c>
      <c r="C102" s="3">
        <v>5.25</v>
      </c>
      <c r="D102" s="3">
        <v>5.2</v>
      </c>
      <c r="E102" s="11">
        <v>5.1592682999999999</v>
      </c>
      <c r="F102" s="11">
        <v>5.0635548000000004</v>
      </c>
      <c r="G102" s="11">
        <v>4.9799090000000001</v>
      </c>
      <c r="H102" s="11">
        <v>4.9063663999999996</v>
      </c>
      <c r="I102" s="11">
        <v>4.8371351000000002</v>
      </c>
      <c r="J102" s="11">
        <v>4.7684670999999996</v>
      </c>
      <c r="K102" s="11">
        <v>4.7001131999999997</v>
      </c>
      <c r="L102" s="11">
        <v>4.6339370999999998</v>
      </c>
      <c r="M102" s="11">
        <v>4.5717752999999997</v>
      </c>
      <c r="N102" s="11">
        <v>4.5145216000000001</v>
      </c>
      <c r="O102" s="11">
        <v>4.4621250999999997</v>
      </c>
      <c r="P102" s="11">
        <v>4.4136820999999999</v>
      </c>
      <c r="Q102" s="11">
        <v>4.3673675999999997</v>
      </c>
      <c r="R102" s="11">
        <v>4.3224751000000001</v>
      </c>
      <c r="S102" s="11">
        <v>4.2787290000000002</v>
      </c>
      <c r="T102" s="11">
        <v>4.2358525</v>
      </c>
      <c r="U102" s="11">
        <v>4.1935682999999999</v>
      </c>
      <c r="V102" s="11">
        <v>4.1516010000000003</v>
      </c>
      <c r="W102" s="11">
        <v>4.1097573000000001</v>
      </c>
      <c r="X102" s="11">
        <v>4.0682314000000002</v>
      </c>
      <c r="Y102" s="11">
        <v>4.0273316000000001</v>
      </c>
      <c r="Z102" s="11">
        <v>3.9873645999999998</v>
      </c>
      <c r="AA102" s="11">
        <v>3.9486371999999998</v>
      </c>
      <c r="AB102" s="11">
        <v>3.9114575999999999</v>
      </c>
      <c r="AC102" s="11">
        <v>3.8760802000000001</v>
      </c>
      <c r="AD102" s="11">
        <v>3.8425284</v>
      </c>
      <c r="AE102" s="11">
        <v>3.8107628</v>
      </c>
      <c r="AF102" s="11">
        <v>3.7807430000000002</v>
      </c>
      <c r="AG102" s="11">
        <v>3.7524285000000002</v>
      </c>
      <c r="AH102" s="11">
        <v>3.7257801000000002</v>
      </c>
      <c r="AI102" s="11">
        <v>3.7007572999999998</v>
      </c>
      <c r="AJ102" s="11">
        <v>3.6773197999999998</v>
      </c>
      <c r="AK102" s="11">
        <v>3.6554281</v>
      </c>
      <c r="AL102" s="11">
        <v>3.6350416999999999</v>
      </c>
      <c r="AM102" s="11">
        <v>3.6161205999999999</v>
      </c>
      <c r="AN102" s="11">
        <v>3.5986248999999999</v>
      </c>
      <c r="AO102" s="11">
        <v>3.5825116000000001</v>
      </c>
      <c r="AP102" s="11">
        <v>3.5677257</v>
      </c>
      <c r="AQ102" s="11">
        <v>3.5542099999999999</v>
      </c>
      <c r="AR102" s="11">
        <v>3.5419067000000002</v>
      </c>
      <c r="AS102" s="11">
        <v>3.5307580000000001</v>
      </c>
      <c r="AT102" s="11">
        <v>3.5207066999999999</v>
      </c>
      <c r="AU102" s="11">
        <v>3.5116947999999999</v>
      </c>
      <c r="AV102" s="11">
        <v>3.5036649</v>
      </c>
      <c r="AW102" s="11">
        <v>3.4965592999999999</v>
      </c>
      <c r="AX102" s="11">
        <v>3.4903205000000002</v>
      </c>
      <c r="AY102" s="11">
        <v>3.4848905999999999</v>
      </c>
      <c r="AZ102" s="11">
        <v>3.4802124000000001</v>
      </c>
      <c r="BA102" s="11">
        <v>3.4762333999999999</v>
      </c>
      <c r="BB102" s="11">
        <v>3.4729260000000002</v>
      </c>
      <c r="BC102" s="11">
        <v>3.470269</v>
      </c>
      <c r="BD102" s="11">
        <v>3.4682412999999999</v>
      </c>
      <c r="BE102" s="11">
        <v>3.4668218</v>
      </c>
      <c r="BF102" s="11">
        <v>3.4659892999999999</v>
      </c>
      <c r="BG102" s="11">
        <v>3.4657227000000002</v>
      </c>
      <c r="BH102" s="11">
        <v>3.4660009000000001</v>
      </c>
      <c r="BI102" s="11">
        <v>3.4668028</v>
      </c>
      <c r="BJ102" s="11">
        <v>3.4681072999999998</v>
      </c>
      <c r="BK102" s="11">
        <v>3.4698931000000002</v>
      </c>
      <c r="BL102" s="11">
        <v>3.4721392999999998</v>
      </c>
      <c r="BM102" s="11">
        <v>3.4943368000000001</v>
      </c>
      <c r="BN102" s="11">
        <v>3.5292218000000002</v>
      </c>
    </row>
    <row r="103" spans="1:66" x14ac:dyDescent="0.25">
      <c r="A103" s="5">
        <f t="shared" si="1"/>
        <v>45425</v>
      </c>
      <c r="B103" t="s">
        <v>926</v>
      </c>
      <c r="C103" s="3">
        <v>5.25</v>
      </c>
      <c r="D103" s="3">
        <v>5.2</v>
      </c>
      <c r="E103" s="11">
        <v>5.1597454999999997</v>
      </c>
      <c r="F103" s="11">
        <v>5.0635190000000003</v>
      </c>
      <c r="G103" s="11">
        <v>4.9821352000000001</v>
      </c>
      <c r="H103" s="11">
        <v>4.9109913000000001</v>
      </c>
      <c r="I103" s="11">
        <v>4.8429709000000001</v>
      </c>
      <c r="J103" s="11">
        <v>4.7749746000000002</v>
      </c>
      <c r="K103" s="11">
        <v>4.7077900000000001</v>
      </c>
      <c r="L103" s="11">
        <v>4.6442508</v>
      </c>
      <c r="M103" s="11">
        <v>4.5867095999999998</v>
      </c>
      <c r="N103" s="11">
        <v>4.5358374000000001</v>
      </c>
      <c r="O103" s="11">
        <v>4.4909188999999996</v>
      </c>
      <c r="P103" s="11">
        <v>4.4502711000000001</v>
      </c>
      <c r="Q103" s="11">
        <v>4.4110851999999996</v>
      </c>
      <c r="R103" s="11">
        <v>4.3724189999999998</v>
      </c>
      <c r="S103" s="11">
        <v>4.3339156000000001</v>
      </c>
      <c r="T103" s="11">
        <v>4.2952165000000004</v>
      </c>
      <c r="U103" s="11">
        <v>4.2559635</v>
      </c>
      <c r="V103" s="11">
        <v>4.2157993999999999</v>
      </c>
      <c r="W103" s="11">
        <v>4.1744892</v>
      </c>
      <c r="X103" s="11">
        <v>4.1323685000000001</v>
      </c>
      <c r="Y103" s="11">
        <v>4.0899399000000001</v>
      </c>
      <c r="Z103" s="11">
        <v>4.0477046999999997</v>
      </c>
      <c r="AA103" s="11">
        <v>4.0061640000000001</v>
      </c>
      <c r="AB103" s="11">
        <v>3.9658205999999998</v>
      </c>
      <c r="AC103" s="11">
        <v>3.9270900000000002</v>
      </c>
      <c r="AD103" s="11">
        <v>3.8900458000000002</v>
      </c>
      <c r="AE103" s="11">
        <v>3.8546770000000001</v>
      </c>
      <c r="AF103" s="11">
        <v>3.8209716999999999</v>
      </c>
      <c r="AG103" s="11">
        <v>3.7889176999999998</v>
      </c>
      <c r="AH103" s="11">
        <v>3.7585041000000001</v>
      </c>
      <c r="AI103" s="11">
        <v>3.7297188999999999</v>
      </c>
      <c r="AJ103" s="11">
        <v>3.70255</v>
      </c>
      <c r="AK103" s="11">
        <v>3.6769864999999999</v>
      </c>
      <c r="AL103" s="11">
        <v>3.6530163</v>
      </c>
      <c r="AM103" s="11">
        <v>3.6306275000000001</v>
      </c>
      <c r="AN103" s="11">
        <v>3.6098089999999998</v>
      </c>
      <c r="AO103" s="11">
        <v>3.5905412000000001</v>
      </c>
      <c r="AP103" s="11">
        <v>3.5727745999999998</v>
      </c>
      <c r="AQ103" s="11">
        <v>3.5564526000000001</v>
      </c>
      <c r="AR103" s="11">
        <v>3.5415182000000001</v>
      </c>
      <c r="AS103" s="11">
        <v>3.5279140999999998</v>
      </c>
      <c r="AT103" s="11">
        <v>3.5155837999999999</v>
      </c>
      <c r="AU103" s="11">
        <v>3.5044702000000001</v>
      </c>
      <c r="AV103" s="11">
        <v>3.4945162000000001</v>
      </c>
      <c r="AW103" s="11">
        <v>3.4856652000000001</v>
      </c>
      <c r="AX103" s="11">
        <v>3.4778600000000002</v>
      </c>
      <c r="AY103" s="11">
        <v>3.4710437999999999</v>
      </c>
      <c r="AZ103" s="11">
        <v>3.4651595999999998</v>
      </c>
      <c r="BA103" s="11">
        <v>3.4601538000000001</v>
      </c>
      <c r="BB103" s="11">
        <v>3.4559910999999999</v>
      </c>
      <c r="BC103" s="11">
        <v>3.4526422000000001</v>
      </c>
      <c r="BD103" s="11">
        <v>3.4500777999999999</v>
      </c>
      <c r="BE103" s="11">
        <v>3.4482686</v>
      </c>
      <c r="BF103" s="11">
        <v>3.4471854999999998</v>
      </c>
      <c r="BG103" s="11">
        <v>3.4467989999999999</v>
      </c>
      <c r="BH103" s="11">
        <v>3.4470798999999999</v>
      </c>
      <c r="BI103" s="11">
        <v>3.4479989</v>
      </c>
      <c r="BJ103" s="11">
        <v>3.4495266999999998</v>
      </c>
      <c r="BK103" s="11">
        <v>3.4516342</v>
      </c>
      <c r="BL103" s="11">
        <v>3.4542918999999999</v>
      </c>
      <c r="BM103" s="11">
        <v>3.4803464000000002</v>
      </c>
      <c r="BN103" s="11">
        <v>3.5200075000000002</v>
      </c>
    </row>
    <row r="104" spans="1:66" x14ac:dyDescent="0.25">
      <c r="A104" s="5">
        <f t="shared" si="1"/>
        <v>45426</v>
      </c>
      <c r="B104" t="s">
        <v>927</v>
      </c>
      <c r="C104" s="3">
        <v>5.25</v>
      </c>
      <c r="D104" s="3">
        <v>5.2</v>
      </c>
      <c r="E104" s="11">
        <v>5.1570657000000004</v>
      </c>
      <c r="F104" s="11">
        <v>5.0577854000000002</v>
      </c>
      <c r="G104" s="11">
        <v>4.9745816999999999</v>
      </c>
      <c r="H104" s="11">
        <v>4.9018867999999998</v>
      </c>
      <c r="I104" s="11">
        <v>4.8328847000000001</v>
      </c>
      <c r="J104" s="11">
        <v>4.7645375000000003</v>
      </c>
      <c r="K104" s="11">
        <v>4.6973956000000001</v>
      </c>
      <c r="L104" s="11">
        <v>4.6338220000000003</v>
      </c>
      <c r="M104" s="11">
        <v>4.5758666999999997</v>
      </c>
      <c r="N104" s="11">
        <v>4.5241403</v>
      </c>
      <c r="O104" s="11">
        <v>4.4780784999999996</v>
      </c>
      <c r="P104" s="11">
        <v>4.4361706999999999</v>
      </c>
      <c r="Q104" s="11">
        <v>4.3956175000000002</v>
      </c>
      <c r="R104" s="11">
        <v>4.3555107</v>
      </c>
      <c r="S104" s="11">
        <v>4.3155349999999997</v>
      </c>
      <c r="T104" s="11">
        <v>4.2753733</v>
      </c>
      <c r="U104" s="11">
        <v>4.2347086999999997</v>
      </c>
      <c r="V104" s="11">
        <v>4.1932257999999996</v>
      </c>
      <c r="W104" s="11">
        <v>4.1507255000000001</v>
      </c>
      <c r="X104" s="11">
        <v>4.1075549999999996</v>
      </c>
      <c r="Y104" s="11">
        <v>4.0642215000000004</v>
      </c>
      <c r="Z104" s="11">
        <v>4.0212307000000003</v>
      </c>
      <c r="AA104" s="11">
        <v>3.9790882999999999</v>
      </c>
      <c r="AB104" s="11">
        <v>3.9383013999999998</v>
      </c>
      <c r="AC104" s="11">
        <v>3.8992882999999998</v>
      </c>
      <c r="AD104" s="11">
        <v>3.8621181</v>
      </c>
      <c r="AE104" s="11">
        <v>3.8267737999999998</v>
      </c>
      <c r="AF104" s="11">
        <v>3.793237</v>
      </c>
      <c r="AG104" s="11">
        <v>3.7614896</v>
      </c>
      <c r="AH104" s="11">
        <v>3.7315144</v>
      </c>
      <c r="AI104" s="11">
        <v>3.7032930999999998</v>
      </c>
      <c r="AJ104" s="11">
        <v>3.6768076000000001</v>
      </c>
      <c r="AK104" s="11">
        <v>3.6520405999999999</v>
      </c>
      <c r="AL104" s="11">
        <v>3.6289739999999999</v>
      </c>
      <c r="AM104" s="11">
        <v>3.6075895999999998</v>
      </c>
      <c r="AN104" s="11">
        <v>3.5878700000000001</v>
      </c>
      <c r="AO104" s="11">
        <v>3.5697882000000001</v>
      </c>
      <c r="AP104" s="11">
        <v>3.5532813000000001</v>
      </c>
      <c r="AQ104" s="11">
        <v>3.5382779000000002</v>
      </c>
      <c r="AR104" s="11">
        <v>3.5247061999999998</v>
      </c>
      <c r="AS104" s="11">
        <v>3.5124944</v>
      </c>
      <c r="AT104" s="11">
        <v>3.5015710000000002</v>
      </c>
      <c r="AU104" s="11">
        <v>3.4918643</v>
      </c>
      <c r="AV104" s="11">
        <v>3.4833025000000002</v>
      </c>
      <c r="AW104" s="11">
        <v>3.4758141</v>
      </c>
      <c r="AX104" s="11">
        <v>3.4693272999999998</v>
      </c>
      <c r="AY104" s="11">
        <v>3.4637703000000002</v>
      </c>
      <c r="AZ104" s="11">
        <v>3.4590717</v>
      </c>
      <c r="BA104" s="11">
        <v>3.4551653999999998</v>
      </c>
      <c r="BB104" s="11">
        <v>3.4520137000000002</v>
      </c>
      <c r="BC104" s="11">
        <v>3.4495874</v>
      </c>
      <c r="BD104" s="11">
        <v>3.4478572000000001</v>
      </c>
      <c r="BE104" s="11">
        <v>3.4467940000000001</v>
      </c>
      <c r="BF104" s="11">
        <v>3.4463685000000002</v>
      </c>
      <c r="BG104" s="11">
        <v>3.4465515</v>
      </c>
      <c r="BH104" s="11">
        <v>3.4473139000000002</v>
      </c>
      <c r="BI104" s="11">
        <v>3.4486262999999999</v>
      </c>
      <c r="BJ104" s="11">
        <v>3.4504595999999998</v>
      </c>
      <c r="BK104" s="11">
        <v>3.4527846000000002</v>
      </c>
      <c r="BL104" s="11">
        <v>3.4555720999999999</v>
      </c>
      <c r="BM104" s="11">
        <v>3.4807717</v>
      </c>
      <c r="BN104" s="11">
        <v>3.5176793000000002</v>
      </c>
    </row>
    <row r="105" spans="1:66" x14ac:dyDescent="0.25">
      <c r="A105" s="5">
        <f t="shared" si="1"/>
        <v>45427</v>
      </c>
      <c r="B105" t="s">
        <v>928</v>
      </c>
      <c r="C105" s="3">
        <v>5.25</v>
      </c>
      <c r="D105" s="3">
        <v>5.2</v>
      </c>
      <c r="E105" s="11">
        <v>5.1536761000000002</v>
      </c>
      <c r="F105" s="11">
        <v>5.0425642000000002</v>
      </c>
      <c r="G105" s="11">
        <v>4.9530835</v>
      </c>
      <c r="H105" s="11">
        <v>4.8765878999999996</v>
      </c>
      <c r="I105" s="11">
        <v>4.8037872000000004</v>
      </c>
      <c r="J105" s="11">
        <v>4.7307556999999996</v>
      </c>
      <c r="K105" s="11">
        <v>4.6574133</v>
      </c>
      <c r="L105" s="11">
        <v>4.5859727000000001</v>
      </c>
      <c r="M105" s="11">
        <v>4.5187778999999999</v>
      </c>
      <c r="N105" s="11">
        <v>4.4572718</v>
      </c>
      <c r="O105" s="11">
        <v>4.4013475</v>
      </c>
      <c r="P105" s="11">
        <v>4.3502609000000003</v>
      </c>
      <c r="Q105" s="11">
        <v>4.3016154999999996</v>
      </c>
      <c r="R105" s="11">
        <v>4.2544778000000001</v>
      </c>
      <c r="S105" s="11">
        <v>4.2084324000000004</v>
      </c>
      <c r="T105" s="11">
        <v>4.1630623</v>
      </c>
      <c r="U105" s="11">
        <v>4.1179505000000001</v>
      </c>
      <c r="V105" s="11">
        <v>4.0726816000000001</v>
      </c>
      <c r="W105" s="11">
        <v>4.0269436000000001</v>
      </c>
      <c r="X105" s="11">
        <v>3.9810199000000002</v>
      </c>
      <c r="Y105" s="11">
        <v>3.9354043000000001</v>
      </c>
      <c r="Z105" s="11">
        <v>3.8905896000000002</v>
      </c>
      <c r="AA105" s="11">
        <v>3.8470684999999998</v>
      </c>
      <c r="AB105" s="11">
        <v>3.8053352</v>
      </c>
      <c r="AC105" s="11">
        <v>3.7657919999999998</v>
      </c>
      <c r="AD105" s="11">
        <v>3.7284796999999998</v>
      </c>
      <c r="AE105" s="11">
        <v>3.6933500000000001</v>
      </c>
      <c r="AF105" s="11">
        <v>3.6603531</v>
      </c>
      <c r="AG105" s="11">
        <v>3.6294393999999999</v>
      </c>
      <c r="AH105" s="11">
        <v>3.6005606999999999</v>
      </c>
      <c r="AI105" s="11">
        <v>3.5736671000000002</v>
      </c>
      <c r="AJ105" s="11">
        <v>3.5487093000000001</v>
      </c>
      <c r="AK105" s="11">
        <v>3.5256386000000002</v>
      </c>
      <c r="AL105" s="11">
        <v>3.5044054999999998</v>
      </c>
      <c r="AM105" s="11">
        <v>3.4849605000000001</v>
      </c>
      <c r="AN105" s="11">
        <v>3.4672550000000002</v>
      </c>
      <c r="AO105" s="11">
        <v>3.4512341000000002</v>
      </c>
      <c r="AP105" s="11">
        <v>3.4368175999999999</v>
      </c>
      <c r="AQ105" s="11">
        <v>3.4239175999999998</v>
      </c>
      <c r="AR105" s="11">
        <v>3.4124458999999998</v>
      </c>
      <c r="AS105" s="11">
        <v>3.4023143999999998</v>
      </c>
      <c r="AT105" s="11">
        <v>3.3934351999999999</v>
      </c>
      <c r="AU105" s="11">
        <v>3.3857200999999999</v>
      </c>
      <c r="AV105" s="11">
        <v>3.3790811000000001</v>
      </c>
      <c r="AW105" s="11">
        <v>3.3734302</v>
      </c>
      <c r="AX105" s="11">
        <v>3.3686791999999999</v>
      </c>
      <c r="AY105" s="11">
        <v>3.3647402</v>
      </c>
      <c r="AZ105" s="11">
        <v>3.3615249999999999</v>
      </c>
      <c r="BA105" s="11">
        <v>3.3589552</v>
      </c>
      <c r="BB105" s="11">
        <v>3.356995</v>
      </c>
      <c r="BC105" s="11">
        <v>3.3556203999999998</v>
      </c>
      <c r="BD105" s="11">
        <v>3.3548072000000002</v>
      </c>
      <c r="BE105" s="11">
        <v>3.3545313999999999</v>
      </c>
      <c r="BF105" s="11">
        <v>3.3547688</v>
      </c>
      <c r="BG105" s="11">
        <v>3.3554954000000001</v>
      </c>
      <c r="BH105" s="11">
        <v>3.3566870999999998</v>
      </c>
      <c r="BI105" s="11">
        <v>3.3583197999999999</v>
      </c>
      <c r="BJ105" s="11">
        <v>3.3603695</v>
      </c>
      <c r="BK105" s="11">
        <v>3.3628119999999999</v>
      </c>
      <c r="BL105" s="11">
        <v>3.3656233000000002</v>
      </c>
      <c r="BM105" s="11">
        <v>3.3893309999999999</v>
      </c>
      <c r="BN105" s="11">
        <v>3.4229422</v>
      </c>
    </row>
    <row r="106" spans="1:66" x14ac:dyDescent="0.25">
      <c r="A106" s="5">
        <f t="shared" si="1"/>
        <v>45428</v>
      </c>
      <c r="B106" t="s">
        <v>929</v>
      </c>
      <c r="C106" s="3">
        <v>5.25</v>
      </c>
      <c r="D106" s="3">
        <v>5.2</v>
      </c>
      <c r="E106" s="11">
        <v>5.1477798999999997</v>
      </c>
      <c r="F106" s="11">
        <v>5.0364009999999997</v>
      </c>
      <c r="G106" s="11">
        <v>4.9501748000000001</v>
      </c>
      <c r="H106" s="11">
        <v>4.8789411999999999</v>
      </c>
      <c r="I106" s="11">
        <v>4.8117739999999998</v>
      </c>
      <c r="J106" s="11">
        <v>4.7436211000000004</v>
      </c>
      <c r="K106" s="11">
        <v>4.6737739999999999</v>
      </c>
      <c r="L106" s="11">
        <v>4.6038291999999998</v>
      </c>
      <c r="M106" s="11">
        <v>4.5358026000000002</v>
      </c>
      <c r="N106" s="11">
        <v>4.4711083</v>
      </c>
      <c r="O106" s="11">
        <v>4.4103960999999998</v>
      </c>
      <c r="P106" s="11">
        <v>4.3538116000000002</v>
      </c>
      <c r="Q106" s="11">
        <v>4.3012296000000001</v>
      </c>
      <c r="R106" s="11">
        <v>4.2520515000000003</v>
      </c>
      <c r="S106" s="11">
        <v>4.2055673000000002</v>
      </c>
      <c r="T106" s="11">
        <v>4.1610654</v>
      </c>
      <c r="U106" s="11">
        <v>4.1178341999999999</v>
      </c>
      <c r="V106" s="11">
        <v>4.0751638000000003</v>
      </c>
      <c r="W106" s="11">
        <v>4.0324795</v>
      </c>
      <c r="X106" s="11">
        <v>3.9899091000000002</v>
      </c>
      <c r="Y106" s="11">
        <v>3.9478061000000002</v>
      </c>
      <c r="Z106" s="11">
        <v>3.9065224999999999</v>
      </c>
      <c r="AA106" s="11">
        <v>3.8664105000000002</v>
      </c>
      <c r="AB106" s="11">
        <v>3.8278235999999999</v>
      </c>
      <c r="AC106" s="11">
        <v>3.7910623999999999</v>
      </c>
      <c r="AD106" s="11">
        <v>3.7561765999999999</v>
      </c>
      <c r="AE106" s="11">
        <v>3.7231409000000002</v>
      </c>
      <c r="AF106" s="11">
        <v>3.6919284999999999</v>
      </c>
      <c r="AG106" s="11">
        <v>3.6625128</v>
      </c>
      <c r="AH106" s="11">
        <v>3.6348682999999999</v>
      </c>
      <c r="AI106" s="11">
        <v>3.6089682999999999</v>
      </c>
      <c r="AJ106" s="11">
        <v>3.5847863000000002</v>
      </c>
      <c r="AK106" s="11">
        <v>3.5622965</v>
      </c>
      <c r="AL106" s="11">
        <v>3.5414724999999998</v>
      </c>
      <c r="AM106" s="11">
        <v>3.5222877000000001</v>
      </c>
      <c r="AN106" s="11">
        <v>3.5047163000000001</v>
      </c>
      <c r="AO106" s="11">
        <v>3.4887239000000001</v>
      </c>
      <c r="AP106" s="11">
        <v>3.4742411</v>
      </c>
      <c r="AQ106" s="11">
        <v>3.4611890999999999</v>
      </c>
      <c r="AR106" s="11">
        <v>3.4494889</v>
      </c>
      <c r="AS106" s="11">
        <v>3.4390613999999999</v>
      </c>
      <c r="AT106" s="11">
        <v>3.4298278999999998</v>
      </c>
      <c r="AU106" s="11">
        <v>3.4217092999999998</v>
      </c>
      <c r="AV106" s="11">
        <v>3.4146264999999998</v>
      </c>
      <c r="AW106" s="11">
        <v>3.4085006999999998</v>
      </c>
      <c r="AX106" s="11">
        <v>3.4032529999999999</v>
      </c>
      <c r="AY106" s="11">
        <v>3.3988043000000001</v>
      </c>
      <c r="AZ106" s="11">
        <v>3.3950757</v>
      </c>
      <c r="BA106" s="11">
        <v>3.3919969000000001</v>
      </c>
      <c r="BB106" s="11">
        <v>3.3895366</v>
      </c>
      <c r="BC106" s="11">
        <v>3.3876740000000001</v>
      </c>
      <c r="BD106" s="11">
        <v>3.3863881999999998</v>
      </c>
      <c r="BE106" s="11">
        <v>3.3856584000000001</v>
      </c>
      <c r="BF106" s="11">
        <v>3.3854639</v>
      </c>
      <c r="BG106" s="11">
        <v>3.3857838999999998</v>
      </c>
      <c r="BH106" s="11">
        <v>3.3865976999999998</v>
      </c>
      <c r="BI106" s="11">
        <v>3.3878843000000001</v>
      </c>
      <c r="BJ106" s="11">
        <v>3.3896229999999998</v>
      </c>
      <c r="BK106" s="11">
        <v>3.3917931000000001</v>
      </c>
      <c r="BL106" s="11">
        <v>3.3943737999999999</v>
      </c>
      <c r="BM106" s="11">
        <v>3.4175819999999999</v>
      </c>
      <c r="BN106" s="11">
        <v>3.4519508000000001</v>
      </c>
    </row>
    <row r="107" spans="1:66" x14ac:dyDescent="0.25">
      <c r="A107" s="5">
        <f t="shared" si="1"/>
        <v>45429</v>
      </c>
      <c r="B107" t="s">
        <v>930</v>
      </c>
      <c r="C107" s="3">
        <v>5.25</v>
      </c>
      <c r="D107" s="3">
        <v>5.2</v>
      </c>
      <c r="E107" s="11">
        <v>5.1480381</v>
      </c>
      <c r="F107" s="11">
        <v>5.0431695999999997</v>
      </c>
      <c r="G107" s="11">
        <v>4.9609866</v>
      </c>
      <c r="H107" s="11">
        <v>4.8918343999999996</v>
      </c>
      <c r="I107" s="11">
        <v>4.8259088999999999</v>
      </c>
      <c r="J107" s="11">
        <v>4.7593500999999998</v>
      </c>
      <c r="K107" s="11">
        <v>4.6921448000000003</v>
      </c>
      <c r="L107" s="11">
        <v>4.6263300000000003</v>
      </c>
      <c r="M107" s="11">
        <v>4.5639810000000001</v>
      </c>
      <c r="N107" s="11">
        <v>4.5060874999999996</v>
      </c>
      <c r="O107" s="11">
        <v>4.4526572</v>
      </c>
      <c r="P107" s="11">
        <v>4.4029029</v>
      </c>
      <c r="Q107" s="11">
        <v>4.3549837</v>
      </c>
      <c r="R107" s="11">
        <v>4.3082671000000001</v>
      </c>
      <c r="S107" s="11">
        <v>4.2625932999999998</v>
      </c>
      <c r="T107" s="11">
        <v>4.2178012000000003</v>
      </c>
      <c r="U107" s="11">
        <v>4.1737297</v>
      </c>
      <c r="V107" s="11">
        <v>4.1302190000000003</v>
      </c>
      <c r="W107" s="11">
        <v>4.0871700999999998</v>
      </c>
      <c r="X107" s="11">
        <v>4.0447718000000004</v>
      </c>
      <c r="Y107" s="11">
        <v>4.003298</v>
      </c>
      <c r="Z107" s="11">
        <v>3.9630207</v>
      </c>
      <c r="AA107" s="11">
        <v>3.9242124999999999</v>
      </c>
      <c r="AB107" s="11">
        <v>3.8871470000000001</v>
      </c>
      <c r="AC107" s="11">
        <v>3.8520460999999999</v>
      </c>
      <c r="AD107" s="11">
        <v>3.8189101000000001</v>
      </c>
      <c r="AE107" s="11">
        <v>3.7876786999999998</v>
      </c>
      <c r="AF107" s="11">
        <v>3.7582909</v>
      </c>
      <c r="AG107" s="11">
        <v>3.7306854999999999</v>
      </c>
      <c r="AH107" s="11">
        <v>3.7048022999999999</v>
      </c>
      <c r="AI107" s="11">
        <v>3.6805802000000001</v>
      </c>
      <c r="AJ107" s="11">
        <v>3.6579581999999999</v>
      </c>
      <c r="AK107" s="11">
        <v>3.6368759000000002</v>
      </c>
      <c r="AL107" s="11">
        <v>3.6172721999999999</v>
      </c>
      <c r="AM107" s="11">
        <v>3.5990861999999999</v>
      </c>
      <c r="AN107" s="11">
        <v>3.5822574</v>
      </c>
      <c r="AO107" s="11">
        <v>3.5667257999999999</v>
      </c>
      <c r="AP107" s="11">
        <v>3.5524355000000001</v>
      </c>
      <c r="AQ107" s="11">
        <v>3.5393317999999998</v>
      </c>
      <c r="AR107" s="11">
        <v>3.5273598000000002</v>
      </c>
      <c r="AS107" s="11">
        <v>3.5164645000000001</v>
      </c>
      <c r="AT107" s="11">
        <v>3.5065913000000002</v>
      </c>
      <c r="AU107" s="11">
        <v>3.4976851999999998</v>
      </c>
      <c r="AV107" s="11">
        <v>3.4896912000000002</v>
      </c>
      <c r="AW107" s="11">
        <v>3.4825548</v>
      </c>
      <c r="AX107" s="11">
        <v>3.4762208999999999</v>
      </c>
      <c r="AY107" s="11">
        <v>3.4706347000000002</v>
      </c>
      <c r="AZ107" s="11">
        <v>3.4657414000000002</v>
      </c>
      <c r="BA107" s="11">
        <v>3.4614916999999998</v>
      </c>
      <c r="BB107" s="11">
        <v>3.4578614000000001</v>
      </c>
      <c r="BC107" s="11">
        <v>3.4548331999999999</v>
      </c>
      <c r="BD107" s="11">
        <v>3.4523898000000002</v>
      </c>
      <c r="BE107" s="11">
        <v>3.4505137000000001</v>
      </c>
      <c r="BF107" s="11">
        <v>3.4491877</v>
      </c>
      <c r="BG107" s="11">
        <v>3.4483945</v>
      </c>
      <c r="BH107" s="11">
        <v>3.4481164999999998</v>
      </c>
      <c r="BI107" s="11">
        <v>3.4483366000000002</v>
      </c>
      <c r="BJ107" s="11">
        <v>3.4490373999999999</v>
      </c>
      <c r="BK107" s="11">
        <v>3.4502014999999999</v>
      </c>
      <c r="BL107" s="11">
        <v>3.4518116000000001</v>
      </c>
      <c r="BM107" s="11">
        <v>3.4700334000000002</v>
      </c>
      <c r="BN107" s="11">
        <v>3.5009502000000001</v>
      </c>
    </row>
    <row r="108" spans="1:66" x14ac:dyDescent="0.25">
      <c r="A108" s="5">
        <f t="shared" si="1"/>
        <v>45432</v>
      </c>
      <c r="B108" t="s">
        <v>931</v>
      </c>
      <c r="C108" s="3">
        <v>5.25</v>
      </c>
      <c r="D108" s="3">
        <v>5.2</v>
      </c>
      <c r="E108" s="11">
        <v>5.1458316999999996</v>
      </c>
      <c r="F108" s="11">
        <v>5.0407188999999999</v>
      </c>
      <c r="G108" s="11">
        <v>4.9615555999999996</v>
      </c>
      <c r="H108" s="11">
        <v>4.8962773000000004</v>
      </c>
      <c r="I108" s="11">
        <v>4.8333933</v>
      </c>
      <c r="J108" s="11">
        <v>4.7694833000000001</v>
      </c>
      <c r="K108" s="11">
        <v>4.7053931999999996</v>
      </c>
      <c r="L108" s="11">
        <v>4.6437869000000003</v>
      </c>
      <c r="M108" s="11">
        <v>4.5868799999999998</v>
      </c>
      <c r="N108" s="11">
        <v>4.5354488000000002</v>
      </c>
      <c r="O108" s="11">
        <v>4.4891519000000004</v>
      </c>
      <c r="P108" s="11">
        <v>4.4466964000000004</v>
      </c>
      <c r="Q108" s="11">
        <v>4.4056141999999996</v>
      </c>
      <c r="R108" s="11">
        <v>4.3650798999999996</v>
      </c>
      <c r="S108" s="11">
        <v>4.3248078000000003</v>
      </c>
      <c r="T108" s="11">
        <v>4.2845107999999996</v>
      </c>
      <c r="U108" s="11">
        <v>4.2439017000000003</v>
      </c>
      <c r="V108" s="11">
        <v>4.2026947999999997</v>
      </c>
      <c r="W108" s="11">
        <v>4.1607124999999998</v>
      </c>
      <c r="X108" s="11">
        <v>4.1182859000000001</v>
      </c>
      <c r="Y108" s="11">
        <v>4.0758948000000004</v>
      </c>
      <c r="Z108" s="11">
        <v>4.0340175</v>
      </c>
      <c r="AA108" s="11">
        <v>3.9931323999999999</v>
      </c>
      <c r="AB108" s="11">
        <v>3.9537192999999999</v>
      </c>
      <c r="AC108" s="11">
        <v>3.9161698</v>
      </c>
      <c r="AD108" s="11">
        <v>3.8805293000000001</v>
      </c>
      <c r="AE108" s="11">
        <v>3.8467573000000002</v>
      </c>
      <c r="AF108" s="11">
        <v>3.8148124000000001</v>
      </c>
      <c r="AG108" s="11">
        <v>3.7846532000000002</v>
      </c>
      <c r="AH108" s="11">
        <v>3.7562392999999998</v>
      </c>
      <c r="AI108" s="11">
        <v>3.7295292999999998</v>
      </c>
      <c r="AJ108" s="11">
        <v>3.7044817000000001</v>
      </c>
      <c r="AK108" s="11">
        <v>3.6810559999999999</v>
      </c>
      <c r="AL108" s="11">
        <v>3.659211</v>
      </c>
      <c r="AM108" s="11">
        <v>3.6389052</v>
      </c>
      <c r="AN108" s="11">
        <v>3.6200980999999999</v>
      </c>
      <c r="AO108" s="11">
        <v>3.6027456999999998</v>
      </c>
      <c r="AP108" s="11">
        <v>3.5867931999999998</v>
      </c>
      <c r="AQ108" s="11">
        <v>3.5721837999999999</v>
      </c>
      <c r="AR108" s="11">
        <v>3.5588601</v>
      </c>
      <c r="AS108" s="11">
        <v>3.5467648000000001</v>
      </c>
      <c r="AT108" s="11">
        <v>3.5358409000000002</v>
      </c>
      <c r="AU108" s="11">
        <v>3.5260311999999998</v>
      </c>
      <c r="AV108" s="11">
        <v>3.5172781999999998</v>
      </c>
      <c r="AW108" s="11">
        <v>3.509525</v>
      </c>
      <c r="AX108" s="11">
        <v>3.5027143000000001</v>
      </c>
      <c r="AY108" s="11">
        <v>3.4967887000000002</v>
      </c>
      <c r="AZ108" s="11">
        <v>3.4916912999999998</v>
      </c>
      <c r="BA108" s="11">
        <v>3.4873690000000002</v>
      </c>
      <c r="BB108" s="11">
        <v>3.4837912000000002</v>
      </c>
      <c r="BC108" s="11">
        <v>3.4809351999999998</v>
      </c>
      <c r="BD108" s="11">
        <v>3.4787781</v>
      </c>
      <c r="BE108" s="11">
        <v>3.4772970999999999</v>
      </c>
      <c r="BF108" s="11">
        <v>3.4764691999999999</v>
      </c>
      <c r="BG108" s="11">
        <v>3.4762718000000001</v>
      </c>
      <c r="BH108" s="11">
        <v>3.4766818000000002</v>
      </c>
      <c r="BI108" s="11">
        <v>3.4776764</v>
      </c>
      <c r="BJ108" s="11">
        <v>3.4792329</v>
      </c>
      <c r="BK108" s="11">
        <v>3.4813282999999999</v>
      </c>
      <c r="BL108" s="11">
        <v>3.4839397000000001</v>
      </c>
      <c r="BM108" s="11">
        <v>3.5091961</v>
      </c>
      <c r="BN108" s="11">
        <v>3.5474530999999998</v>
      </c>
    </row>
    <row r="109" spans="1:66" x14ac:dyDescent="0.25">
      <c r="A109" s="5">
        <f t="shared" si="1"/>
        <v>45433</v>
      </c>
      <c r="B109" t="s">
        <v>932</v>
      </c>
      <c r="C109" s="3">
        <v>5.25</v>
      </c>
      <c r="D109" s="3">
        <v>5.2</v>
      </c>
      <c r="E109" s="11">
        <v>5.1435703000000004</v>
      </c>
      <c r="F109" s="11">
        <v>5.0432978999999998</v>
      </c>
      <c r="G109" s="11">
        <v>4.9648542000000004</v>
      </c>
      <c r="H109" s="11">
        <v>4.8972071000000001</v>
      </c>
      <c r="I109" s="11">
        <v>4.8305889999999998</v>
      </c>
      <c r="J109" s="11">
        <v>4.7622112999999997</v>
      </c>
      <c r="K109" s="11">
        <v>4.6931747000000001</v>
      </c>
      <c r="L109" s="11">
        <v>4.6262302999999996</v>
      </c>
      <c r="M109" s="11">
        <v>4.5639472000000003</v>
      </c>
      <c r="N109" s="11">
        <v>4.5075422999999999</v>
      </c>
      <c r="O109" s="11">
        <v>4.4570337000000002</v>
      </c>
      <c r="P109" s="11">
        <v>4.4113217000000002</v>
      </c>
      <c r="Q109" s="11">
        <v>4.3676577999999999</v>
      </c>
      <c r="R109" s="11">
        <v>4.3250259</v>
      </c>
      <c r="S109" s="11">
        <v>4.2829981999999998</v>
      </c>
      <c r="T109" s="11">
        <v>4.2411453000000003</v>
      </c>
      <c r="U109" s="11">
        <v>4.1990379000000004</v>
      </c>
      <c r="V109" s="11">
        <v>4.1562479999999997</v>
      </c>
      <c r="W109" s="11">
        <v>4.1124901999999999</v>
      </c>
      <c r="X109" s="11">
        <v>4.0681460999999999</v>
      </c>
      <c r="Y109" s="11">
        <v>4.0237920999999996</v>
      </c>
      <c r="Z109" s="11">
        <v>3.9800030999999998</v>
      </c>
      <c r="AA109" s="11">
        <v>3.9373540999999999</v>
      </c>
      <c r="AB109" s="11">
        <v>3.8964215000000002</v>
      </c>
      <c r="AC109" s="11">
        <v>3.8576736999999999</v>
      </c>
      <c r="AD109" s="11">
        <v>3.8211525000000002</v>
      </c>
      <c r="AE109" s="11">
        <v>3.7867942999999999</v>
      </c>
      <c r="AF109" s="11">
        <v>3.7545345999999999</v>
      </c>
      <c r="AG109" s="11">
        <v>3.7243084</v>
      </c>
      <c r="AH109" s="11">
        <v>3.6960524000000001</v>
      </c>
      <c r="AI109" s="11">
        <v>3.6697015999999998</v>
      </c>
      <c r="AJ109" s="11">
        <v>3.6451915000000001</v>
      </c>
      <c r="AK109" s="11">
        <v>3.6224584000000002</v>
      </c>
      <c r="AL109" s="11">
        <v>3.6014376000000001</v>
      </c>
      <c r="AM109" s="11">
        <v>3.5820645999999998</v>
      </c>
      <c r="AN109" s="11">
        <v>3.5642754000000001</v>
      </c>
      <c r="AO109" s="11">
        <v>3.5480043000000001</v>
      </c>
      <c r="AP109" s="11">
        <v>3.5331807999999998</v>
      </c>
      <c r="AQ109" s="11">
        <v>3.5197335999999999</v>
      </c>
      <c r="AR109" s="11">
        <v>3.5075908999999998</v>
      </c>
      <c r="AS109" s="11">
        <v>3.4966811</v>
      </c>
      <c r="AT109" s="11">
        <v>3.4869328999999998</v>
      </c>
      <c r="AU109" s="11">
        <v>3.4782744000000001</v>
      </c>
      <c r="AV109" s="11">
        <v>3.4706342000000001</v>
      </c>
      <c r="AW109" s="11">
        <v>3.4639407000000002</v>
      </c>
      <c r="AX109" s="11">
        <v>3.4581222</v>
      </c>
      <c r="AY109" s="11">
        <v>3.4531073000000001</v>
      </c>
      <c r="AZ109" s="11">
        <v>3.4488243000000001</v>
      </c>
      <c r="BA109" s="11">
        <v>3.4452090000000002</v>
      </c>
      <c r="BB109" s="11">
        <v>3.4422324999999998</v>
      </c>
      <c r="BC109" s="11">
        <v>3.4398770000000001</v>
      </c>
      <c r="BD109" s="11">
        <v>3.4381244</v>
      </c>
      <c r="BE109" s="11">
        <v>3.4369569000000002</v>
      </c>
      <c r="BF109" s="11">
        <v>3.4363564000000002</v>
      </c>
      <c r="BG109" s="11">
        <v>3.4363050999999998</v>
      </c>
      <c r="BH109" s="11">
        <v>3.4367849000000001</v>
      </c>
      <c r="BI109" s="11">
        <v>3.4377778999999999</v>
      </c>
      <c r="BJ109" s="11">
        <v>3.4392662000000001</v>
      </c>
      <c r="BK109" s="11">
        <v>3.4412319</v>
      </c>
      <c r="BL109" s="11">
        <v>3.4436567999999999</v>
      </c>
      <c r="BM109" s="11">
        <v>3.4668714999999999</v>
      </c>
      <c r="BN109" s="11">
        <v>3.5022427</v>
      </c>
    </row>
    <row r="110" spans="1:66" x14ac:dyDescent="0.25">
      <c r="A110" s="5">
        <f t="shared" si="1"/>
        <v>45434</v>
      </c>
      <c r="B110" t="s">
        <v>933</v>
      </c>
      <c r="C110" s="3">
        <v>5.25</v>
      </c>
      <c r="D110" s="3">
        <v>5.2</v>
      </c>
      <c r="E110" s="11">
        <v>5.1884426000000001</v>
      </c>
      <c r="F110" s="11">
        <v>5.1484831</v>
      </c>
      <c r="G110" s="11">
        <v>5.0960044</v>
      </c>
      <c r="H110" s="11">
        <v>5.0258805000000004</v>
      </c>
      <c r="I110" s="11">
        <v>4.9405669999999997</v>
      </c>
      <c r="J110" s="11">
        <v>4.8514404000000004</v>
      </c>
      <c r="K110" s="11">
        <v>4.7719342999999999</v>
      </c>
      <c r="L110" s="11">
        <v>4.7101937999999999</v>
      </c>
      <c r="M110" s="11">
        <v>4.6608672999999996</v>
      </c>
      <c r="N110" s="11">
        <v>4.6198458999999996</v>
      </c>
      <c r="O110" s="11">
        <v>4.590465</v>
      </c>
      <c r="P110" s="11">
        <v>4.5755412</v>
      </c>
      <c r="Q110" s="11">
        <v>4.5617168000000001</v>
      </c>
      <c r="R110" s="11">
        <v>4.5445678999999997</v>
      </c>
      <c r="S110" s="11">
        <v>4.5232343999999998</v>
      </c>
      <c r="T110" s="11">
        <v>4.4968556</v>
      </c>
      <c r="U110" s="11">
        <v>4.4645703000000001</v>
      </c>
      <c r="V110" s="11">
        <v>4.4255187999999999</v>
      </c>
      <c r="W110" s="11">
        <v>4.3791576000000001</v>
      </c>
      <c r="X110" s="11">
        <v>4.3267420999999997</v>
      </c>
      <c r="Y110" s="11">
        <v>4.2701621000000003</v>
      </c>
      <c r="Z110" s="11">
        <v>4.2113063000000004</v>
      </c>
      <c r="AA110" s="11">
        <v>4.1520633</v>
      </c>
      <c r="AB110" s="11">
        <v>4.0943236000000001</v>
      </c>
      <c r="AC110" s="11">
        <v>4.0396473000000004</v>
      </c>
      <c r="AD110" s="11">
        <v>3.9882797000000001</v>
      </c>
      <c r="AE110" s="11">
        <v>3.9401392</v>
      </c>
      <c r="AF110" s="11">
        <v>3.8951427000000001</v>
      </c>
      <c r="AG110" s="11">
        <v>3.8532066999999999</v>
      </c>
      <c r="AH110" s="11">
        <v>3.8142497999999998</v>
      </c>
      <c r="AI110" s="11">
        <v>3.7781885000000002</v>
      </c>
      <c r="AJ110" s="11">
        <v>3.7449398</v>
      </c>
      <c r="AK110" s="11">
        <v>3.7144219000000001</v>
      </c>
      <c r="AL110" s="11">
        <v>3.6865515000000002</v>
      </c>
      <c r="AM110" s="11">
        <v>3.6612456999999998</v>
      </c>
      <c r="AN110" s="11">
        <v>3.6384224000000001</v>
      </c>
      <c r="AO110" s="11">
        <v>3.6179904999999999</v>
      </c>
      <c r="AP110" s="11">
        <v>3.5998204</v>
      </c>
      <c r="AQ110" s="11">
        <v>3.5837712000000002</v>
      </c>
      <c r="AR110" s="11">
        <v>3.5697013000000002</v>
      </c>
      <c r="AS110" s="11">
        <v>3.5574693000000002</v>
      </c>
      <c r="AT110" s="11">
        <v>3.5469341999999999</v>
      </c>
      <c r="AU110" s="11">
        <v>3.5379545000000001</v>
      </c>
      <c r="AV110" s="11">
        <v>3.5303887</v>
      </c>
      <c r="AW110" s="11">
        <v>3.5240958</v>
      </c>
      <c r="AX110" s="11">
        <v>3.5189344</v>
      </c>
      <c r="AY110" s="11">
        <v>3.5147629999999999</v>
      </c>
      <c r="AZ110" s="11">
        <v>3.5114404000000001</v>
      </c>
      <c r="BA110" s="11">
        <v>3.5088419000000002</v>
      </c>
      <c r="BB110" s="11">
        <v>3.5069151000000001</v>
      </c>
      <c r="BC110" s="11">
        <v>3.5056281999999999</v>
      </c>
      <c r="BD110" s="11">
        <v>3.5049489999999999</v>
      </c>
      <c r="BE110" s="11">
        <v>3.5048455999999999</v>
      </c>
      <c r="BF110" s="11">
        <v>3.5052857999999998</v>
      </c>
      <c r="BG110" s="11">
        <v>3.5062376999999998</v>
      </c>
      <c r="BH110" s="11">
        <v>3.5076692</v>
      </c>
      <c r="BI110" s="11">
        <v>3.5095481999999998</v>
      </c>
      <c r="BJ110" s="11">
        <v>3.5118426999999999</v>
      </c>
      <c r="BK110" s="11">
        <v>3.5145206999999998</v>
      </c>
      <c r="BL110" s="11">
        <v>3.51755</v>
      </c>
      <c r="BM110" s="11">
        <v>3.5420273999999998</v>
      </c>
      <c r="BN110" s="11">
        <v>3.5754234999999999</v>
      </c>
    </row>
    <row r="111" spans="1:66" x14ac:dyDescent="0.25">
      <c r="A111" s="5">
        <f t="shared" si="1"/>
        <v>45435</v>
      </c>
      <c r="B111" t="s">
        <v>934</v>
      </c>
      <c r="C111" s="3">
        <v>5.25</v>
      </c>
      <c r="D111" s="3">
        <v>5.2</v>
      </c>
      <c r="E111" s="11">
        <v>5.1919297999999996</v>
      </c>
      <c r="F111" s="11">
        <v>5.1553902999999996</v>
      </c>
      <c r="G111" s="11">
        <v>5.1130293</v>
      </c>
      <c r="H111" s="11">
        <v>5.0658738999999997</v>
      </c>
      <c r="I111" s="11">
        <v>5.0140570999999996</v>
      </c>
      <c r="J111" s="11">
        <v>4.9587180000000002</v>
      </c>
      <c r="K111" s="11">
        <v>4.9017738</v>
      </c>
      <c r="L111" s="11">
        <v>4.8453343000000002</v>
      </c>
      <c r="M111" s="11">
        <v>4.7909978000000004</v>
      </c>
      <c r="N111" s="11">
        <v>4.7395003000000004</v>
      </c>
      <c r="O111" s="11">
        <v>4.6907427999999998</v>
      </c>
      <c r="P111" s="11">
        <v>4.6441420000000004</v>
      </c>
      <c r="Q111" s="11">
        <v>4.5986377999999997</v>
      </c>
      <c r="R111" s="11">
        <v>4.5536329000000002</v>
      </c>
      <c r="S111" s="11">
        <v>4.5086864999999996</v>
      </c>
      <c r="T111" s="11">
        <v>4.4633564000000003</v>
      </c>
      <c r="U111" s="11">
        <v>4.4172003000000002</v>
      </c>
      <c r="V111" s="11">
        <v>4.3697774999999996</v>
      </c>
      <c r="W111" s="11">
        <v>4.3207917</v>
      </c>
      <c r="X111" s="11">
        <v>4.2706951000000002</v>
      </c>
      <c r="Y111" s="11">
        <v>4.2201804000000003</v>
      </c>
      <c r="Z111" s="11">
        <v>4.1699389</v>
      </c>
      <c r="AA111" s="11">
        <v>4.1206619</v>
      </c>
      <c r="AB111" s="11">
        <v>4.0730421999999997</v>
      </c>
      <c r="AC111" s="11">
        <v>4.0276809</v>
      </c>
      <c r="AD111" s="11">
        <v>3.9846941</v>
      </c>
      <c r="AE111" s="11">
        <v>3.9440363999999999</v>
      </c>
      <c r="AF111" s="11">
        <v>3.9056609</v>
      </c>
      <c r="AG111" s="11">
        <v>3.8695210000000002</v>
      </c>
      <c r="AH111" s="11">
        <v>3.8355709999999998</v>
      </c>
      <c r="AI111" s="11">
        <v>3.8037641999999998</v>
      </c>
      <c r="AJ111" s="11">
        <v>3.7740537999999999</v>
      </c>
      <c r="AK111" s="11">
        <v>3.7463943</v>
      </c>
      <c r="AL111" s="11">
        <v>3.7207387000000001</v>
      </c>
      <c r="AM111" s="11">
        <v>3.6970405999999998</v>
      </c>
      <c r="AN111" s="11">
        <v>3.6752541000000001</v>
      </c>
      <c r="AO111" s="11">
        <v>3.6553252000000001</v>
      </c>
      <c r="AP111" s="11">
        <v>3.6371671999999999</v>
      </c>
      <c r="AQ111" s="11">
        <v>3.6206852999999999</v>
      </c>
      <c r="AR111" s="11">
        <v>3.6057838000000002</v>
      </c>
      <c r="AS111" s="11">
        <v>3.5923671000000001</v>
      </c>
      <c r="AT111" s="11">
        <v>3.5803402000000002</v>
      </c>
      <c r="AU111" s="11">
        <v>3.5696075999999999</v>
      </c>
      <c r="AV111" s="11">
        <v>3.5600736999999998</v>
      </c>
      <c r="AW111" s="11">
        <v>3.5516435</v>
      </c>
      <c r="AX111" s="11">
        <v>3.5442212999999998</v>
      </c>
      <c r="AY111" s="11">
        <v>3.5377117</v>
      </c>
      <c r="AZ111" s="11">
        <v>3.5320195000000001</v>
      </c>
      <c r="BA111" s="11">
        <v>3.5270603</v>
      </c>
      <c r="BB111" s="11">
        <v>3.5227982999999998</v>
      </c>
      <c r="BC111" s="11">
        <v>3.5192112</v>
      </c>
      <c r="BD111" s="11">
        <v>3.5162767000000001</v>
      </c>
      <c r="BE111" s="11">
        <v>3.5139724999999999</v>
      </c>
      <c r="BF111" s="11">
        <v>3.5122764000000002</v>
      </c>
      <c r="BG111" s="11">
        <v>3.5111659999999998</v>
      </c>
      <c r="BH111" s="11">
        <v>3.5106188999999999</v>
      </c>
      <c r="BI111" s="11">
        <v>3.5106130000000002</v>
      </c>
      <c r="BJ111" s="11">
        <v>3.5111257999999999</v>
      </c>
      <c r="BK111" s="11">
        <v>3.5121351000000001</v>
      </c>
      <c r="BL111" s="11">
        <v>3.5136186</v>
      </c>
      <c r="BM111" s="11">
        <v>3.5314220000000001</v>
      </c>
      <c r="BN111" s="11">
        <v>3.561849</v>
      </c>
    </row>
    <row r="112" spans="1:66" x14ac:dyDescent="0.25">
      <c r="A112" s="5">
        <f t="shared" si="1"/>
        <v>45436</v>
      </c>
      <c r="B112" t="s">
        <v>935</v>
      </c>
      <c r="C112" s="3">
        <v>5.25</v>
      </c>
      <c r="D112" s="3">
        <v>5.2</v>
      </c>
      <c r="E112" s="11">
        <v>5.1918996999999996</v>
      </c>
      <c r="F112" s="11">
        <v>5.1544352</v>
      </c>
      <c r="G112" s="11">
        <v>5.1109739999999997</v>
      </c>
      <c r="H112" s="11">
        <v>5.0623054999999999</v>
      </c>
      <c r="I112" s="11">
        <v>5.0089364999999999</v>
      </c>
      <c r="J112" s="11">
        <v>4.9529316000000003</v>
      </c>
      <c r="K112" s="11">
        <v>4.8968826999999999</v>
      </c>
      <c r="L112" s="11">
        <v>4.8430324000000002</v>
      </c>
      <c r="M112" s="11">
        <v>4.7925632</v>
      </c>
      <c r="N112" s="11">
        <v>4.7454649</v>
      </c>
      <c r="O112" s="11">
        <v>4.7008909000000001</v>
      </c>
      <c r="P112" s="11">
        <v>4.6575196999999999</v>
      </c>
      <c r="Q112" s="11">
        <v>4.6130578</v>
      </c>
      <c r="R112" s="11">
        <v>4.5670032999999997</v>
      </c>
      <c r="S112" s="11">
        <v>4.5195777000000001</v>
      </c>
      <c r="T112" s="11">
        <v>4.4710013000000002</v>
      </c>
      <c r="U112" s="11">
        <v>4.4214945999999999</v>
      </c>
      <c r="V112" s="11">
        <v>4.3712795</v>
      </c>
      <c r="W112" s="11">
        <v>4.3206151999999998</v>
      </c>
      <c r="X112" s="11">
        <v>4.2699407000000003</v>
      </c>
      <c r="Y112" s="11">
        <v>4.2197490999999996</v>
      </c>
      <c r="Z112" s="11">
        <v>4.1705313999999998</v>
      </c>
      <c r="AA112" s="11">
        <v>4.1227787999999999</v>
      </c>
      <c r="AB112" s="11">
        <v>4.0769843999999997</v>
      </c>
      <c r="AC112" s="11">
        <v>4.0335622000000004</v>
      </c>
      <c r="AD112" s="11">
        <v>3.9925510000000002</v>
      </c>
      <c r="AE112" s="11">
        <v>3.9538769</v>
      </c>
      <c r="AF112" s="11">
        <v>3.9174641000000001</v>
      </c>
      <c r="AG112" s="11">
        <v>3.8832374999999999</v>
      </c>
      <c r="AH112" s="11">
        <v>3.8511226000000001</v>
      </c>
      <c r="AI112" s="11">
        <v>3.8210441999999998</v>
      </c>
      <c r="AJ112" s="11">
        <v>3.7929268999999999</v>
      </c>
      <c r="AK112" s="11">
        <v>3.7666962000000002</v>
      </c>
      <c r="AL112" s="11">
        <v>3.7422768999999998</v>
      </c>
      <c r="AM112" s="11">
        <v>3.7195936000000001</v>
      </c>
      <c r="AN112" s="11">
        <v>3.6985719000000001</v>
      </c>
      <c r="AO112" s="11">
        <v>3.6791372999999998</v>
      </c>
      <c r="AP112" s="11">
        <v>3.6612187999999999</v>
      </c>
      <c r="AQ112" s="11">
        <v>3.6447471999999999</v>
      </c>
      <c r="AR112" s="11">
        <v>3.6296520999999999</v>
      </c>
      <c r="AS112" s="11">
        <v>3.6158636999999998</v>
      </c>
      <c r="AT112" s="11">
        <v>3.6033122999999998</v>
      </c>
      <c r="AU112" s="11">
        <v>3.5919279</v>
      </c>
      <c r="AV112" s="11">
        <v>3.5816406000000001</v>
      </c>
      <c r="AW112" s="11">
        <v>3.5723807000000001</v>
      </c>
      <c r="AX112" s="11">
        <v>3.5640781000000001</v>
      </c>
      <c r="AY112" s="11">
        <v>3.5566629999999999</v>
      </c>
      <c r="AZ112" s="11">
        <v>3.5500655999999999</v>
      </c>
      <c r="BA112" s="11">
        <v>3.5442230000000001</v>
      </c>
      <c r="BB112" s="11">
        <v>3.539104</v>
      </c>
      <c r="BC112" s="11">
        <v>3.5346858000000001</v>
      </c>
      <c r="BD112" s="11">
        <v>3.5309457000000002</v>
      </c>
      <c r="BE112" s="11">
        <v>3.5278611</v>
      </c>
      <c r="BF112" s="11">
        <v>3.5254091999999999</v>
      </c>
      <c r="BG112" s="11">
        <v>3.5235672999999998</v>
      </c>
      <c r="BH112" s="11">
        <v>3.5223127999999999</v>
      </c>
      <c r="BI112" s="11">
        <v>3.5216229999999999</v>
      </c>
      <c r="BJ112" s="11">
        <v>3.5214751</v>
      </c>
      <c r="BK112" s="11">
        <v>3.5218465000000001</v>
      </c>
      <c r="BL112" s="11">
        <v>3.5227143999999999</v>
      </c>
      <c r="BM112" s="11">
        <v>3.5373486000000001</v>
      </c>
      <c r="BN112" s="11">
        <v>3.5657763</v>
      </c>
    </row>
    <row r="113" spans="1:66" x14ac:dyDescent="0.25">
      <c r="A113" s="5">
        <f t="shared" si="1"/>
        <v>45439</v>
      </c>
      <c r="B113" t="s">
        <v>936</v>
      </c>
      <c r="C113" s="3">
        <v>5.25</v>
      </c>
      <c r="D113" s="3" t="e">
        <v>#N/A</v>
      </c>
      <c r="E113" s="11" t="e">
        <v>#N/A</v>
      </c>
      <c r="F113" s="11" t="e">
        <v>#N/A</v>
      </c>
      <c r="G113" s="11" t="e">
        <v>#N/A</v>
      </c>
      <c r="H113" s="11" t="e">
        <v>#N/A</v>
      </c>
      <c r="I113" s="11" t="e">
        <v>#N/A</v>
      </c>
      <c r="J113" s="11" t="e">
        <v>#N/A</v>
      </c>
      <c r="K113" s="11" t="e">
        <v>#N/A</v>
      </c>
      <c r="L113" s="11" t="e">
        <v>#N/A</v>
      </c>
      <c r="M113" s="11" t="e">
        <v>#N/A</v>
      </c>
      <c r="N113" s="11" t="e">
        <v>#N/A</v>
      </c>
      <c r="O113" s="11" t="e">
        <v>#N/A</v>
      </c>
      <c r="P113" s="11" t="e">
        <v>#N/A</v>
      </c>
      <c r="Q113" s="11" t="e">
        <v>#N/A</v>
      </c>
      <c r="R113" s="11" t="e">
        <v>#N/A</v>
      </c>
      <c r="S113" s="11" t="e">
        <v>#N/A</v>
      </c>
      <c r="T113" s="11" t="e">
        <v>#N/A</v>
      </c>
      <c r="U113" s="11" t="e">
        <v>#N/A</v>
      </c>
      <c r="V113" s="11" t="e">
        <v>#N/A</v>
      </c>
      <c r="W113" s="11" t="e">
        <v>#N/A</v>
      </c>
      <c r="X113" s="11" t="e">
        <v>#N/A</v>
      </c>
      <c r="Y113" s="11" t="e">
        <v>#N/A</v>
      </c>
      <c r="Z113" s="11" t="e">
        <v>#N/A</v>
      </c>
      <c r="AA113" s="11" t="e">
        <v>#N/A</v>
      </c>
      <c r="AB113" s="11" t="e">
        <v>#N/A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 t="e">
        <v>#N/A</v>
      </c>
      <c r="AH113" s="11" t="e">
        <v>#N/A</v>
      </c>
      <c r="AI113" s="11" t="e">
        <v>#N/A</v>
      </c>
      <c r="AJ113" s="11" t="e">
        <v>#N/A</v>
      </c>
      <c r="AK113" s="11" t="e">
        <v>#N/A</v>
      </c>
      <c r="AL113" s="11" t="e">
        <v>#N/A</v>
      </c>
      <c r="AM113" s="11" t="e">
        <v>#N/A</v>
      </c>
      <c r="AN113" s="11" t="e">
        <v>#N/A</v>
      </c>
      <c r="AO113" s="11" t="e">
        <v>#N/A</v>
      </c>
      <c r="AP113" s="11" t="e">
        <v>#N/A</v>
      </c>
      <c r="AQ113" s="11" t="e">
        <v>#N/A</v>
      </c>
      <c r="AR113" s="11" t="e">
        <v>#N/A</v>
      </c>
      <c r="AS113" s="11" t="e">
        <v>#N/A</v>
      </c>
      <c r="AT113" s="11" t="e">
        <v>#N/A</v>
      </c>
      <c r="AU113" s="11" t="e">
        <v>#N/A</v>
      </c>
      <c r="AV113" s="11" t="e">
        <v>#N/A</v>
      </c>
      <c r="AW113" s="11" t="e">
        <v>#N/A</v>
      </c>
      <c r="AX113" s="11" t="e">
        <v>#N/A</v>
      </c>
      <c r="AY113" s="11" t="e">
        <v>#N/A</v>
      </c>
      <c r="AZ113" s="11" t="e">
        <v>#N/A</v>
      </c>
      <c r="BA113" s="11" t="e">
        <v>#N/A</v>
      </c>
      <c r="BB113" s="11" t="e">
        <v>#N/A</v>
      </c>
      <c r="BC113" s="11" t="e">
        <v>#N/A</v>
      </c>
      <c r="BD113" s="11" t="e">
        <v>#N/A</v>
      </c>
      <c r="BE113" s="11" t="e">
        <v>#N/A</v>
      </c>
      <c r="BF113" s="11" t="e">
        <v>#N/A</v>
      </c>
      <c r="BG113" s="11" t="e">
        <v>#N/A</v>
      </c>
      <c r="BH113" s="11" t="e">
        <v>#N/A</v>
      </c>
      <c r="BI113" s="11" t="e">
        <v>#N/A</v>
      </c>
      <c r="BJ113" s="11" t="e">
        <v>#N/A</v>
      </c>
      <c r="BK113" s="11" t="e">
        <v>#N/A</v>
      </c>
      <c r="BL113" s="11" t="e">
        <v>#N/A</v>
      </c>
      <c r="BM113" s="11" t="e">
        <v>#N/A</v>
      </c>
      <c r="BN113" s="11" t="e">
        <v>#N/A</v>
      </c>
    </row>
    <row r="114" spans="1:66" x14ac:dyDescent="0.25">
      <c r="A114" s="5">
        <f t="shared" si="1"/>
        <v>45440</v>
      </c>
      <c r="B114" t="s">
        <v>937</v>
      </c>
      <c r="C114" s="3">
        <v>5.25</v>
      </c>
      <c r="D114" s="3">
        <v>5.2</v>
      </c>
      <c r="E114" s="11">
        <v>5.1907866</v>
      </c>
      <c r="F114" s="11">
        <v>5.1537904000000001</v>
      </c>
      <c r="G114" s="11">
        <v>5.1111076000000004</v>
      </c>
      <c r="H114" s="11">
        <v>5.0630185000000001</v>
      </c>
      <c r="I114" s="11">
        <v>5.0089531000000003</v>
      </c>
      <c r="J114" s="11">
        <v>4.9513151000000004</v>
      </c>
      <c r="K114" s="11">
        <v>4.8936897000000004</v>
      </c>
      <c r="L114" s="11">
        <v>4.8390532999999998</v>
      </c>
      <c r="M114" s="11">
        <v>4.7892071999999999</v>
      </c>
      <c r="N114" s="11">
        <v>4.7444464999999996</v>
      </c>
      <c r="O114" s="11">
        <v>4.7039549999999997</v>
      </c>
      <c r="P114" s="11">
        <v>4.6661868999999996</v>
      </c>
      <c r="Q114" s="11">
        <v>4.6285819000000004</v>
      </c>
      <c r="R114" s="11">
        <v>4.590306</v>
      </c>
      <c r="S114" s="11">
        <v>4.5510568999999998</v>
      </c>
      <c r="T114" s="11">
        <v>4.5105310000000003</v>
      </c>
      <c r="U114" s="11">
        <v>4.4684244</v>
      </c>
      <c r="V114" s="11">
        <v>4.4244351000000002</v>
      </c>
      <c r="W114" s="11">
        <v>4.3783985999999997</v>
      </c>
      <c r="X114" s="11">
        <v>4.3307957000000004</v>
      </c>
      <c r="Y114" s="11">
        <v>4.2822962000000002</v>
      </c>
      <c r="Z114" s="11">
        <v>4.2335681000000003</v>
      </c>
      <c r="AA114" s="11">
        <v>4.1852795</v>
      </c>
      <c r="AB114" s="11">
        <v>4.1380999000000003</v>
      </c>
      <c r="AC114" s="11">
        <v>4.0925884000000003</v>
      </c>
      <c r="AD114" s="11">
        <v>4.0488672000000001</v>
      </c>
      <c r="AE114" s="11">
        <v>4.0069508000000003</v>
      </c>
      <c r="AF114" s="11">
        <v>3.9668524000000001</v>
      </c>
      <c r="AG114" s="11">
        <v>3.9285850999999998</v>
      </c>
      <c r="AH114" s="11">
        <v>3.8921633999999998</v>
      </c>
      <c r="AI114" s="11">
        <v>3.8576005000000002</v>
      </c>
      <c r="AJ114" s="11">
        <v>3.8249095</v>
      </c>
      <c r="AK114" s="11">
        <v>3.7941047999999999</v>
      </c>
      <c r="AL114" s="11">
        <v>3.7651997000000001</v>
      </c>
      <c r="AM114" s="11">
        <v>3.7382073999999998</v>
      </c>
      <c r="AN114" s="11">
        <v>3.7131420999999998</v>
      </c>
      <c r="AO114" s="11">
        <v>3.6900013999999999</v>
      </c>
      <c r="AP114" s="11">
        <v>3.6687199000000001</v>
      </c>
      <c r="AQ114" s="11">
        <v>3.6492173999999999</v>
      </c>
      <c r="AR114" s="11">
        <v>3.6314126999999998</v>
      </c>
      <c r="AS114" s="11">
        <v>3.6152248999999999</v>
      </c>
      <c r="AT114" s="11">
        <v>3.6005734999999999</v>
      </c>
      <c r="AU114" s="11">
        <v>3.5873773999999998</v>
      </c>
      <c r="AV114" s="11">
        <v>3.5755558000000001</v>
      </c>
      <c r="AW114" s="11">
        <v>3.5650281000000001</v>
      </c>
      <c r="AX114" s="11">
        <v>3.5557132</v>
      </c>
      <c r="AY114" s="11">
        <v>3.5475303999999999</v>
      </c>
      <c r="AZ114" s="11">
        <v>3.5403989</v>
      </c>
      <c r="BA114" s="11">
        <v>3.5342433999999998</v>
      </c>
      <c r="BB114" s="11">
        <v>3.5290173999999999</v>
      </c>
      <c r="BC114" s="11">
        <v>3.5246846999999999</v>
      </c>
      <c r="BD114" s="11">
        <v>3.5212086999999999</v>
      </c>
      <c r="BE114" s="11">
        <v>3.5185531000000001</v>
      </c>
      <c r="BF114" s="11">
        <v>3.5166814999999998</v>
      </c>
      <c r="BG114" s="11">
        <v>3.5155573000000002</v>
      </c>
      <c r="BH114" s="11">
        <v>3.5151441999999999</v>
      </c>
      <c r="BI114" s="11">
        <v>3.5154057999999999</v>
      </c>
      <c r="BJ114" s="11">
        <v>3.5163055000000001</v>
      </c>
      <c r="BK114" s="11">
        <v>3.5178071000000002</v>
      </c>
      <c r="BL114" s="11">
        <v>3.5198738999999999</v>
      </c>
      <c r="BM114" s="11">
        <v>3.5425561999999999</v>
      </c>
      <c r="BN114" s="11">
        <v>3.5791634999999999</v>
      </c>
    </row>
    <row r="115" spans="1:66" x14ac:dyDescent="0.25">
      <c r="A115" s="5">
        <f t="shared" si="1"/>
        <v>45441</v>
      </c>
      <c r="B115" t="s">
        <v>938</v>
      </c>
      <c r="C115" s="3">
        <v>5.25</v>
      </c>
      <c r="D115" s="3">
        <v>5.2</v>
      </c>
      <c r="E115" s="11">
        <v>5.1930598000000003</v>
      </c>
      <c r="F115" s="11">
        <v>5.1596666000000004</v>
      </c>
      <c r="G115" s="11">
        <v>5.1192513000000002</v>
      </c>
      <c r="H115" s="11">
        <v>5.0737430000000003</v>
      </c>
      <c r="I115" s="11">
        <v>5.0236947000000001</v>
      </c>
      <c r="J115" s="11">
        <v>4.9718467000000004</v>
      </c>
      <c r="K115" s="11">
        <v>4.9214158000000001</v>
      </c>
      <c r="L115" s="11">
        <v>4.8746751000000001</v>
      </c>
      <c r="M115" s="11">
        <v>4.8326906999999997</v>
      </c>
      <c r="N115" s="11">
        <v>4.7954834999999996</v>
      </c>
      <c r="O115" s="11">
        <v>4.7617535999999996</v>
      </c>
      <c r="P115" s="11">
        <v>4.7297871999999996</v>
      </c>
      <c r="Q115" s="11">
        <v>4.6964981999999997</v>
      </c>
      <c r="R115" s="11">
        <v>4.6611643000000003</v>
      </c>
      <c r="S115" s="11">
        <v>4.6238048000000003</v>
      </c>
      <c r="T115" s="11">
        <v>4.5844380999999998</v>
      </c>
      <c r="U115" s="11">
        <v>4.5430824000000003</v>
      </c>
      <c r="V115" s="11">
        <v>4.4997572999999997</v>
      </c>
      <c r="W115" s="11">
        <v>4.4545561999999999</v>
      </c>
      <c r="X115" s="11">
        <v>4.4079962999999998</v>
      </c>
      <c r="Y115" s="11">
        <v>4.3607464</v>
      </c>
      <c r="Z115" s="11">
        <v>4.3134733000000001</v>
      </c>
      <c r="AA115" s="11">
        <v>4.2668441000000001</v>
      </c>
      <c r="AB115" s="11">
        <v>4.2215273</v>
      </c>
      <c r="AC115" s="11">
        <v>4.178077</v>
      </c>
      <c r="AD115" s="11">
        <v>4.1365946999999998</v>
      </c>
      <c r="AE115" s="11">
        <v>4.0970706999999997</v>
      </c>
      <c r="AF115" s="11">
        <v>4.0594935000000003</v>
      </c>
      <c r="AG115" s="11">
        <v>4.0238518000000001</v>
      </c>
      <c r="AH115" s="11">
        <v>3.9901357000000002</v>
      </c>
      <c r="AI115" s="11">
        <v>3.9583338000000001</v>
      </c>
      <c r="AJ115" s="11">
        <v>3.9284347999999998</v>
      </c>
      <c r="AK115" s="11">
        <v>3.9004287</v>
      </c>
      <c r="AL115" s="11">
        <v>3.8743040999999998</v>
      </c>
      <c r="AM115" s="11">
        <v>3.85005</v>
      </c>
      <c r="AN115" s="11">
        <v>3.8276560000000002</v>
      </c>
      <c r="AO115" s="11">
        <v>3.8071020999999998</v>
      </c>
      <c r="AP115" s="11">
        <v>3.7883201999999998</v>
      </c>
      <c r="AQ115" s="11">
        <v>3.7712270999999999</v>
      </c>
      <c r="AR115" s="11">
        <v>3.7557385999999999</v>
      </c>
      <c r="AS115" s="11">
        <v>3.7417707999999998</v>
      </c>
      <c r="AT115" s="11">
        <v>3.7292402</v>
      </c>
      <c r="AU115" s="11">
        <v>3.7180626999999999</v>
      </c>
      <c r="AV115" s="11">
        <v>3.7081545</v>
      </c>
      <c r="AW115" s="11">
        <v>3.6994319</v>
      </c>
      <c r="AX115" s="11">
        <v>3.691811</v>
      </c>
      <c r="AY115" s="11">
        <v>3.6852079</v>
      </c>
      <c r="AZ115" s="11">
        <v>3.6795388999999998</v>
      </c>
      <c r="BA115" s="11">
        <v>3.6747269</v>
      </c>
      <c r="BB115" s="11">
        <v>3.6707279000000002</v>
      </c>
      <c r="BC115" s="11">
        <v>3.6675081999999999</v>
      </c>
      <c r="BD115" s="11">
        <v>3.6650337999999998</v>
      </c>
      <c r="BE115" s="11">
        <v>3.6632709999999999</v>
      </c>
      <c r="BF115" s="11">
        <v>3.6621858999999999</v>
      </c>
      <c r="BG115" s="11">
        <v>3.6617446999999999</v>
      </c>
      <c r="BH115" s="11">
        <v>3.6619134</v>
      </c>
      <c r="BI115" s="11">
        <v>3.6626584000000002</v>
      </c>
      <c r="BJ115" s="11">
        <v>3.6639455999999999</v>
      </c>
      <c r="BK115" s="11">
        <v>3.6657413999999999</v>
      </c>
      <c r="BL115" s="11">
        <v>3.6680117999999999</v>
      </c>
      <c r="BM115" s="11">
        <v>3.6902642999999999</v>
      </c>
      <c r="BN115" s="11">
        <v>3.724459</v>
      </c>
    </row>
    <row r="116" spans="1:66" x14ac:dyDescent="0.25">
      <c r="A116" s="5">
        <f t="shared" si="1"/>
        <v>45442</v>
      </c>
      <c r="B116" t="s">
        <v>939</v>
      </c>
      <c r="C116" s="3">
        <v>5.25</v>
      </c>
      <c r="D116" s="3">
        <v>5.2</v>
      </c>
      <c r="E116" s="11">
        <v>5.1906704000000001</v>
      </c>
      <c r="F116" s="11">
        <v>5.1519018000000001</v>
      </c>
      <c r="G116" s="11">
        <v>5.1072775999999998</v>
      </c>
      <c r="H116" s="11">
        <v>5.0587531999999999</v>
      </c>
      <c r="I116" s="11">
        <v>5.0059868999999999</v>
      </c>
      <c r="J116" s="11">
        <v>4.9506031000000004</v>
      </c>
      <c r="K116" s="11">
        <v>4.8952542000000001</v>
      </c>
      <c r="L116" s="11">
        <v>4.8420041999999999</v>
      </c>
      <c r="M116" s="11">
        <v>4.7917629000000002</v>
      </c>
      <c r="N116" s="11">
        <v>4.7446814000000002</v>
      </c>
      <c r="O116" s="11">
        <v>4.7001742000000002</v>
      </c>
      <c r="P116" s="11">
        <v>4.6573225000000003</v>
      </c>
      <c r="Q116" s="11">
        <v>4.6144859</v>
      </c>
      <c r="R116" s="11">
        <v>4.5712954999999997</v>
      </c>
      <c r="S116" s="11">
        <v>4.5277779000000002</v>
      </c>
      <c r="T116" s="11">
        <v>4.4839580999999997</v>
      </c>
      <c r="U116" s="11">
        <v>4.4398612999999996</v>
      </c>
      <c r="V116" s="11">
        <v>4.3955140000000004</v>
      </c>
      <c r="W116" s="11">
        <v>4.3509874000000002</v>
      </c>
      <c r="X116" s="11">
        <v>4.3065883999999999</v>
      </c>
      <c r="Y116" s="11">
        <v>4.2627012999999998</v>
      </c>
      <c r="Z116" s="11">
        <v>4.2197084</v>
      </c>
      <c r="AA116" s="11">
        <v>4.1779923999999999</v>
      </c>
      <c r="AB116" s="11">
        <v>4.1379371999999996</v>
      </c>
      <c r="AC116" s="11">
        <v>4.0998659999999996</v>
      </c>
      <c r="AD116" s="11">
        <v>4.0638123999999998</v>
      </c>
      <c r="AE116" s="11">
        <v>4.0297232000000003</v>
      </c>
      <c r="AF116" s="11">
        <v>3.9975437999999999</v>
      </c>
      <c r="AG116" s="11">
        <v>3.9672196999999998</v>
      </c>
      <c r="AH116" s="11">
        <v>3.9386975999999998</v>
      </c>
      <c r="AI116" s="11">
        <v>3.9119231000000001</v>
      </c>
      <c r="AJ116" s="11">
        <v>3.8868415999999999</v>
      </c>
      <c r="AK116" s="11">
        <v>3.8633997</v>
      </c>
      <c r="AL116" s="11">
        <v>3.8415431</v>
      </c>
      <c r="AM116" s="11">
        <v>3.8212172999999998</v>
      </c>
      <c r="AN116" s="11">
        <v>3.8023687000000002</v>
      </c>
      <c r="AO116" s="11">
        <v>3.7849412</v>
      </c>
      <c r="AP116" s="11">
        <v>3.7688698</v>
      </c>
      <c r="AQ116" s="11">
        <v>3.7540873000000001</v>
      </c>
      <c r="AR116" s="11">
        <v>3.7405262000000001</v>
      </c>
      <c r="AS116" s="11">
        <v>3.7281186000000002</v>
      </c>
      <c r="AT116" s="11">
        <v>3.7167975000000002</v>
      </c>
      <c r="AU116" s="11">
        <v>3.7064952</v>
      </c>
      <c r="AV116" s="11">
        <v>3.6971440000000002</v>
      </c>
      <c r="AW116" s="11">
        <v>3.6886768000000001</v>
      </c>
      <c r="AX116" s="11">
        <v>3.6810258</v>
      </c>
      <c r="AY116" s="11">
        <v>3.6741236000000002</v>
      </c>
      <c r="AZ116" s="11">
        <v>3.6679027</v>
      </c>
      <c r="BA116" s="11">
        <v>3.6623036999999998</v>
      </c>
      <c r="BB116" s="11">
        <v>3.6573026</v>
      </c>
      <c r="BC116" s="11">
        <v>3.6528854000000002</v>
      </c>
      <c r="BD116" s="11">
        <v>3.649038</v>
      </c>
      <c r="BE116" s="11">
        <v>3.6457461000000002</v>
      </c>
      <c r="BF116" s="11">
        <v>3.6429958999999998</v>
      </c>
      <c r="BG116" s="11">
        <v>3.6407731000000001</v>
      </c>
      <c r="BH116" s="11">
        <v>3.6390636999999999</v>
      </c>
      <c r="BI116" s="11">
        <v>3.6378536000000001</v>
      </c>
      <c r="BJ116" s="11">
        <v>3.6371286</v>
      </c>
      <c r="BK116" s="11">
        <v>3.6368746999999999</v>
      </c>
      <c r="BL116" s="11">
        <v>3.6370778000000001</v>
      </c>
      <c r="BM116" s="11">
        <v>3.6472413000000001</v>
      </c>
      <c r="BN116" s="11">
        <v>3.6711414000000002</v>
      </c>
    </row>
    <row r="117" spans="1:66" x14ac:dyDescent="0.25">
      <c r="A117" s="5">
        <f t="shared" si="1"/>
        <v>45443</v>
      </c>
      <c r="B117" t="s">
        <v>940</v>
      </c>
      <c r="C117" s="3">
        <v>5.25</v>
      </c>
      <c r="D117" s="3">
        <v>5.2</v>
      </c>
      <c r="E117" s="11">
        <v>5.1914861999999999</v>
      </c>
      <c r="F117" s="11">
        <v>5.1532651999999999</v>
      </c>
      <c r="G117" s="11">
        <v>5.1085288000000002</v>
      </c>
      <c r="H117" s="11">
        <v>5.0601905</v>
      </c>
      <c r="I117" s="11">
        <v>5.0075459000000002</v>
      </c>
      <c r="J117" s="11">
        <v>4.9512707000000002</v>
      </c>
      <c r="K117" s="11">
        <v>4.8933999000000004</v>
      </c>
      <c r="L117" s="11">
        <v>4.8355563999999998</v>
      </c>
      <c r="M117" s="11">
        <v>4.7787506000000004</v>
      </c>
      <c r="N117" s="11">
        <v>4.7235480000000001</v>
      </c>
      <c r="O117" s="11">
        <v>4.6702707999999999</v>
      </c>
      <c r="P117" s="11">
        <v>4.6189746999999999</v>
      </c>
      <c r="Q117" s="11">
        <v>4.5698103999999997</v>
      </c>
      <c r="R117" s="11">
        <v>4.5225239999999998</v>
      </c>
      <c r="S117" s="11">
        <v>4.4767210000000004</v>
      </c>
      <c r="T117" s="11">
        <v>4.4320051999999999</v>
      </c>
      <c r="U117" s="11">
        <v>4.3879804</v>
      </c>
      <c r="V117" s="11">
        <v>4.3442521000000003</v>
      </c>
      <c r="W117" s="11">
        <v>4.3005317999999999</v>
      </c>
      <c r="X117" s="11">
        <v>4.2570309000000002</v>
      </c>
      <c r="Y117" s="11">
        <v>4.2141070000000003</v>
      </c>
      <c r="Z117" s="11">
        <v>4.1721162999999999</v>
      </c>
      <c r="AA117" s="11">
        <v>4.1314150999999999</v>
      </c>
      <c r="AB117" s="11">
        <v>4.0923609000000001</v>
      </c>
      <c r="AC117" s="11">
        <v>4.0552489999999999</v>
      </c>
      <c r="AD117" s="11">
        <v>4.0201054000000003</v>
      </c>
      <c r="AE117" s="11">
        <v>3.9868831</v>
      </c>
      <c r="AF117" s="11">
        <v>3.9555338999999998</v>
      </c>
      <c r="AG117" s="11">
        <v>3.9260095000000002</v>
      </c>
      <c r="AH117" s="11">
        <v>3.898263</v>
      </c>
      <c r="AI117" s="11">
        <v>3.8722460000000001</v>
      </c>
      <c r="AJ117" s="11">
        <v>3.8479104999999998</v>
      </c>
      <c r="AK117" s="11">
        <v>3.8252092000000002</v>
      </c>
      <c r="AL117" s="11">
        <v>3.8040940000000001</v>
      </c>
      <c r="AM117" s="11">
        <v>3.7845168</v>
      </c>
      <c r="AN117" s="11">
        <v>3.7664304</v>
      </c>
      <c r="AO117" s="11">
        <v>3.7497829</v>
      </c>
      <c r="AP117" s="11">
        <v>3.7345068000000001</v>
      </c>
      <c r="AQ117" s="11">
        <v>3.7205306999999999</v>
      </c>
      <c r="AR117" s="11">
        <v>3.7077824000000001</v>
      </c>
      <c r="AS117" s="11">
        <v>3.6961902000000002</v>
      </c>
      <c r="AT117" s="11">
        <v>3.6856824000000001</v>
      </c>
      <c r="AU117" s="11">
        <v>3.6761870000000001</v>
      </c>
      <c r="AV117" s="11">
        <v>3.6676321000000001</v>
      </c>
      <c r="AW117" s="11">
        <v>3.6599461</v>
      </c>
      <c r="AX117" s="11">
        <v>3.6530570999999998</v>
      </c>
      <c r="AY117" s="11">
        <v>3.6468931000000002</v>
      </c>
      <c r="AZ117" s="11">
        <v>3.6413826</v>
      </c>
      <c r="BA117" s="11">
        <v>3.6364624000000001</v>
      </c>
      <c r="BB117" s="11">
        <v>3.6321089999999998</v>
      </c>
      <c r="BC117" s="11">
        <v>3.6283096000000001</v>
      </c>
      <c r="BD117" s="11">
        <v>3.6250515000000001</v>
      </c>
      <c r="BE117" s="11">
        <v>3.6223217999999999</v>
      </c>
      <c r="BF117" s="11">
        <v>3.6201078999999998</v>
      </c>
      <c r="BG117" s="11">
        <v>3.6183969999999999</v>
      </c>
      <c r="BH117" s="11">
        <v>3.6171761999999998</v>
      </c>
      <c r="BI117" s="11">
        <v>3.6164329</v>
      </c>
      <c r="BJ117" s="11">
        <v>3.6161542</v>
      </c>
      <c r="BK117" s="11">
        <v>3.6163275000000001</v>
      </c>
      <c r="BL117" s="11">
        <v>3.6169397999999999</v>
      </c>
      <c r="BM117" s="11">
        <v>3.6291924999999998</v>
      </c>
      <c r="BN117" s="11">
        <v>3.6544702</v>
      </c>
    </row>
    <row r="118" spans="1:66" x14ac:dyDescent="0.25">
      <c r="A118" s="5">
        <f t="shared" si="1"/>
        <v>45446</v>
      </c>
      <c r="B118" t="s">
        <v>941</v>
      </c>
      <c r="C118" s="3">
        <v>5.25</v>
      </c>
      <c r="D118" s="3">
        <v>5.2</v>
      </c>
      <c r="E118" s="11">
        <v>5.1837952999999999</v>
      </c>
      <c r="F118" s="11">
        <v>5.1408525999999997</v>
      </c>
      <c r="G118" s="11">
        <v>5.0905588000000002</v>
      </c>
      <c r="H118" s="11">
        <v>5.0343780999999996</v>
      </c>
      <c r="I118" s="11">
        <v>4.9724934000000003</v>
      </c>
      <c r="J118" s="11">
        <v>4.9076839999999997</v>
      </c>
      <c r="K118" s="11">
        <v>4.8437055000000004</v>
      </c>
      <c r="L118" s="11">
        <v>4.7831393999999996</v>
      </c>
      <c r="M118" s="11">
        <v>4.7273848000000003</v>
      </c>
      <c r="N118" s="11">
        <v>4.6764945999999998</v>
      </c>
      <c r="O118" s="11">
        <v>4.6297622</v>
      </c>
      <c r="P118" s="11">
        <v>4.5858413000000002</v>
      </c>
      <c r="Q118" s="11">
        <v>4.5426647000000004</v>
      </c>
      <c r="R118" s="11">
        <v>4.4996039000000003</v>
      </c>
      <c r="S118" s="11">
        <v>4.4564776999999998</v>
      </c>
      <c r="T118" s="11">
        <v>4.4131032000000001</v>
      </c>
      <c r="U118" s="11">
        <v>4.3692976000000003</v>
      </c>
      <c r="V118" s="11">
        <v>4.3248794999999998</v>
      </c>
      <c r="W118" s="11">
        <v>4.2797656999999996</v>
      </c>
      <c r="X118" s="11">
        <v>4.2342903999999999</v>
      </c>
      <c r="Y118" s="11">
        <v>4.1888994999999998</v>
      </c>
      <c r="Z118" s="11">
        <v>4.144037</v>
      </c>
      <c r="AA118" s="11">
        <v>4.1001472000000003</v>
      </c>
      <c r="AB118" s="11">
        <v>4.0576758999999996</v>
      </c>
      <c r="AC118" s="11">
        <v>4.0169886999999997</v>
      </c>
      <c r="AD118" s="11">
        <v>3.9781387000000001</v>
      </c>
      <c r="AE118" s="11">
        <v>3.9411018000000002</v>
      </c>
      <c r="AF118" s="11">
        <v>3.9058525999999998</v>
      </c>
      <c r="AG118" s="11">
        <v>3.8723656000000002</v>
      </c>
      <c r="AH118" s="11">
        <v>3.8406167999999998</v>
      </c>
      <c r="AI118" s="11">
        <v>3.8105807999999999</v>
      </c>
      <c r="AJ118" s="11">
        <v>3.7822323</v>
      </c>
      <c r="AK118" s="11">
        <v>3.7555469000000001</v>
      </c>
      <c r="AL118" s="11">
        <v>3.7304995000000001</v>
      </c>
      <c r="AM118" s="11">
        <v>3.7070647000000001</v>
      </c>
      <c r="AN118" s="11">
        <v>3.6852182</v>
      </c>
      <c r="AO118" s="11">
        <v>3.6649289</v>
      </c>
      <c r="AP118" s="11">
        <v>3.6461432</v>
      </c>
      <c r="AQ118" s="11">
        <v>3.6288022</v>
      </c>
      <c r="AR118" s="11">
        <v>3.6128464</v>
      </c>
      <c r="AS118" s="11">
        <v>3.5982164999999999</v>
      </c>
      <c r="AT118" s="11">
        <v>3.5848532999999998</v>
      </c>
      <c r="AU118" s="11">
        <v>3.5726976000000001</v>
      </c>
      <c r="AV118" s="11">
        <v>3.56169</v>
      </c>
      <c r="AW118" s="11">
        <v>3.5517713</v>
      </c>
      <c r="AX118" s="11">
        <v>3.5428823</v>
      </c>
      <c r="AY118" s="11">
        <v>3.5349636000000002</v>
      </c>
      <c r="AZ118" s="11">
        <v>3.5279560999999999</v>
      </c>
      <c r="BA118" s="11">
        <v>3.5218044000000002</v>
      </c>
      <c r="BB118" s="11">
        <v>3.5164751999999999</v>
      </c>
      <c r="BC118" s="11">
        <v>3.5119422999999999</v>
      </c>
      <c r="BD118" s="11">
        <v>3.5081796000000001</v>
      </c>
      <c r="BE118" s="11">
        <v>3.5051608999999999</v>
      </c>
      <c r="BF118" s="11">
        <v>3.5028600999999999</v>
      </c>
      <c r="BG118" s="11">
        <v>3.5012511000000002</v>
      </c>
      <c r="BH118" s="11">
        <v>3.5003077</v>
      </c>
      <c r="BI118" s="11">
        <v>3.5000038</v>
      </c>
      <c r="BJ118" s="11">
        <v>3.5003131999999999</v>
      </c>
      <c r="BK118" s="11">
        <v>3.5012099000000001</v>
      </c>
      <c r="BL118" s="11">
        <v>3.5026676999999999</v>
      </c>
      <c r="BM118" s="11">
        <v>3.5218950000000002</v>
      </c>
      <c r="BN118" s="11">
        <v>3.5557243000000001</v>
      </c>
    </row>
    <row r="119" spans="1:66" x14ac:dyDescent="0.25">
      <c r="A119" s="5">
        <f t="shared" si="1"/>
        <v>45447</v>
      </c>
      <c r="B119" t="s">
        <v>942</v>
      </c>
      <c r="C119" s="3">
        <v>5.25</v>
      </c>
      <c r="D119" s="3">
        <v>5.2</v>
      </c>
      <c r="E119" s="11">
        <v>5.1849217000000003</v>
      </c>
      <c r="F119" s="11">
        <v>5.1420211</v>
      </c>
      <c r="G119" s="11">
        <v>5.0904666000000001</v>
      </c>
      <c r="H119" s="11">
        <v>5.0323023999999998</v>
      </c>
      <c r="I119" s="11">
        <v>4.9680967000000003</v>
      </c>
      <c r="J119" s="11">
        <v>4.9008148</v>
      </c>
      <c r="K119" s="11">
        <v>4.8344589999999998</v>
      </c>
      <c r="L119" s="11">
        <v>4.7717549000000004</v>
      </c>
      <c r="M119" s="11">
        <v>4.7142724999999999</v>
      </c>
      <c r="N119" s="11">
        <v>4.6620264999999996</v>
      </c>
      <c r="O119" s="11">
        <v>4.6141402999999999</v>
      </c>
      <c r="P119" s="11">
        <v>4.5690584999999997</v>
      </c>
      <c r="Q119" s="11">
        <v>4.5241911999999997</v>
      </c>
      <c r="R119" s="11">
        <v>4.4788812</v>
      </c>
      <c r="S119" s="11">
        <v>4.4330699999999998</v>
      </c>
      <c r="T119" s="11">
        <v>4.3866969999999998</v>
      </c>
      <c r="U119" s="11">
        <v>4.3397021000000002</v>
      </c>
      <c r="V119" s="11">
        <v>4.2920264000000001</v>
      </c>
      <c r="W119" s="11">
        <v>4.2436970000000001</v>
      </c>
      <c r="X119" s="11">
        <v>4.1951077000000003</v>
      </c>
      <c r="Y119" s="11">
        <v>4.1467502999999999</v>
      </c>
      <c r="Z119" s="11">
        <v>4.0991149</v>
      </c>
      <c r="AA119" s="11">
        <v>4.0526917999999998</v>
      </c>
      <c r="AB119" s="11">
        <v>4.0079726000000004</v>
      </c>
      <c r="AC119" s="11">
        <v>3.9653577000000002</v>
      </c>
      <c r="AD119" s="11">
        <v>3.9248872000000001</v>
      </c>
      <c r="AE119" s="11">
        <v>3.8865129999999999</v>
      </c>
      <c r="AF119" s="11">
        <v>3.8501851999999999</v>
      </c>
      <c r="AG119" s="11">
        <v>3.8158542</v>
      </c>
      <c r="AH119" s="11">
        <v>3.7834717000000002</v>
      </c>
      <c r="AI119" s="11">
        <v>3.7529878999999999</v>
      </c>
      <c r="AJ119" s="11">
        <v>3.7243533000000002</v>
      </c>
      <c r="AK119" s="11">
        <v>3.6975193000000002</v>
      </c>
      <c r="AL119" s="11">
        <v>3.6724364</v>
      </c>
      <c r="AM119" s="11">
        <v>3.6490548999999999</v>
      </c>
      <c r="AN119" s="11">
        <v>3.6273263999999998</v>
      </c>
      <c r="AO119" s="11">
        <v>3.6071987000000001</v>
      </c>
      <c r="AP119" s="11">
        <v>3.5886106999999998</v>
      </c>
      <c r="AQ119" s="11">
        <v>3.5714991999999999</v>
      </c>
      <c r="AR119" s="11">
        <v>3.5558003999999999</v>
      </c>
      <c r="AS119" s="11">
        <v>3.5414507999999998</v>
      </c>
      <c r="AT119" s="11">
        <v>3.5283869999999999</v>
      </c>
      <c r="AU119" s="11">
        <v>3.5165454999999999</v>
      </c>
      <c r="AV119" s="11">
        <v>3.5058625999999999</v>
      </c>
      <c r="AW119" s="11">
        <v>3.4962749999999998</v>
      </c>
      <c r="AX119" s="11">
        <v>3.4877191000000001</v>
      </c>
      <c r="AY119" s="11">
        <v>3.4801313</v>
      </c>
      <c r="AZ119" s="11">
        <v>3.4734482</v>
      </c>
      <c r="BA119" s="11">
        <v>3.4676111000000001</v>
      </c>
      <c r="BB119" s="11">
        <v>3.4625854</v>
      </c>
      <c r="BC119" s="11">
        <v>3.4583438000000002</v>
      </c>
      <c r="BD119" s="11">
        <v>3.4548589000000001</v>
      </c>
      <c r="BE119" s="11">
        <v>3.4521033000000001</v>
      </c>
      <c r="BF119" s="11">
        <v>3.4500497000000001</v>
      </c>
      <c r="BG119" s="11">
        <v>3.4486707999999999</v>
      </c>
      <c r="BH119" s="11">
        <v>3.4479391000000001</v>
      </c>
      <c r="BI119" s="11">
        <v>3.4478273000000002</v>
      </c>
      <c r="BJ119" s="11">
        <v>3.4483081000000002</v>
      </c>
      <c r="BK119" s="11">
        <v>3.4493542000000001</v>
      </c>
      <c r="BL119" s="11">
        <v>3.4509379999999998</v>
      </c>
      <c r="BM119" s="11">
        <v>3.4704155000000001</v>
      </c>
      <c r="BN119" s="11">
        <v>3.5036426999999999</v>
      </c>
    </row>
    <row r="120" spans="1:66" x14ac:dyDescent="0.25">
      <c r="A120" s="5">
        <f t="shared" si="1"/>
        <v>45448</v>
      </c>
      <c r="B120" t="s">
        <v>943</v>
      </c>
      <c r="C120" s="3">
        <v>5.25</v>
      </c>
      <c r="D120" s="3">
        <v>5.2</v>
      </c>
      <c r="E120" s="11">
        <v>5.1868981999999999</v>
      </c>
      <c r="F120" s="11">
        <v>5.1455248999999998</v>
      </c>
      <c r="G120" s="11">
        <v>5.0955963999999998</v>
      </c>
      <c r="H120" s="11">
        <v>5.0384820000000001</v>
      </c>
      <c r="I120" s="11">
        <v>4.9747152999999997</v>
      </c>
      <c r="J120" s="11">
        <v>4.9076475999999998</v>
      </c>
      <c r="K120" s="11">
        <v>4.8412077</v>
      </c>
      <c r="L120" s="11">
        <v>4.7779631</v>
      </c>
      <c r="M120" s="11">
        <v>4.7194608999999996</v>
      </c>
      <c r="N120" s="11">
        <v>4.6660152999999998</v>
      </c>
      <c r="O120" s="11">
        <v>4.6169117000000002</v>
      </c>
      <c r="P120" s="11">
        <v>4.5709154999999999</v>
      </c>
      <c r="Q120" s="11">
        <v>4.5254839999999996</v>
      </c>
      <c r="R120" s="11">
        <v>4.4798958999999998</v>
      </c>
      <c r="S120" s="11">
        <v>4.4340134000000004</v>
      </c>
      <c r="T120" s="11">
        <v>4.3876970000000002</v>
      </c>
      <c r="U120" s="11">
        <v>4.3408069999999999</v>
      </c>
      <c r="V120" s="11">
        <v>4.2932055</v>
      </c>
      <c r="W120" s="11">
        <v>4.2448500999999998</v>
      </c>
      <c r="X120" s="11">
        <v>4.1961060999999997</v>
      </c>
      <c r="Y120" s="11">
        <v>4.1474478000000001</v>
      </c>
      <c r="Z120" s="11">
        <v>4.0993478000000003</v>
      </c>
      <c r="AA120" s="11">
        <v>4.0522786000000002</v>
      </c>
      <c r="AB120" s="11">
        <v>4.0067145000000002</v>
      </c>
      <c r="AC120" s="11">
        <v>3.9630472999999999</v>
      </c>
      <c r="AD120" s="11">
        <v>3.9213461000000001</v>
      </c>
      <c r="AE120" s="11">
        <v>3.8816008000000002</v>
      </c>
      <c r="AF120" s="11">
        <v>3.8437996999999999</v>
      </c>
      <c r="AG120" s="11">
        <v>3.8079312000000001</v>
      </c>
      <c r="AH120" s="11">
        <v>3.7739851</v>
      </c>
      <c r="AI120" s="11">
        <v>3.7419498999999998</v>
      </c>
      <c r="AJ120" s="11">
        <v>3.7118139999999999</v>
      </c>
      <c r="AK120" s="11">
        <v>3.6835669000000002</v>
      </c>
      <c r="AL120" s="11">
        <v>3.6571973</v>
      </c>
      <c r="AM120" s="11">
        <v>3.6326936999999999</v>
      </c>
      <c r="AN120" s="11">
        <v>3.6100455</v>
      </c>
      <c r="AO120" s="11">
        <v>3.5892317999999999</v>
      </c>
      <c r="AP120" s="11">
        <v>3.5701857000000001</v>
      </c>
      <c r="AQ120" s="11">
        <v>3.5528265000000001</v>
      </c>
      <c r="AR120" s="11">
        <v>3.5370732999999999</v>
      </c>
      <c r="AS120" s="11">
        <v>3.5228449999999998</v>
      </c>
      <c r="AT120" s="11">
        <v>3.5100611000000002</v>
      </c>
      <c r="AU120" s="11">
        <v>3.4986404000000002</v>
      </c>
      <c r="AV120" s="11">
        <v>3.4885020999999998</v>
      </c>
      <c r="AW120" s="11">
        <v>3.4795653999999998</v>
      </c>
      <c r="AX120" s="11">
        <v>3.4717494000000002</v>
      </c>
      <c r="AY120" s="11">
        <v>3.4649730000000001</v>
      </c>
      <c r="AZ120" s="11">
        <v>3.4591557000000002</v>
      </c>
      <c r="BA120" s="11">
        <v>3.4542229</v>
      </c>
      <c r="BB120" s="11">
        <v>3.4501292000000001</v>
      </c>
      <c r="BC120" s="11">
        <v>3.4468374000000002</v>
      </c>
      <c r="BD120" s="11">
        <v>3.4443101</v>
      </c>
      <c r="BE120" s="11">
        <v>3.4425097999999998</v>
      </c>
      <c r="BF120" s="11">
        <v>3.4413992000000002</v>
      </c>
      <c r="BG120" s="11">
        <v>3.4409409000000002</v>
      </c>
      <c r="BH120" s="11">
        <v>3.4410976</v>
      </c>
      <c r="BI120" s="11">
        <v>3.4418316999999998</v>
      </c>
      <c r="BJ120" s="11">
        <v>3.4431061000000001</v>
      </c>
      <c r="BK120" s="11">
        <v>3.4448832</v>
      </c>
      <c r="BL120" s="11">
        <v>3.4471257</v>
      </c>
      <c r="BM120" s="11">
        <v>3.4689866</v>
      </c>
      <c r="BN120" s="11">
        <v>3.5025835000000001</v>
      </c>
    </row>
    <row r="121" spans="1:66" x14ac:dyDescent="0.25">
      <c r="A121" s="5">
        <f t="shared" si="1"/>
        <v>45449</v>
      </c>
      <c r="B121" t="s">
        <v>944</v>
      </c>
      <c r="C121" s="3">
        <v>5.25</v>
      </c>
      <c r="D121" s="3">
        <v>5.2</v>
      </c>
      <c r="E121" s="11">
        <v>5.1779003000000001</v>
      </c>
      <c r="F121" s="11">
        <v>5.1351230000000001</v>
      </c>
      <c r="G121" s="11">
        <v>5.0821582000000003</v>
      </c>
      <c r="H121" s="11">
        <v>5.0203309000000003</v>
      </c>
      <c r="I121" s="11">
        <v>4.9509381000000001</v>
      </c>
      <c r="J121" s="11">
        <v>4.8782303999999996</v>
      </c>
      <c r="K121" s="11">
        <v>4.8069991999999999</v>
      </c>
      <c r="L121" s="11">
        <v>4.7402835999999997</v>
      </c>
      <c r="M121" s="11">
        <v>4.6796515000000003</v>
      </c>
      <c r="N121" s="11">
        <v>4.6251147000000001</v>
      </c>
      <c r="O121" s="11">
        <v>4.5756481000000004</v>
      </c>
      <c r="P121" s="11">
        <v>4.5295635000000001</v>
      </c>
      <c r="Q121" s="11">
        <v>4.4839205</v>
      </c>
      <c r="R121" s="11">
        <v>4.4379189999999999</v>
      </c>
      <c r="S121" s="11">
        <v>4.3914083000000002</v>
      </c>
      <c r="T121" s="11">
        <v>4.3442362000000001</v>
      </c>
      <c r="U121" s="11">
        <v>4.2962502999999996</v>
      </c>
      <c r="V121" s="11">
        <v>4.2472998000000004</v>
      </c>
      <c r="W121" s="11">
        <v>4.1973343999999999</v>
      </c>
      <c r="X121" s="11">
        <v>4.1468254</v>
      </c>
      <c r="Y121" s="11">
        <v>4.0964127000000001</v>
      </c>
      <c r="Z121" s="11">
        <v>4.0467342999999998</v>
      </c>
      <c r="AA121" s="11">
        <v>3.9984283999999999</v>
      </c>
      <c r="AB121" s="11">
        <v>3.9521350000000002</v>
      </c>
      <c r="AC121" s="11">
        <v>3.9083945</v>
      </c>
      <c r="AD121" s="11">
        <v>3.8672721000000001</v>
      </c>
      <c r="AE121" s="11">
        <v>3.8286896000000001</v>
      </c>
      <c r="AF121" s="11">
        <v>3.7925673999999998</v>
      </c>
      <c r="AG121" s="11">
        <v>3.7588257999999999</v>
      </c>
      <c r="AH121" s="11">
        <v>3.7273865000000002</v>
      </c>
      <c r="AI121" s="11">
        <v>3.6981698999999999</v>
      </c>
      <c r="AJ121" s="11">
        <v>3.6710965</v>
      </c>
      <c r="AK121" s="11">
        <v>3.6460878000000001</v>
      </c>
      <c r="AL121" s="11">
        <v>3.6230642</v>
      </c>
      <c r="AM121" s="11">
        <v>3.6019464000000001</v>
      </c>
      <c r="AN121" s="11">
        <v>3.5826557000000001</v>
      </c>
      <c r="AO121" s="11">
        <v>3.5651107999999998</v>
      </c>
      <c r="AP121" s="11">
        <v>3.5492216000000001</v>
      </c>
      <c r="AQ121" s="11">
        <v>3.5348967</v>
      </c>
      <c r="AR121" s="11">
        <v>3.5220438999999999</v>
      </c>
      <c r="AS121" s="11">
        <v>3.5105708999999998</v>
      </c>
      <c r="AT121" s="11">
        <v>3.5003861000000001</v>
      </c>
      <c r="AU121" s="11">
        <v>3.4913972000000002</v>
      </c>
      <c r="AV121" s="11">
        <v>3.4835121999999998</v>
      </c>
      <c r="AW121" s="11">
        <v>3.4766393</v>
      </c>
      <c r="AX121" s="11">
        <v>3.4706863000000001</v>
      </c>
      <c r="AY121" s="11">
        <v>3.4655611999999998</v>
      </c>
      <c r="AZ121" s="11">
        <v>3.4611719999999999</v>
      </c>
      <c r="BA121" s="11">
        <v>3.4574375000000002</v>
      </c>
      <c r="BB121" s="11">
        <v>3.4543238999999999</v>
      </c>
      <c r="BC121" s="11">
        <v>3.4518103999999998</v>
      </c>
      <c r="BD121" s="11">
        <v>3.4498764999999998</v>
      </c>
      <c r="BE121" s="11">
        <v>3.4485014000000001</v>
      </c>
      <c r="BF121" s="11">
        <v>3.4476643999999999</v>
      </c>
      <c r="BG121" s="11">
        <v>3.4473449</v>
      </c>
      <c r="BH121" s="11">
        <v>3.4475221</v>
      </c>
      <c r="BI121" s="11">
        <v>3.4481755000000001</v>
      </c>
      <c r="BJ121" s="11">
        <v>3.4492842000000001</v>
      </c>
      <c r="BK121" s="11">
        <v>3.4508276000000002</v>
      </c>
      <c r="BL121" s="11">
        <v>3.4527850999999998</v>
      </c>
      <c r="BM121" s="11">
        <v>3.4723554000000001</v>
      </c>
      <c r="BN121" s="11">
        <v>3.5033721</v>
      </c>
    </row>
    <row r="122" spans="1:66" x14ac:dyDescent="0.25">
      <c r="A122" s="5">
        <f t="shared" si="1"/>
        <v>45450</v>
      </c>
      <c r="B122" t="s">
        <v>945</v>
      </c>
      <c r="C122" s="3">
        <v>5.25</v>
      </c>
      <c r="D122" s="3">
        <v>5.2</v>
      </c>
      <c r="E122" s="11">
        <v>5.1782710999999999</v>
      </c>
      <c r="F122" s="11">
        <v>5.1375843999999997</v>
      </c>
      <c r="G122" s="11">
        <v>5.0895904999999999</v>
      </c>
      <c r="H122" s="11">
        <v>5.0355631000000001</v>
      </c>
      <c r="I122" s="11">
        <v>4.9763842</v>
      </c>
      <c r="J122" s="11">
        <v>4.9147388000000003</v>
      </c>
      <c r="K122" s="11">
        <v>4.8536951999999998</v>
      </c>
      <c r="L122" s="11">
        <v>4.7950121000000001</v>
      </c>
      <c r="M122" s="11">
        <v>4.7394471999999999</v>
      </c>
      <c r="N122" s="11">
        <v>4.6869342999999999</v>
      </c>
      <c r="O122" s="11">
        <v>4.6369173000000004</v>
      </c>
      <c r="P122" s="11">
        <v>4.5885470000000002</v>
      </c>
      <c r="Q122" s="11">
        <v>4.5405591999999997</v>
      </c>
      <c r="R122" s="11">
        <v>4.492661</v>
      </c>
      <c r="S122" s="11">
        <v>4.4449025999999998</v>
      </c>
      <c r="T122" s="11">
        <v>4.3973326999999998</v>
      </c>
      <c r="U122" s="11">
        <v>4.3499999999999996</v>
      </c>
      <c r="V122" s="11">
        <v>4.3029548000000002</v>
      </c>
      <c r="W122" s="11">
        <v>4.2562841000000002</v>
      </c>
      <c r="X122" s="11">
        <v>4.2102535999999997</v>
      </c>
      <c r="Y122" s="11">
        <v>4.1651818</v>
      </c>
      <c r="Z122" s="11">
        <v>4.1213860000000002</v>
      </c>
      <c r="AA122" s="11">
        <v>4.0791833999999998</v>
      </c>
      <c r="AB122" s="11">
        <v>4.0388925000000002</v>
      </c>
      <c r="AC122" s="11">
        <v>4.0007716000000002</v>
      </c>
      <c r="AD122" s="11">
        <v>3.9648186999999999</v>
      </c>
      <c r="AE122" s="11">
        <v>3.9309612999999999</v>
      </c>
      <c r="AF122" s="11">
        <v>3.8991256000000001</v>
      </c>
      <c r="AG122" s="11">
        <v>3.8692378999999999</v>
      </c>
      <c r="AH122" s="11">
        <v>3.8412255000000002</v>
      </c>
      <c r="AI122" s="11">
        <v>3.8150146</v>
      </c>
      <c r="AJ122" s="11">
        <v>3.7905315000000002</v>
      </c>
      <c r="AK122" s="11">
        <v>3.7677035999999999</v>
      </c>
      <c r="AL122" s="11">
        <v>3.7464571000000002</v>
      </c>
      <c r="AM122" s="11">
        <v>3.7267184000000002</v>
      </c>
      <c r="AN122" s="11">
        <v>3.7084145999999998</v>
      </c>
      <c r="AO122" s="11">
        <v>3.6914742999999999</v>
      </c>
      <c r="AP122" s="11">
        <v>3.6758348999999999</v>
      </c>
      <c r="AQ122" s="11">
        <v>3.6614365000000002</v>
      </c>
      <c r="AR122" s="11">
        <v>3.6482187000000001</v>
      </c>
      <c r="AS122" s="11">
        <v>3.6361213000000001</v>
      </c>
      <c r="AT122" s="11">
        <v>3.6250841999999999</v>
      </c>
      <c r="AU122" s="11">
        <v>3.6150471</v>
      </c>
      <c r="AV122" s="11">
        <v>3.6059497</v>
      </c>
      <c r="AW122" s="11">
        <v>3.5977320000000002</v>
      </c>
      <c r="AX122" s="11">
        <v>3.5903337</v>
      </c>
      <c r="AY122" s="11">
        <v>3.5836944000000002</v>
      </c>
      <c r="AZ122" s="11">
        <v>3.5777542000000002</v>
      </c>
      <c r="BA122" s="11">
        <v>3.5724592999999998</v>
      </c>
      <c r="BB122" s="11">
        <v>3.5677853000000002</v>
      </c>
      <c r="BC122" s="11">
        <v>3.5637159999999999</v>
      </c>
      <c r="BD122" s="11">
        <v>3.5602350999999999</v>
      </c>
      <c r="BE122" s="11">
        <v>3.5573261</v>
      </c>
      <c r="BF122" s="11">
        <v>3.5549729000000001</v>
      </c>
      <c r="BG122" s="11">
        <v>3.5531590999999998</v>
      </c>
      <c r="BH122" s="11">
        <v>3.5518683000000002</v>
      </c>
      <c r="BI122" s="11">
        <v>3.5510844000000001</v>
      </c>
      <c r="BJ122" s="11">
        <v>3.5507908000000001</v>
      </c>
      <c r="BK122" s="11">
        <v>3.5509713999999999</v>
      </c>
      <c r="BL122" s="11">
        <v>3.5516098</v>
      </c>
      <c r="BM122" s="11">
        <v>3.5642626000000002</v>
      </c>
      <c r="BN122" s="11">
        <v>3.5900259000000001</v>
      </c>
    </row>
    <row r="123" spans="1:66" x14ac:dyDescent="0.25">
      <c r="A123" s="5">
        <f t="shared" si="1"/>
        <v>45453</v>
      </c>
      <c r="B123" t="s">
        <v>946</v>
      </c>
      <c r="C123" s="3">
        <v>5.25</v>
      </c>
      <c r="D123" s="3">
        <v>5.2</v>
      </c>
      <c r="E123" s="11">
        <v>5.1819705999999996</v>
      </c>
      <c r="F123" s="11">
        <v>5.1425089000000002</v>
      </c>
      <c r="G123" s="11">
        <v>5.0989250000000004</v>
      </c>
      <c r="H123" s="11">
        <v>5.0496074000000002</v>
      </c>
      <c r="I123" s="11">
        <v>4.9938681999999996</v>
      </c>
      <c r="J123" s="11">
        <v>4.9343500999999996</v>
      </c>
      <c r="K123" s="11">
        <v>4.8752344000000001</v>
      </c>
      <c r="L123" s="11">
        <v>4.8198587000000002</v>
      </c>
      <c r="M123" s="11">
        <v>4.7701855000000002</v>
      </c>
      <c r="N123" s="11">
        <v>4.7263871000000002</v>
      </c>
      <c r="O123" s="11">
        <v>4.6874821999999998</v>
      </c>
      <c r="P123" s="11">
        <v>4.6515531000000001</v>
      </c>
      <c r="Q123" s="11">
        <v>4.6153975000000003</v>
      </c>
      <c r="R123" s="11">
        <v>4.5782235</v>
      </c>
      <c r="S123" s="11">
        <v>4.5399823000000001</v>
      </c>
      <c r="T123" s="11">
        <v>4.5006240000000002</v>
      </c>
      <c r="U123" s="11">
        <v>4.4600982</v>
      </c>
      <c r="V123" s="11">
        <v>4.4183564999999998</v>
      </c>
      <c r="W123" s="11">
        <v>4.3754419000000002</v>
      </c>
      <c r="X123" s="11">
        <v>4.3317892999999996</v>
      </c>
      <c r="Y123" s="11">
        <v>4.2879379000000002</v>
      </c>
      <c r="Z123" s="11">
        <v>4.2444255000000002</v>
      </c>
      <c r="AA123" s="11">
        <v>4.2017898000000002</v>
      </c>
      <c r="AB123" s="11">
        <v>4.1605701000000002</v>
      </c>
      <c r="AC123" s="11">
        <v>4.1212074999999997</v>
      </c>
      <c r="AD123" s="11">
        <v>4.0837574999999999</v>
      </c>
      <c r="AE123" s="11">
        <v>4.0481802</v>
      </c>
      <c r="AF123" s="11">
        <v>4.0144343999999998</v>
      </c>
      <c r="AG123" s="11">
        <v>3.9824792000000002</v>
      </c>
      <c r="AH123" s="11">
        <v>3.9522745000000001</v>
      </c>
      <c r="AI123" s="11">
        <v>3.9237793000000001</v>
      </c>
      <c r="AJ123" s="11">
        <v>3.8969526000000001</v>
      </c>
      <c r="AK123" s="11">
        <v>3.8717543000000001</v>
      </c>
      <c r="AL123" s="11">
        <v>3.8481432999999998</v>
      </c>
      <c r="AM123" s="11">
        <v>3.8260787000000001</v>
      </c>
      <c r="AN123" s="11">
        <v>3.8055203</v>
      </c>
      <c r="AO123" s="11">
        <v>3.7864244999999999</v>
      </c>
      <c r="AP123" s="11">
        <v>3.7687363</v>
      </c>
      <c r="AQ123" s="11">
        <v>3.7523989000000002</v>
      </c>
      <c r="AR123" s="11">
        <v>3.7373547</v>
      </c>
      <c r="AS123" s="11">
        <v>3.7235461000000001</v>
      </c>
      <c r="AT123" s="11">
        <v>3.7109162000000002</v>
      </c>
      <c r="AU123" s="11">
        <v>3.6994074000000001</v>
      </c>
      <c r="AV123" s="11">
        <v>3.6889622000000002</v>
      </c>
      <c r="AW123" s="11">
        <v>3.6795235000000002</v>
      </c>
      <c r="AX123" s="11">
        <v>3.6710338</v>
      </c>
      <c r="AY123" s="11">
        <v>3.6634357999999998</v>
      </c>
      <c r="AZ123" s="11">
        <v>3.6566721000000002</v>
      </c>
      <c r="BA123" s="11">
        <v>3.6506897999999999</v>
      </c>
      <c r="BB123" s="11">
        <v>3.6454594</v>
      </c>
      <c r="BC123" s="11">
        <v>3.6409596999999998</v>
      </c>
      <c r="BD123" s="11">
        <v>3.6371690999999999</v>
      </c>
      <c r="BE123" s="11">
        <v>3.6340661999999999</v>
      </c>
      <c r="BF123" s="11">
        <v>3.6316296000000001</v>
      </c>
      <c r="BG123" s="11">
        <v>3.6298379999999999</v>
      </c>
      <c r="BH123" s="11">
        <v>3.6286697999999999</v>
      </c>
      <c r="BI123" s="11">
        <v>3.6281036000000002</v>
      </c>
      <c r="BJ123" s="11">
        <v>3.6281181</v>
      </c>
      <c r="BK123" s="11">
        <v>3.6286917999999999</v>
      </c>
      <c r="BL123" s="11">
        <v>3.6298032999999998</v>
      </c>
      <c r="BM123" s="11">
        <v>3.6466186999999999</v>
      </c>
      <c r="BN123" s="11">
        <v>3.6777185000000001</v>
      </c>
    </row>
    <row r="124" spans="1:66" x14ac:dyDescent="0.25">
      <c r="A124" s="5">
        <f t="shared" si="1"/>
        <v>45454</v>
      </c>
      <c r="B124" t="s">
        <v>947</v>
      </c>
      <c r="C124" s="3">
        <v>5.25</v>
      </c>
      <c r="D124" s="3">
        <v>5.2</v>
      </c>
      <c r="E124" s="11">
        <v>5.1757966</v>
      </c>
      <c r="F124" s="11">
        <v>5.1287644999999999</v>
      </c>
      <c r="G124" s="11">
        <v>5.0786992</v>
      </c>
      <c r="H124" s="11">
        <v>5.0250579999999996</v>
      </c>
      <c r="I124" s="11">
        <v>4.9668390999999996</v>
      </c>
      <c r="J124" s="11">
        <v>4.9057687000000003</v>
      </c>
      <c r="K124" s="11">
        <v>4.8450249000000003</v>
      </c>
      <c r="L124" s="11">
        <v>4.7871360000000003</v>
      </c>
      <c r="M124" s="11">
        <v>4.7338183999999996</v>
      </c>
      <c r="N124" s="11">
        <v>4.6854376999999996</v>
      </c>
      <c r="O124" s="11">
        <v>4.6414597999999998</v>
      </c>
      <c r="P124" s="11">
        <v>4.6005561999999998</v>
      </c>
      <c r="Q124" s="11">
        <v>4.5601925999999997</v>
      </c>
      <c r="R124" s="11">
        <v>4.5196576000000004</v>
      </c>
      <c r="S124" s="11">
        <v>4.4788081000000002</v>
      </c>
      <c r="T124" s="11">
        <v>4.4374998999999997</v>
      </c>
      <c r="U124" s="11">
        <v>4.3955884000000003</v>
      </c>
      <c r="V124" s="11">
        <v>4.3529309999999999</v>
      </c>
      <c r="W124" s="11">
        <v>4.3094787999999999</v>
      </c>
      <c r="X124" s="11">
        <v>4.2655849000000003</v>
      </c>
      <c r="Y124" s="11">
        <v>4.2217095000000002</v>
      </c>
      <c r="Z124" s="11">
        <v>4.1783112999999998</v>
      </c>
      <c r="AA124" s="11">
        <v>4.1358490000000003</v>
      </c>
      <c r="AB124" s="11">
        <v>4.0947826999999997</v>
      </c>
      <c r="AC124" s="11">
        <v>4.0554899999999998</v>
      </c>
      <c r="AD124" s="11">
        <v>4.0180243999999998</v>
      </c>
      <c r="AE124" s="11">
        <v>3.9823594</v>
      </c>
      <c r="AF124" s="11">
        <v>3.9484674000000002</v>
      </c>
      <c r="AG124" s="11">
        <v>3.9163209000000001</v>
      </c>
      <c r="AH124" s="11">
        <v>3.8858931999999999</v>
      </c>
      <c r="AI124" s="11">
        <v>3.8571569999999999</v>
      </c>
      <c r="AJ124" s="11">
        <v>3.8300844999999999</v>
      </c>
      <c r="AK124" s="11">
        <v>3.8046492000000001</v>
      </c>
      <c r="AL124" s="11">
        <v>3.7808236000000002</v>
      </c>
      <c r="AM124" s="11">
        <v>3.7585801000000001</v>
      </c>
      <c r="AN124" s="11">
        <v>3.7378922000000001</v>
      </c>
      <c r="AO124" s="11">
        <v>3.7187271000000002</v>
      </c>
      <c r="AP124" s="11">
        <v>3.7010322000000002</v>
      </c>
      <c r="AQ124" s="11">
        <v>3.6847501999999999</v>
      </c>
      <c r="AR124" s="11">
        <v>3.6698233</v>
      </c>
      <c r="AS124" s="11">
        <v>3.6561935999999999</v>
      </c>
      <c r="AT124" s="11">
        <v>3.6438039</v>
      </c>
      <c r="AU124" s="11">
        <v>3.6325964000000002</v>
      </c>
      <c r="AV124" s="11">
        <v>3.6225133</v>
      </c>
      <c r="AW124" s="11">
        <v>3.6134971999999999</v>
      </c>
      <c r="AX124" s="11">
        <v>3.6054903999999999</v>
      </c>
      <c r="AY124" s="11">
        <v>3.5984351999999999</v>
      </c>
      <c r="AZ124" s="11">
        <v>3.5922740000000002</v>
      </c>
      <c r="BA124" s="11">
        <v>3.5869531000000001</v>
      </c>
      <c r="BB124" s="11">
        <v>3.5824379</v>
      </c>
      <c r="BC124" s="11">
        <v>3.5787</v>
      </c>
      <c r="BD124" s="11">
        <v>3.5757105</v>
      </c>
      <c r="BE124" s="11">
        <v>3.5734408000000002</v>
      </c>
      <c r="BF124" s="11">
        <v>3.5718624000000001</v>
      </c>
      <c r="BG124" s="11">
        <v>3.5709464999999998</v>
      </c>
      <c r="BH124" s="11">
        <v>3.5706644000000001</v>
      </c>
      <c r="BI124" s="11">
        <v>3.5709876</v>
      </c>
      <c r="BJ124" s="11">
        <v>3.5718874</v>
      </c>
      <c r="BK124" s="11">
        <v>3.5733351</v>
      </c>
      <c r="BL124" s="11">
        <v>3.5753020000000002</v>
      </c>
      <c r="BM124" s="11">
        <v>3.5966746000000001</v>
      </c>
      <c r="BN124" s="11">
        <v>3.6311632999999999</v>
      </c>
    </row>
    <row r="125" spans="1:66" x14ac:dyDescent="0.25">
      <c r="A125" s="5">
        <f t="shared" si="1"/>
        <v>45455</v>
      </c>
      <c r="B125" t="s">
        <v>948</v>
      </c>
      <c r="C125" s="3">
        <v>5.25</v>
      </c>
      <c r="D125" s="3">
        <v>5.2</v>
      </c>
      <c r="E125" s="11">
        <v>5.1684716000000002</v>
      </c>
      <c r="F125" s="11">
        <v>5.1115349999999999</v>
      </c>
      <c r="G125" s="11">
        <v>5.0509285000000004</v>
      </c>
      <c r="H125" s="11">
        <v>4.9863635999999998</v>
      </c>
      <c r="I125" s="11">
        <v>4.9167901000000001</v>
      </c>
      <c r="J125" s="11">
        <v>4.8438631000000001</v>
      </c>
      <c r="K125" s="11">
        <v>4.7707455999999997</v>
      </c>
      <c r="L125" s="11">
        <v>4.7002800000000002</v>
      </c>
      <c r="M125" s="11">
        <v>4.6345546999999998</v>
      </c>
      <c r="N125" s="11">
        <v>4.5742799999999999</v>
      </c>
      <c r="O125" s="11">
        <v>4.5189558999999999</v>
      </c>
      <c r="P125" s="11">
        <v>4.4675251999999999</v>
      </c>
      <c r="Q125" s="11">
        <v>4.4178369000000002</v>
      </c>
      <c r="R125" s="11">
        <v>4.3691873000000001</v>
      </c>
      <c r="S125" s="11">
        <v>4.3213299000000003</v>
      </c>
      <c r="T125" s="11">
        <v>4.2740163000000004</v>
      </c>
      <c r="U125" s="11">
        <v>4.2269981000000003</v>
      </c>
      <c r="V125" s="11">
        <v>4.1800286</v>
      </c>
      <c r="W125" s="11">
        <v>4.1329582</v>
      </c>
      <c r="X125" s="11">
        <v>4.0860516000000002</v>
      </c>
      <c r="Y125" s="11">
        <v>4.0396843999999996</v>
      </c>
      <c r="Z125" s="11">
        <v>3.9942302000000001</v>
      </c>
      <c r="AA125" s="11">
        <v>3.9500628999999998</v>
      </c>
      <c r="AB125" s="11">
        <v>3.9075578000000002</v>
      </c>
      <c r="AC125" s="11">
        <v>3.8670222000000001</v>
      </c>
      <c r="AD125" s="11">
        <v>3.8284973</v>
      </c>
      <c r="AE125" s="11">
        <v>3.7919592</v>
      </c>
      <c r="AF125" s="11">
        <v>3.7573826000000001</v>
      </c>
      <c r="AG125" s="11">
        <v>3.7247423</v>
      </c>
      <c r="AH125" s="11">
        <v>3.6940143000000001</v>
      </c>
      <c r="AI125" s="11">
        <v>3.6651734</v>
      </c>
      <c r="AJ125" s="11">
        <v>3.6381942999999999</v>
      </c>
      <c r="AK125" s="11">
        <v>3.6130529</v>
      </c>
      <c r="AL125" s="11">
        <v>3.5897241000000002</v>
      </c>
      <c r="AM125" s="11">
        <v>3.5681828000000002</v>
      </c>
      <c r="AN125" s="11">
        <v>3.5484046</v>
      </c>
      <c r="AO125" s="11">
        <v>3.5303569000000001</v>
      </c>
      <c r="AP125" s="11">
        <v>3.5139703999999998</v>
      </c>
      <c r="AQ125" s="11">
        <v>3.4991648999999998</v>
      </c>
      <c r="AR125" s="11">
        <v>3.4858598999999999</v>
      </c>
      <c r="AS125" s="11">
        <v>3.4739749</v>
      </c>
      <c r="AT125" s="11">
        <v>3.4634296999999998</v>
      </c>
      <c r="AU125" s="11">
        <v>3.4541436999999999</v>
      </c>
      <c r="AV125" s="11">
        <v>3.4460364000000001</v>
      </c>
      <c r="AW125" s="11">
        <v>3.4390277</v>
      </c>
      <c r="AX125" s="11">
        <v>3.4330370000000001</v>
      </c>
      <c r="AY125" s="11">
        <v>3.4279837999999998</v>
      </c>
      <c r="AZ125" s="11">
        <v>3.4237879000000002</v>
      </c>
      <c r="BA125" s="11">
        <v>3.4203758</v>
      </c>
      <c r="BB125" s="11">
        <v>3.4177051000000001</v>
      </c>
      <c r="BC125" s="11">
        <v>3.4157421000000001</v>
      </c>
      <c r="BD125" s="11">
        <v>3.414453</v>
      </c>
      <c r="BE125" s="11">
        <v>3.4138039999999998</v>
      </c>
      <c r="BF125" s="11">
        <v>3.4137613999999998</v>
      </c>
      <c r="BG125" s="11">
        <v>3.4142914000000002</v>
      </c>
      <c r="BH125" s="11">
        <v>3.4153601</v>
      </c>
      <c r="BI125" s="11">
        <v>3.4169337999999998</v>
      </c>
      <c r="BJ125" s="11">
        <v>3.4189788000000001</v>
      </c>
      <c r="BK125" s="11">
        <v>3.4214612</v>
      </c>
      <c r="BL125" s="11">
        <v>3.4243472000000001</v>
      </c>
      <c r="BM125" s="11">
        <v>3.4489611999999998</v>
      </c>
      <c r="BN125" s="11">
        <v>3.4839155000000002</v>
      </c>
    </row>
    <row r="126" spans="1:66" x14ac:dyDescent="0.25">
      <c r="A126" s="5">
        <f t="shared" si="1"/>
        <v>45456</v>
      </c>
      <c r="B126" t="s">
        <v>949</v>
      </c>
      <c r="C126" s="3">
        <v>5.25</v>
      </c>
      <c r="D126" s="3">
        <v>5.2</v>
      </c>
      <c r="E126" s="11">
        <v>5.1648788999999997</v>
      </c>
      <c r="F126" s="11">
        <v>5.1040184000000002</v>
      </c>
      <c r="G126" s="11">
        <v>5.0415160999999999</v>
      </c>
      <c r="H126" s="11">
        <v>4.9755322</v>
      </c>
      <c r="I126" s="11">
        <v>4.9045353</v>
      </c>
      <c r="J126" s="11">
        <v>4.8300710999999996</v>
      </c>
      <c r="K126" s="11">
        <v>4.7554347000000003</v>
      </c>
      <c r="L126" s="11">
        <v>4.6837100999999999</v>
      </c>
      <c r="M126" s="11">
        <v>4.6169564000000003</v>
      </c>
      <c r="N126" s="11">
        <v>4.5557277999999997</v>
      </c>
      <c r="O126" s="11">
        <v>4.4994573999999998</v>
      </c>
      <c r="P126" s="11">
        <v>4.4468272999999998</v>
      </c>
      <c r="Q126" s="11">
        <v>4.3953346</v>
      </c>
      <c r="R126" s="11">
        <v>4.3443104000000003</v>
      </c>
      <c r="S126" s="11">
        <v>4.2936478999999999</v>
      </c>
      <c r="T126" s="11">
        <v>4.2432382999999998</v>
      </c>
      <c r="U126" s="11">
        <v>4.1929729</v>
      </c>
      <c r="V126" s="11">
        <v>4.1427446000000003</v>
      </c>
      <c r="W126" s="11">
        <v>4.0925218000000001</v>
      </c>
      <c r="X126" s="11">
        <v>4.0426669999999998</v>
      </c>
      <c r="Y126" s="11">
        <v>3.9936704000000001</v>
      </c>
      <c r="Z126" s="11">
        <v>3.9460204999999999</v>
      </c>
      <c r="AA126" s="11">
        <v>3.9002059999999998</v>
      </c>
      <c r="AB126" s="11">
        <v>3.8567168999999999</v>
      </c>
      <c r="AC126" s="11">
        <v>3.8159613000000001</v>
      </c>
      <c r="AD126" s="11">
        <v>3.7779539</v>
      </c>
      <c r="AE126" s="11">
        <v>3.7425913999999998</v>
      </c>
      <c r="AF126" s="11">
        <v>3.7097690000000001</v>
      </c>
      <c r="AG126" s="11">
        <v>3.6793819000000001</v>
      </c>
      <c r="AH126" s="11">
        <v>3.6513266</v>
      </c>
      <c r="AI126" s="11">
        <v>3.6254982</v>
      </c>
      <c r="AJ126" s="11">
        <v>3.6017923000000001</v>
      </c>
      <c r="AK126" s="11">
        <v>3.5801048999999998</v>
      </c>
      <c r="AL126" s="11">
        <v>3.5603315000000002</v>
      </c>
      <c r="AM126" s="11">
        <v>3.5423675000000001</v>
      </c>
      <c r="AN126" s="11">
        <v>3.5261089999999999</v>
      </c>
      <c r="AO126" s="11">
        <v>3.5114543999999999</v>
      </c>
      <c r="AP126" s="11">
        <v>3.4983157</v>
      </c>
      <c r="AQ126" s="11">
        <v>3.4866088999999998</v>
      </c>
      <c r="AR126" s="11">
        <v>3.4762496000000001</v>
      </c>
      <c r="AS126" s="11">
        <v>3.4671535000000002</v>
      </c>
      <c r="AT126" s="11">
        <v>3.4592364</v>
      </c>
      <c r="AU126" s="11">
        <v>3.4524140999999999</v>
      </c>
      <c r="AV126" s="11">
        <v>3.4466022000000001</v>
      </c>
      <c r="AW126" s="11">
        <v>3.4417167000000002</v>
      </c>
      <c r="AX126" s="11">
        <v>3.4376731</v>
      </c>
      <c r="AY126" s="11">
        <v>3.4343872000000002</v>
      </c>
      <c r="AZ126" s="11">
        <v>3.4317749000000002</v>
      </c>
      <c r="BA126" s="11">
        <v>3.4297616</v>
      </c>
      <c r="BB126" s="11">
        <v>3.4283166</v>
      </c>
      <c r="BC126" s="11">
        <v>3.4274209999999998</v>
      </c>
      <c r="BD126" s="11">
        <v>3.4270559</v>
      </c>
      <c r="BE126" s="11">
        <v>3.4272024000000001</v>
      </c>
      <c r="BF126" s="11">
        <v>3.4278417999999999</v>
      </c>
      <c r="BG126" s="11">
        <v>3.4289551999999999</v>
      </c>
      <c r="BH126" s="11">
        <v>3.4305237000000002</v>
      </c>
      <c r="BI126" s="11">
        <v>3.4325283999999998</v>
      </c>
      <c r="BJ126" s="11">
        <v>3.4349504999999998</v>
      </c>
      <c r="BK126" s="11">
        <v>3.4377711999999998</v>
      </c>
      <c r="BL126" s="11">
        <v>3.4409716000000001</v>
      </c>
      <c r="BM126" s="11">
        <v>3.4673280000000002</v>
      </c>
      <c r="BN126" s="11">
        <v>3.5040342</v>
      </c>
    </row>
    <row r="127" spans="1:66" x14ac:dyDescent="0.25">
      <c r="A127" s="5">
        <f t="shared" si="1"/>
        <v>45457</v>
      </c>
      <c r="B127" t="s">
        <v>950</v>
      </c>
      <c r="C127" s="3">
        <v>5.25</v>
      </c>
      <c r="D127" s="3">
        <v>5.2</v>
      </c>
      <c r="E127" s="11">
        <v>5.1745975</v>
      </c>
      <c r="F127" s="11">
        <v>5.1105308999999997</v>
      </c>
      <c r="G127" s="11">
        <v>5.0447573999999999</v>
      </c>
      <c r="H127" s="11">
        <v>4.9756359999999997</v>
      </c>
      <c r="I127" s="11">
        <v>4.9018158999999999</v>
      </c>
      <c r="J127" s="11">
        <v>4.8242120999999996</v>
      </c>
      <c r="K127" s="11">
        <v>4.7453956000000002</v>
      </c>
      <c r="L127" s="11">
        <v>4.6676450000000003</v>
      </c>
      <c r="M127" s="11">
        <v>4.5923952000000003</v>
      </c>
      <c r="N127" s="11">
        <v>4.5202315000000004</v>
      </c>
      <c r="O127" s="11">
        <v>4.4511915999999996</v>
      </c>
      <c r="P127" s="11">
        <v>4.3848919000000004</v>
      </c>
      <c r="Q127" s="11">
        <v>4.3207466999999999</v>
      </c>
      <c r="R127" s="11">
        <v>4.2585856</v>
      </c>
      <c r="S127" s="11">
        <v>4.1983835999999997</v>
      </c>
      <c r="T127" s="11">
        <v>4.1401133999999997</v>
      </c>
      <c r="U127" s="11">
        <v>4.0837481000000002</v>
      </c>
      <c r="V127" s="11">
        <v>4.0292623000000001</v>
      </c>
      <c r="W127" s="11">
        <v>3.9766631000000001</v>
      </c>
      <c r="X127" s="11">
        <v>3.9261153000000002</v>
      </c>
      <c r="Y127" s="11">
        <v>3.8778313999999998</v>
      </c>
      <c r="Z127" s="11">
        <v>3.8320221000000001</v>
      </c>
      <c r="AA127" s="11">
        <v>3.7888980000000001</v>
      </c>
      <c r="AB127" s="11">
        <v>3.7486717000000001</v>
      </c>
      <c r="AC127" s="11">
        <v>3.711497</v>
      </c>
      <c r="AD127" s="11">
        <v>3.6772779999999998</v>
      </c>
      <c r="AE127" s="11">
        <v>3.6458507999999998</v>
      </c>
      <c r="AF127" s="11">
        <v>3.6170504000000001</v>
      </c>
      <c r="AG127" s="11">
        <v>3.5907119000000001</v>
      </c>
      <c r="AH127" s="11">
        <v>3.5666711000000002</v>
      </c>
      <c r="AI127" s="11">
        <v>3.5447630999999999</v>
      </c>
      <c r="AJ127" s="11">
        <v>3.5248230999999999</v>
      </c>
      <c r="AK127" s="11">
        <v>3.5066868000000002</v>
      </c>
      <c r="AL127" s="11">
        <v>3.4901894000000002</v>
      </c>
      <c r="AM127" s="11">
        <v>3.4751660000000002</v>
      </c>
      <c r="AN127" s="11">
        <v>3.4614522999999999</v>
      </c>
      <c r="AO127" s="11">
        <v>3.4489013000000002</v>
      </c>
      <c r="AP127" s="11">
        <v>3.4374368</v>
      </c>
      <c r="AQ127" s="11">
        <v>3.4270011999999999</v>
      </c>
      <c r="AR127" s="11">
        <v>3.4175358999999998</v>
      </c>
      <c r="AS127" s="11">
        <v>3.4089828</v>
      </c>
      <c r="AT127" s="11">
        <v>3.401284</v>
      </c>
      <c r="AU127" s="11">
        <v>3.3943812000000002</v>
      </c>
      <c r="AV127" s="11">
        <v>3.3882159999999999</v>
      </c>
      <c r="AW127" s="11">
        <v>3.3827307000000002</v>
      </c>
      <c r="AX127" s="11">
        <v>3.3778668000000001</v>
      </c>
      <c r="AY127" s="11">
        <v>3.3735662999999998</v>
      </c>
      <c r="AZ127" s="11">
        <v>3.3697710000000001</v>
      </c>
      <c r="BA127" s="11">
        <v>3.366431</v>
      </c>
      <c r="BB127" s="11">
        <v>3.3635326999999999</v>
      </c>
      <c r="BC127" s="11">
        <v>3.3610728000000001</v>
      </c>
      <c r="BD127" s="11">
        <v>3.3590475999999998</v>
      </c>
      <c r="BE127" s="11">
        <v>3.3574535999999999</v>
      </c>
      <c r="BF127" s="11">
        <v>3.3562875000000001</v>
      </c>
      <c r="BG127" s="11">
        <v>3.3555457</v>
      </c>
      <c r="BH127" s="11">
        <v>3.3552246999999999</v>
      </c>
      <c r="BI127" s="11">
        <v>3.3553209000000002</v>
      </c>
      <c r="BJ127" s="11">
        <v>3.3558309999999998</v>
      </c>
      <c r="BK127" s="11">
        <v>3.3567515000000001</v>
      </c>
      <c r="BL127" s="11">
        <v>3.3580787000000001</v>
      </c>
      <c r="BM127" s="11">
        <v>3.374142</v>
      </c>
      <c r="BN127" s="11">
        <v>3.4024665999999999</v>
      </c>
    </row>
    <row r="128" spans="1:66" x14ac:dyDescent="0.25">
      <c r="A128" s="5">
        <f t="shared" si="1"/>
        <v>45460</v>
      </c>
      <c r="B128" t="s">
        <v>951</v>
      </c>
      <c r="C128" s="3">
        <v>5.25</v>
      </c>
      <c r="D128" s="3">
        <v>5.2</v>
      </c>
      <c r="E128" s="11">
        <v>5.1661722000000001</v>
      </c>
      <c r="F128" s="11">
        <v>5.1066231000000002</v>
      </c>
      <c r="G128" s="11">
        <v>5.0467928000000004</v>
      </c>
      <c r="H128" s="11">
        <v>4.9821011999999998</v>
      </c>
      <c r="I128" s="11">
        <v>4.9109506999999999</v>
      </c>
      <c r="J128" s="11">
        <v>4.8349535000000001</v>
      </c>
      <c r="K128" s="11">
        <v>4.7575845000000001</v>
      </c>
      <c r="L128" s="11">
        <v>4.6823059999999996</v>
      </c>
      <c r="M128" s="11">
        <v>4.6114649999999999</v>
      </c>
      <c r="N128" s="11">
        <v>4.5458712999999999</v>
      </c>
      <c r="O128" s="11">
        <v>4.4853035999999999</v>
      </c>
      <c r="P128" s="11">
        <v>4.4286241000000004</v>
      </c>
      <c r="Q128" s="11">
        <v>4.3737287</v>
      </c>
      <c r="R128" s="11">
        <v>4.3200305999999999</v>
      </c>
      <c r="S128" s="11">
        <v>4.2674193999999996</v>
      </c>
      <c r="T128" s="11">
        <v>4.2157827000000001</v>
      </c>
      <c r="U128" s="11">
        <v>4.1650080000000003</v>
      </c>
      <c r="V128" s="11">
        <v>4.1149849999999999</v>
      </c>
      <c r="W128" s="11">
        <v>4.0656670999999998</v>
      </c>
      <c r="X128" s="11">
        <v>4.0172848999999999</v>
      </c>
      <c r="Y128" s="11">
        <v>3.9701433000000002</v>
      </c>
      <c r="Z128" s="11">
        <v>3.9245456999999999</v>
      </c>
      <c r="AA128" s="11">
        <v>3.8807952999999999</v>
      </c>
      <c r="AB128" s="11">
        <v>3.839197</v>
      </c>
      <c r="AC128" s="11">
        <v>3.7999890999999999</v>
      </c>
      <c r="AD128" s="11">
        <v>3.7631492999999998</v>
      </c>
      <c r="AE128" s="11">
        <v>3.7285916000000001</v>
      </c>
      <c r="AF128" s="11">
        <v>3.6962286999999998</v>
      </c>
      <c r="AG128" s="11">
        <v>3.6659731</v>
      </c>
      <c r="AH128" s="11">
        <v>3.6377389</v>
      </c>
      <c r="AI128" s="11">
        <v>3.6114386999999999</v>
      </c>
      <c r="AJ128" s="11">
        <v>3.5869852999999998</v>
      </c>
      <c r="AK128" s="11">
        <v>3.5642923</v>
      </c>
      <c r="AL128" s="11">
        <v>3.5432727000000002</v>
      </c>
      <c r="AM128" s="11">
        <v>3.5238391999999998</v>
      </c>
      <c r="AN128" s="11">
        <v>3.5059052999999998</v>
      </c>
      <c r="AO128" s="11">
        <v>3.4893888999999998</v>
      </c>
      <c r="AP128" s="11">
        <v>3.474227</v>
      </c>
      <c r="AQ128" s="11">
        <v>3.4603622000000001</v>
      </c>
      <c r="AR128" s="11">
        <v>3.4477364000000001</v>
      </c>
      <c r="AS128" s="11">
        <v>3.4362917999999998</v>
      </c>
      <c r="AT128" s="11">
        <v>3.4259705999999999</v>
      </c>
      <c r="AU128" s="11">
        <v>3.4167149999999999</v>
      </c>
      <c r="AV128" s="11">
        <v>3.4084669999999999</v>
      </c>
      <c r="AW128" s="11">
        <v>3.4011689999999999</v>
      </c>
      <c r="AX128" s="11">
        <v>3.3947631</v>
      </c>
      <c r="AY128" s="11">
        <v>3.3891912999999998</v>
      </c>
      <c r="AZ128" s="11">
        <v>3.3843958999999999</v>
      </c>
      <c r="BA128" s="11">
        <v>3.3803236999999999</v>
      </c>
      <c r="BB128" s="11">
        <v>3.3769464</v>
      </c>
      <c r="BC128" s="11">
        <v>3.3742440999999999</v>
      </c>
      <c r="BD128" s="11">
        <v>3.3721969000000001</v>
      </c>
      <c r="BE128" s="11">
        <v>3.3707848</v>
      </c>
      <c r="BF128" s="11">
        <v>3.3699880000000002</v>
      </c>
      <c r="BG128" s="11">
        <v>3.3697864000000002</v>
      </c>
      <c r="BH128" s="11">
        <v>3.3701603000000002</v>
      </c>
      <c r="BI128" s="11">
        <v>3.3710897000000002</v>
      </c>
      <c r="BJ128" s="11">
        <v>3.3725546</v>
      </c>
      <c r="BK128" s="11">
        <v>3.3745352</v>
      </c>
      <c r="BL128" s="11">
        <v>3.3770115000000001</v>
      </c>
      <c r="BM128" s="11">
        <v>3.4012093999999999</v>
      </c>
      <c r="BN128" s="11">
        <v>3.4385089999999998</v>
      </c>
    </row>
    <row r="129" spans="1:66" x14ac:dyDescent="0.25">
      <c r="A129" s="5">
        <f t="shared" si="1"/>
        <v>45461</v>
      </c>
      <c r="B129" t="s">
        <v>952</v>
      </c>
      <c r="C129" s="3">
        <v>5.25</v>
      </c>
      <c r="D129" s="3">
        <v>5.2</v>
      </c>
      <c r="E129" s="11">
        <v>5.1581225999999996</v>
      </c>
      <c r="F129" s="11">
        <v>5.0960149000000001</v>
      </c>
      <c r="G129" s="11">
        <v>5.0315345000000002</v>
      </c>
      <c r="H129" s="11">
        <v>4.9611574000000003</v>
      </c>
      <c r="I129" s="11">
        <v>4.8839848000000003</v>
      </c>
      <c r="J129" s="11">
        <v>4.8017835</v>
      </c>
      <c r="K129" s="11">
        <v>4.7181398999999997</v>
      </c>
      <c r="L129" s="11">
        <v>4.6366544000000003</v>
      </c>
      <c r="M129" s="11">
        <v>4.5599354999999999</v>
      </c>
      <c r="N129" s="11">
        <v>4.4890600000000003</v>
      </c>
      <c r="O129" s="11">
        <v>4.4238445999999998</v>
      </c>
      <c r="P129" s="11">
        <v>4.3633218999999999</v>
      </c>
      <c r="Q129" s="11">
        <v>4.3052530000000004</v>
      </c>
      <c r="R129" s="11">
        <v>4.2489384000000001</v>
      </c>
      <c r="S129" s="11">
        <v>4.1941775000000003</v>
      </c>
      <c r="T129" s="11">
        <v>4.1407674999999999</v>
      </c>
      <c r="U129" s="11">
        <v>4.0885058000000001</v>
      </c>
      <c r="V129" s="11">
        <v>4.0371914999999996</v>
      </c>
      <c r="W129" s="11">
        <v>3.9867028000000002</v>
      </c>
      <c r="X129" s="11">
        <v>3.9372577</v>
      </c>
      <c r="Y129" s="11">
        <v>3.8891648999999999</v>
      </c>
      <c r="Z129" s="11">
        <v>3.8427313999999999</v>
      </c>
      <c r="AA129" s="11">
        <v>3.7982645000000002</v>
      </c>
      <c r="AB129" s="11">
        <v>3.7560728000000001</v>
      </c>
      <c r="AC129" s="11">
        <v>3.7163968999999999</v>
      </c>
      <c r="AD129" s="11">
        <v>3.679211</v>
      </c>
      <c r="AE129" s="11">
        <v>3.6444242</v>
      </c>
      <c r="AF129" s="11">
        <v>3.6119441999999999</v>
      </c>
      <c r="AG129" s="11">
        <v>3.5816788000000002</v>
      </c>
      <c r="AH129" s="11">
        <v>3.5535369000000001</v>
      </c>
      <c r="AI129" s="11">
        <v>3.5274261999999998</v>
      </c>
      <c r="AJ129" s="11">
        <v>3.5032546999999998</v>
      </c>
      <c r="AK129" s="11">
        <v>3.4809309000000002</v>
      </c>
      <c r="AL129" s="11">
        <v>3.4603628999999998</v>
      </c>
      <c r="AM129" s="11">
        <v>3.4414585</v>
      </c>
      <c r="AN129" s="11">
        <v>3.4241263000000002</v>
      </c>
      <c r="AO129" s="11">
        <v>3.4082792</v>
      </c>
      <c r="AP129" s="11">
        <v>3.3938499000000002</v>
      </c>
      <c r="AQ129" s="11">
        <v>3.3807767000000002</v>
      </c>
      <c r="AR129" s="11">
        <v>3.3689971000000001</v>
      </c>
      <c r="AS129" s="11">
        <v>3.3584491000000001</v>
      </c>
      <c r="AT129" s="11">
        <v>3.3490706000000001</v>
      </c>
      <c r="AU129" s="11">
        <v>3.3407993999999999</v>
      </c>
      <c r="AV129" s="11">
        <v>3.3335732999999999</v>
      </c>
      <c r="AW129" s="11">
        <v>3.3273302999999999</v>
      </c>
      <c r="AX129" s="11">
        <v>3.3220082</v>
      </c>
      <c r="AY129" s="11">
        <v>3.3175447999999998</v>
      </c>
      <c r="AZ129" s="11">
        <v>3.3138781000000002</v>
      </c>
      <c r="BA129" s="11">
        <v>3.3109508000000001</v>
      </c>
      <c r="BB129" s="11">
        <v>3.3087301</v>
      </c>
      <c r="BC129" s="11">
        <v>3.3071907999999999</v>
      </c>
      <c r="BD129" s="11">
        <v>3.3063072999999998</v>
      </c>
      <c r="BE129" s="11">
        <v>3.3060543</v>
      </c>
      <c r="BF129" s="11">
        <v>3.3064065</v>
      </c>
      <c r="BG129" s="11">
        <v>3.3073383000000001</v>
      </c>
      <c r="BH129" s="11">
        <v>3.3088245999999999</v>
      </c>
      <c r="BI129" s="11">
        <v>3.3108398000000001</v>
      </c>
      <c r="BJ129" s="11">
        <v>3.3133585000000001</v>
      </c>
      <c r="BK129" s="11">
        <v>3.3163554999999998</v>
      </c>
      <c r="BL129" s="11">
        <v>3.3198053000000001</v>
      </c>
      <c r="BM129" s="11">
        <v>3.3488074999999999</v>
      </c>
      <c r="BN129" s="11">
        <v>3.3890262</v>
      </c>
    </row>
    <row r="130" spans="1:66" x14ac:dyDescent="0.25">
      <c r="A130" s="5">
        <f t="shared" si="1"/>
        <v>45462</v>
      </c>
      <c r="B130" t="s">
        <v>953</v>
      </c>
      <c r="C130" s="3">
        <v>5.25</v>
      </c>
      <c r="D130" s="3">
        <v>5.2</v>
      </c>
      <c r="E130" s="11">
        <v>5.1812513999999998</v>
      </c>
      <c r="F130" s="11">
        <v>5.1275348000000003</v>
      </c>
      <c r="G130" s="11">
        <v>5.0642493000000002</v>
      </c>
      <c r="H130" s="11">
        <v>4.9906005000000002</v>
      </c>
      <c r="I130" s="11">
        <v>4.9103782999999996</v>
      </c>
      <c r="J130" s="11">
        <v>4.8271755000000001</v>
      </c>
      <c r="K130" s="11">
        <v>4.7443191000000002</v>
      </c>
      <c r="L130" s="11">
        <v>4.6644202000000003</v>
      </c>
      <c r="M130" s="11">
        <v>4.5890737000000001</v>
      </c>
      <c r="N130" s="11">
        <v>4.5188790000000001</v>
      </c>
      <c r="O130" s="11">
        <v>4.4535337999999998</v>
      </c>
      <c r="P130" s="11">
        <v>4.3923354000000003</v>
      </c>
      <c r="Q130" s="11">
        <v>4.3335027999999998</v>
      </c>
      <c r="R130" s="11">
        <v>4.2764635000000002</v>
      </c>
      <c r="S130" s="11">
        <v>4.2210400999999997</v>
      </c>
      <c r="T130" s="11">
        <v>4.1670531000000004</v>
      </c>
      <c r="U130" s="11">
        <v>4.1143229000000003</v>
      </c>
      <c r="V130" s="11">
        <v>4.0626721000000003</v>
      </c>
      <c r="W130" s="11">
        <v>4.0119870000000004</v>
      </c>
      <c r="X130" s="11">
        <v>3.9624313</v>
      </c>
      <c r="Y130" s="11">
        <v>3.9142431000000002</v>
      </c>
      <c r="Z130" s="11">
        <v>3.8676586999999998</v>
      </c>
      <c r="AA130" s="11">
        <v>3.8229145999999998</v>
      </c>
      <c r="AB130" s="11">
        <v>3.7802487</v>
      </c>
      <c r="AC130" s="11">
        <v>3.7398494000000002</v>
      </c>
      <c r="AD130" s="11">
        <v>3.7017133000000002</v>
      </c>
      <c r="AE130" s="11">
        <v>3.6657902</v>
      </c>
      <c r="AF130" s="11">
        <v>3.6320285999999999</v>
      </c>
      <c r="AG130" s="11">
        <v>3.6003772000000001</v>
      </c>
      <c r="AH130" s="11">
        <v>3.5707857000000001</v>
      </c>
      <c r="AI130" s="11">
        <v>3.5432025999999999</v>
      </c>
      <c r="AJ130" s="11">
        <v>3.5175765999999999</v>
      </c>
      <c r="AK130" s="11">
        <v>3.4938573000000002</v>
      </c>
      <c r="AL130" s="11">
        <v>3.4719934000000001</v>
      </c>
      <c r="AM130" s="11">
        <v>3.4519335999999998</v>
      </c>
      <c r="AN130" s="11">
        <v>3.4336272999999999</v>
      </c>
      <c r="AO130" s="11">
        <v>3.4170197</v>
      </c>
      <c r="AP130" s="11">
        <v>3.4020394</v>
      </c>
      <c r="AQ130" s="11">
        <v>3.3886097999999998</v>
      </c>
      <c r="AR130" s="11">
        <v>3.3766544000000001</v>
      </c>
      <c r="AS130" s="11">
        <v>3.3660961</v>
      </c>
      <c r="AT130" s="11">
        <v>3.3568587999999999</v>
      </c>
      <c r="AU130" s="11">
        <v>3.3488655999999999</v>
      </c>
      <c r="AV130" s="11">
        <v>3.3420399000000001</v>
      </c>
      <c r="AW130" s="11">
        <v>3.3363049999999999</v>
      </c>
      <c r="AX130" s="11">
        <v>3.3315844000000001</v>
      </c>
      <c r="AY130" s="11">
        <v>3.3278013</v>
      </c>
      <c r="AZ130" s="11">
        <v>3.3248791999999998</v>
      </c>
      <c r="BA130" s="11">
        <v>3.3227476</v>
      </c>
      <c r="BB130" s="11">
        <v>3.3213634000000001</v>
      </c>
      <c r="BC130" s="11">
        <v>3.3206912000000002</v>
      </c>
      <c r="BD130" s="11">
        <v>3.3206956000000001</v>
      </c>
      <c r="BE130" s="11">
        <v>3.3213409</v>
      </c>
      <c r="BF130" s="11">
        <v>3.3225916</v>
      </c>
      <c r="BG130" s="11">
        <v>3.3244123999999999</v>
      </c>
      <c r="BH130" s="11">
        <v>3.3267677999999998</v>
      </c>
      <c r="BI130" s="11">
        <v>3.3296220999999999</v>
      </c>
      <c r="BJ130" s="11">
        <v>3.3329399</v>
      </c>
      <c r="BK130" s="11">
        <v>3.3366859</v>
      </c>
      <c r="BL130" s="11">
        <v>3.3408243</v>
      </c>
      <c r="BM130" s="11">
        <v>3.3726232999999999</v>
      </c>
      <c r="BN130" s="11">
        <v>3.4139320999999998</v>
      </c>
    </row>
    <row r="131" spans="1:66" x14ac:dyDescent="0.25">
      <c r="A131" s="5">
        <f t="shared" si="1"/>
        <v>45463</v>
      </c>
      <c r="B131" t="s">
        <v>954</v>
      </c>
      <c r="C131" s="3">
        <v>5.25</v>
      </c>
      <c r="D131" s="3">
        <v>5.2</v>
      </c>
      <c r="E131" s="11">
        <v>5.1624705000000004</v>
      </c>
      <c r="F131" s="11">
        <v>5.0767312999999996</v>
      </c>
      <c r="G131" s="11">
        <v>4.9999909000000002</v>
      </c>
      <c r="H131" s="11">
        <v>4.9235989</v>
      </c>
      <c r="I131" s="11">
        <v>4.8431430999999998</v>
      </c>
      <c r="J131" s="11">
        <v>4.7598172999999999</v>
      </c>
      <c r="K131" s="11">
        <v>4.6770832999999996</v>
      </c>
      <c r="L131" s="11">
        <v>4.5981500999999998</v>
      </c>
      <c r="M131" s="11">
        <v>4.5249451000000001</v>
      </c>
      <c r="N131" s="11">
        <v>4.4578987999999997</v>
      </c>
      <c r="O131" s="11">
        <v>4.3962801000000002</v>
      </c>
      <c r="P131" s="11">
        <v>4.3387365999999998</v>
      </c>
      <c r="Q131" s="11">
        <v>4.2827009</v>
      </c>
      <c r="R131" s="11">
        <v>4.2274855000000002</v>
      </c>
      <c r="S131" s="11">
        <v>4.1729824000000004</v>
      </c>
      <c r="T131" s="11">
        <v>4.1190815000000001</v>
      </c>
      <c r="U131" s="11">
        <v>4.0656727000000004</v>
      </c>
      <c r="V131" s="11">
        <v>4.0126479000000002</v>
      </c>
      <c r="W131" s="11">
        <v>3.9599728999999999</v>
      </c>
      <c r="X131" s="11">
        <v>3.9080023000000002</v>
      </c>
      <c r="Y131" s="11">
        <v>3.8572171000000002</v>
      </c>
      <c r="Z131" s="11">
        <v>3.8080962</v>
      </c>
      <c r="AA131" s="11">
        <v>3.7611186000000001</v>
      </c>
      <c r="AB131" s="11">
        <v>3.7167650000000001</v>
      </c>
      <c r="AC131" s="11">
        <v>3.6754324</v>
      </c>
      <c r="AD131" s="11">
        <v>3.6371175</v>
      </c>
      <c r="AE131" s="11">
        <v>3.6016965999999999</v>
      </c>
      <c r="AF131" s="11">
        <v>3.5690445</v>
      </c>
      <c r="AG131" s="11">
        <v>3.5390362999999998</v>
      </c>
      <c r="AH131" s="11">
        <v>3.5115481000000002</v>
      </c>
      <c r="AI131" s="11">
        <v>3.4864548000000002</v>
      </c>
      <c r="AJ131" s="11">
        <v>3.4636315</v>
      </c>
      <c r="AK131" s="11">
        <v>3.4429542</v>
      </c>
      <c r="AL131" s="11">
        <v>3.4242978000000002</v>
      </c>
      <c r="AM131" s="11">
        <v>3.4075376999999998</v>
      </c>
      <c r="AN131" s="11">
        <v>3.3925494</v>
      </c>
      <c r="AO131" s="11">
        <v>3.3792135999999999</v>
      </c>
      <c r="AP131" s="11">
        <v>3.3674347999999998</v>
      </c>
      <c r="AQ131" s="11">
        <v>3.3571244999999998</v>
      </c>
      <c r="AR131" s="11">
        <v>3.3481936999999999</v>
      </c>
      <c r="AS131" s="11">
        <v>3.3405537000000001</v>
      </c>
      <c r="AT131" s="11">
        <v>3.3341156999999999</v>
      </c>
      <c r="AU131" s="11">
        <v>3.3287909</v>
      </c>
      <c r="AV131" s="11">
        <v>3.3244905</v>
      </c>
      <c r="AW131" s="11">
        <v>3.3211257999999999</v>
      </c>
      <c r="AX131" s="11">
        <v>3.3186079999999998</v>
      </c>
      <c r="AY131" s="11">
        <v>3.3168483000000002</v>
      </c>
      <c r="AZ131" s="11">
        <v>3.3157578999999999</v>
      </c>
      <c r="BA131" s="11">
        <v>3.3152585999999999</v>
      </c>
      <c r="BB131" s="11">
        <v>3.3153185999999999</v>
      </c>
      <c r="BC131" s="11">
        <v>3.3159190000000001</v>
      </c>
      <c r="BD131" s="11">
        <v>3.3170408999999998</v>
      </c>
      <c r="BE131" s="11">
        <v>3.3186653000000002</v>
      </c>
      <c r="BF131" s="11">
        <v>3.3207734000000002</v>
      </c>
      <c r="BG131" s="11">
        <v>3.3233461000000002</v>
      </c>
      <c r="BH131" s="11">
        <v>3.3263645999999998</v>
      </c>
      <c r="BI131" s="11">
        <v>3.3298100000000002</v>
      </c>
      <c r="BJ131" s="11">
        <v>3.3336633</v>
      </c>
      <c r="BK131" s="11">
        <v>3.3379056</v>
      </c>
      <c r="BL131" s="11">
        <v>3.3425180000000001</v>
      </c>
      <c r="BM131" s="11">
        <v>3.3770908999999998</v>
      </c>
      <c r="BN131" s="11">
        <v>3.4213502</v>
      </c>
    </row>
    <row r="132" spans="1:66" x14ac:dyDescent="0.25">
      <c r="A132" s="5">
        <f t="shared" si="1"/>
        <v>45464</v>
      </c>
      <c r="B132" t="s">
        <v>955</v>
      </c>
      <c r="C132" s="3">
        <v>5.25</v>
      </c>
      <c r="D132" s="3">
        <v>5.2</v>
      </c>
      <c r="E132" s="11">
        <v>5.1597400999999996</v>
      </c>
      <c r="F132" s="11">
        <v>5.0739947000000001</v>
      </c>
      <c r="G132" s="11">
        <v>5.0003225000000002</v>
      </c>
      <c r="H132" s="11">
        <v>4.9280438000000002</v>
      </c>
      <c r="I132" s="11">
        <v>4.8510372000000004</v>
      </c>
      <c r="J132" s="11">
        <v>4.7698023999999997</v>
      </c>
      <c r="K132" s="11">
        <v>4.6871717999999998</v>
      </c>
      <c r="L132" s="11">
        <v>4.6058510000000004</v>
      </c>
      <c r="M132" s="11">
        <v>4.5277073000000003</v>
      </c>
      <c r="N132" s="11">
        <v>4.4536420000000003</v>
      </c>
      <c r="O132" s="11">
        <v>4.3839294000000004</v>
      </c>
      <c r="P132" s="11">
        <v>4.3183452999999998</v>
      </c>
      <c r="Q132" s="11">
        <v>4.2559969000000004</v>
      </c>
      <c r="R132" s="11">
        <v>4.1965022999999997</v>
      </c>
      <c r="S132" s="11">
        <v>4.1396911999999997</v>
      </c>
      <c r="T132" s="11">
        <v>4.0853912000000001</v>
      </c>
      <c r="U132" s="11">
        <v>4.0334303</v>
      </c>
      <c r="V132" s="11">
        <v>3.9836382000000001</v>
      </c>
      <c r="W132" s="11">
        <v>3.9358764000000002</v>
      </c>
      <c r="X132" s="11">
        <v>3.890164</v>
      </c>
      <c r="Y132" s="11">
        <v>3.8465668000000002</v>
      </c>
      <c r="Z132" s="11">
        <v>3.8051493999999999</v>
      </c>
      <c r="AA132" s="11">
        <v>3.7659761999999999</v>
      </c>
      <c r="AB132" s="11">
        <v>3.7291129999999999</v>
      </c>
      <c r="AC132" s="11">
        <v>3.6946005</v>
      </c>
      <c r="AD132" s="11">
        <v>3.6623746000000001</v>
      </c>
      <c r="AE132" s="11">
        <v>3.6323430999999999</v>
      </c>
      <c r="AF132" s="11">
        <v>3.6044130000000001</v>
      </c>
      <c r="AG132" s="11">
        <v>3.5784910999999999</v>
      </c>
      <c r="AH132" s="11">
        <v>3.5544851999999998</v>
      </c>
      <c r="AI132" s="11">
        <v>3.5323022000000002</v>
      </c>
      <c r="AJ132" s="11">
        <v>3.5118491000000001</v>
      </c>
      <c r="AK132" s="11">
        <v>3.4930336</v>
      </c>
      <c r="AL132" s="11">
        <v>3.4757625999999999</v>
      </c>
      <c r="AM132" s="11">
        <v>3.4599430999999998</v>
      </c>
      <c r="AN132" s="11">
        <v>3.4454828000000002</v>
      </c>
      <c r="AO132" s="11">
        <v>3.4322949999999999</v>
      </c>
      <c r="AP132" s="11">
        <v>3.4203190999999999</v>
      </c>
      <c r="AQ132" s="11">
        <v>3.4095011</v>
      </c>
      <c r="AR132" s="11">
        <v>3.3997869000000001</v>
      </c>
      <c r="AS132" s="11">
        <v>3.3911220000000002</v>
      </c>
      <c r="AT132" s="11">
        <v>3.3834526999999999</v>
      </c>
      <c r="AU132" s="11">
        <v>3.3767246000000002</v>
      </c>
      <c r="AV132" s="11">
        <v>3.3708833999999999</v>
      </c>
      <c r="AW132" s="11">
        <v>3.3658752999999999</v>
      </c>
      <c r="AX132" s="11">
        <v>3.3616459999999999</v>
      </c>
      <c r="AY132" s="11">
        <v>3.3581411999999999</v>
      </c>
      <c r="AZ132" s="11">
        <v>3.3553069999999998</v>
      </c>
      <c r="BA132" s="11">
        <v>3.3530943</v>
      </c>
      <c r="BB132" s="11">
        <v>3.3514770999999999</v>
      </c>
      <c r="BC132" s="11">
        <v>3.3504358999999999</v>
      </c>
      <c r="BD132" s="11">
        <v>3.3499509000000001</v>
      </c>
      <c r="BE132" s="11">
        <v>3.3500025</v>
      </c>
      <c r="BF132" s="11">
        <v>3.3505710999999998</v>
      </c>
      <c r="BG132" s="11">
        <v>3.3516370000000002</v>
      </c>
      <c r="BH132" s="11">
        <v>3.3531806999999998</v>
      </c>
      <c r="BI132" s="11">
        <v>3.3551823000000001</v>
      </c>
      <c r="BJ132" s="11">
        <v>3.3576223000000001</v>
      </c>
      <c r="BK132" s="11">
        <v>3.3604810999999999</v>
      </c>
      <c r="BL132" s="11">
        <v>3.3637389999999998</v>
      </c>
      <c r="BM132" s="11">
        <v>3.3908144999999998</v>
      </c>
      <c r="BN132" s="11">
        <v>3.4288069000000001</v>
      </c>
    </row>
    <row r="133" spans="1:66" x14ac:dyDescent="0.25">
      <c r="A133" s="5">
        <f t="shared" si="1"/>
        <v>45467</v>
      </c>
      <c r="B133" t="s">
        <v>956</v>
      </c>
      <c r="C133" s="3">
        <v>5.25</v>
      </c>
      <c r="D133" s="3">
        <v>5.2</v>
      </c>
      <c r="E133" s="11">
        <v>5.1500171000000003</v>
      </c>
      <c r="F133" s="11">
        <v>5.0601991000000002</v>
      </c>
      <c r="G133" s="11">
        <v>4.9881393000000003</v>
      </c>
      <c r="H133" s="11">
        <v>4.9189147000000002</v>
      </c>
      <c r="I133" s="11">
        <v>4.8438410000000003</v>
      </c>
      <c r="J133" s="11">
        <v>4.7636541000000001</v>
      </c>
      <c r="K133" s="11">
        <v>4.6823331000000001</v>
      </c>
      <c r="L133" s="11">
        <v>4.6039124999999999</v>
      </c>
      <c r="M133" s="11">
        <v>4.5310772999999998</v>
      </c>
      <c r="N133" s="11">
        <v>4.4646920999999997</v>
      </c>
      <c r="O133" s="11">
        <v>4.4045737000000003</v>
      </c>
      <c r="P133" s="11">
        <v>4.3494009</v>
      </c>
      <c r="Q133" s="11">
        <v>4.2966831000000001</v>
      </c>
      <c r="R133" s="11">
        <v>4.2456455000000002</v>
      </c>
      <c r="S133" s="11">
        <v>4.1960663</v>
      </c>
      <c r="T133" s="11">
        <v>4.1477218000000002</v>
      </c>
      <c r="U133" s="11">
        <v>4.1003883999999999</v>
      </c>
      <c r="V133" s="11">
        <v>4.0538442999999997</v>
      </c>
      <c r="W133" s="11">
        <v>4.0079412000000003</v>
      </c>
      <c r="X133" s="11">
        <v>3.9628478999999999</v>
      </c>
      <c r="Y133" s="11">
        <v>3.9188184000000001</v>
      </c>
      <c r="Z133" s="11">
        <v>3.8761047999999998</v>
      </c>
      <c r="AA133" s="11">
        <v>3.8349592000000001</v>
      </c>
      <c r="AB133" s="11">
        <v>3.7956352999999998</v>
      </c>
      <c r="AC133" s="11">
        <v>3.7583338999999998</v>
      </c>
      <c r="AD133" s="11">
        <v>3.7230501</v>
      </c>
      <c r="AE133" s="11">
        <v>3.6897289</v>
      </c>
      <c r="AF133" s="11">
        <v>3.6583139999999998</v>
      </c>
      <c r="AG133" s="11">
        <v>3.6287489000000002</v>
      </c>
      <c r="AH133" s="11">
        <v>3.6009787000000002</v>
      </c>
      <c r="AI133" s="11">
        <v>3.5749469999999999</v>
      </c>
      <c r="AJ133" s="11">
        <v>3.5505976000000001</v>
      </c>
      <c r="AK133" s="11">
        <v>3.5278752</v>
      </c>
      <c r="AL133" s="11">
        <v>3.5067235000000001</v>
      </c>
      <c r="AM133" s="11">
        <v>3.4870866</v>
      </c>
      <c r="AN133" s="11">
        <v>3.4689089000000002</v>
      </c>
      <c r="AO133" s="11">
        <v>3.4521354</v>
      </c>
      <c r="AP133" s="11">
        <v>3.4367158</v>
      </c>
      <c r="AQ133" s="11">
        <v>3.4226014</v>
      </c>
      <c r="AR133" s="11">
        <v>3.4097430000000002</v>
      </c>
      <c r="AS133" s="11">
        <v>3.3980915</v>
      </c>
      <c r="AT133" s="11">
        <v>3.3875980000000001</v>
      </c>
      <c r="AU133" s="11">
        <v>3.3782133999999999</v>
      </c>
      <c r="AV133" s="11">
        <v>3.3698885999999999</v>
      </c>
      <c r="AW133" s="11">
        <v>3.3625748</v>
      </c>
      <c r="AX133" s="11">
        <v>3.3562227</v>
      </c>
      <c r="AY133" s="11">
        <v>3.3507834000000001</v>
      </c>
      <c r="AZ133" s="11">
        <v>3.3462079</v>
      </c>
      <c r="BA133" s="11">
        <v>3.3424501000000002</v>
      </c>
      <c r="BB133" s="11">
        <v>3.3394794999999999</v>
      </c>
      <c r="BC133" s="11">
        <v>3.3372711000000002</v>
      </c>
      <c r="BD133" s="11">
        <v>3.3357996999999999</v>
      </c>
      <c r="BE133" s="11">
        <v>3.3350403000000002</v>
      </c>
      <c r="BF133" s="11">
        <v>3.3349677999999998</v>
      </c>
      <c r="BG133" s="11">
        <v>3.3355570999999999</v>
      </c>
      <c r="BH133" s="11">
        <v>3.3367830000000001</v>
      </c>
      <c r="BI133" s="11">
        <v>3.3386205000000002</v>
      </c>
      <c r="BJ133" s="11">
        <v>3.3410445000000002</v>
      </c>
      <c r="BK133" s="11">
        <v>3.3440299000000002</v>
      </c>
      <c r="BL133" s="11">
        <v>3.3475516000000001</v>
      </c>
      <c r="BM133" s="11">
        <v>3.3786342</v>
      </c>
      <c r="BN133" s="11">
        <v>3.4232889000000002</v>
      </c>
    </row>
    <row r="134" spans="1:66" x14ac:dyDescent="0.25">
      <c r="A134" s="5">
        <f t="shared" si="1"/>
        <v>45468</v>
      </c>
      <c r="B134" t="s">
        <v>957</v>
      </c>
      <c r="C134" s="3">
        <v>5.25</v>
      </c>
      <c r="D134" s="3">
        <v>5.2</v>
      </c>
      <c r="E134" s="11">
        <v>5.1501304000000001</v>
      </c>
      <c r="F134" s="11">
        <v>5.0637746999999997</v>
      </c>
      <c r="G134" s="11">
        <v>4.9955869000000002</v>
      </c>
      <c r="H134" s="11">
        <v>4.9300483000000002</v>
      </c>
      <c r="I134" s="11">
        <v>4.8581463999999999</v>
      </c>
      <c r="J134" s="11">
        <v>4.7800741999999996</v>
      </c>
      <c r="K134" s="11">
        <v>4.6993276000000002</v>
      </c>
      <c r="L134" s="11">
        <v>4.6196994</v>
      </c>
      <c r="M134" s="11">
        <v>4.5440360000000002</v>
      </c>
      <c r="N134" s="11">
        <v>4.4734815000000001</v>
      </c>
      <c r="O134" s="11">
        <v>4.4083315000000001</v>
      </c>
      <c r="P134" s="11">
        <v>4.3480395999999999</v>
      </c>
      <c r="Q134" s="11">
        <v>4.2915359999999998</v>
      </c>
      <c r="R134" s="11">
        <v>4.2381412000000003</v>
      </c>
      <c r="S134" s="11">
        <v>4.1873111999999999</v>
      </c>
      <c r="T134" s="11">
        <v>4.1385000999999999</v>
      </c>
      <c r="U134" s="11">
        <v>4.0911619999999997</v>
      </c>
      <c r="V134" s="11">
        <v>4.0447528000000004</v>
      </c>
      <c r="W134" s="11">
        <v>3.9988123999999998</v>
      </c>
      <c r="X134" s="11">
        <v>3.9534202000000001</v>
      </c>
      <c r="Y134" s="11">
        <v>3.9088653999999998</v>
      </c>
      <c r="Z134" s="11">
        <v>3.8654359999999999</v>
      </c>
      <c r="AA134" s="11">
        <v>3.8234203</v>
      </c>
      <c r="AB134" s="11">
        <v>3.7831079000000001</v>
      </c>
      <c r="AC134" s="11">
        <v>3.7447338000000001</v>
      </c>
      <c r="AD134" s="11">
        <v>3.7083206</v>
      </c>
      <c r="AE134" s="11">
        <v>3.6738390999999999</v>
      </c>
      <c r="AF134" s="11">
        <v>3.6412588000000001</v>
      </c>
      <c r="AG134" s="11">
        <v>3.6105493000000002</v>
      </c>
      <c r="AH134" s="11">
        <v>3.5816813000000001</v>
      </c>
      <c r="AI134" s="11">
        <v>3.5546242000000001</v>
      </c>
      <c r="AJ134" s="11">
        <v>3.5293478</v>
      </c>
      <c r="AK134" s="11">
        <v>3.5058226000000001</v>
      </c>
      <c r="AL134" s="11">
        <v>3.4840182</v>
      </c>
      <c r="AM134" s="11">
        <v>3.4639042</v>
      </c>
      <c r="AN134" s="11">
        <v>3.4454511999999999</v>
      </c>
      <c r="AO134" s="11">
        <v>3.4286219999999998</v>
      </c>
      <c r="AP134" s="11">
        <v>3.4133529999999999</v>
      </c>
      <c r="AQ134" s="11">
        <v>3.3995739999999999</v>
      </c>
      <c r="AR134" s="11">
        <v>3.3872144999999998</v>
      </c>
      <c r="AS134" s="11">
        <v>3.3762040999999998</v>
      </c>
      <c r="AT134" s="11">
        <v>3.3664727000000001</v>
      </c>
      <c r="AU134" s="11">
        <v>3.3579498000000001</v>
      </c>
      <c r="AV134" s="11">
        <v>3.350565</v>
      </c>
      <c r="AW134" s="11">
        <v>3.3442479999999999</v>
      </c>
      <c r="AX134" s="11">
        <v>3.3389285000000002</v>
      </c>
      <c r="AY134" s="11">
        <v>3.3345359999999999</v>
      </c>
      <c r="AZ134" s="11">
        <v>3.3310002999999999</v>
      </c>
      <c r="BA134" s="11">
        <v>3.3282563999999999</v>
      </c>
      <c r="BB134" s="11">
        <v>3.3262657</v>
      </c>
      <c r="BC134" s="11">
        <v>3.3249976000000001</v>
      </c>
      <c r="BD134" s="11">
        <v>3.3244215000000001</v>
      </c>
      <c r="BE134" s="11">
        <v>3.3245068999999998</v>
      </c>
      <c r="BF134" s="11">
        <v>3.3252231000000001</v>
      </c>
      <c r="BG134" s="11">
        <v>3.3265395</v>
      </c>
      <c r="BH134" s="11">
        <v>3.3284256999999999</v>
      </c>
      <c r="BI134" s="11">
        <v>3.3308509000000002</v>
      </c>
      <c r="BJ134" s="11">
        <v>3.3337846</v>
      </c>
      <c r="BK134" s="11">
        <v>3.3371962000000002</v>
      </c>
      <c r="BL134" s="11">
        <v>3.3410551000000002</v>
      </c>
      <c r="BM134" s="11">
        <v>3.3723071999999998</v>
      </c>
      <c r="BN134" s="11">
        <v>3.4144890999999999</v>
      </c>
    </row>
    <row r="135" spans="1:66" x14ac:dyDescent="0.25">
      <c r="A135" s="5">
        <f t="shared" si="1"/>
        <v>45469</v>
      </c>
      <c r="B135" t="s">
        <v>958</v>
      </c>
      <c r="C135" s="3">
        <v>5.25</v>
      </c>
      <c r="D135" s="3">
        <v>5.2</v>
      </c>
      <c r="E135" s="11">
        <v>5.1496617000000002</v>
      </c>
      <c r="F135" s="11">
        <v>5.0653807999999998</v>
      </c>
      <c r="G135" s="11">
        <v>5.0006561999999999</v>
      </c>
      <c r="H135" s="11">
        <v>4.9388870000000002</v>
      </c>
      <c r="I135" s="11">
        <v>4.8709961000000002</v>
      </c>
      <c r="J135" s="11">
        <v>4.7976916000000003</v>
      </c>
      <c r="K135" s="11">
        <v>4.7224162999999999</v>
      </c>
      <c r="L135" s="11">
        <v>4.6487717999999996</v>
      </c>
      <c r="M135" s="11">
        <v>4.5793137000000002</v>
      </c>
      <c r="N135" s="11">
        <v>4.5150449000000004</v>
      </c>
      <c r="O135" s="11">
        <v>4.4558694000000001</v>
      </c>
      <c r="P135" s="11">
        <v>4.4010797000000004</v>
      </c>
      <c r="Q135" s="11">
        <v>4.3488517</v>
      </c>
      <c r="R135" s="11">
        <v>4.2984672000000002</v>
      </c>
      <c r="S135" s="11">
        <v>4.2495821999999999</v>
      </c>
      <c r="T135" s="11">
        <v>4.2018507999999999</v>
      </c>
      <c r="U135" s="11">
        <v>4.1549272000000004</v>
      </c>
      <c r="V135" s="11">
        <v>4.1084673</v>
      </c>
      <c r="W135" s="11">
        <v>4.0622052000000002</v>
      </c>
      <c r="X135" s="11">
        <v>4.0163275000000001</v>
      </c>
      <c r="Y135" s="11">
        <v>3.9711816999999998</v>
      </c>
      <c r="Z135" s="11">
        <v>3.9271137</v>
      </c>
      <c r="AA135" s="11">
        <v>3.8844696000000001</v>
      </c>
      <c r="AB135" s="11">
        <v>3.8435969000000001</v>
      </c>
      <c r="AC135" s="11">
        <v>3.8047778000000001</v>
      </c>
      <c r="AD135" s="11">
        <v>3.7680389000000001</v>
      </c>
      <c r="AE135" s="11">
        <v>3.7333443000000002</v>
      </c>
      <c r="AF135" s="11">
        <v>3.7006567000000001</v>
      </c>
      <c r="AG135" s="11">
        <v>3.6699391000000001</v>
      </c>
      <c r="AH135" s="11">
        <v>3.6411554000000002</v>
      </c>
      <c r="AI135" s="11">
        <v>3.6142683999999998</v>
      </c>
      <c r="AJ135" s="11">
        <v>3.5892411000000002</v>
      </c>
      <c r="AK135" s="11">
        <v>3.5660371999999998</v>
      </c>
      <c r="AL135" s="11">
        <v>3.5446197000000002</v>
      </c>
      <c r="AM135" s="11">
        <v>3.5249514999999998</v>
      </c>
      <c r="AN135" s="11">
        <v>3.5069963999999998</v>
      </c>
      <c r="AO135" s="11">
        <v>3.4907116999999999</v>
      </c>
      <c r="AP135" s="11">
        <v>3.4760268999999999</v>
      </c>
      <c r="AQ135" s="11">
        <v>3.4628638</v>
      </c>
      <c r="AR135" s="11">
        <v>3.4511435000000001</v>
      </c>
      <c r="AS135" s="11">
        <v>3.4407873000000002</v>
      </c>
      <c r="AT135" s="11">
        <v>3.4317167</v>
      </c>
      <c r="AU135" s="11">
        <v>3.4238529999999998</v>
      </c>
      <c r="AV135" s="11">
        <v>3.4171174999999998</v>
      </c>
      <c r="AW135" s="11">
        <v>3.4114317000000001</v>
      </c>
      <c r="AX135" s="11">
        <v>3.4067169000000002</v>
      </c>
      <c r="AY135" s="11">
        <v>3.4028942999999998</v>
      </c>
      <c r="AZ135" s="11">
        <v>3.3998854000000001</v>
      </c>
      <c r="BA135" s="11">
        <v>3.3976188</v>
      </c>
      <c r="BB135" s="11">
        <v>3.3960553999999998</v>
      </c>
      <c r="BC135" s="11">
        <v>3.3951647999999999</v>
      </c>
      <c r="BD135" s="11">
        <v>3.3949169000000001</v>
      </c>
      <c r="BE135" s="11">
        <v>3.3952814</v>
      </c>
      <c r="BF135" s="11">
        <v>3.3962279999999998</v>
      </c>
      <c r="BG135" s="11">
        <v>3.3977263999999998</v>
      </c>
      <c r="BH135" s="11">
        <v>3.3997465</v>
      </c>
      <c r="BI135" s="11">
        <v>3.4022578000000001</v>
      </c>
      <c r="BJ135" s="11">
        <v>3.4052302000000001</v>
      </c>
      <c r="BK135" s="11">
        <v>3.4086333999999998</v>
      </c>
      <c r="BL135" s="11">
        <v>3.4124371999999998</v>
      </c>
      <c r="BM135" s="11">
        <v>3.4425121000000001</v>
      </c>
      <c r="BN135" s="11">
        <v>3.4826304000000001</v>
      </c>
    </row>
    <row r="136" spans="1:66" x14ac:dyDescent="0.25">
      <c r="A136" s="5">
        <f t="shared" si="1"/>
        <v>45470</v>
      </c>
      <c r="B136" t="s">
        <v>959</v>
      </c>
      <c r="C136" s="3">
        <v>5.25</v>
      </c>
      <c r="D136" s="3">
        <v>5.2</v>
      </c>
      <c r="E136" s="11">
        <v>5.1463356999999998</v>
      </c>
      <c r="F136" s="11">
        <v>5.0554297000000004</v>
      </c>
      <c r="G136" s="11">
        <v>4.9897333000000001</v>
      </c>
      <c r="H136" s="11">
        <v>4.9295353999999998</v>
      </c>
      <c r="I136" s="11">
        <v>4.8636638999999997</v>
      </c>
      <c r="J136" s="11">
        <v>4.7922843000000004</v>
      </c>
      <c r="K136" s="11">
        <v>4.7191866999999998</v>
      </c>
      <c r="L136" s="11">
        <v>4.6486983999999998</v>
      </c>
      <c r="M136" s="11">
        <v>4.5837734000000001</v>
      </c>
      <c r="N136" s="11">
        <v>4.5251754000000002</v>
      </c>
      <c r="O136" s="11">
        <v>4.4722831999999997</v>
      </c>
      <c r="P136" s="11">
        <v>4.4235787000000002</v>
      </c>
      <c r="Q136" s="11">
        <v>4.3762233000000004</v>
      </c>
      <c r="R136" s="11">
        <v>4.3293778999999999</v>
      </c>
      <c r="S136" s="11">
        <v>4.2828159000000001</v>
      </c>
      <c r="T136" s="11">
        <v>4.2363089</v>
      </c>
      <c r="U136" s="11">
        <v>4.1896285999999998</v>
      </c>
      <c r="V136" s="11">
        <v>4.1425482000000002</v>
      </c>
      <c r="W136" s="11">
        <v>4.0949349000000002</v>
      </c>
      <c r="X136" s="11">
        <v>4.0471446000000002</v>
      </c>
      <c r="Y136" s="11">
        <v>3.9996912</v>
      </c>
      <c r="Z136" s="11">
        <v>3.9530867999999999</v>
      </c>
      <c r="AA136" s="11">
        <v>3.9078438000000002</v>
      </c>
      <c r="AB136" s="11">
        <v>3.8644759</v>
      </c>
      <c r="AC136" s="11">
        <v>3.8234175000000001</v>
      </c>
      <c r="AD136" s="11">
        <v>3.7847236999999998</v>
      </c>
      <c r="AE136" s="11">
        <v>3.7483354000000002</v>
      </c>
      <c r="AF136" s="11">
        <v>3.7141921</v>
      </c>
      <c r="AG136" s="11">
        <v>3.6822336</v>
      </c>
      <c r="AH136" s="11">
        <v>3.6524005000000002</v>
      </c>
      <c r="AI136" s="11">
        <v>3.6246326</v>
      </c>
      <c r="AJ136" s="11">
        <v>3.5988693999999999</v>
      </c>
      <c r="AK136" s="11">
        <v>3.5750516999999999</v>
      </c>
      <c r="AL136" s="11">
        <v>3.5531191</v>
      </c>
      <c r="AM136" s="11">
        <v>3.5330113999999999</v>
      </c>
      <c r="AN136" s="11">
        <v>3.514669</v>
      </c>
      <c r="AO136" s="11">
        <v>3.4980285000000002</v>
      </c>
      <c r="AP136" s="11">
        <v>3.4830112999999998</v>
      </c>
      <c r="AQ136" s="11">
        <v>3.4695353999999998</v>
      </c>
      <c r="AR136" s="11">
        <v>3.4575182999999998</v>
      </c>
      <c r="AS136" s="11">
        <v>3.4468774</v>
      </c>
      <c r="AT136" s="11">
        <v>3.4375304999999998</v>
      </c>
      <c r="AU136" s="11">
        <v>3.4293952999999999</v>
      </c>
      <c r="AV136" s="11">
        <v>3.4223892</v>
      </c>
      <c r="AW136" s="11">
        <v>3.4164298999999998</v>
      </c>
      <c r="AX136" s="11">
        <v>3.4114350999999998</v>
      </c>
      <c r="AY136" s="11">
        <v>3.4073223000000001</v>
      </c>
      <c r="AZ136" s="11">
        <v>3.4040092</v>
      </c>
      <c r="BA136" s="11">
        <v>3.4014215999999999</v>
      </c>
      <c r="BB136" s="11">
        <v>3.3995215000000001</v>
      </c>
      <c r="BC136" s="11">
        <v>3.3982811000000002</v>
      </c>
      <c r="BD136" s="11">
        <v>3.3976723999999998</v>
      </c>
      <c r="BE136" s="11">
        <v>3.3976674</v>
      </c>
      <c r="BF136" s="11">
        <v>3.3982382000000002</v>
      </c>
      <c r="BG136" s="11">
        <v>3.3993568999999999</v>
      </c>
      <c r="BH136" s="11">
        <v>3.4009955999999999</v>
      </c>
      <c r="BI136" s="11">
        <v>3.4031264000000001</v>
      </c>
      <c r="BJ136" s="11">
        <v>3.4057211999999999</v>
      </c>
      <c r="BK136" s="11">
        <v>3.4087521999999999</v>
      </c>
      <c r="BL136" s="11">
        <v>3.4121915</v>
      </c>
      <c r="BM136" s="11">
        <v>3.4402849</v>
      </c>
      <c r="BN136" s="11">
        <v>3.4787602999999998</v>
      </c>
    </row>
    <row r="137" spans="1:66" x14ac:dyDescent="0.25">
      <c r="A137" s="5">
        <f t="shared" si="1"/>
        <v>45471</v>
      </c>
      <c r="B137" t="s">
        <v>960</v>
      </c>
      <c r="C137" s="3">
        <v>5.25</v>
      </c>
      <c r="D137" s="3">
        <v>5.2</v>
      </c>
      <c r="E137" s="11">
        <v>5.1453411999999998</v>
      </c>
      <c r="F137" s="11">
        <v>5.0542197</v>
      </c>
      <c r="G137" s="11">
        <v>4.9869187999999998</v>
      </c>
      <c r="H137" s="11">
        <v>4.9244669999999999</v>
      </c>
      <c r="I137" s="11">
        <v>4.8566773000000003</v>
      </c>
      <c r="J137" s="11">
        <v>4.7835869999999998</v>
      </c>
      <c r="K137" s="11">
        <v>4.7082898999999996</v>
      </c>
      <c r="L137" s="11">
        <v>4.6342011999999997</v>
      </c>
      <c r="M137" s="11">
        <v>4.5637847999999996</v>
      </c>
      <c r="N137" s="11">
        <v>4.4976652000000001</v>
      </c>
      <c r="O137" s="11">
        <v>4.4357110999999998</v>
      </c>
      <c r="P137" s="11">
        <v>4.3775148000000002</v>
      </c>
      <c r="Q137" s="11">
        <v>4.3222961</v>
      </c>
      <c r="R137" s="11">
        <v>4.2696746000000001</v>
      </c>
      <c r="S137" s="11">
        <v>4.2194270999999999</v>
      </c>
      <c r="T137" s="11">
        <v>4.1713284000000002</v>
      </c>
      <c r="U137" s="11">
        <v>4.1251534000000003</v>
      </c>
      <c r="V137" s="11">
        <v>4.0806787</v>
      </c>
      <c r="W137" s="11">
        <v>4.0377226000000004</v>
      </c>
      <c r="X137" s="11">
        <v>3.9963050999999998</v>
      </c>
      <c r="Y137" s="11">
        <v>3.9565063999999999</v>
      </c>
      <c r="Z137" s="11">
        <v>3.9184049999999999</v>
      </c>
      <c r="AA137" s="11">
        <v>3.8820793</v>
      </c>
      <c r="AB137" s="11">
        <v>3.8476094000000001</v>
      </c>
      <c r="AC137" s="11">
        <v>3.8150531000000001</v>
      </c>
      <c r="AD137" s="11">
        <v>3.7843768999999998</v>
      </c>
      <c r="AE137" s="11">
        <v>3.7555233000000001</v>
      </c>
      <c r="AF137" s="11">
        <v>3.7284335999999998</v>
      </c>
      <c r="AG137" s="11">
        <v>3.7030492000000002</v>
      </c>
      <c r="AH137" s="11">
        <v>3.6793122999999999</v>
      </c>
      <c r="AI137" s="11">
        <v>3.6571644999999999</v>
      </c>
      <c r="AJ137" s="11">
        <v>3.6365470000000002</v>
      </c>
      <c r="AK137" s="11">
        <v>3.6174021999999999</v>
      </c>
      <c r="AL137" s="11">
        <v>3.5996714000000001</v>
      </c>
      <c r="AM137" s="11">
        <v>3.5832961999999999</v>
      </c>
      <c r="AN137" s="11">
        <v>3.5682185999999998</v>
      </c>
      <c r="AO137" s="11">
        <v>3.5543822</v>
      </c>
      <c r="AP137" s="11">
        <v>3.5417380999999999</v>
      </c>
      <c r="AQ137" s="11">
        <v>3.5302402000000002</v>
      </c>
      <c r="AR137" s="11">
        <v>3.5198417000000002</v>
      </c>
      <c r="AS137" s="11">
        <v>3.5104959999999998</v>
      </c>
      <c r="AT137" s="11">
        <v>3.5021567</v>
      </c>
      <c r="AU137" s="11">
        <v>3.4947772000000001</v>
      </c>
      <c r="AV137" s="11">
        <v>3.4883107</v>
      </c>
      <c r="AW137" s="11">
        <v>3.4827110000000001</v>
      </c>
      <c r="AX137" s="11">
        <v>3.4779312999999998</v>
      </c>
      <c r="AY137" s="11">
        <v>3.4739249999999999</v>
      </c>
      <c r="AZ137" s="11">
        <v>3.4706456999999999</v>
      </c>
      <c r="BA137" s="11">
        <v>3.4680504000000001</v>
      </c>
      <c r="BB137" s="11">
        <v>3.4661119999999999</v>
      </c>
      <c r="BC137" s="11">
        <v>3.4648080000000001</v>
      </c>
      <c r="BD137" s="11">
        <v>3.4641156999999998</v>
      </c>
      <c r="BE137" s="11">
        <v>3.4640124999999999</v>
      </c>
      <c r="BF137" s="11">
        <v>3.4644759999999999</v>
      </c>
      <c r="BG137" s="11">
        <v>3.4654832999999998</v>
      </c>
      <c r="BH137" s="11">
        <v>3.4670119000000001</v>
      </c>
      <c r="BI137" s="11">
        <v>3.4690392999999999</v>
      </c>
      <c r="BJ137" s="11">
        <v>3.4715427999999999</v>
      </c>
      <c r="BK137" s="11">
        <v>3.4744997999999998</v>
      </c>
      <c r="BL137" s="11">
        <v>3.4778877000000001</v>
      </c>
      <c r="BM137" s="11">
        <v>3.5062378000000001</v>
      </c>
      <c r="BN137" s="11">
        <v>3.5458573000000002</v>
      </c>
    </row>
    <row r="138" spans="1:66" x14ac:dyDescent="0.25">
      <c r="A138" s="5">
        <f t="shared" si="1"/>
        <v>45474</v>
      </c>
      <c r="B138" t="s">
        <v>961</v>
      </c>
      <c r="C138" s="3">
        <v>5.25</v>
      </c>
      <c r="D138" s="3">
        <v>5.2</v>
      </c>
      <c r="E138" s="11">
        <v>5.1414833</v>
      </c>
      <c r="F138" s="11">
        <v>5.0512322999999997</v>
      </c>
      <c r="G138" s="11">
        <v>4.9880541999999997</v>
      </c>
      <c r="H138" s="11">
        <v>4.9302989000000004</v>
      </c>
      <c r="I138" s="11">
        <v>4.8665618999999998</v>
      </c>
      <c r="J138" s="11">
        <v>4.7974493000000002</v>
      </c>
      <c r="K138" s="11">
        <v>4.7265506999999998</v>
      </c>
      <c r="L138" s="11">
        <v>4.6576379000000001</v>
      </c>
      <c r="M138" s="11">
        <v>4.5936893000000003</v>
      </c>
      <c r="N138" s="11">
        <v>4.5355413999999996</v>
      </c>
      <c r="O138" s="11">
        <v>4.4832359999999998</v>
      </c>
      <c r="P138" s="11">
        <v>4.4358377999999998</v>
      </c>
      <c r="Q138" s="11">
        <v>4.3915604000000004</v>
      </c>
      <c r="R138" s="11">
        <v>4.3495638000000003</v>
      </c>
      <c r="S138" s="11">
        <v>4.3093165999999998</v>
      </c>
      <c r="T138" s="11">
        <v>4.2702856999999996</v>
      </c>
      <c r="U138" s="11">
        <v>4.2319380000000004</v>
      </c>
      <c r="V138" s="11">
        <v>4.1937419</v>
      </c>
      <c r="W138" s="11">
        <v>4.1552737000000004</v>
      </c>
      <c r="X138" s="11">
        <v>4.1166687</v>
      </c>
      <c r="Y138" s="11">
        <v>4.0782429000000002</v>
      </c>
      <c r="Z138" s="11">
        <v>4.0403105000000004</v>
      </c>
      <c r="AA138" s="11">
        <v>4.0031860000000004</v>
      </c>
      <c r="AB138" s="11">
        <v>3.9671851</v>
      </c>
      <c r="AC138" s="11">
        <v>3.9325711000000001</v>
      </c>
      <c r="AD138" s="11">
        <v>3.8994038</v>
      </c>
      <c r="AE138" s="11">
        <v>3.867693</v>
      </c>
      <c r="AF138" s="11">
        <v>3.8374473</v>
      </c>
      <c r="AG138" s="11">
        <v>3.8086755000000001</v>
      </c>
      <c r="AH138" s="11">
        <v>3.7813873</v>
      </c>
      <c r="AI138" s="11">
        <v>3.7555912999999999</v>
      </c>
      <c r="AJ138" s="11">
        <v>3.7312964000000002</v>
      </c>
      <c r="AK138" s="11">
        <v>3.7085121999999999</v>
      </c>
      <c r="AL138" s="11">
        <v>3.6872474</v>
      </c>
      <c r="AM138" s="11">
        <v>3.6675108999999999</v>
      </c>
      <c r="AN138" s="11">
        <v>3.6493121999999998</v>
      </c>
      <c r="AO138" s="11">
        <v>3.6326494</v>
      </c>
      <c r="AP138" s="11">
        <v>3.6174773999999998</v>
      </c>
      <c r="AQ138" s="11">
        <v>3.6037412999999998</v>
      </c>
      <c r="AR138" s="11">
        <v>3.5913854000000001</v>
      </c>
      <c r="AS138" s="11">
        <v>3.5803539</v>
      </c>
      <c r="AT138" s="11">
        <v>3.5705917999999999</v>
      </c>
      <c r="AU138" s="11">
        <v>3.5620433</v>
      </c>
      <c r="AV138" s="11">
        <v>3.5546530000000001</v>
      </c>
      <c r="AW138" s="11">
        <v>3.5483653999999998</v>
      </c>
      <c r="AX138" s="11">
        <v>3.5431249999999999</v>
      </c>
      <c r="AY138" s="11">
        <v>3.5388763999999999</v>
      </c>
      <c r="AZ138" s="11">
        <v>3.5355639999999999</v>
      </c>
      <c r="BA138" s="11">
        <v>3.5331348999999999</v>
      </c>
      <c r="BB138" s="11">
        <v>3.5315503000000001</v>
      </c>
      <c r="BC138" s="11">
        <v>3.5307757999999998</v>
      </c>
      <c r="BD138" s="11">
        <v>3.5307773999999998</v>
      </c>
      <c r="BE138" s="11">
        <v>3.5315207000000002</v>
      </c>
      <c r="BF138" s="11">
        <v>3.5329716000000002</v>
      </c>
      <c r="BG138" s="11">
        <v>3.5350956999999998</v>
      </c>
      <c r="BH138" s="11">
        <v>3.5378590000000001</v>
      </c>
      <c r="BI138" s="11">
        <v>3.5412271</v>
      </c>
      <c r="BJ138" s="11">
        <v>3.5451657999999999</v>
      </c>
      <c r="BK138" s="11">
        <v>3.5496409999999998</v>
      </c>
      <c r="BL138" s="11">
        <v>3.5546183</v>
      </c>
      <c r="BM138" s="11">
        <v>3.5934759000000001</v>
      </c>
      <c r="BN138" s="11">
        <v>3.644021</v>
      </c>
    </row>
    <row r="139" spans="1:66" x14ac:dyDescent="0.25">
      <c r="A139" s="5">
        <f t="shared" si="1"/>
        <v>45475</v>
      </c>
      <c r="B139" t="s">
        <v>962</v>
      </c>
      <c r="C139" s="3">
        <v>5.25</v>
      </c>
      <c r="D139" s="3">
        <v>5.2</v>
      </c>
      <c r="E139" s="11">
        <v>5.1362519999999998</v>
      </c>
      <c r="F139" s="11">
        <v>5.0458777000000001</v>
      </c>
      <c r="G139" s="11">
        <v>4.9812656999999998</v>
      </c>
      <c r="H139" s="11">
        <v>4.9207792000000001</v>
      </c>
      <c r="I139" s="11">
        <v>4.8541056999999999</v>
      </c>
      <c r="J139" s="11">
        <v>4.7827698999999999</v>
      </c>
      <c r="K139" s="11">
        <v>4.7105142000000004</v>
      </c>
      <c r="L139" s="11">
        <v>4.6412294000000003</v>
      </c>
      <c r="M139" s="11">
        <v>4.5777956</v>
      </c>
      <c r="N139" s="11">
        <v>4.5208918999999996</v>
      </c>
      <c r="O139" s="11">
        <v>4.4702950000000001</v>
      </c>
      <c r="P139" s="11">
        <v>4.4247104999999998</v>
      </c>
      <c r="Q139" s="11">
        <v>4.3816316000000004</v>
      </c>
      <c r="R139" s="11">
        <v>4.3401357999999997</v>
      </c>
      <c r="S139" s="11">
        <v>4.2997997000000003</v>
      </c>
      <c r="T139" s="11">
        <v>4.2601985999999998</v>
      </c>
      <c r="U139" s="11">
        <v>4.2209075</v>
      </c>
      <c r="V139" s="11">
        <v>4.1815030000000002</v>
      </c>
      <c r="W139" s="11">
        <v>4.1416744000000003</v>
      </c>
      <c r="X139" s="11">
        <v>4.1016399999999997</v>
      </c>
      <c r="Y139" s="11">
        <v>4.0617726999999997</v>
      </c>
      <c r="Z139" s="11">
        <v>4.0224443000000001</v>
      </c>
      <c r="AA139" s="11">
        <v>3.9840263999999999</v>
      </c>
      <c r="AB139" s="11">
        <v>3.9468920000000001</v>
      </c>
      <c r="AC139" s="11">
        <v>3.9113495999999999</v>
      </c>
      <c r="AD139" s="11">
        <v>3.8774554999999999</v>
      </c>
      <c r="AE139" s="11">
        <v>3.8452042</v>
      </c>
      <c r="AF139" s="11">
        <v>3.8145888999999999</v>
      </c>
      <c r="AG139" s="11">
        <v>3.7856027999999999</v>
      </c>
      <c r="AH139" s="11">
        <v>3.7582403000000002</v>
      </c>
      <c r="AI139" s="11">
        <v>3.7324947000000002</v>
      </c>
      <c r="AJ139" s="11">
        <v>3.7083591999999999</v>
      </c>
      <c r="AK139" s="11">
        <v>3.6858279999999999</v>
      </c>
      <c r="AL139" s="11">
        <v>3.6648945999999998</v>
      </c>
      <c r="AM139" s="11">
        <v>3.6455522999999999</v>
      </c>
      <c r="AN139" s="11">
        <v>3.6277951000000002</v>
      </c>
      <c r="AO139" s="11">
        <v>3.6116069</v>
      </c>
      <c r="AP139" s="11">
        <v>3.5969334000000002</v>
      </c>
      <c r="AQ139" s="11">
        <v>3.5837112000000002</v>
      </c>
      <c r="AR139" s="11">
        <v>3.5718763</v>
      </c>
      <c r="AS139" s="11">
        <v>3.5613649000000001</v>
      </c>
      <c r="AT139" s="11">
        <v>3.5521136000000002</v>
      </c>
      <c r="AU139" s="11">
        <v>3.5440584999999998</v>
      </c>
      <c r="AV139" s="11">
        <v>3.5371356999999999</v>
      </c>
      <c r="AW139" s="11">
        <v>3.5312817999999999</v>
      </c>
      <c r="AX139" s="11">
        <v>3.5264327999999998</v>
      </c>
      <c r="AY139" s="11">
        <v>3.5225249999999999</v>
      </c>
      <c r="AZ139" s="11">
        <v>3.5194949000000002</v>
      </c>
      <c r="BA139" s="11">
        <v>3.5172827</v>
      </c>
      <c r="BB139" s="11">
        <v>3.5158493000000002</v>
      </c>
      <c r="BC139" s="11">
        <v>3.5151617000000002</v>
      </c>
      <c r="BD139" s="11">
        <v>3.5151867000000001</v>
      </c>
      <c r="BE139" s="11">
        <v>3.5158914999999999</v>
      </c>
      <c r="BF139" s="11">
        <v>3.5172428999999998</v>
      </c>
      <c r="BG139" s="11">
        <v>3.5192079999999999</v>
      </c>
      <c r="BH139" s="11">
        <v>3.5217537999999999</v>
      </c>
      <c r="BI139" s="11">
        <v>3.5248471000000001</v>
      </c>
      <c r="BJ139" s="11">
        <v>3.5284550000000001</v>
      </c>
      <c r="BK139" s="11">
        <v>3.5325445000000002</v>
      </c>
      <c r="BL139" s="11">
        <v>3.5370824999999999</v>
      </c>
      <c r="BM139" s="11">
        <v>3.5723593999999999</v>
      </c>
      <c r="BN139" s="11">
        <v>3.6183673000000001</v>
      </c>
    </row>
    <row r="140" spans="1:66" x14ac:dyDescent="0.25">
      <c r="A140" s="5">
        <f t="shared" si="1"/>
        <v>45476</v>
      </c>
      <c r="B140" t="s">
        <v>963</v>
      </c>
      <c r="C140" s="3">
        <v>5.25</v>
      </c>
      <c r="D140" s="3">
        <v>5.2</v>
      </c>
      <c r="E140" s="11">
        <v>5.1234717999999999</v>
      </c>
      <c r="F140" s="11">
        <v>5.0360844</v>
      </c>
      <c r="G140" s="11">
        <v>4.9704607000000003</v>
      </c>
      <c r="H140" s="11">
        <v>4.9070403999999996</v>
      </c>
      <c r="I140" s="11">
        <v>4.8371358000000004</v>
      </c>
      <c r="J140" s="11">
        <v>4.7628149000000004</v>
      </c>
      <c r="K140" s="11">
        <v>4.6879809999999997</v>
      </c>
      <c r="L140" s="11">
        <v>4.6166141999999999</v>
      </c>
      <c r="M140" s="11">
        <v>4.5513662999999998</v>
      </c>
      <c r="N140" s="11">
        <v>4.4928898999999998</v>
      </c>
      <c r="O140" s="11">
        <v>4.4405402</v>
      </c>
      <c r="P140" s="11">
        <v>4.3930923000000002</v>
      </c>
      <c r="Q140" s="11">
        <v>4.3478070999999998</v>
      </c>
      <c r="R140" s="11">
        <v>4.3037305000000003</v>
      </c>
      <c r="S140" s="11">
        <v>4.2604981000000004</v>
      </c>
      <c r="T140" s="11">
        <v>4.2177436000000004</v>
      </c>
      <c r="U140" s="11">
        <v>4.1751009000000003</v>
      </c>
      <c r="V140" s="11">
        <v>4.1322052999999999</v>
      </c>
      <c r="W140" s="11">
        <v>4.0887871999999996</v>
      </c>
      <c r="X140" s="11">
        <v>4.0451226</v>
      </c>
      <c r="Y140" s="11">
        <v>4.0016813000000004</v>
      </c>
      <c r="Z140" s="11">
        <v>3.9589316999999999</v>
      </c>
      <c r="AA140" s="11">
        <v>3.9173420000000001</v>
      </c>
      <c r="AB140" s="11">
        <v>3.8773821000000002</v>
      </c>
      <c r="AC140" s="11">
        <v>3.8394363</v>
      </c>
      <c r="AD140" s="11">
        <v>3.8035519999999998</v>
      </c>
      <c r="AE140" s="11">
        <v>3.7696939</v>
      </c>
      <c r="AF140" s="11">
        <v>3.7378252000000001</v>
      </c>
      <c r="AG140" s="11">
        <v>3.7079092</v>
      </c>
      <c r="AH140" s="11">
        <v>3.6799105000000001</v>
      </c>
      <c r="AI140" s="11">
        <v>3.6537925000000002</v>
      </c>
      <c r="AJ140" s="11">
        <v>3.6295185000000001</v>
      </c>
      <c r="AK140" s="11">
        <v>3.6070527999999999</v>
      </c>
      <c r="AL140" s="11">
        <v>3.5863589999999999</v>
      </c>
      <c r="AM140" s="11">
        <v>3.5674005000000002</v>
      </c>
      <c r="AN140" s="11">
        <v>3.5501415000000001</v>
      </c>
      <c r="AO140" s="11">
        <v>3.5345396</v>
      </c>
      <c r="AP140" s="11">
        <v>3.5205237</v>
      </c>
      <c r="AQ140" s="11">
        <v>3.5080141</v>
      </c>
      <c r="AR140" s="11">
        <v>3.4969310999999998</v>
      </c>
      <c r="AS140" s="11">
        <v>3.4871946</v>
      </c>
      <c r="AT140" s="11">
        <v>3.4787251000000001</v>
      </c>
      <c r="AU140" s="11">
        <v>3.4714426</v>
      </c>
      <c r="AV140" s="11">
        <v>3.4652674000000001</v>
      </c>
      <c r="AW140" s="11">
        <v>3.4601196999999999</v>
      </c>
      <c r="AX140" s="11">
        <v>3.4559196999999999</v>
      </c>
      <c r="AY140" s="11">
        <v>3.4525876000000002</v>
      </c>
      <c r="AZ140" s="11">
        <v>3.4500435</v>
      </c>
      <c r="BA140" s="11">
        <v>3.4482154</v>
      </c>
      <c r="BB140" s="11">
        <v>3.4470649</v>
      </c>
      <c r="BC140" s="11">
        <v>3.4465629</v>
      </c>
      <c r="BD140" s="11">
        <v>3.4466804</v>
      </c>
      <c r="BE140" s="11">
        <v>3.4473883000000001</v>
      </c>
      <c r="BF140" s="11">
        <v>3.4486577</v>
      </c>
      <c r="BG140" s="11">
        <v>3.4504595</v>
      </c>
      <c r="BH140" s="11">
        <v>3.4527646000000001</v>
      </c>
      <c r="BI140" s="11">
        <v>3.4555440000000002</v>
      </c>
      <c r="BJ140" s="11">
        <v>3.4587686999999998</v>
      </c>
      <c r="BK140" s="11">
        <v>3.4624096</v>
      </c>
      <c r="BL140" s="11">
        <v>3.4664377000000002</v>
      </c>
      <c r="BM140" s="11">
        <v>3.4976210999999999</v>
      </c>
      <c r="BN140" s="11">
        <v>3.5385189000000001</v>
      </c>
    </row>
    <row r="141" spans="1:66" x14ac:dyDescent="0.25">
      <c r="A141" s="5">
        <f t="shared" si="1"/>
        <v>45477</v>
      </c>
      <c r="B141" t="s">
        <v>964</v>
      </c>
      <c r="C141" s="3">
        <v>5.25</v>
      </c>
      <c r="D141" s="3">
        <v>5.2</v>
      </c>
      <c r="E141" s="11">
        <v>5.1204583000000001</v>
      </c>
      <c r="F141" s="11">
        <v>5.0323288000000002</v>
      </c>
      <c r="G141" s="11">
        <v>4.9651069000000003</v>
      </c>
      <c r="H141" s="11">
        <v>4.8999987999999997</v>
      </c>
      <c r="I141" s="11">
        <v>4.8292263999999996</v>
      </c>
      <c r="J141" s="11">
        <v>4.7546948000000002</v>
      </c>
      <c r="K141" s="11">
        <v>4.6797389000000003</v>
      </c>
      <c r="L141" s="11">
        <v>4.6075955000000004</v>
      </c>
      <c r="M141" s="11">
        <v>4.5404013000000001</v>
      </c>
      <c r="N141" s="11">
        <v>4.4787379999999999</v>
      </c>
      <c r="O141" s="11">
        <v>4.4224515000000002</v>
      </c>
      <c r="P141" s="11">
        <v>4.3710110000000002</v>
      </c>
      <c r="Q141" s="11">
        <v>4.3232198999999998</v>
      </c>
      <c r="R141" s="11">
        <v>4.2782954000000002</v>
      </c>
      <c r="S141" s="11">
        <v>4.2356125000000002</v>
      </c>
      <c r="T141" s="11">
        <v>4.1945443999999998</v>
      </c>
      <c r="U141" s="11">
        <v>4.1544644000000002</v>
      </c>
      <c r="V141" s="11">
        <v>4.1147472</v>
      </c>
      <c r="W141" s="11">
        <v>4.0748949000000003</v>
      </c>
      <c r="X141" s="11">
        <v>4.035069</v>
      </c>
      <c r="Y141" s="11">
        <v>3.9956429999999998</v>
      </c>
      <c r="Z141" s="11">
        <v>3.9569890000000001</v>
      </c>
      <c r="AA141" s="11">
        <v>3.9194794000000002</v>
      </c>
      <c r="AB141" s="11">
        <v>3.8834876999999999</v>
      </c>
      <c r="AC141" s="11">
        <v>3.8493306999999999</v>
      </c>
      <c r="AD141" s="11">
        <v>3.8170544999999998</v>
      </c>
      <c r="AE141" s="11">
        <v>3.7866243000000002</v>
      </c>
      <c r="AF141" s="11">
        <v>3.7580038</v>
      </c>
      <c r="AG141" s="11">
        <v>3.7311572000000002</v>
      </c>
      <c r="AH141" s="11">
        <v>3.7060491999999998</v>
      </c>
      <c r="AI141" s="11">
        <v>3.6826439</v>
      </c>
      <c r="AJ141" s="11">
        <v>3.6609052000000002</v>
      </c>
      <c r="AK141" s="11">
        <v>3.6407980000000002</v>
      </c>
      <c r="AL141" s="11">
        <v>3.6222862</v>
      </c>
      <c r="AM141" s="11">
        <v>3.605334</v>
      </c>
      <c r="AN141" s="11">
        <v>3.589906</v>
      </c>
      <c r="AO141" s="11">
        <v>3.5759604</v>
      </c>
      <c r="AP141" s="11">
        <v>3.5634302999999998</v>
      </c>
      <c r="AQ141" s="11">
        <v>3.5522418</v>
      </c>
      <c r="AR141" s="11">
        <v>3.5423206999999999</v>
      </c>
      <c r="AS141" s="11">
        <v>3.5335930000000002</v>
      </c>
      <c r="AT141" s="11">
        <v>3.5259847999999998</v>
      </c>
      <c r="AU141" s="11">
        <v>3.5194219000000002</v>
      </c>
      <c r="AV141" s="11">
        <v>3.5138303</v>
      </c>
      <c r="AW141" s="11">
        <v>3.5091361000000001</v>
      </c>
      <c r="AX141" s="11">
        <v>3.5052652000000002</v>
      </c>
      <c r="AY141" s="11">
        <v>3.5021434</v>
      </c>
      <c r="AZ141" s="11">
        <v>3.4996969999999998</v>
      </c>
      <c r="BA141" s="11">
        <v>3.4978600000000002</v>
      </c>
      <c r="BB141" s="11">
        <v>3.4966032</v>
      </c>
      <c r="BC141" s="11">
        <v>3.4959075999999998</v>
      </c>
      <c r="BD141" s="11">
        <v>3.4957538000000001</v>
      </c>
      <c r="BE141" s="11">
        <v>3.4961228000000002</v>
      </c>
      <c r="BF141" s="11">
        <v>3.4969953999999999</v>
      </c>
      <c r="BG141" s="11">
        <v>3.4983525000000002</v>
      </c>
      <c r="BH141" s="11">
        <v>3.5001749000000002</v>
      </c>
      <c r="BI141" s="11">
        <v>3.5024434000000002</v>
      </c>
      <c r="BJ141" s="11">
        <v>3.5051388000000001</v>
      </c>
      <c r="BK141" s="11">
        <v>3.5082420999999999</v>
      </c>
      <c r="BL141" s="11">
        <v>3.5117341</v>
      </c>
      <c r="BM141" s="11">
        <v>3.5399867999999999</v>
      </c>
      <c r="BN141" s="11">
        <v>3.5786886999999998</v>
      </c>
    </row>
    <row r="142" spans="1:66" x14ac:dyDescent="0.25">
      <c r="A142" s="5">
        <f t="shared" ref="A142:A205" si="2">+A137+7</f>
        <v>45478</v>
      </c>
      <c r="B142" t="s">
        <v>965</v>
      </c>
      <c r="C142" s="3">
        <v>5.25</v>
      </c>
      <c r="D142" s="3">
        <v>5.2</v>
      </c>
      <c r="E142" s="11">
        <v>5.1110264000000001</v>
      </c>
      <c r="F142" s="11">
        <v>5.0182523999999997</v>
      </c>
      <c r="G142" s="11">
        <v>4.9469981000000001</v>
      </c>
      <c r="H142" s="11">
        <v>4.8774440999999999</v>
      </c>
      <c r="I142" s="11">
        <v>4.8016677000000003</v>
      </c>
      <c r="J142" s="11">
        <v>4.7220228000000004</v>
      </c>
      <c r="K142" s="11">
        <v>4.6420148000000001</v>
      </c>
      <c r="L142" s="11">
        <v>4.5651377000000002</v>
      </c>
      <c r="M142" s="11">
        <v>4.4937050000000003</v>
      </c>
      <c r="N142" s="11">
        <v>4.4284971999999998</v>
      </c>
      <c r="O142" s="11">
        <v>4.3691091000000002</v>
      </c>
      <c r="P142" s="11">
        <v>4.3147000999999996</v>
      </c>
      <c r="Q142" s="11">
        <v>4.2633673999999999</v>
      </c>
      <c r="R142" s="11">
        <v>4.2143600000000001</v>
      </c>
      <c r="S142" s="11">
        <v>4.1673932000000002</v>
      </c>
      <c r="T142" s="11">
        <v>4.1221806000000001</v>
      </c>
      <c r="U142" s="11">
        <v>4.0784358000000003</v>
      </c>
      <c r="V142" s="11">
        <v>4.0358741</v>
      </c>
      <c r="W142" s="11">
        <v>3.9942796999999999</v>
      </c>
      <c r="X142" s="11">
        <v>3.9537640000000001</v>
      </c>
      <c r="Y142" s="11">
        <v>3.9145348000000002</v>
      </c>
      <c r="Z142" s="11">
        <v>3.8767985</v>
      </c>
      <c r="AA142" s="11">
        <v>3.8407613999999999</v>
      </c>
      <c r="AB142" s="11">
        <v>3.8066312</v>
      </c>
      <c r="AC142" s="11">
        <v>3.7745712999999999</v>
      </c>
      <c r="AD142" s="11">
        <v>3.7445564</v>
      </c>
      <c r="AE142" s="11">
        <v>3.7165097999999999</v>
      </c>
      <c r="AF142" s="11">
        <v>3.6903537000000002</v>
      </c>
      <c r="AG142" s="11">
        <v>3.6660105000000001</v>
      </c>
      <c r="AH142" s="11">
        <v>3.6434036000000001</v>
      </c>
      <c r="AI142" s="11">
        <v>3.6224552000000001</v>
      </c>
      <c r="AJ142" s="11">
        <v>3.6030878</v>
      </c>
      <c r="AK142" s="11">
        <v>3.5852244999999998</v>
      </c>
      <c r="AL142" s="11">
        <v>3.5687877000000001</v>
      </c>
      <c r="AM142" s="11">
        <v>3.5536998999999998</v>
      </c>
      <c r="AN142" s="11">
        <v>3.5398841000000001</v>
      </c>
      <c r="AO142" s="11">
        <v>3.5272671999999998</v>
      </c>
      <c r="AP142" s="11">
        <v>3.5157929999999999</v>
      </c>
      <c r="AQ142" s="11">
        <v>3.5054101000000002</v>
      </c>
      <c r="AR142" s="11">
        <v>3.4960667999999999</v>
      </c>
      <c r="AS142" s="11">
        <v>3.4877113999999998</v>
      </c>
      <c r="AT142" s="11">
        <v>3.4802924000000002</v>
      </c>
      <c r="AU142" s="11">
        <v>3.4737580000000001</v>
      </c>
      <c r="AV142" s="11">
        <v>3.4680566000000002</v>
      </c>
      <c r="AW142" s="11">
        <v>3.4631365999999999</v>
      </c>
      <c r="AX142" s="11">
        <v>3.4589463999999999</v>
      </c>
      <c r="AY142" s="11">
        <v>3.4554342</v>
      </c>
      <c r="AZ142" s="11">
        <v>3.4525486000000001</v>
      </c>
      <c r="BA142" s="11">
        <v>3.4502432000000001</v>
      </c>
      <c r="BB142" s="11">
        <v>3.4484967000000002</v>
      </c>
      <c r="BC142" s="11">
        <v>3.4472941000000001</v>
      </c>
      <c r="BD142" s="11">
        <v>3.4466206000000001</v>
      </c>
      <c r="BE142" s="11">
        <v>3.4464614999999998</v>
      </c>
      <c r="BF142" s="11">
        <v>3.4468017999999998</v>
      </c>
      <c r="BG142" s="11">
        <v>3.4476268000000001</v>
      </c>
      <c r="BH142" s="11">
        <v>3.4489215999999998</v>
      </c>
      <c r="BI142" s="11">
        <v>3.4506714000000001</v>
      </c>
      <c r="BJ142" s="11">
        <v>3.4528612999999999</v>
      </c>
      <c r="BK142" s="11">
        <v>3.4554767000000002</v>
      </c>
      <c r="BL142" s="11">
        <v>3.4585024999999998</v>
      </c>
      <c r="BM142" s="11">
        <v>3.4845396000000002</v>
      </c>
      <c r="BN142" s="11">
        <v>3.5221730999999998</v>
      </c>
    </row>
    <row r="143" spans="1:66" x14ac:dyDescent="0.25">
      <c r="A143" s="5">
        <f t="shared" si="2"/>
        <v>45481</v>
      </c>
      <c r="B143" t="s">
        <v>966</v>
      </c>
      <c r="C143" s="3">
        <v>5.25</v>
      </c>
      <c r="D143" s="3">
        <v>5.2</v>
      </c>
      <c r="E143" s="11">
        <v>5.1003777000000001</v>
      </c>
      <c r="F143" s="11">
        <v>5.0193512</v>
      </c>
      <c r="G143" s="11">
        <v>4.9524208999999999</v>
      </c>
      <c r="H143" s="11">
        <v>4.8817792000000004</v>
      </c>
      <c r="I143" s="11">
        <v>4.8028355999999999</v>
      </c>
      <c r="J143" s="11">
        <v>4.7200436000000003</v>
      </c>
      <c r="K143" s="11">
        <v>4.6378883000000002</v>
      </c>
      <c r="L143" s="11">
        <v>4.5598948000000004</v>
      </c>
      <c r="M143" s="11">
        <v>4.4887874999999999</v>
      </c>
      <c r="N143" s="11">
        <v>4.4249687</v>
      </c>
      <c r="O143" s="11">
        <v>4.3681660999999998</v>
      </c>
      <c r="P143" s="11">
        <v>4.3170773000000002</v>
      </c>
      <c r="Q143" s="11">
        <v>4.2692208999999997</v>
      </c>
      <c r="R143" s="11">
        <v>4.2236444999999998</v>
      </c>
      <c r="S143" s="11">
        <v>4.1798868000000002</v>
      </c>
      <c r="T143" s="11">
        <v>4.1374845999999996</v>
      </c>
      <c r="U143" s="11">
        <v>4.0959748999999999</v>
      </c>
      <c r="V143" s="11">
        <v>4.0548960000000003</v>
      </c>
      <c r="W143" s="11">
        <v>4.013897</v>
      </c>
      <c r="X143" s="11">
        <v>3.9731466000000002</v>
      </c>
      <c r="Y143" s="11">
        <v>3.9329654999999999</v>
      </c>
      <c r="Z143" s="11">
        <v>3.8936731999999998</v>
      </c>
      <c r="AA143" s="11">
        <v>3.8555890000000002</v>
      </c>
      <c r="AB143" s="11">
        <v>3.8190336</v>
      </c>
      <c r="AC143" s="11">
        <v>3.7842665000000002</v>
      </c>
      <c r="AD143" s="11">
        <v>3.7513073000000001</v>
      </c>
      <c r="AE143" s="11">
        <v>3.7201167000000002</v>
      </c>
      <c r="AF143" s="11">
        <v>3.6906544000000001</v>
      </c>
      <c r="AG143" s="11">
        <v>3.6628799999999999</v>
      </c>
      <c r="AH143" s="11">
        <v>3.6367543000000002</v>
      </c>
      <c r="AI143" s="11">
        <v>3.6122369999999999</v>
      </c>
      <c r="AJ143" s="11">
        <v>3.5892876999999999</v>
      </c>
      <c r="AK143" s="11">
        <v>3.5678671</v>
      </c>
      <c r="AL143" s="11">
        <v>3.5479349</v>
      </c>
      <c r="AM143" s="11">
        <v>3.5294508000000002</v>
      </c>
      <c r="AN143" s="11">
        <v>3.5123753999999998</v>
      </c>
      <c r="AO143" s="11">
        <v>3.496667</v>
      </c>
      <c r="AP143" s="11">
        <v>3.4822779000000001</v>
      </c>
      <c r="AQ143" s="11">
        <v>3.4691595999999998</v>
      </c>
      <c r="AR143" s="11">
        <v>3.4572630000000002</v>
      </c>
      <c r="AS143" s="11">
        <v>3.4465389000000002</v>
      </c>
      <c r="AT143" s="11">
        <v>3.4369388000000001</v>
      </c>
      <c r="AU143" s="11">
        <v>3.4284135</v>
      </c>
      <c r="AV143" s="11">
        <v>3.4209141000000001</v>
      </c>
      <c r="AW143" s="11">
        <v>3.4143918000000002</v>
      </c>
      <c r="AX143" s="11">
        <v>3.4087976000000002</v>
      </c>
      <c r="AY143" s="11">
        <v>3.4040824000000001</v>
      </c>
      <c r="AZ143" s="11">
        <v>3.4001975999999998</v>
      </c>
      <c r="BA143" s="11">
        <v>3.3970969000000002</v>
      </c>
      <c r="BB143" s="11">
        <v>3.3947498999999999</v>
      </c>
      <c r="BC143" s="11">
        <v>3.3931315999999998</v>
      </c>
      <c r="BD143" s="11">
        <v>3.3922165</v>
      </c>
      <c r="BE143" s="11">
        <v>3.3919796</v>
      </c>
      <c r="BF143" s="11">
        <v>3.3923956999999998</v>
      </c>
      <c r="BG143" s="11">
        <v>3.3934394999999999</v>
      </c>
      <c r="BH143" s="11">
        <v>3.3950859000000002</v>
      </c>
      <c r="BI143" s="11">
        <v>3.3973095999999998</v>
      </c>
      <c r="BJ143" s="11">
        <v>3.4000854999999999</v>
      </c>
      <c r="BK143" s="11">
        <v>3.4033883999999999</v>
      </c>
      <c r="BL143" s="11">
        <v>3.4071929999999999</v>
      </c>
      <c r="BM143" s="11">
        <v>3.439244</v>
      </c>
      <c r="BN143" s="11">
        <v>3.4836076</v>
      </c>
    </row>
    <row r="144" spans="1:66" x14ac:dyDescent="0.25">
      <c r="A144" s="5">
        <f t="shared" si="2"/>
        <v>45482</v>
      </c>
      <c r="B144" t="s">
        <v>967</v>
      </c>
      <c r="C144" s="3">
        <v>5.25</v>
      </c>
      <c r="D144" s="3">
        <v>5.2</v>
      </c>
      <c r="E144" s="11">
        <v>5.0965470000000002</v>
      </c>
      <c r="F144" s="11">
        <v>5.0182862000000004</v>
      </c>
      <c r="G144" s="11">
        <v>4.9517053000000004</v>
      </c>
      <c r="H144" s="11">
        <v>4.8809924000000002</v>
      </c>
      <c r="I144" s="11">
        <v>4.8026843000000001</v>
      </c>
      <c r="J144" s="11">
        <v>4.7214162000000002</v>
      </c>
      <c r="K144" s="11">
        <v>4.6414730000000004</v>
      </c>
      <c r="L144" s="11">
        <v>4.5661022999999998</v>
      </c>
      <c r="M144" s="11">
        <v>4.4975401000000002</v>
      </c>
      <c r="N144" s="11">
        <v>4.4360973000000001</v>
      </c>
      <c r="O144" s="11">
        <v>4.3814859000000004</v>
      </c>
      <c r="P144" s="11">
        <v>4.3324952000000003</v>
      </c>
      <c r="Q144" s="11">
        <v>4.2867740000000003</v>
      </c>
      <c r="R144" s="11">
        <v>4.2433668999999998</v>
      </c>
      <c r="S144" s="11">
        <v>4.2017626000000003</v>
      </c>
      <c r="T144" s="11">
        <v>4.1614483</v>
      </c>
      <c r="U144" s="11">
        <v>4.1219115000000004</v>
      </c>
      <c r="V144" s="11">
        <v>4.0826408000000001</v>
      </c>
      <c r="W144" s="11">
        <v>4.0432432</v>
      </c>
      <c r="X144" s="11">
        <v>4.0038812999999998</v>
      </c>
      <c r="Y144" s="11">
        <v>3.9648797999999998</v>
      </c>
      <c r="Z144" s="11">
        <v>3.9265620999999999</v>
      </c>
      <c r="AA144" s="11">
        <v>3.8892516000000001</v>
      </c>
      <c r="AB144" s="11">
        <v>3.8532730000000002</v>
      </c>
      <c r="AC144" s="11">
        <v>3.8188936</v>
      </c>
      <c r="AD144" s="11">
        <v>3.7861558999999998</v>
      </c>
      <c r="AE144" s="11">
        <v>3.7550474999999999</v>
      </c>
      <c r="AF144" s="11">
        <v>3.7255546000000002</v>
      </c>
      <c r="AG144" s="11">
        <v>3.6976637999999999</v>
      </c>
      <c r="AH144" s="11">
        <v>3.6713624</v>
      </c>
      <c r="AI144" s="11">
        <v>3.6466368999999998</v>
      </c>
      <c r="AJ144" s="11">
        <v>3.6234738000000002</v>
      </c>
      <c r="AK144" s="11">
        <v>3.6018602999999998</v>
      </c>
      <c r="AL144" s="11">
        <v>3.5817828999999999</v>
      </c>
      <c r="AM144" s="11">
        <v>3.5632282000000002</v>
      </c>
      <c r="AN144" s="11">
        <v>3.5461833999999999</v>
      </c>
      <c r="AO144" s="11">
        <v>3.5306272000000001</v>
      </c>
      <c r="AP144" s="11">
        <v>3.5165068000000002</v>
      </c>
      <c r="AQ144" s="11">
        <v>3.5037623999999998</v>
      </c>
      <c r="AR144" s="11">
        <v>3.4923332999999999</v>
      </c>
      <c r="AS144" s="11">
        <v>3.4821589999999998</v>
      </c>
      <c r="AT144" s="11">
        <v>3.4731795999999999</v>
      </c>
      <c r="AU144" s="11">
        <v>3.4653345</v>
      </c>
      <c r="AV144" s="11">
        <v>3.4585632999999998</v>
      </c>
      <c r="AW144" s="11">
        <v>3.4528059</v>
      </c>
      <c r="AX144" s="11">
        <v>3.4480016999999998</v>
      </c>
      <c r="AY144" s="11">
        <v>3.4440903999999999</v>
      </c>
      <c r="AZ144" s="11">
        <v>3.4410116999999998</v>
      </c>
      <c r="BA144" s="11">
        <v>3.4387094999999999</v>
      </c>
      <c r="BB144" s="11">
        <v>3.4371480999999999</v>
      </c>
      <c r="BC144" s="11">
        <v>3.4362979999999999</v>
      </c>
      <c r="BD144" s="11">
        <v>3.4361299999999999</v>
      </c>
      <c r="BE144" s="11">
        <v>3.4366143999999998</v>
      </c>
      <c r="BF144" s="11">
        <v>3.4377219999999999</v>
      </c>
      <c r="BG144" s="11">
        <v>3.4394233000000001</v>
      </c>
      <c r="BH144" s="11">
        <v>3.4416890000000002</v>
      </c>
      <c r="BI144" s="11">
        <v>3.4444894000000001</v>
      </c>
      <c r="BJ144" s="11">
        <v>3.4477954</v>
      </c>
      <c r="BK144" s="11">
        <v>3.4515774000000001</v>
      </c>
      <c r="BL144" s="11">
        <v>3.4558059999999999</v>
      </c>
      <c r="BM144" s="11">
        <v>3.4892894000000001</v>
      </c>
      <c r="BN144" s="11">
        <v>3.5337439000000002</v>
      </c>
    </row>
    <row r="145" spans="1:66" x14ac:dyDescent="0.25">
      <c r="A145" s="5">
        <f t="shared" si="2"/>
        <v>45483</v>
      </c>
      <c r="B145" t="s">
        <v>968</v>
      </c>
      <c r="C145" s="3">
        <v>5.25</v>
      </c>
      <c r="D145" s="3">
        <v>5.2</v>
      </c>
      <c r="E145" s="11">
        <v>5.1042224000000003</v>
      </c>
      <c r="F145" s="11">
        <v>5.0320985</v>
      </c>
      <c r="G145" s="11">
        <v>4.9630141999999999</v>
      </c>
      <c r="H145" s="11">
        <v>4.8865742000000001</v>
      </c>
      <c r="I145" s="11">
        <v>4.8036903000000004</v>
      </c>
      <c r="J145" s="11">
        <v>4.7199090999999997</v>
      </c>
      <c r="K145" s="11">
        <v>4.6387821000000002</v>
      </c>
      <c r="L145" s="11">
        <v>4.5626669</v>
      </c>
      <c r="M145" s="11">
        <v>4.4930927000000001</v>
      </c>
      <c r="N145" s="11">
        <v>4.4304008000000001</v>
      </c>
      <c r="O145" s="11">
        <v>4.3741912999999997</v>
      </c>
      <c r="P145" s="11">
        <v>4.3235083999999997</v>
      </c>
      <c r="Q145" s="11">
        <v>4.2760024000000003</v>
      </c>
      <c r="R145" s="11">
        <v>4.2306980000000003</v>
      </c>
      <c r="S145" s="11">
        <v>4.1870873</v>
      </c>
      <c r="T145" s="11">
        <v>4.1446610000000002</v>
      </c>
      <c r="U145" s="11">
        <v>4.1029093999999997</v>
      </c>
      <c r="V145" s="11">
        <v>4.0613245999999998</v>
      </c>
      <c r="W145" s="11">
        <v>4.0195029</v>
      </c>
      <c r="X145" s="11">
        <v>3.9776387</v>
      </c>
      <c r="Y145" s="11">
        <v>3.9361388000000002</v>
      </c>
      <c r="Z145" s="11">
        <v>3.8954083000000002</v>
      </c>
      <c r="AA145" s="11">
        <v>3.8558526</v>
      </c>
      <c r="AB145" s="11">
        <v>3.8178785</v>
      </c>
      <c r="AC145" s="11">
        <v>3.7818185</v>
      </c>
      <c r="AD145" s="11">
        <v>3.7477147999999998</v>
      </c>
      <c r="AE145" s="11">
        <v>3.7155377000000001</v>
      </c>
      <c r="AF145" s="11">
        <v>3.6852564999999999</v>
      </c>
      <c r="AG145" s="11">
        <v>3.6568407999999999</v>
      </c>
      <c r="AH145" s="11">
        <v>3.6302607999999998</v>
      </c>
      <c r="AI145" s="11">
        <v>3.605486</v>
      </c>
      <c r="AJ145" s="11">
        <v>3.5824856999999999</v>
      </c>
      <c r="AK145" s="11">
        <v>3.5612303000000001</v>
      </c>
      <c r="AL145" s="11">
        <v>3.5416891000000001</v>
      </c>
      <c r="AM145" s="11">
        <v>3.5238317000000001</v>
      </c>
      <c r="AN145" s="11">
        <v>3.5076282000000001</v>
      </c>
      <c r="AO145" s="11">
        <v>3.4930414000000001</v>
      </c>
      <c r="AP145" s="11">
        <v>3.4800011999999998</v>
      </c>
      <c r="AQ145" s="11">
        <v>3.4684282999999998</v>
      </c>
      <c r="AR145" s="11">
        <v>3.4582424</v>
      </c>
      <c r="AS145" s="11">
        <v>3.4493638</v>
      </c>
      <c r="AT145" s="11">
        <v>3.4417127999999999</v>
      </c>
      <c r="AU145" s="11">
        <v>3.4352095</v>
      </c>
      <c r="AV145" s="11">
        <v>3.4297738999999998</v>
      </c>
      <c r="AW145" s="11">
        <v>3.4253263999999999</v>
      </c>
      <c r="AX145" s="11">
        <v>3.4217870000000001</v>
      </c>
      <c r="AY145" s="11">
        <v>3.4190759000000002</v>
      </c>
      <c r="AZ145" s="11">
        <v>3.4171133999999999</v>
      </c>
      <c r="BA145" s="11">
        <v>3.4158274</v>
      </c>
      <c r="BB145" s="11">
        <v>3.4151812000000001</v>
      </c>
      <c r="BC145" s="11">
        <v>3.4151474999999998</v>
      </c>
      <c r="BD145" s="11">
        <v>3.4156993</v>
      </c>
      <c r="BE145" s="11">
        <v>3.4168093000000002</v>
      </c>
      <c r="BF145" s="11">
        <v>3.4184502999999999</v>
      </c>
      <c r="BG145" s="11">
        <v>3.4205950999999999</v>
      </c>
      <c r="BH145" s="11">
        <v>3.4232166999999998</v>
      </c>
      <c r="BI145" s="11">
        <v>3.4262877999999999</v>
      </c>
      <c r="BJ145" s="11">
        <v>3.4297811</v>
      </c>
      <c r="BK145" s="11">
        <v>3.4336696999999998</v>
      </c>
      <c r="BL145" s="11">
        <v>3.4379262000000002</v>
      </c>
      <c r="BM145" s="11">
        <v>3.4701661000000001</v>
      </c>
      <c r="BN145" s="11">
        <v>3.5118075000000002</v>
      </c>
    </row>
    <row r="146" spans="1:66" x14ac:dyDescent="0.25">
      <c r="A146" s="5">
        <f t="shared" si="2"/>
        <v>45484</v>
      </c>
      <c r="B146" t="s">
        <v>969</v>
      </c>
      <c r="C146" s="3">
        <v>5.25</v>
      </c>
      <c r="D146" s="3">
        <v>5.2</v>
      </c>
      <c r="E146" s="11">
        <v>5.0945081999999999</v>
      </c>
      <c r="F146" s="11">
        <v>5.0217773000000001</v>
      </c>
      <c r="G146" s="11">
        <v>4.9511234999999996</v>
      </c>
      <c r="H146" s="11">
        <v>4.8706331</v>
      </c>
      <c r="I146" s="11">
        <v>4.7813489000000002</v>
      </c>
      <c r="J146" s="11">
        <v>4.6895094999999998</v>
      </c>
      <c r="K146" s="11">
        <v>4.5990317999999997</v>
      </c>
      <c r="L146" s="11">
        <v>4.5123877999999999</v>
      </c>
      <c r="M146" s="11">
        <v>4.4311230000000004</v>
      </c>
      <c r="N146" s="11">
        <v>4.355817</v>
      </c>
      <c r="O146" s="11">
        <v>4.2867958000000002</v>
      </c>
      <c r="P146" s="11">
        <v>4.2239363000000001</v>
      </c>
      <c r="Q146" s="11">
        <v>4.1665216999999997</v>
      </c>
      <c r="R146" s="11">
        <v>4.1137746000000002</v>
      </c>
      <c r="S146" s="11">
        <v>4.0649386999999999</v>
      </c>
      <c r="T146" s="11">
        <v>4.0192559000000001</v>
      </c>
      <c r="U146" s="11">
        <v>3.9759680999999998</v>
      </c>
      <c r="V146" s="11">
        <v>3.9343186999999999</v>
      </c>
      <c r="W146" s="11">
        <v>3.8936736999999999</v>
      </c>
      <c r="X146" s="11">
        <v>3.8540337</v>
      </c>
      <c r="Y146" s="11">
        <v>3.8156034000000001</v>
      </c>
      <c r="Z146" s="11">
        <v>3.7785861999999999</v>
      </c>
      <c r="AA146" s="11">
        <v>3.7431855999999999</v>
      </c>
      <c r="AB146" s="11">
        <v>3.7096064000000002</v>
      </c>
      <c r="AC146" s="11">
        <v>3.6780164000000002</v>
      </c>
      <c r="AD146" s="11">
        <v>3.6484098999999999</v>
      </c>
      <c r="AE146" s="11">
        <v>3.6207294000000001</v>
      </c>
      <c r="AF146" s="11">
        <v>3.5949160999999998</v>
      </c>
      <c r="AG146" s="11">
        <v>3.5709118000000002</v>
      </c>
      <c r="AH146" s="11">
        <v>3.5486585000000002</v>
      </c>
      <c r="AI146" s="11">
        <v>3.5280979000000001</v>
      </c>
      <c r="AJ146" s="11">
        <v>3.5091714000000001</v>
      </c>
      <c r="AK146" s="11">
        <v>3.4918212</v>
      </c>
      <c r="AL146" s="11">
        <v>3.4759888999999999</v>
      </c>
      <c r="AM146" s="11">
        <v>3.4616161000000001</v>
      </c>
      <c r="AN146" s="11">
        <v>3.4486447999999998</v>
      </c>
      <c r="AO146" s="11">
        <v>3.4370153999999999</v>
      </c>
      <c r="AP146" s="11">
        <v>3.426663</v>
      </c>
      <c r="AQ146" s="11">
        <v>3.4175216000000002</v>
      </c>
      <c r="AR146" s="11">
        <v>3.4095246000000001</v>
      </c>
      <c r="AS146" s="11">
        <v>3.4026059000000002</v>
      </c>
      <c r="AT146" s="11">
        <v>3.3966991000000002</v>
      </c>
      <c r="AU146" s="11">
        <v>3.3917381</v>
      </c>
      <c r="AV146" s="11">
        <v>3.3876563000000002</v>
      </c>
      <c r="AW146" s="11">
        <v>3.3843877999999998</v>
      </c>
      <c r="AX146" s="11">
        <v>3.381866</v>
      </c>
      <c r="AY146" s="11">
        <v>3.3800246999999999</v>
      </c>
      <c r="AZ146" s="11">
        <v>3.3787976</v>
      </c>
      <c r="BA146" s="11">
        <v>3.378126</v>
      </c>
      <c r="BB146" s="11">
        <v>3.3779840000000001</v>
      </c>
      <c r="BC146" s="11">
        <v>3.3783550999999998</v>
      </c>
      <c r="BD146" s="11">
        <v>3.3792227000000001</v>
      </c>
      <c r="BE146" s="11">
        <v>3.3805700999999999</v>
      </c>
      <c r="BF146" s="11">
        <v>3.3823805999999998</v>
      </c>
      <c r="BG146" s="11">
        <v>3.3846378000000001</v>
      </c>
      <c r="BH146" s="11">
        <v>3.3873248999999999</v>
      </c>
      <c r="BI146" s="11">
        <v>3.3904253</v>
      </c>
      <c r="BJ146" s="11">
        <v>3.3939224000000001</v>
      </c>
      <c r="BK146" s="11">
        <v>3.3977997000000002</v>
      </c>
      <c r="BL146" s="11">
        <v>3.4020404000000002</v>
      </c>
      <c r="BM146" s="11">
        <v>3.4343368000000001</v>
      </c>
      <c r="BN146" s="11">
        <v>3.4764409999999999</v>
      </c>
    </row>
    <row r="147" spans="1:66" x14ac:dyDescent="0.25">
      <c r="A147" s="5">
        <f t="shared" si="2"/>
        <v>45485</v>
      </c>
      <c r="B147" t="s">
        <v>970</v>
      </c>
      <c r="C147" s="3">
        <v>5.25</v>
      </c>
      <c r="D147" s="3">
        <v>5.2</v>
      </c>
      <c r="E147" s="11">
        <v>5.1031082999999997</v>
      </c>
      <c r="F147" s="11">
        <v>5.0352072999999997</v>
      </c>
      <c r="G147" s="11">
        <v>4.9632402999999998</v>
      </c>
      <c r="H147" s="11">
        <v>4.8806377000000003</v>
      </c>
      <c r="I147" s="11">
        <v>4.7906447999999999</v>
      </c>
      <c r="J147" s="11">
        <v>4.6995386999999997</v>
      </c>
      <c r="K147" s="11">
        <v>4.6110253999999999</v>
      </c>
      <c r="L147" s="11">
        <v>4.5272345999999999</v>
      </c>
      <c r="M147" s="11">
        <v>4.4491731000000003</v>
      </c>
      <c r="N147" s="11">
        <v>4.3771108999999999</v>
      </c>
      <c r="O147" s="11">
        <v>4.3107161999999999</v>
      </c>
      <c r="P147" s="11">
        <v>4.2493043999999998</v>
      </c>
      <c r="Q147" s="11">
        <v>4.1910360999999998</v>
      </c>
      <c r="R147" s="11">
        <v>4.1354389999999999</v>
      </c>
      <c r="S147" s="11">
        <v>4.0825836000000004</v>
      </c>
      <c r="T147" s="11">
        <v>4.0325385000000002</v>
      </c>
      <c r="U147" s="11">
        <v>3.9853725</v>
      </c>
      <c r="V147" s="11">
        <v>3.9411559999999999</v>
      </c>
      <c r="W147" s="11">
        <v>3.8999229</v>
      </c>
      <c r="X147" s="11">
        <v>3.8615460000000001</v>
      </c>
      <c r="Y147" s="11">
        <v>3.8258527</v>
      </c>
      <c r="Z147" s="11">
        <v>3.7926690999999999</v>
      </c>
      <c r="AA147" s="11">
        <v>3.7618212999999998</v>
      </c>
      <c r="AB147" s="11">
        <v>3.7331365000000001</v>
      </c>
      <c r="AC147" s="11">
        <v>3.7064520000000001</v>
      </c>
      <c r="AD147" s="11">
        <v>3.6816542000000001</v>
      </c>
      <c r="AE147" s="11">
        <v>3.6586438999999999</v>
      </c>
      <c r="AF147" s="11">
        <v>3.637321</v>
      </c>
      <c r="AG147" s="11">
        <v>3.6175856</v>
      </c>
      <c r="AH147" s="11">
        <v>3.5993384000000002</v>
      </c>
      <c r="AI147" s="11">
        <v>3.5824793000000001</v>
      </c>
      <c r="AJ147" s="11">
        <v>3.5669084999999998</v>
      </c>
      <c r="AK147" s="11">
        <v>3.5525264000000001</v>
      </c>
      <c r="AL147" s="11">
        <v>3.5392332999999998</v>
      </c>
      <c r="AM147" s="11">
        <v>3.5269290999999998</v>
      </c>
      <c r="AN147" s="11">
        <v>3.5155143999999998</v>
      </c>
      <c r="AO147" s="11">
        <v>3.5049032000000002</v>
      </c>
      <c r="AP147" s="11">
        <v>3.4950646999999999</v>
      </c>
      <c r="AQ147" s="11">
        <v>3.4859825</v>
      </c>
      <c r="AR147" s="11">
        <v>3.4776395999999998</v>
      </c>
      <c r="AS147" s="11">
        <v>3.4700194</v>
      </c>
      <c r="AT147" s="11">
        <v>3.4631050999999999</v>
      </c>
      <c r="AU147" s="11">
        <v>3.4568800999999998</v>
      </c>
      <c r="AV147" s="11">
        <v>3.4513273999999998</v>
      </c>
      <c r="AW147" s="11">
        <v>3.4464305999999998</v>
      </c>
      <c r="AX147" s="11">
        <v>3.4421727999999998</v>
      </c>
      <c r="AY147" s="11">
        <v>3.4385371</v>
      </c>
      <c r="AZ147" s="11">
        <v>3.4355071000000001</v>
      </c>
      <c r="BA147" s="11">
        <v>3.4330661999999998</v>
      </c>
      <c r="BB147" s="11">
        <v>3.4311995999999998</v>
      </c>
      <c r="BC147" s="11">
        <v>3.4298929999999999</v>
      </c>
      <c r="BD147" s="11">
        <v>3.4291318999999998</v>
      </c>
      <c r="BE147" s="11">
        <v>3.4289019000000001</v>
      </c>
      <c r="BF147" s="11">
        <v>3.4291887000000001</v>
      </c>
      <c r="BG147" s="11">
        <v>3.4299778000000001</v>
      </c>
      <c r="BH147" s="11">
        <v>3.4312548</v>
      </c>
      <c r="BI147" s="11">
        <v>3.4330053999999999</v>
      </c>
      <c r="BJ147" s="11">
        <v>3.4352151000000002</v>
      </c>
      <c r="BK147" s="11">
        <v>3.4378696</v>
      </c>
      <c r="BL147" s="11">
        <v>3.4409543999999999</v>
      </c>
      <c r="BM147" s="11">
        <v>3.4677552</v>
      </c>
      <c r="BN147" s="11">
        <v>3.5067910000000002</v>
      </c>
    </row>
    <row r="148" spans="1:66" x14ac:dyDescent="0.25">
      <c r="A148" s="5">
        <f t="shared" si="2"/>
        <v>45488</v>
      </c>
      <c r="B148" t="s">
        <v>971</v>
      </c>
      <c r="C148" s="3">
        <v>5.25</v>
      </c>
      <c r="D148" s="3">
        <v>5.2</v>
      </c>
      <c r="E148" s="11">
        <v>5.0946078999999997</v>
      </c>
      <c r="F148" s="11">
        <v>5.0373513000000001</v>
      </c>
      <c r="G148" s="11">
        <v>4.9645256</v>
      </c>
      <c r="H148" s="11">
        <v>4.8771414999999996</v>
      </c>
      <c r="I148" s="11">
        <v>4.7822119000000001</v>
      </c>
      <c r="J148" s="11">
        <v>4.6868572000000004</v>
      </c>
      <c r="K148" s="11">
        <v>4.5953284999999999</v>
      </c>
      <c r="L148" s="11">
        <v>4.5097901</v>
      </c>
      <c r="M148" s="11">
        <v>4.4319245</v>
      </c>
      <c r="N148" s="11">
        <v>4.3618367999999998</v>
      </c>
      <c r="O148" s="11">
        <v>4.2993782999999999</v>
      </c>
      <c r="P148" s="11">
        <v>4.2434911</v>
      </c>
      <c r="Q148" s="11">
        <v>4.1920824999999997</v>
      </c>
      <c r="R148" s="11">
        <v>4.1442069999999998</v>
      </c>
      <c r="S148" s="11">
        <v>4.0992962000000004</v>
      </c>
      <c r="T148" s="11">
        <v>4.0567798000000002</v>
      </c>
      <c r="U148" s="11">
        <v>4.0160875999999996</v>
      </c>
      <c r="V148" s="11">
        <v>3.9766511000000002</v>
      </c>
      <c r="W148" s="11">
        <v>3.9380071999999999</v>
      </c>
      <c r="X148" s="11">
        <v>3.9001904999999999</v>
      </c>
      <c r="Y148" s="11">
        <v>3.8633812999999999</v>
      </c>
      <c r="Z148" s="11">
        <v>3.8277583000000002</v>
      </c>
      <c r="AA148" s="11">
        <v>3.7935004000000001</v>
      </c>
      <c r="AB148" s="11">
        <v>3.7607876</v>
      </c>
      <c r="AC148" s="11">
        <v>3.7297620999999999</v>
      </c>
      <c r="AD148" s="11">
        <v>3.7004193999999999</v>
      </c>
      <c r="AE148" s="11">
        <v>3.6727192</v>
      </c>
      <c r="AF148" s="11">
        <v>3.6466202999999999</v>
      </c>
      <c r="AG148" s="11">
        <v>3.6220816</v>
      </c>
      <c r="AH148" s="11">
        <v>3.5990627000000002</v>
      </c>
      <c r="AI148" s="11">
        <v>3.5775225000000002</v>
      </c>
      <c r="AJ148" s="11">
        <v>3.5574199000000002</v>
      </c>
      <c r="AK148" s="11">
        <v>3.5387145000000002</v>
      </c>
      <c r="AL148" s="11">
        <v>3.5213651000000001</v>
      </c>
      <c r="AM148" s="11">
        <v>3.5053306000000002</v>
      </c>
      <c r="AN148" s="11">
        <v>3.4905705999999999</v>
      </c>
      <c r="AO148" s="11">
        <v>3.4770441000000001</v>
      </c>
      <c r="AP148" s="11">
        <v>3.4647103000000001</v>
      </c>
      <c r="AQ148" s="11">
        <v>3.4535290999999999</v>
      </c>
      <c r="AR148" s="11">
        <v>3.4434597</v>
      </c>
      <c r="AS148" s="11">
        <v>3.4344616000000001</v>
      </c>
      <c r="AT148" s="11">
        <v>3.4264944000000002</v>
      </c>
      <c r="AU148" s="11">
        <v>3.4195175999999998</v>
      </c>
      <c r="AV148" s="11">
        <v>3.4134905999999998</v>
      </c>
      <c r="AW148" s="11">
        <v>3.4083730000000001</v>
      </c>
      <c r="AX148" s="11">
        <v>3.4041242</v>
      </c>
      <c r="AY148" s="11">
        <v>3.4007038000000001</v>
      </c>
      <c r="AZ148" s="11">
        <v>3.3980712</v>
      </c>
      <c r="BA148" s="11">
        <v>3.3961879000000001</v>
      </c>
      <c r="BB148" s="11">
        <v>3.3950262000000002</v>
      </c>
      <c r="BC148" s="11">
        <v>3.3945620000000001</v>
      </c>
      <c r="BD148" s="11">
        <v>3.3947712000000001</v>
      </c>
      <c r="BE148" s="11">
        <v>3.3956295999999999</v>
      </c>
      <c r="BF148" s="11">
        <v>3.3971133</v>
      </c>
      <c r="BG148" s="11">
        <v>3.3991980000000002</v>
      </c>
      <c r="BH148" s="11">
        <v>3.4018595999999999</v>
      </c>
      <c r="BI148" s="11">
        <v>3.4050741000000002</v>
      </c>
      <c r="BJ148" s="11">
        <v>3.4088174000000002</v>
      </c>
      <c r="BK148" s="11">
        <v>3.4130653</v>
      </c>
      <c r="BL148" s="11">
        <v>3.4177938000000001</v>
      </c>
      <c r="BM148" s="11">
        <v>3.4549829999999999</v>
      </c>
      <c r="BN148" s="11">
        <v>3.5038706999999998</v>
      </c>
    </row>
    <row r="149" spans="1:66" x14ac:dyDescent="0.25">
      <c r="A149" s="5">
        <f t="shared" si="2"/>
        <v>45489</v>
      </c>
      <c r="B149" t="s">
        <v>972</v>
      </c>
      <c r="C149" s="3">
        <v>5.25</v>
      </c>
      <c r="D149" s="3">
        <v>5.2</v>
      </c>
      <c r="E149" s="11">
        <v>5.0913668000000003</v>
      </c>
      <c r="F149" s="11">
        <v>5.0388586999999996</v>
      </c>
      <c r="G149" s="11">
        <v>4.9656485000000004</v>
      </c>
      <c r="H149" s="11">
        <v>4.8757257000000003</v>
      </c>
      <c r="I149" s="11">
        <v>4.7770688999999997</v>
      </c>
      <c r="J149" s="11">
        <v>4.6770052</v>
      </c>
      <c r="K149" s="11">
        <v>4.5801524999999996</v>
      </c>
      <c r="L149" s="11">
        <v>4.4894210000000001</v>
      </c>
      <c r="M149" s="11">
        <v>4.4069545000000003</v>
      </c>
      <c r="N149" s="11">
        <v>4.3330972000000001</v>
      </c>
      <c r="O149" s="11">
        <v>4.2676249000000004</v>
      </c>
      <c r="P149" s="11">
        <v>4.2092828000000004</v>
      </c>
      <c r="Q149" s="11">
        <v>4.1555252999999999</v>
      </c>
      <c r="R149" s="11">
        <v>4.1053157999999996</v>
      </c>
      <c r="S149" s="11">
        <v>4.0581022999999998</v>
      </c>
      <c r="T149" s="11">
        <v>4.0133308000000003</v>
      </c>
      <c r="U149" s="11">
        <v>3.9704475000000001</v>
      </c>
      <c r="V149" s="11">
        <v>3.9289002000000002</v>
      </c>
      <c r="W149" s="11">
        <v>3.8882405000000002</v>
      </c>
      <c r="X149" s="11">
        <v>3.8485102000000002</v>
      </c>
      <c r="Y149" s="11">
        <v>3.8098944000000001</v>
      </c>
      <c r="Z149" s="11">
        <v>3.7725765999999998</v>
      </c>
      <c r="AA149" s="11">
        <v>3.7367406000000001</v>
      </c>
      <c r="AB149" s="11">
        <v>3.7025714000000001</v>
      </c>
      <c r="AC149" s="11">
        <v>3.6702148000000001</v>
      </c>
      <c r="AD149" s="11">
        <v>3.6396655</v>
      </c>
      <c r="AE149" s="11">
        <v>3.6108815999999999</v>
      </c>
      <c r="AF149" s="11">
        <v>3.5838198000000001</v>
      </c>
      <c r="AG149" s="11">
        <v>3.5584370000000001</v>
      </c>
      <c r="AH149" s="11">
        <v>3.5346913</v>
      </c>
      <c r="AI149" s="11">
        <v>3.5125392999999998</v>
      </c>
      <c r="AJ149" s="11">
        <v>3.4919383000000002</v>
      </c>
      <c r="AK149" s="11">
        <v>3.4728458</v>
      </c>
      <c r="AL149" s="11">
        <v>3.4552187999999999</v>
      </c>
      <c r="AM149" s="11">
        <v>3.4390144999999999</v>
      </c>
      <c r="AN149" s="11">
        <v>3.4241904000000001</v>
      </c>
      <c r="AO149" s="11">
        <v>3.4107018999999998</v>
      </c>
      <c r="AP149" s="11">
        <v>3.3984983</v>
      </c>
      <c r="AQ149" s="11">
        <v>3.3875272999999999</v>
      </c>
      <c r="AR149" s="11">
        <v>3.3777365000000001</v>
      </c>
      <c r="AS149" s="11">
        <v>3.3690734999999998</v>
      </c>
      <c r="AT149" s="11">
        <v>3.3614861</v>
      </c>
      <c r="AU149" s="11">
        <v>3.3549218999999999</v>
      </c>
      <c r="AV149" s="11">
        <v>3.3493284000000001</v>
      </c>
      <c r="AW149" s="11">
        <v>3.3446533999999999</v>
      </c>
      <c r="AX149" s="11">
        <v>3.3408445000000002</v>
      </c>
      <c r="AY149" s="11">
        <v>3.3378492999999998</v>
      </c>
      <c r="AZ149" s="11">
        <v>3.3356154999999998</v>
      </c>
      <c r="BA149" s="11">
        <v>3.3340944000000001</v>
      </c>
      <c r="BB149" s="11">
        <v>3.3332546999999999</v>
      </c>
      <c r="BC149" s="11">
        <v>3.3330704999999998</v>
      </c>
      <c r="BD149" s="11">
        <v>3.3335159999999999</v>
      </c>
      <c r="BE149" s="11">
        <v>3.3345652000000001</v>
      </c>
      <c r="BF149" s="11">
        <v>3.3361922000000002</v>
      </c>
      <c r="BG149" s="11">
        <v>3.3383712000000001</v>
      </c>
      <c r="BH149" s="11">
        <v>3.3410763000000001</v>
      </c>
      <c r="BI149" s="11">
        <v>3.3442815000000001</v>
      </c>
      <c r="BJ149" s="11">
        <v>3.3479610000000002</v>
      </c>
      <c r="BK149" s="11">
        <v>3.3520889</v>
      </c>
      <c r="BL149" s="11">
        <v>3.3566392999999999</v>
      </c>
      <c r="BM149" s="11">
        <v>3.3916751000000001</v>
      </c>
      <c r="BN149" s="11">
        <v>3.4372823000000001</v>
      </c>
    </row>
    <row r="150" spans="1:66" x14ac:dyDescent="0.25">
      <c r="A150" s="5">
        <f t="shared" si="2"/>
        <v>45490</v>
      </c>
      <c r="B150" t="s">
        <v>973</v>
      </c>
      <c r="C150" s="3">
        <v>5.25</v>
      </c>
      <c r="D150" s="3">
        <v>5.2</v>
      </c>
      <c r="E150" s="11">
        <v>5.1141709999999998</v>
      </c>
      <c r="F150" s="11">
        <v>5.0628365999999998</v>
      </c>
      <c r="G150" s="11">
        <v>4.9891877999999998</v>
      </c>
      <c r="H150" s="11">
        <v>4.9001318999999999</v>
      </c>
      <c r="I150" s="11">
        <v>4.8037042000000003</v>
      </c>
      <c r="J150" s="11">
        <v>4.7062092</v>
      </c>
      <c r="K150" s="11">
        <v>4.6115038999999998</v>
      </c>
      <c r="L150" s="11">
        <v>4.5222566000000004</v>
      </c>
      <c r="M150" s="11">
        <v>4.4404222000000004</v>
      </c>
      <c r="N150" s="11">
        <v>4.3667104999999999</v>
      </c>
      <c r="O150" s="11">
        <v>4.3008895000000003</v>
      </c>
      <c r="P150" s="11">
        <v>4.2421351999999999</v>
      </c>
      <c r="Q150" s="11">
        <v>4.1881934999999997</v>
      </c>
      <c r="R150" s="11">
        <v>4.1380029</v>
      </c>
      <c r="S150" s="11">
        <v>4.0909233</v>
      </c>
      <c r="T150" s="11">
        <v>4.0463129999999996</v>
      </c>
      <c r="U150" s="11">
        <v>4.0035303999999998</v>
      </c>
      <c r="V150" s="11">
        <v>3.9619352000000001</v>
      </c>
      <c r="W150" s="11">
        <v>3.9209896999999998</v>
      </c>
      <c r="X150" s="11">
        <v>3.8807450999999999</v>
      </c>
      <c r="Y150" s="11">
        <v>3.8414609999999998</v>
      </c>
      <c r="Z150" s="11">
        <v>3.8033958999999999</v>
      </c>
      <c r="AA150" s="11">
        <v>3.7668081999999998</v>
      </c>
      <c r="AB150" s="11">
        <v>3.7319578999999998</v>
      </c>
      <c r="AC150" s="11">
        <v>3.6990519000000002</v>
      </c>
      <c r="AD150" s="11">
        <v>3.6680917000000002</v>
      </c>
      <c r="AE150" s="11">
        <v>3.6390286000000001</v>
      </c>
      <c r="AF150" s="11">
        <v>3.6118127000000002</v>
      </c>
      <c r="AG150" s="11">
        <v>3.5863939999999999</v>
      </c>
      <c r="AH150" s="11">
        <v>3.5627236999999998</v>
      </c>
      <c r="AI150" s="11">
        <v>3.5407519000000001</v>
      </c>
      <c r="AJ150" s="11">
        <v>3.5204289000000002</v>
      </c>
      <c r="AK150" s="11">
        <v>3.5017054999999999</v>
      </c>
      <c r="AL150" s="11">
        <v>3.4845320000000002</v>
      </c>
      <c r="AM150" s="11">
        <v>3.4688587000000002</v>
      </c>
      <c r="AN150" s="11">
        <v>3.4546364000000001</v>
      </c>
      <c r="AO150" s="11">
        <v>3.4418128000000001</v>
      </c>
      <c r="AP150" s="11">
        <v>3.4303238</v>
      </c>
      <c r="AQ150" s="11">
        <v>3.4201019000000001</v>
      </c>
      <c r="AR150" s="11">
        <v>3.4110790999999998</v>
      </c>
      <c r="AS150" s="11">
        <v>3.4031875</v>
      </c>
      <c r="AT150" s="11">
        <v>3.3963597000000001</v>
      </c>
      <c r="AU150" s="11">
        <v>3.3905276</v>
      </c>
      <c r="AV150" s="11">
        <v>3.3856234999999999</v>
      </c>
      <c r="AW150" s="11">
        <v>3.3815797999999999</v>
      </c>
      <c r="AX150" s="11">
        <v>3.3783284999999998</v>
      </c>
      <c r="AY150" s="11">
        <v>3.3758020000000002</v>
      </c>
      <c r="AZ150" s="11">
        <v>3.3739322999999999</v>
      </c>
      <c r="BA150" s="11">
        <v>3.3726590999999999</v>
      </c>
      <c r="BB150" s="11">
        <v>3.3719532999999999</v>
      </c>
      <c r="BC150" s="11">
        <v>3.3717948999999998</v>
      </c>
      <c r="BD150" s="11">
        <v>3.3721638999999999</v>
      </c>
      <c r="BE150" s="11">
        <v>3.37304</v>
      </c>
      <c r="BF150" s="11">
        <v>3.3744033</v>
      </c>
      <c r="BG150" s="11">
        <v>3.3762335000000001</v>
      </c>
      <c r="BH150" s="11">
        <v>3.3785107000000001</v>
      </c>
      <c r="BI150" s="11">
        <v>3.3812147000000001</v>
      </c>
      <c r="BJ150" s="11">
        <v>3.3843253999999998</v>
      </c>
      <c r="BK150" s="11">
        <v>3.3878227000000001</v>
      </c>
      <c r="BL150" s="11">
        <v>3.3916865</v>
      </c>
      <c r="BM150" s="11">
        <v>3.4217426</v>
      </c>
      <c r="BN150" s="11">
        <v>3.4617593000000002</v>
      </c>
    </row>
    <row r="151" spans="1:66" x14ac:dyDescent="0.25">
      <c r="A151" s="5">
        <f t="shared" si="2"/>
        <v>45491</v>
      </c>
      <c r="B151" t="s">
        <v>974</v>
      </c>
      <c r="C151" s="3">
        <v>5.25</v>
      </c>
      <c r="D151" s="3">
        <v>5.2</v>
      </c>
      <c r="E151" s="11">
        <v>5.0895374000000002</v>
      </c>
      <c r="F151" s="11">
        <v>5.0419502999999999</v>
      </c>
      <c r="G151" s="11">
        <v>4.9692084000000003</v>
      </c>
      <c r="H151" s="11">
        <v>4.8797702000000003</v>
      </c>
      <c r="I151" s="11">
        <v>4.7830181999999999</v>
      </c>
      <c r="J151" s="11">
        <v>4.6851561000000004</v>
      </c>
      <c r="K151" s="11">
        <v>4.5891197999999997</v>
      </c>
      <c r="L151" s="11">
        <v>4.4966068000000003</v>
      </c>
      <c r="M151" s="11">
        <v>4.4089631000000002</v>
      </c>
      <c r="N151" s="11">
        <v>4.3275356</v>
      </c>
      <c r="O151" s="11">
        <v>4.2528477000000002</v>
      </c>
      <c r="P151" s="11">
        <v>4.1851558000000004</v>
      </c>
      <c r="Q151" s="11">
        <v>4.1241314999999998</v>
      </c>
      <c r="R151" s="11">
        <v>4.0689691000000003</v>
      </c>
      <c r="S151" s="11">
        <v>4.0187822000000004</v>
      </c>
      <c r="T151" s="11">
        <v>3.9726823000000002</v>
      </c>
      <c r="U151" s="11">
        <v>3.9297814999999998</v>
      </c>
      <c r="V151" s="11">
        <v>3.8891928999999998</v>
      </c>
      <c r="W151" s="11">
        <v>3.8501561999999998</v>
      </c>
      <c r="X151" s="11">
        <v>3.8125651999999999</v>
      </c>
      <c r="Y151" s="11">
        <v>3.7765240000000002</v>
      </c>
      <c r="Z151" s="11">
        <v>3.7421356000000001</v>
      </c>
      <c r="AA151" s="11">
        <v>3.7095028999999999</v>
      </c>
      <c r="AB151" s="11">
        <v>3.6787301000000001</v>
      </c>
      <c r="AC151" s="11">
        <v>3.6498973000000001</v>
      </c>
      <c r="AD151" s="11">
        <v>3.6229729000000002</v>
      </c>
      <c r="AE151" s="11">
        <v>3.5978924999999999</v>
      </c>
      <c r="AF151" s="11">
        <v>3.5745906000000001</v>
      </c>
      <c r="AG151" s="11">
        <v>3.5530018999999999</v>
      </c>
      <c r="AH151" s="11">
        <v>3.5330615999999999</v>
      </c>
      <c r="AI151" s="11">
        <v>3.5147043</v>
      </c>
      <c r="AJ151" s="11">
        <v>3.4978647999999999</v>
      </c>
      <c r="AK151" s="11">
        <v>3.4824784000000002</v>
      </c>
      <c r="AL151" s="11">
        <v>3.4684794999999999</v>
      </c>
      <c r="AM151" s="11">
        <v>3.455803</v>
      </c>
      <c r="AN151" s="11">
        <v>3.4443841000000002</v>
      </c>
      <c r="AO151" s="11">
        <v>3.4341583</v>
      </c>
      <c r="AP151" s="11">
        <v>3.4250657000000002</v>
      </c>
      <c r="AQ151" s="11">
        <v>3.4170479</v>
      </c>
      <c r="AR151" s="11">
        <v>3.4100459999999999</v>
      </c>
      <c r="AS151" s="11">
        <v>3.4040012000000002</v>
      </c>
      <c r="AT151" s="11">
        <v>3.3988551</v>
      </c>
      <c r="AU151" s="11">
        <v>3.3945487999999999</v>
      </c>
      <c r="AV151" s="11">
        <v>3.3910236</v>
      </c>
      <c r="AW151" s="11">
        <v>3.3882208999999999</v>
      </c>
      <c r="AX151" s="11">
        <v>3.386082</v>
      </c>
      <c r="AY151" s="11">
        <v>3.3845480999999999</v>
      </c>
      <c r="AZ151" s="11">
        <v>3.3835606</v>
      </c>
      <c r="BA151" s="11">
        <v>3.3830678000000001</v>
      </c>
      <c r="BB151" s="11">
        <v>3.3830491</v>
      </c>
      <c r="BC151" s="11">
        <v>3.3834922999999999</v>
      </c>
      <c r="BD151" s="11">
        <v>3.3843854000000002</v>
      </c>
      <c r="BE151" s="11">
        <v>3.3857162999999999</v>
      </c>
      <c r="BF151" s="11">
        <v>3.3874727999999998</v>
      </c>
      <c r="BG151" s="11">
        <v>3.3896429000000001</v>
      </c>
      <c r="BH151" s="11">
        <v>3.3922146</v>
      </c>
      <c r="BI151" s="11">
        <v>3.3951756</v>
      </c>
      <c r="BJ151" s="11">
        <v>3.3985139000000002</v>
      </c>
      <c r="BK151" s="11">
        <v>3.4022174999999999</v>
      </c>
      <c r="BL151" s="11">
        <v>3.4062741000000001</v>
      </c>
      <c r="BM151" s="11">
        <v>3.4373874999999998</v>
      </c>
      <c r="BN151" s="11">
        <v>3.4783799000000002</v>
      </c>
    </row>
    <row r="152" spans="1:66" x14ac:dyDescent="0.25">
      <c r="A152" s="5">
        <f t="shared" si="2"/>
        <v>45492</v>
      </c>
      <c r="B152" t="s">
        <v>975</v>
      </c>
      <c r="C152" s="3">
        <v>5.25</v>
      </c>
      <c r="D152" s="3">
        <v>5.2</v>
      </c>
      <c r="E152" s="11">
        <v>5.0840553999999996</v>
      </c>
      <c r="F152" s="11">
        <v>5.0399791</v>
      </c>
      <c r="G152" s="11">
        <v>4.9709833000000003</v>
      </c>
      <c r="H152" s="11">
        <v>4.8852289999999998</v>
      </c>
      <c r="I152" s="11">
        <v>4.7926137999999998</v>
      </c>
      <c r="J152" s="11">
        <v>4.6995082999999997</v>
      </c>
      <c r="K152" s="11">
        <v>4.6090556999999999</v>
      </c>
      <c r="L152" s="11">
        <v>4.5228412999999996</v>
      </c>
      <c r="M152" s="11">
        <v>4.4417489000000003</v>
      </c>
      <c r="N152" s="11">
        <v>4.3664962999999997</v>
      </c>
      <c r="O152" s="11">
        <v>4.2971643999999998</v>
      </c>
      <c r="P152" s="11">
        <v>4.2334139999999998</v>
      </c>
      <c r="Q152" s="11">
        <v>4.1741448999999999</v>
      </c>
      <c r="R152" s="11">
        <v>4.1187528999999996</v>
      </c>
      <c r="S152" s="11">
        <v>4.0668604999999998</v>
      </c>
      <c r="T152" s="11">
        <v>4.0180885000000002</v>
      </c>
      <c r="U152" s="11">
        <v>3.9720574000000002</v>
      </c>
      <c r="V152" s="11">
        <v>3.9283896</v>
      </c>
      <c r="W152" s="11">
        <v>3.8867752000000002</v>
      </c>
      <c r="X152" s="11">
        <v>3.8472265999999999</v>
      </c>
      <c r="Y152" s="11">
        <v>3.8098508999999998</v>
      </c>
      <c r="Z152" s="11">
        <v>3.7747538</v>
      </c>
      <c r="AA152" s="11">
        <v>3.742041</v>
      </c>
      <c r="AB152" s="11">
        <v>3.7118194</v>
      </c>
      <c r="AC152" s="11">
        <v>3.6841567</v>
      </c>
      <c r="AD152" s="11">
        <v>3.6589515000000001</v>
      </c>
      <c r="AE152" s="11">
        <v>3.6360570000000001</v>
      </c>
      <c r="AF152" s="11">
        <v>3.6153254000000001</v>
      </c>
      <c r="AG152" s="11">
        <v>3.5966090999999998</v>
      </c>
      <c r="AH152" s="11">
        <v>3.5797609000000001</v>
      </c>
      <c r="AI152" s="11">
        <v>3.5646331</v>
      </c>
      <c r="AJ152" s="11">
        <v>3.5510780999999998</v>
      </c>
      <c r="AK152" s="11">
        <v>3.5389487000000002</v>
      </c>
      <c r="AL152" s="11">
        <v>3.5280973000000002</v>
      </c>
      <c r="AM152" s="11">
        <v>3.5183762999999999</v>
      </c>
      <c r="AN152" s="11">
        <v>3.5096384</v>
      </c>
      <c r="AO152" s="11">
        <v>3.5017537999999999</v>
      </c>
      <c r="AP152" s="11">
        <v>3.4946641000000001</v>
      </c>
      <c r="AQ152" s="11">
        <v>3.4883289</v>
      </c>
      <c r="AR152" s="11">
        <v>3.4827075000000001</v>
      </c>
      <c r="AS152" s="11">
        <v>3.4777594000000001</v>
      </c>
      <c r="AT152" s="11">
        <v>3.4734440000000002</v>
      </c>
      <c r="AU152" s="11">
        <v>3.4697208000000002</v>
      </c>
      <c r="AV152" s="11">
        <v>3.4665492000000002</v>
      </c>
      <c r="AW152" s="11">
        <v>3.4638887</v>
      </c>
      <c r="AX152" s="11">
        <v>3.4616986000000001</v>
      </c>
      <c r="AY152" s="11">
        <v>3.4599386000000001</v>
      </c>
      <c r="AZ152" s="11">
        <v>3.4585678999999998</v>
      </c>
      <c r="BA152" s="11">
        <v>3.4575526000000001</v>
      </c>
      <c r="BB152" s="11">
        <v>3.4568875999999999</v>
      </c>
      <c r="BC152" s="11">
        <v>3.4565760000000001</v>
      </c>
      <c r="BD152" s="11">
        <v>3.4566205000000001</v>
      </c>
      <c r="BE152" s="11">
        <v>3.4570242000000002</v>
      </c>
      <c r="BF152" s="11">
        <v>3.4577898999999999</v>
      </c>
      <c r="BG152" s="11">
        <v>3.4589207000000002</v>
      </c>
      <c r="BH152" s="11">
        <v>3.4604194000000001</v>
      </c>
      <c r="BI152" s="11">
        <v>3.4622890000000002</v>
      </c>
      <c r="BJ152" s="11">
        <v>3.4645324</v>
      </c>
      <c r="BK152" s="11">
        <v>3.4671525999999999</v>
      </c>
      <c r="BL152" s="11">
        <v>3.4701523999999999</v>
      </c>
      <c r="BM152" s="11">
        <v>3.4958406000000002</v>
      </c>
      <c r="BN152" s="11">
        <v>3.5332165</v>
      </c>
    </row>
    <row r="153" spans="1:66" x14ac:dyDescent="0.25">
      <c r="A153" s="5">
        <f t="shared" si="2"/>
        <v>45495</v>
      </c>
      <c r="B153" t="s">
        <v>976</v>
      </c>
      <c r="C153" s="3">
        <v>5.25</v>
      </c>
      <c r="D153" s="3">
        <v>5.2</v>
      </c>
      <c r="E153" s="11">
        <v>5.0981736</v>
      </c>
      <c r="F153" s="11">
        <v>5.0525574000000004</v>
      </c>
      <c r="G153" s="11">
        <v>4.9866557</v>
      </c>
      <c r="H153" s="11">
        <v>4.9069105999999998</v>
      </c>
      <c r="I153" s="11">
        <v>4.8212351</v>
      </c>
      <c r="J153" s="11">
        <v>4.7344873999999999</v>
      </c>
      <c r="K153" s="11">
        <v>4.6498897000000001</v>
      </c>
      <c r="L153" s="11">
        <v>4.5696813000000001</v>
      </c>
      <c r="M153" s="11">
        <v>4.4956427999999997</v>
      </c>
      <c r="N153" s="11">
        <v>4.4282447999999999</v>
      </c>
      <c r="O153" s="11">
        <v>4.3676342000000004</v>
      </c>
      <c r="P153" s="11">
        <v>4.3129939000000004</v>
      </c>
      <c r="Q153" s="11">
        <v>4.2625419000000004</v>
      </c>
      <c r="R153" s="11">
        <v>4.2154197</v>
      </c>
      <c r="S153" s="11">
        <v>4.1710788000000001</v>
      </c>
      <c r="T153" s="11">
        <v>4.1289690999999999</v>
      </c>
      <c r="U153" s="11">
        <v>4.0885404000000003</v>
      </c>
      <c r="V153" s="11">
        <v>4.0492441000000001</v>
      </c>
      <c r="W153" s="11">
        <v>4.0106386000000001</v>
      </c>
      <c r="X153" s="11">
        <v>3.9727855999999999</v>
      </c>
      <c r="Y153" s="11">
        <v>3.9358938999999999</v>
      </c>
      <c r="Z153" s="11">
        <v>3.9001709999999998</v>
      </c>
      <c r="AA153" s="11">
        <v>3.8658242</v>
      </c>
      <c r="AB153" s="11">
        <v>3.8330625</v>
      </c>
      <c r="AC153" s="11">
        <v>3.8020501000000002</v>
      </c>
      <c r="AD153" s="11">
        <v>3.7727794000000001</v>
      </c>
      <c r="AE153" s="11">
        <v>3.7452005000000002</v>
      </c>
      <c r="AF153" s="11">
        <v>3.7192625000000001</v>
      </c>
      <c r="AG153" s="11">
        <v>3.6949147</v>
      </c>
      <c r="AH153" s="11">
        <v>3.6721070999999998</v>
      </c>
      <c r="AI153" s="11">
        <v>3.6507887999999999</v>
      </c>
      <c r="AJ153" s="11">
        <v>3.6309092000000001</v>
      </c>
      <c r="AK153" s="11">
        <v>3.6124182</v>
      </c>
      <c r="AL153" s="11">
        <v>3.5952651000000002</v>
      </c>
      <c r="AM153" s="11">
        <v>3.5793990999999998</v>
      </c>
      <c r="AN153" s="11">
        <v>3.5647701000000001</v>
      </c>
      <c r="AO153" s="11">
        <v>3.5513294000000002</v>
      </c>
      <c r="AP153" s="11">
        <v>3.5390364000000001</v>
      </c>
      <c r="AQ153" s="11">
        <v>3.5278526000000001</v>
      </c>
      <c r="AR153" s="11">
        <v>3.5177394999999998</v>
      </c>
      <c r="AS153" s="11">
        <v>3.5086583</v>
      </c>
      <c r="AT153" s="11">
        <v>3.5005706000000001</v>
      </c>
      <c r="AU153" s="11">
        <v>3.4934379</v>
      </c>
      <c r="AV153" s="11">
        <v>3.4872215</v>
      </c>
      <c r="AW153" s="11">
        <v>3.4818829</v>
      </c>
      <c r="AX153" s="11">
        <v>3.4773836</v>
      </c>
      <c r="AY153" s="11">
        <v>3.4736848</v>
      </c>
      <c r="AZ153" s="11">
        <v>3.4707482000000001</v>
      </c>
      <c r="BA153" s="11">
        <v>3.4685370999999998</v>
      </c>
      <c r="BB153" s="11">
        <v>3.4670264</v>
      </c>
      <c r="BC153" s="11">
        <v>3.4661944</v>
      </c>
      <c r="BD153" s="11">
        <v>3.4660194999999998</v>
      </c>
      <c r="BE153" s="11">
        <v>3.4664803000000002</v>
      </c>
      <c r="BF153" s="11">
        <v>3.4675552000000001</v>
      </c>
      <c r="BG153" s="11">
        <v>3.4692227</v>
      </c>
      <c r="BH153" s="11">
        <v>3.4714611</v>
      </c>
      <c r="BI153" s="11">
        <v>3.4742489000000001</v>
      </c>
      <c r="BJ153" s="11">
        <v>3.4775646999999998</v>
      </c>
      <c r="BK153" s="11">
        <v>3.4813868000000001</v>
      </c>
      <c r="BL153" s="11">
        <v>3.4856935999999998</v>
      </c>
      <c r="BM153" s="11">
        <v>3.5204806999999998</v>
      </c>
      <c r="BN153" s="11">
        <v>3.5671187</v>
      </c>
    </row>
    <row r="154" spans="1:66" x14ac:dyDescent="0.25">
      <c r="A154" s="5">
        <f t="shared" si="2"/>
        <v>45496</v>
      </c>
      <c r="B154" t="s">
        <v>977</v>
      </c>
      <c r="C154" s="3">
        <v>5.25</v>
      </c>
      <c r="D154" s="3">
        <v>5.2</v>
      </c>
      <c r="E154" s="11">
        <v>5.0951360000000001</v>
      </c>
      <c r="F154" s="11">
        <v>5.0391402999999997</v>
      </c>
      <c r="G154" s="11">
        <v>4.9642628999999996</v>
      </c>
      <c r="H154" s="11">
        <v>4.8786554000000004</v>
      </c>
      <c r="I154" s="11">
        <v>4.7895171000000003</v>
      </c>
      <c r="J154" s="11">
        <v>4.7007759</v>
      </c>
      <c r="K154" s="11">
        <v>4.6147514000000003</v>
      </c>
      <c r="L154" s="11">
        <v>4.5331793999999999</v>
      </c>
      <c r="M154" s="11">
        <v>4.4576399000000002</v>
      </c>
      <c r="N154" s="11">
        <v>4.3887172000000003</v>
      </c>
      <c r="O154" s="11">
        <v>4.3266147000000004</v>
      </c>
      <c r="P154" s="11">
        <v>4.2706227999999999</v>
      </c>
      <c r="Q154" s="11">
        <v>4.2191159999999996</v>
      </c>
      <c r="R154" s="11">
        <v>4.1712553000000003</v>
      </c>
      <c r="S154" s="11">
        <v>4.1264656000000004</v>
      </c>
      <c r="T154" s="11">
        <v>4.0841703999999996</v>
      </c>
      <c r="U154" s="11">
        <v>4.0437931000000003</v>
      </c>
      <c r="V154" s="11">
        <v>4.0047585999999997</v>
      </c>
      <c r="W154" s="11">
        <v>3.9665941999999998</v>
      </c>
      <c r="X154" s="11">
        <v>3.9293084999999999</v>
      </c>
      <c r="Y154" s="11">
        <v>3.8930506999999999</v>
      </c>
      <c r="Z154" s="11">
        <v>3.8579688999999999</v>
      </c>
      <c r="AA154" s="11">
        <v>3.8242112000000001</v>
      </c>
      <c r="AB154" s="11">
        <v>3.7919269999999998</v>
      </c>
      <c r="AC154" s="11">
        <v>3.7612345999999999</v>
      </c>
      <c r="AD154" s="11">
        <v>3.7321344999999999</v>
      </c>
      <c r="AE154" s="11">
        <v>3.7045984999999999</v>
      </c>
      <c r="AF154" s="11">
        <v>3.6785975</v>
      </c>
      <c r="AG154" s="11">
        <v>3.6541022000000001</v>
      </c>
      <c r="AH154" s="11">
        <v>3.6310845</v>
      </c>
      <c r="AI154" s="11">
        <v>3.6095153</v>
      </c>
      <c r="AJ154" s="11">
        <v>3.5893652999999999</v>
      </c>
      <c r="AK154" s="11">
        <v>3.5706064</v>
      </c>
      <c r="AL154" s="11">
        <v>3.5532092999999998</v>
      </c>
      <c r="AM154" s="11">
        <v>3.5371450000000002</v>
      </c>
      <c r="AN154" s="11">
        <v>3.5223852</v>
      </c>
      <c r="AO154" s="11">
        <v>3.5088974999999998</v>
      </c>
      <c r="AP154" s="11">
        <v>3.4966363999999999</v>
      </c>
      <c r="AQ154" s="11">
        <v>3.4855537000000001</v>
      </c>
      <c r="AR154" s="11">
        <v>3.4756007000000002</v>
      </c>
      <c r="AS154" s="11">
        <v>3.4667287</v>
      </c>
      <c r="AT154" s="11">
        <v>3.4588895000000002</v>
      </c>
      <c r="AU154" s="11">
        <v>3.4520343000000002</v>
      </c>
      <c r="AV154" s="11">
        <v>3.4461145000000002</v>
      </c>
      <c r="AW154" s="11">
        <v>3.4410816999999998</v>
      </c>
      <c r="AX154" s="11">
        <v>3.4368872000000001</v>
      </c>
      <c r="AY154" s="11">
        <v>3.4334826000000001</v>
      </c>
      <c r="AZ154" s="11">
        <v>3.4308193</v>
      </c>
      <c r="BA154" s="11">
        <v>3.428852</v>
      </c>
      <c r="BB154" s="11">
        <v>3.4275517</v>
      </c>
      <c r="BC154" s="11">
        <v>3.4268942999999998</v>
      </c>
      <c r="BD154" s="11">
        <v>3.4268556999999999</v>
      </c>
      <c r="BE154" s="11">
        <v>3.4274117999999998</v>
      </c>
      <c r="BF154" s="11">
        <v>3.4285383999999999</v>
      </c>
      <c r="BG154" s="11">
        <v>3.4302114000000001</v>
      </c>
      <c r="BH154" s="11">
        <v>3.4324067999999999</v>
      </c>
      <c r="BI154" s="11">
        <v>3.4351003000000002</v>
      </c>
      <c r="BJ154" s="11">
        <v>3.4382679999999999</v>
      </c>
      <c r="BK154" s="11">
        <v>3.4418856999999998</v>
      </c>
      <c r="BL154" s="11">
        <v>3.4459292000000001</v>
      </c>
      <c r="BM154" s="11">
        <v>3.4780464000000002</v>
      </c>
      <c r="BN154" s="11">
        <v>3.5210135</v>
      </c>
    </row>
    <row r="155" spans="1:66" x14ac:dyDescent="0.25">
      <c r="A155" s="5">
        <f t="shared" si="2"/>
        <v>45497</v>
      </c>
      <c r="B155" t="s">
        <v>978</v>
      </c>
      <c r="C155" s="3">
        <v>5.25</v>
      </c>
      <c r="D155" s="3">
        <v>5.2</v>
      </c>
      <c r="E155" s="11">
        <v>5.0852900999999999</v>
      </c>
      <c r="F155" s="11">
        <v>5.0257715000000003</v>
      </c>
      <c r="G155" s="11">
        <v>4.9482910999999996</v>
      </c>
      <c r="H155" s="11">
        <v>4.8596380999999997</v>
      </c>
      <c r="I155" s="11">
        <v>4.7671878000000003</v>
      </c>
      <c r="J155" s="11">
        <v>4.6751506999999997</v>
      </c>
      <c r="K155" s="11">
        <v>4.5860564999999998</v>
      </c>
      <c r="L155" s="11">
        <v>4.5019309999999999</v>
      </c>
      <c r="M155" s="11">
        <v>4.4243610000000002</v>
      </c>
      <c r="N155" s="11">
        <v>4.3541562000000003</v>
      </c>
      <c r="O155" s="11">
        <v>4.2912432999999996</v>
      </c>
      <c r="P155" s="11">
        <v>4.2350801000000002</v>
      </c>
      <c r="Q155" s="11">
        <v>4.1838109000000001</v>
      </c>
      <c r="R155" s="11">
        <v>4.1364627</v>
      </c>
      <c r="S155" s="11">
        <v>4.0923948000000001</v>
      </c>
      <c r="T155" s="11">
        <v>4.0509649000000003</v>
      </c>
      <c r="U155" s="11">
        <v>4.0115308000000001</v>
      </c>
      <c r="V155" s="11">
        <v>3.9734517999999999</v>
      </c>
      <c r="W155" s="11">
        <v>3.9361845999999998</v>
      </c>
      <c r="X155" s="11">
        <v>3.8997465999999998</v>
      </c>
      <c r="Y155" s="11">
        <v>3.8643537000000001</v>
      </c>
      <c r="Z155" s="11">
        <v>3.8302204999999998</v>
      </c>
      <c r="AA155" s="11">
        <v>3.7975618</v>
      </c>
      <c r="AB155" s="11">
        <v>3.7665937</v>
      </c>
      <c r="AC155" s="11">
        <v>3.7374866</v>
      </c>
      <c r="AD155" s="11">
        <v>3.7102344999999999</v>
      </c>
      <c r="AE155" s="11">
        <v>3.6847880000000002</v>
      </c>
      <c r="AF155" s="11">
        <v>3.6610968000000002</v>
      </c>
      <c r="AG155" s="11">
        <v>3.6391108000000001</v>
      </c>
      <c r="AH155" s="11">
        <v>3.6187805000000002</v>
      </c>
      <c r="AI155" s="11">
        <v>3.6000554999999999</v>
      </c>
      <c r="AJ155" s="11">
        <v>3.5828858000000001</v>
      </c>
      <c r="AK155" s="11">
        <v>3.5672218999999998</v>
      </c>
      <c r="AL155" s="11">
        <v>3.5530134000000002</v>
      </c>
      <c r="AM155" s="11">
        <v>3.5402103</v>
      </c>
      <c r="AN155" s="11">
        <v>3.5287628999999998</v>
      </c>
      <c r="AO155" s="11">
        <v>3.5186191</v>
      </c>
      <c r="AP155" s="11">
        <v>3.5097168000000001</v>
      </c>
      <c r="AQ155" s="11">
        <v>3.5019914000000001</v>
      </c>
      <c r="AR155" s="11">
        <v>3.4953777000000001</v>
      </c>
      <c r="AS155" s="11">
        <v>3.4898109000000002</v>
      </c>
      <c r="AT155" s="11">
        <v>3.4852259999999999</v>
      </c>
      <c r="AU155" s="11">
        <v>3.4815581999999998</v>
      </c>
      <c r="AV155" s="11">
        <v>3.4787423999999998</v>
      </c>
      <c r="AW155" s="11">
        <v>3.4767138000000002</v>
      </c>
      <c r="AX155" s="11">
        <v>3.4754075000000002</v>
      </c>
      <c r="AY155" s="11">
        <v>3.4747585000000001</v>
      </c>
      <c r="AZ155" s="11">
        <v>3.4747018000000001</v>
      </c>
      <c r="BA155" s="11">
        <v>3.4751794999999999</v>
      </c>
      <c r="BB155" s="11">
        <v>3.4761639</v>
      </c>
      <c r="BC155" s="11">
        <v>3.4776354999999999</v>
      </c>
      <c r="BD155" s="11">
        <v>3.4795753</v>
      </c>
      <c r="BE155" s="11">
        <v>3.4819637999999999</v>
      </c>
      <c r="BF155" s="11">
        <v>3.4847817000000001</v>
      </c>
      <c r="BG155" s="11">
        <v>3.4880097000000001</v>
      </c>
      <c r="BH155" s="11">
        <v>3.4916285999999999</v>
      </c>
      <c r="BI155" s="11">
        <v>3.495619</v>
      </c>
      <c r="BJ155" s="11">
        <v>3.4999615999999998</v>
      </c>
      <c r="BK155" s="11">
        <v>3.5046371999999999</v>
      </c>
      <c r="BL155" s="11">
        <v>3.5096264000000001</v>
      </c>
      <c r="BM155" s="11">
        <v>3.5453804</v>
      </c>
      <c r="BN155" s="11">
        <v>3.5894658000000002</v>
      </c>
    </row>
    <row r="156" spans="1:66" x14ac:dyDescent="0.25">
      <c r="A156" s="5">
        <f t="shared" si="2"/>
        <v>45498</v>
      </c>
      <c r="B156" t="s">
        <v>979</v>
      </c>
      <c r="C156" s="3">
        <v>5.25</v>
      </c>
      <c r="D156" s="3">
        <v>5.2</v>
      </c>
      <c r="E156" s="11">
        <v>5.0689660999999999</v>
      </c>
      <c r="F156" s="11">
        <v>5.0079580999999997</v>
      </c>
      <c r="G156" s="11">
        <v>4.9291099000000003</v>
      </c>
      <c r="H156" s="11">
        <v>4.8394120000000003</v>
      </c>
      <c r="I156" s="11">
        <v>4.7458805000000002</v>
      </c>
      <c r="J156" s="11">
        <v>4.6521197000000001</v>
      </c>
      <c r="K156" s="11">
        <v>4.5602238000000002</v>
      </c>
      <c r="L156" s="11">
        <v>4.4721798000000001</v>
      </c>
      <c r="M156" s="11">
        <v>4.3896138000000002</v>
      </c>
      <c r="N156" s="11">
        <v>4.3135431999999998</v>
      </c>
      <c r="O156" s="11">
        <v>4.2444689000000002</v>
      </c>
      <c r="P156" s="11">
        <v>4.182455</v>
      </c>
      <c r="Q156" s="11">
        <v>4.1269410000000004</v>
      </c>
      <c r="R156" s="11">
        <v>4.0770783000000002</v>
      </c>
      <c r="S156" s="11">
        <v>4.0319821999999998</v>
      </c>
      <c r="T156" s="11">
        <v>3.9907663000000002</v>
      </c>
      <c r="U156" s="11">
        <v>3.9525446</v>
      </c>
      <c r="V156" s="11">
        <v>3.9164322</v>
      </c>
      <c r="W156" s="11">
        <v>3.8816673000000002</v>
      </c>
      <c r="X156" s="11">
        <v>3.8481257000000002</v>
      </c>
      <c r="Y156" s="11">
        <v>3.8158884</v>
      </c>
      <c r="Z156" s="11">
        <v>3.7850348</v>
      </c>
      <c r="AA156" s="11">
        <v>3.7556446999999999</v>
      </c>
      <c r="AB156" s="11">
        <v>3.7277988</v>
      </c>
      <c r="AC156" s="11">
        <v>3.7015606000000001</v>
      </c>
      <c r="AD156" s="11">
        <v>3.676914</v>
      </c>
      <c r="AE156" s="11">
        <v>3.6538198999999998</v>
      </c>
      <c r="AF156" s="11">
        <v>3.6322380999999999</v>
      </c>
      <c r="AG156" s="11">
        <v>3.6121287</v>
      </c>
      <c r="AH156" s="11">
        <v>3.5934523</v>
      </c>
      <c r="AI156" s="11">
        <v>3.5761690000000002</v>
      </c>
      <c r="AJ156" s="11">
        <v>3.5602385999999999</v>
      </c>
      <c r="AK156" s="11">
        <v>3.5456218000000002</v>
      </c>
      <c r="AL156" s="11">
        <v>3.5322784999999999</v>
      </c>
      <c r="AM156" s="11">
        <v>3.5201690000000001</v>
      </c>
      <c r="AN156" s="11">
        <v>3.5092534999999998</v>
      </c>
      <c r="AO156" s="11">
        <v>3.4994903000000002</v>
      </c>
      <c r="AP156" s="11">
        <v>3.4908286999999998</v>
      </c>
      <c r="AQ156" s="11">
        <v>3.4832158</v>
      </c>
      <c r="AR156" s="11">
        <v>3.4765986999999998</v>
      </c>
      <c r="AS156" s="11">
        <v>3.4709243000000001</v>
      </c>
      <c r="AT156" s="11">
        <v>3.4661396999999998</v>
      </c>
      <c r="AU156" s="11">
        <v>3.4621919999999999</v>
      </c>
      <c r="AV156" s="11">
        <v>3.4590280999999998</v>
      </c>
      <c r="AW156" s="11">
        <v>3.4565950999999999</v>
      </c>
      <c r="AX156" s="11">
        <v>3.4548401000000002</v>
      </c>
      <c r="AY156" s="11">
        <v>3.4537100000000001</v>
      </c>
      <c r="AZ156" s="11">
        <v>3.4531518999999999</v>
      </c>
      <c r="BA156" s="11">
        <v>3.4531187000000001</v>
      </c>
      <c r="BB156" s="11">
        <v>3.4535884000000001</v>
      </c>
      <c r="BC156" s="11">
        <v>3.4545463999999999</v>
      </c>
      <c r="BD156" s="11">
        <v>3.4559779000000002</v>
      </c>
      <c r="BE156" s="11">
        <v>3.4578680999999998</v>
      </c>
      <c r="BF156" s="11">
        <v>3.4602024</v>
      </c>
      <c r="BG156" s="11">
        <v>3.4629658000000001</v>
      </c>
      <c r="BH156" s="11">
        <v>3.4661436999999999</v>
      </c>
      <c r="BI156" s="11">
        <v>3.4697212999999998</v>
      </c>
      <c r="BJ156" s="11">
        <v>3.4736839000000002</v>
      </c>
      <c r="BK156" s="11">
        <v>3.4780167</v>
      </c>
      <c r="BL156" s="11">
        <v>3.4827048</v>
      </c>
      <c r="BM156" s="11">
        <v>3.5175762000000002</v>
      </c>
      <c r="BN156" s="11">
        <v>3.5621589999999999</v>
      </c>
    </row>
    <row r="157" spans="1:66" x14ac:dyDescent="0.25">
      <c r="A157" s="5">
        <f t="shared" si="2"/>
        <v>45499</v>
      </c>
      <c r="B157" t="s">
        <v>980</v>
      </c>
      <c r="C157" s="3">
        <v>5.25</v>
      </c>
      <c r="D157" s="3">
        <v>5.2</v>
      </c>
      <c r="E157" s="11">
        <v>5.0535648999999996</v>
      </c>
      <c r="F157" s="11">
        <v>4.9945594</v>
      </c>
      <c r="G157" s="11">
        <v>4.9153425000000004</v>
      </c>
      <c r="H157" s="11">
        <v>4.8232967999999996</v>
      </c>
      <c r="I157" s="11">
        <v>4.7269703999999999</v>
      </c>
      <c r="J157" s="11">
        <v>4.6308381000000001</v>
      </c>
      <c r="K157" s="11">
        <v>4.5374208999999999</v>
      </c>
      <c r="L157" s="11">
        <v>4.4487731999999998</v>
      </c>
      <c r="M157" s="11">
        <v>4.3662561000000002</v>
      </c>
      <c r="N157" s="11">
        <v>4.2907276999999997</v>
      </c>
      <c r="O157" s="11">
        <v>4.2221865000000003</v>
      </c>
      <c r="P157" s="11">
        <v>4.1601989000000001</v>
      </c>
      <c r="Q157" s="11">
        <v>4.1035007999999999</v>
      </c>
      <c r="R157" s="11">
        <v>4.0513526000000004</v>
      </c>
      <c r="S157" s="11">
        <v>4.0032566999999997</v>
      </c>
      <c r="T157" s="11">
        <v>3.9587137999999999</v>
      </c>
      <c r="U157" s="11">
        <v>3.9172243999999998</v>
      </c>
      <c r="V157" s="11">
        <v>3.8782909000000001</v>
      </c>
      <c r="W157" s="11">
        <v>3.8414807999999998</v>
      </c>
      <c r="X157" s="11">
        <v>3.8066715000000002</v>
      </c>
      <c r="Y157" s="11">
        <v>3.7738317000000001</v>
      </c>
      <c r="Z157" s="11">
        <v>3.7429285999999999</v>
      </c>
      <c r="AA157" s="11">
        <v>3.7139297</v>
      </c>
      <c r="AB157" s="11">
        <v>3.6868034000000001</v>
      </c>
      <c r="AC157" s="11">
        <v>3.6615106000000002</v>
      </c>
      <c r="AD157" s="11">
        <v>3.6379845999999998</v>
      </c>
      <c r="AE157" s="11">
        <v>3.6161515</v>
      </c>
      <c r="AF157" s="11">
        <v>3.5959368</v>
      </c>
      <c r="AG157" s="11">
        <v>3.5772659</v>
      </c>
      <c r="AH157" s="11">
        <v>3.5600649999999998</v>
      </c>
      <c r="AI157" s="11">
        <v>3.5442594000000001</v>
      </c>
      <c r="AJ157" s="11">
        <v>3.5297746999999999</v>
      </c>
      <c r="AK157" s="11">
        <v>3.5165369000000002</v>
      </c>
      <c r="AL157" s="11">
        <v>3.5044715000000002</v>
      </c>
      <c r="AM157" s="11">
        <v>3.4935040000000002</v>
      </c>
      <c r="AN157" s="11">
        <v>3.4835604</v>
      </c>
      <c r="AO157" s="11">
        <v>3.4745724</v>
      </c>
      <c r="AP157" s="11">
        <v>3.4664963000000002</v>
      </c>
      <c r="AQ157" s="11">
        <v>3.4592949000000002</v>
      </c>
      <c r="AR157" s="11">
        <v>3.4529306000000002</v>
      </c>
      <c r="AS157" s="11">
        <v>3.4473660000000002</v>
      </c>
      <c r="AT157" s="11">
        <v>3.4425637999999998</v>
      </c>
      <c r="AU157" s="11">
        <v>3.4384863999999999</v>
      </c>
      <c r="AV157" s="11">
        <v>3.4350965000000002</v>
      </c>
      <c r="AW157" s="11">
        <v>3.4323565999999999</v>
      </c>
      <c r="AX157" s="11">
        <v>3.4302294</v>
      </c>
      <c r="AY157" s="11">
        <v>3.4286772999999999</v>
      </c>
      <c r="AZ157" s="11">
        <v>3.4276629999999999</v>
      </c>
      <c r="BA157" s="11">
        <v>3.4271528999999998</v>
      </c>
      <c r="BB157" s="11">
        <v>3.4271307000000002</v>
      </c>
      <c r="BC157" s="11">
        <v>3.4275847000000002</v>
      </c>
      <c r="BD157" s="11">
        <v>3.4285033</v>
      </c>
      <c r="BE157" s="11">
        <v>3.4298747999999999</v>
      </c>
      <c r="BF157" s="11">
        <v>3.4316876999999999</v>
      </c>
      <c r="BG157" s="11">
        <v>3.4339303000000001</v>
      </c>
      <c r="BH157" s="11">
        <v>3.436591</v>
      </c>
      <c r="BI157" s="11">
        <v>3.4396580999999999</v>
      </c>
      <c r="BJ157" s="11">
        <v>3.4431199000000001</v>
      </c>
      <c r="BK157" s="11">
        <v>3.4469650000000001</v>
      </c>
      <c r="BL157" s="11">
        <v>3.4511816</v>
      </c>
      <c r="BM157" s="11">
        <v>3.4836754000000001</v>
      </c>
      <c r="BN157" s="11">
        <v>3.5268777</v>
      </c>
    </row>
    <row r="158" spans="1:66" x14ac:dyDescent="0.25">
      <c r="A158" s="5">
        <f t="shared" si="2"/>
        <v>45502</v>
      </c>
      <c r="B158" t="s">
        <v>981</v>
      </c>
      <c r="C158" s="3">
        <v>5.25</v>
      </c>
      <c r="D158" s="3">
        <v>5.2</v>
      </c>
      <c r="E158" s="11">
        <v>5.0569388999999996</v>
      </c>
      <c r="F158" s="11">
        <v>4.9876402000000004</v>
      </c>
      <c r="G158" s="11">
        <v>4.9042190000000003</v>
      </c>
      <c r="H158" s="11">
        <v>4.8111968000000003</v>
      </c>
      <c r="I158" s="11">
        <v>4.7151489</v>
      </c>
      <c r="J158" s="11">
        <v>4.6192462000000001</v>
      </c>
      <c r="K158" s="11">
        <v>4.5258589000000002</v>
      </c>
      <c r="L158" s="11">
        <v>4.4376597000000002</v>
      </c>
      <c r="M158" s="11">
        <v>4.3571058999999996</v>
      </c>
      <c r="N158" s="11">
        <v>4.2846741000000002</v>
      </c>
      <c r="O158" s="11">
        <v>4.2203496999999999</v>
      </c>
      <c r="P158" s="11">
        <v>4.1630387999999998</v>
      </c>
      <c r="Q158" s="11">
        <v>4.1107351000000003</v>
      </c>
      <c r="R158" s="11">
        <v>4.0624970999999999</v>
      </c>
      <c r="S158" s="11">
        <v>4.0177246000000002</v>
      </c>
      <c r="T158" s="11">
        <v>3.9758155999999998</v>
      </c>
      <c r="U158" s="11">
        <v>3.9361684000000001</v>
      </c>
      <c r="V158" s="11">
        <v>3.8981824999999999</v>
      </c>
      <c r="W158" s="11">
        <v>3.8613564999999999</v>
      </c>
      <c r="X158" s="11">
        <v>3.8256541999999998</v>
      </c>
      <c r="Y158" s="11">
        <v>3.7911757000000001</v>
      </c>
      <c r="Z158" s="11">
        <v>3.7580198</v>
      </c>
      <c r="AA158" s="11">
        <v>3.7262852999999998</v>
      </c>
      <c r="AB158" s="11">
        <v>3.6960722000000001</v>
      </c>
      <c r="AC158" s="11">
        <v>3.6674555999999998</v>
      </c>
      <c r="AD158" s="11">
        <v>3.6404160999999999</v>
      </c>
      <c r="AE158" s="11">
        <v>3.6149116999999999</v>
      </c>
      <c r="AF158" s="11">
        <v>3.5908991000000001</v>
      </c>
      <c r="AG158" s="11">
        <v>3.5683354</v>
      </c>
      <c r="AH158" s="11">
        <v>3.5471783000000001</v>
      </c>
      <c r="AI158" s="11">
        <v>3.5273848999999999</v>
      </c>
      <c r="AJ158" s="11">
        <v>3.508912</v>
      </c>
      <c r="AK158" s="11">
        <v>3.4917174000000002</v>
      </c>
      <c r="AL158" s="11">
        <v>3.4757581000000002</v>
      </c>
      <c r="AM158" s="11">
        <v>3.4609912</v>
      </c>
      <c r="AN158" s="11">
        <v>3.4473742000000001</v>
      </c>
      <c r="AO158" s="11">
        <v>3.4348659000000001</v>
      </c>
      <c r="AP158" s="11">
        <v>3.4234322000000001</v>
      </c>
      <c r="AQ158" s="11">
        <v>3.4130410000000002</v>
      </c>
      <c r="AR158" s="11">
        <v>3.4036599999999999</v>
      </c>
      <c r="AS158" s="11">
        <v>3.3952567</v>
      </c>
      <c r="AT158" s="11">
        <v>3.3877989999999998</v>
      </c>
      <c r="AU158" s="11">
        <v>3.3812546000000001</v>
      </c>
      <c r="AV158" s="11">
        <v>3.3755910999999998</v>
      </c>
      <c r="AW158" s="11">
        <v>3.3707764</v>
      </c>
      <c r="AX158" s="11">
        <v>3.3667780999999999</v>
      </c>
      <c r="AY158" s="11">
        <v>3.3635638000000001</v>
      </c>
      <c r="AZ158" s="11">
        <v>3.3611013999999999</v>
      </c>
      <c r="BA158" s="11">
        <v>3.3593598</v>
      </c>
      <c r="BB158" s="11">
        <v>3.3583147000000002</v>
      </c>
      <c r="BC158" s="11">
        <v>3.3579444000000001</v>
      </c>
      <c r="BD158" s="11">
        <v>3.3582269</v>
      </c>
      <c r="BE158" s="11">
        <v>3.3591403</v>
      </c>
      <c r="BF158" s="11">
        <v>3.3606626999999998</v>
      </c>
      <c r="BG158" s="11">
        <v>3.3627722000000002</v>
      </c>
      <c r="BH158" s="11">
        <v>3.3654468999999998</v>
      </c>
      <c r="BI158" s="11">
        <v>3.3686649000000002</v>
      </c>
      <c r="BJ158" s="11">
        <v>3.3724042000000001</v>
      </c>
      <c r="BK158" s="11">
        <v>3.3766430999999999</v>
      </c>
      <c r="BL158" s="11">
        <v>3.3813594999999999</v>
      </c>
      <c r="BM158" s="11">
        <v>3.4184784000000001</v>
      </c>
      <c r="BN158" s="11">
        <v>3.4673790000000002</v>
      </c>
    </row>
    <row r="159" spans="1:66" x14ac:dyDescent="0.25">
      <c r="A159" s="5">
        <f t="shared" si="2"/>
        <v>45503</v>
      </c>
      <c r="B159" t="s">
        <v>982</v>
      </c>
      <c r="C159" s="3">
        <v>5.25</v>
      </c>
      <c r="D159" s="3">
        <v>5.2</v>
      </c>
      <c r="E159" s="11">
        <v>5.0504036000000001</v>
      </c>
      <c r="F159" s="11">
        <v>4.9843019000000002</v>
      </c>
      <c r="G159" s="11">
        <v>4.9021061000000001</v>
      </c>
      <c r="H159" s="11">
        <v>4.8077537000000001</v>
      </c>
      <c r="I159" s="11">
        <v>4.7082136999999999</v>
      </c>
      <c r="J159" s="11">
        <v>4.6075334000000003</v>
      </c>
      <c r="K159" s="11">
        <v>4.5083491999999996</v>
      </c>
      <c r="L159" s="11">
        <v>4.4136572999999997</v>
      </c>
      <c r="M159" s="11">
        <v>4.3260604999999996</v>
      </c>
      <c r="N159" s="11">
        <v>4.2466629999999999</v>
      </c>
      <c r="O159" s="11">
        <v>4.1761455999999999</v>
      </c>
      <c r="P159" s="11">
        <v>4.1140293999999997</v>
      </c>
      <c r="Q159" s="11">
        <v>4.0582997000000001</v>
      </c>
      <c r="R159" s="11">
        <v>4.0078171999999999</v>
      </c>
      <c r="S159" s="11">
        <v>3.9617722</v>
      </c>
      <c r="T159" s="11">
        <v>3.9193533</v>
      </c>
      <c r="U159" s="11">
        <v>3.8797492</v>
      </c>
      <c r="V159" s="11">
        <v>3.8421501999999998</v>
      </c>
      <c r="W159" s="11">
        <v>3.8058727000000001</v>
      </c>
      <c r="X159" s="11">
        <v>3.7708265999999999</v>
      </c>
      <c r="Y159" s="11">
        <v>3.7370950000000001</v>
      </c>
      <c r="Z159" s="11">
        <v>3.7047595000000002</v>
      </c>
      <c r="AA159" s="11">
        <v>3.6739020999999998</v>
      </c>
      <c r="AB159" s="11">
        <v>3.6446055999999998</v>
      </c>
      <c r="AC159" s="11">
        <v>3.6169313999999999</v>
      </c>
      <c r="AD159" s="11">
        <v>3.5908584000000001</v>
      </c>
      <c r="AE159" s="11">
        <v>3.5663461999999999</v>
      </c>
      <c r="AF159" s="11">
        <v>3.5433533000000002</v>
      </c>
      <c r="AG159" s="11">
        <v>3.5218383000000002</v>
      </c>
      <c r="AH159" s="11">
        <v>3.5017605999999999</v>
      </c>
      <c r="AI159" s="11">
        <v>3.4830787000000001</v>
      </c>
      <c r="AJ159" s="11">
        <v>3.4657513999999998</v>
      </c>
      <c r="AK159" s="11">
        <v>3.4497377999999999</v>
      </c>
      <c r="AL159" s="11">
        <v>3.4349965999999998</v>
      </c>
      <c r="AM159" s="11">
        <v>3.4214864999999999</v>
      </c>
      <c r="AN159" s="11">
        <v>3.4091667000000001</v>
      </c>
      <c r="AO159" s="11">
        <v>3.3979957000000001</v>
      </c>
      <c r="AP159" s="11">
        <v>3.387931</v>
      </c>
      <c r="AQ159" s="11">
        <v>3.3789303999999998</v>
      </c>
      <c r="AR159" s="11">
        <v>3.3709513000000002</v>
      </c>
      <c r="AS159" s="11">
        <v>3.3639511999999998</v>
      </c>
      <c r="AT159" s="11">
        <v>3.3578876000000002</v>
      </c>
      <c r="AU159" s="11">
        <v>3.3527182</v>
      </c>
      <c r="AV159" s="11">
        <v>3.3484001999999999</v>
      </c>
      <c r="AW159" s="11">
        <v>3.3448913999999998</v>
      </c>
      <c r="AX159" s="11">
        <v>3.3421490999999999</v>
      </c>
      <c r="AY159" s="11">
        <v>3.340131</v>
      </c>
      <c r="AZ159" s="11">
        <v>3.3387945000000001</v>
      </c>
      <c r="BA159" s="11">
        <v>3.3381001000000001</v>
      </c>
      <c r="BB159" s="11">
        <v>3.3380234</v>
      </c>
      <c r="BC159" s="11">
        <v>3.3385441999999999</v>
      </c>
      <c r="BD159" s="11">
        <v>3.3396423999999998</v>
      </c>
      <c r="BE159" s="11">
        <v>3.3412978999999998</v>
      </c>
      <c r="BF159" s="11">
        <v>3.3434908000000001</v>
      </c>
      <c r="BG159" s="11">
        <v>3.3462008999999999</v>
      </c>
      <c r="BH159" s="11">
        <v>3.3494081000000002</v>
      </c>
      <c r="BI159" s="11">
        <v>3.3530924</v>
      </c>
      <c r="BJ159" s="11">
        <v>3.3572335999999998</v>
      </c>
      <c r="BK159" s="11">
        <v>3.3618119000000002</v>
      </c>
      <c r="BL159" s="11">
        <v>3.3668068999999998</v>
      </c>
      <c r="BM159" s="11">
        <v>3.4045049999999999</v>
      </c>
      <c r="BN159" s="11">
        <v>3.4527481</v>
      </c>
    </row>
    <row r="160" spans="1:66" x14ac:dyDescent="0.25">
      <c r="A160" s="5">
        <f t="shared" si="2"/>
        <v>45504</v>
      </c>
      <c r="B160" t="s">
        <v>983</v>
      </c>
      <c r="C160" s="3">
        <v>5.25</v>
      </c>
      <c r="D160" s="3">
        <v>5.2</v>
      </c>
      <c r="E160" s="11">
        <v>5.0434858</v>
      </c>
      <c r="F160" s="11">
        <v>4.9766567000000004</v>
      </c>
      <c r="G160" s="11">
        <v>4.8906362000000003</v>
      </c>
      <c r="H160" s="11">
        <v>4.7899273000000004</v>
      </c>
      <c r="I160" s="11">
        <v>4.6838264000000001</v>
      </c>
      <c r="J160" s="11">
        <v>4.5783893999999998</v>
      </c>
      <c r="K160" s="11">
        <v>4.4773398000000002</v>
      </c>
      <c r="L160" s="11">
        <v>4.3834489999999997</v>
      </c>
      <c r="M160" s="11">
        <v>4.2980689999999999</v>
      </c>
      <c r="N160" s="11">
        <v>4.2216317999999999</v>
      </c>
      <c r="O160" s="11">
        <v>4.1537395999999998</v>
      </c>
      <c r="P160" s="11">
        <v>4.0935486000000001</v>
      </c>
      <c r="Q160" s="11">
        <v>4.0386759000000003</v>
      </c>
      <c r="R160" s="11">
        <v>3.9880026000000002</v>
      </c>
      <c r="S160" s="11">
        <v>3.9408492000000002</v>
      </c>
      <c r="T160" s="11">
        <v>3.8965344000000002</v>
      </c>
      <c r="U160" s="11">
        <v>3.8543774000000002</v>
      </c>
      <c r="V160" s="11">
        <v>3.8136983999999998</v>
      </c>
      <c r="W160" s="11">
        <v>3.7739186</v>
      </c>
      <c r="X160" s="11">
        <v>3.7350370000000002</v>
      </c>
      <c r="Y160" s="11">
        <v>3.6972575999999999</v>
      </c>
      <c r="Z160" s="11">
        <v>3.6607829999999999</v>
      </c>
      <c r="AA160" s="11">
        <v>3.6258159999999999</v>
      </c>
      <c r="AB160" s="11">
        <v>3.5925606999999999</v>
      </c>
      <c r="AC160" s="11">
        <v>3.5611790000000001</v>
      </c>
      <c r="AD160" s="11">
        <v>3.5316697000000001</v>
      </c>
      <c r="AE160" s="11">
        <v>3.5039918000000001</v>
      </c>
      <c r="AF160" s="11">
        <v>3.4781032999999999</v>
      </c>
      <c r="AG160" s="11">
        <v>3.4539623000000002</v>
      </c>
      <c r="AH160" s="11">
        <v>3.4315277000000002</v>
      </c>
      <c r="AI160" s="11">
        <v>3.4107574999999999</v>
      </c>
      <c r="AJ160" s="11">
        <v>3.39161</v>
      </c>
      <c r="AK160" s="11">
        <v>3.3740437999999999</v>
      </c>
      <c r="AL160" s="11">
        <v>3.3580171000000001</v>
      </c>
      <c r="AM160" s="11">
        <v>3.3434881000000001</v>
      </c>
      <c r="AN160" s="11">
        <v>3.3304155</v>
      </c>
      <c r="AO160" s="11">
        <v>3.3187541</v>
      </c>
      <c r="AP160" s="11">
        <v>3.3084432000000001</v>
      </c>
      <c r="AQ160" s="11">
        <v>3.2994173999999998</v>
      </c>
      <c r="AR160" s="11">
        <v>3.2916112000000002</v>
      </c>
      <c r="AS160" s="11">
        <v>3.2849588000000001</v>
      </c>
      <c r="AT160" s="11">
        <v>3.2793950000000001</v>
      </c>
      <c r="AU160" s="11">
        <v>3.2748539999999999</v>
      </c>
      <c r="AV160" s="11">
        <v>3.2712704000000001</v>
      </c>
      <c r="AW160" s="11">
        <v>3.2685786999999999</v>
      </c>
      <c r="AX160" s="11">
        <v>3.2667133000000002</v>
      </c>
      <c r="AY160" s="11">
        <v>3.2656087</v>
      </c>
      <c r="AZ160" s="11">
        <v>3.2651994000000002</v>
      </c>
      <c r="BA160" s="11">
        <v>3.2654257000000002</v>
      </c>
      <c r="BB160" s="11">
        <v>3.2662547000000002</v>
      </c>
      <c r="BC160" s="11">
        <v>3.2676606000000001</v>
      </c>
      <c r="BD160" s="11">
        <v>3.2696176000000001</v>
      </c>
      <c r="BE160" s="11">
        <v>3.2721</v>
      </c>
      <c r="BF160" s="11">
        <v>3.2750819</v>
      </c>
      <c r="BG160" s="11">
        <v>3.2785377000000002</v>
      </c>
      <c r="BH160" s="11">
        <v>3.2824415</v>
      </c>
      <c r="BI160" s="11">
        <v>3.2867674999999998</v>
      </c>
      <c r="BJ160" s="11">
        <v>3.2914900999999999</v>
      </c>
      <c r="BK160" s="11">
        <v>3.2965833999999998</v>
      </c>
      <c r="BL160" s="11">
        <v>3.3020217000000001</v>
      </c>
      <c r="BM160" s="11">
        <v>3.3409049999999998</v>
      </c>
      <c r="BN160" s="11">
        <v>3.3884560000000001</v>
      </c>
    </row>
    <row r="161" spans="1:66" x14ac:dyDescent="0.25">
      <c r="A161" s="5">
        <f t="shared" si="2"/>
        <v>45505</v>
      </c>
      <c r="B161" t="s">
        <v>984</v>
      </c>
      <c r="C161" s="3">
        <v>5</v>
      </c>
      <c r="D161" s="3">
        <v>4.95</v>
      </c>
      <c r="E161" s="11">
        <v>4.9511631999999999</v>
      </c>
      <c r="F161" s="11">
        <v>4.8965017</v>
      </c>
      <c r="G161" s="11">
        <v>4.8151389</v>
      </c>
      <c r="H161" s="11">
        <v>4.7114029000000004</v>
      </c>
      <c r="I161" s="11">
        <v>4.5973253999999999</v>
      </c>
      <c r="J161" s="11">
        <v>4.4802739999999996</v>
      </c>
      <c r="K161" s="11">
        <v>4.3650883</v>
      </c>
      <c r="L161" s="11">
        <v>4.2558889999999998</v>
      </c>
      <c r="M161" s="11">
        <v>4.1550716999999997</v>
      </c>
      <c r="N161" s="11">
        <v>4.0639060999999996</v>
      </c>
      <c r="O161" s="11">
        <v>3.9827623999999999</v>
      </c>
      <c r="P161" s="11">
        <v>3.9112572000000001</v>
      </c>
      <c r="Q161" s="11">
        <v>3.8481871999999999</v>
      </c>
      <c r="R161" s="11">
        <v>3.7924213999999998</v>
      </c>
      <c r="S161" s="11">
        <v>3.7428951000000001</v>
      </c>
      <c r="T161" s="11">
        <v>3.6985413999999999</v>
      </c>
      <c r="U161" s="11">
        <v>3.6582940000000002</v>
      </c>
      <c r="V161" s="11">
        <v>3.6210876999999999</v>
      </c>
      <c r="W161" s="11">
        <v>3.5859937</v>
      </c>
      <c r="X161" s="11">
        <v>3.5527885000000001</v>
      </c>
      <c r="Y161" s="11">
        <v>3.5214748999999999</v>
      </c>
      <c r="Z161" s="11">
        <v>3.4920548</v>
      </c>
      <c r="AA161" s="11">
        <v>3.4645301000000002</v>
      </c>
      <c r="AB161" s="11">
        <v>3.4389037999999998</v>
      </c>
      <c r="AC161" s="11">
        <v>3.4151669999999998</v>
      </c>
      <c r="AD161" s="11">
        <v>3.3932598999999999</v>
      </c>
      <c r="AE161" s="11">
        <v>3.3731076</v>
      </c>
      <c r="AF161" s="11">
        <v>3.3546344000000001</v>
      </c>
      <c r="AG161" s="11">
        <v>3.3377648</v>
      </c>
      <c r="AH161" s="11">
        <v>3.3224238000000001</v>
      </c>
      <c r="AI161" s="11">
        <v>3.3085358</v>
      </c>
      <c r="AJ161" s="11">
        <v>3.2960253000000002</v>
      </c>
      <c r="AK161" s="11">
        <v>3.2848172999999998</v>
      </c>
      <c r="AL161" s="11">
        <v>3.2748360999999999</v>
      </c>
      <c r="AM161" s="11">
        <v>3.2660064000000002</v>
      </c>
      <c r="AN161" s="11">
        <v>3.2582529</v>
      </c>
      <c r="AO161" s="11">
        <v>3.2515041</v>
      </c>
      <c r="AP161" s="11">
        <v>3.2457061</v>
      </c>
      <c r="AQ161" s="11">
        <v>3.2408098000000001</v>
      </c>
      <c r="AR161" s="11">
        <v>3.2367661000000001</v>
      </c>
      <c r="AS161" s="11">
        <v>3.2335257999999998</v>
      </c>
      <c r="AT161" s="11">
        <v>3.2310398999999999</v>
      </c>
      <c r="AU161" s="11">
        <v>3.2292592</v>
      </c>
      <c r="AV161" s="11">
        <v>3.2281347</v>
      </c>
      <c r="AW161" s="11">
        <v>3.2276172999999999</v>
      </c>
      <c r="AX161" s="11">
        <v>3.2276577</v>
      </c>
      <c r="AY161" s="11">
        <v>3.2282069999999998</v>
      </c>
      <c r="AZ161" s="11">
        <v>3.2292160000000001</v>
      </c>
      <c r="BA161" s="11">
        <v>3.2306417000000001</v>
      </c>
      <c r="BB161" s="11">
        <v>3.2324684000000001</v>
      </c>
      <c r="BC161" s="11">
        <v>3.2346878999999999</v>
      </c>
      <c r="BD161" s="11">
        <v>3.2372917999999999</v>
      </c>
      <c r="BE161" s="11">
        <v>3.2402719000000002</v>
      </c>
      <c r="BF161" s="11">
        <v>3.2436199000000001</v>
      </c>
      <c r="BG161" s="11">
        <v>3.2473276000000002</v>
      </c>
      <c r="BH161" s="11">
        <v>3.2513868000000001</v>
      </c>
      <c r="BI161" s="11">
        <v>3.255789</v>
      </c>
      <c r="BJ161" s="11">
        <v>3.2605262000000002</v>
      </c>
      <c r="BK161" s="11">
        <v>3.26559</v>
      </c>
      <c r="BL161" s="11">
        <v>3.270972</v>
      </c>
      <c r="BM161" s="11">
        <v>3.3094323000000001</v>
      </c>
      <c r="BN161" s="11">
        <v>3.3569376000000002</v>
      </c>
    </row>
    <row r="162" spans="1:66" x14ac:dyDescent="0.25">
      <c r="A162" s="5">
        <f t="shared" si="2"/>
        <v>45506</v>
      </c>
      <c r="B162" t="s">
        <v>985</v>
      </c>
      <c r="C162" s="3">
        <v>5</v>
      </c>
      <c r="D162" s="3">
        <v>4.95</v>
      </c>
      <c r="E162" s="11">
        <v>4.9336992000000004</v>
      </c>
      <c r="F162" s="11">
        <v>4.8468581999999998</v>
      </c>
      <c r="G162" s="11">
        <v>4.7400352999999997</v>
      </c>
      <c r="H162" s="11">
        <v>4.6171227000000004</v>
      </c>
      <c r="I162" s="11">
        <v>4.4897308000000002</v>
      </c>
      <c r="J162" s="11">
        <v>4.3641188</v>
      </c>
      <c r="K162" s="11">
        <v>4.2443542000000001</v>
      </c>
      <c r="L162" s="11">
        <v>4.1339658999999997</v>
      </c>
      <c r="M162" s="11">
        <v>4.0345336999999999</v>
      </c>
      <c r="N162" s="11">
        <v>3.9465094999999999</v>
      </c>
      <c r="O162" s="11">
        <v>3.8697013999999998</v>
      </c>
      <c r="P162" s="11">
        <v>3.8030278000000002</v>
      </c>
      <c r="Q162" s="11">
        <v>3.7448106999999999</v>
      </c>
      <c r="R162" s="11">
        <v>3.6938624999999998</v>
      </c>
      <c r="S162" s="11">
        <v>3.6491874000000002</v>
      </c>
      <c r="T162" s="11">
        <v>3.6097876000000002</v>
      </c>
      <c r="U162" s="11">
        <v>3.5746655000000001</v>
      </c>
      <c r="V162" s="11">
        <v>3.5428250999999999</v>
      </c>
      <c r="W162" s="11">
        <v>3.5133842999999998</v>
      </c>
      <c r="X162" s="11">
        <v>3.4859971999999999</v>
      </c>
      <c r="Y162" s="11">
        <v>3.4604742000000002</v>
      </c>
      <c r="Z162" s="11">
        <v>3.4366248000000001</v>
      </c>
      <c r="AA162" s="11">
        <v>3.4142584</v>
      </c>
      <c r="AB162" s="11">
        <v>3.3931852999999998</v>
      </c>
      <c r="AC162" s="11">
        <v>3.3732400999999999</v>
      </c>
      <c r="AD162" s="11">
        <v>3.354368</v>
      </c>
      <c r="AE162" s="11">
        <v>3.3365455000000002</v>
      </c>
      <c r="AF162" s="11">
        <v>3.3197483999999999</v>
      </c>
      <c r="AG162" s="11">
        <v>3.3039524999999998</v>
      </c>
      <c r="AH162" s="11">
        <v>3.2891341000000001</v>
      </c>
      <c r="AI162" s="11">
        <v>3.2752691999999999</v>
      </c>
      <c r="AJ162" s="11">
        <v>3.2623335999999998</v>
      </c>
      <c r="AK162" s="11">
        <v>3.2503034999999998</v>
      </c>
      <c r="AL162" s="11">
        <v>3.2391548000000001</v>
      </c>
      <c r="AM162" s="11">
        <v>3.2288635999999999</v>
      </c>
      <c r="AN162" s="11">
        <v>3.2194058000000001</v>
      </c>
      <c r="AO162" s="11">
        <v>3.2107583000000002</v>
      </c>
      <c r="AP162" s="11">
        <v>3.2029006</v>
      </c>
      <c r="AQ162" s="11">
        <v>3.1958131000000001</v>
      </c>
      <c r="AR162" s="11">
        <v>3.1894760999999998</v>
      </c>
      <c r="AS162" s="11">
        <v>3.1838698999999999</v>
      </c>
      <c r="AT162" s="11">
        <v>3.1789751000000002</v>
      </c>
      <c r="AU162" s="11">
        <v>3.1747717999999998</v>
      </c>
      <c r="AV162" s="11">
        <v>3.1712405000000001</v>
      </c>
      <c r="AW162" s="11">
        <v>3.1683614000000002</v>
      </c>
      <c r="AX162" s="11">
        <v>3.166115</v>
      </c>
      <c r="AY162" s="11">
        <v>3.1644815999999998</v>
      </c>
      <c r="AZ162" s="11">
        <v>3.1634414999999998</v>
      </c>
      <c r="BA162" s="11">
        <v>3.162976</v>
      </c>
      <c r="BB162" s="11">
        <v>3.1630699</v>
      </c>
      <c r="BC162" s="11">
        <v>3.1637092999999998</v>
      </c>
      <c r="BD162" s="11">
        <v>3.1648801</v>
      </c>
      <c r="BE162" s="11">
        <v>3.1665681999999999</v>
      </c>
      <c r="BF162" s="11">
        <v>3.1687596</v>
      </c>
      <c r="BG162" s="11">
        <v>3.1714403</v>
      </c>
      <c r="BH162" s="11">
        <v>3.1745961999999999</v>
      </c>
      <c r="BI162" s="11">
        <v>3.1782132999999999</v>
      </c>
      <c r="BJ162" s="11">
        <v>3.1822775999999999</v>
      </c>
      <c r="BK162" s="11">
        <v>3.1867749000000001</v>
      </c>
      <c r="BL162" s="11">
        <v>3.1916913</v>
      </c>
      <c r="BM162" s="11">
        <v>3.2292334</v>
      </c>
      <c r="BN162" s="11">
        <v>3.2785025000000001</v>
      </c>
    </row>
    <row r="163" spans="1:66" x14ac:dyDescent="0.25">
      <c r="A163" s="5">
        <f t="shared" si="2"/>
        <v>45509</v>
      </c>
      <c r="B163" t="s">
        <v>986</v>
      </c>
      <c r="C163" s="3">
        <v>5</v>
      </c>
      <c r="D163" s="3">
        <v>4.95</v>
      </c>
      <c r="E163" s="11">
        <v>4.9285021000000002</v>
      </c>
      <c r="F163" s="11">
        <v>4.8506874</v>
      </c>
      <c r="G163" s="11">
        <v>4.7511882999999999</v>
      </c>
      <c r="H163" s="11">
        <v>4.6309768</v>
      </c>
      <c r="I163" s="11">
        <v>4.5047240999999998</v>
      </c>
      <c r="J163" s="11">
        <v>4.3819469</v>
      </c>
      <c r="K163" s="11">
        <v>4.2684736000000001</v>
      </c>
      <c r="L163" s="11">
        <v>4.1675591000000001</v>
      </c>
      <c r="M163" s="11">
        <v>4.0803681999999997</v>
      </c>
      <c r="N163" s="11">
        <v>4.0059836000000004</v>
      </c>
      <c r="O163" s="11">
        <v>3.9433682000000001</v>
      </c>
      <c r="P163" s="11">
        <v>3.8901843</v>
      </c>
      <c r="Q163" s="11">
        <v>3.8432604000000001</v>
      </c>
      <c r="R163" s="11">
        <v>3.8012142999999998</v>
      </c>
      <c r="S163" s="11">
        <v>3.7631877</v>
      </c>
      <c r="T163" s="11">
        <v>3.7283208000000001</v>
      </c>
      <c r="U163" s="11">
        <v>3.6957540999999998</v>
      </c>
      <c r="V163" s="11">
        <v>3.6646291</v>
      </c>
      <c r="W163" s="11">
        <v>3.6342257</v>
      </c>
      <c r="X163" s="11">
        <v>3.6044719000000001</v>
      </c>
      <c r="Y163" s="11">
        <v>3.5754847000000001</v>
      </c>
      <c r="Z163" s="11">
        <v>3.5473797</v>
      </c>
      <c r="AA163" s="11">
        <v>3.5202727</v>
      </c>
      <c r="AB163" s="11">
        <v>3.4942804999999999</v>
      </c>
      <c r="AC163" s="11">
        <v>3.4694970000000001</v>
      </c>
      <c r="AD163" s="11">
        <v>3.4459290999999999</v>
      </c>
      <c r="AE163" s="11">
        <v>3.4235625000000001</v>
      </c>
      <c r="AF163" s="11">
        <v>3.4023819999999998</v>
      </c>
      <c r="AG163" s="11">
        <v>3.3823726999999999</v>
      </c>
      <c r="AH163" s="11">
        <v>3.3635202</v>
      </c>
      <c r="AI163" s="11">
        <v>3.3458095000000001</v>
      </c>
      <c r="AJ163" s="11">
        <v>3.3292256999999998</v>
      </c>
      <c r="AK163" s="11">
        <v>3.3137542</v>
      </c>
      <c r="AL163" s="11">
        <v>3.2993801999999999</v>
      </c>
      <c r="AM163" s="11">
        <v>3.2860885999999998</v>
      </c>
      <c r="AN163" s="11">
        <v>3.2738649999999998</v>
      </c>
      <c r="AO163" s="11">
        <v>3.2626916000000001</v>
      </c>
      <c r="AP163" s="11">
        <v>3.2525398999999999</v>
      </c>
      <c r="AQ163" s="11">
        <v>3.2433789000000002</v>
      </c>
      <c r="AR163" s="11">
        <v>3.2351771999999999</v>
      </c>
      <c r="AS163" s="11">
        <v>3.2279034000000002</v>
      </c>
      <c r="AT163" s="11">
        <v>3.2215265999999998</v>
      </c>
      <c r="AU163" s="11">
        <v>3.2160153</v>
      </c>
      <c r="AV163" s="11">
        <v>3.2113383</v>
      </c>
      <c r="AW163" s="11">
        <v>3.2074644999999999</v>
      </c>
      <c r="AX163" s="11">
        <v>3.2043624999999998</v>
      </c>
      <c r="AY163" s="11">
        <v>3.2020010999999999</v>
      </c>
      <c r="AZ163" s="11">
        <v>3.2003490999999999</v>
      </c>
      <c r="BA163" s="11">
        <v>3.1993763</v>
      </c>
      <c r="BB163" s="11">
        <v>3.1990582999999999</v>
      </c>
      <c r="BC163" s="11">
        <v>3.1993727000000001</v>
      </c>
      <c r="BD163" s="11">
        <v>3.2002969999999999</v>
      </c>
      <c r="BE163" s="11">
        <v>3.2018087999999998</v>
      </c>
      <c r="BF163" s="11">
        <v>3.2038856999999998</v>
      </c>
      <c r="BG163" s="11">
        <v>3.2065051000000002</v>
      </c>
      <c r="BH163" s="11">
        <v>3.2096447000000001</v>
      </c>
      <c r="BI163" s="11">
        <v>3.2132819000000001</v>
      </c>
      <c r="BJ163" s="11">
        <v>3.2173943</v>
      </c>
      <c r="BK163" s="11">
        <v>3.2219595999999999</v>
      </c>
      <c r="BL163" s="11">
        <v>3.2269551999999999</v>
      </c>
      <c r="BM163" s="11">
        <v>3.2648616000000001</v>
      </c>
      <c r="BN163" s="11">
        <v>3.3135390999999998</v>
      </c>
    </row>
    <row r="164" spans="1:66" x14ac:dyDescent="0.25">
      <c r="A164" s="5">
        <f t="shared" si="2"/>
        <v>45510</v>
      </c>
      <c r="B164" t="s">
        <v>987</v>
      </c>
      <c r="C164" s="3">
        <v>5</v>
      </c>
      <c r="D164" s="3">
        <v>4.95</v>
      </c>
      <c r="E164" s="11">
        <v>4.9313586999999997</v>
      </c>
      <c r="F164" s="11">
        <v>4.8475462</v>
      </c>
      <c r="G164" s="11">
        <v>4.7457016999999997</v>
      </c>
      <c r="H164" s="11">
        <v>4.6306592999999996</v>
      </c>
      <c r="I164" s="11">
        <v>4.5126644000000002</v>
      </c>
      <c r="J164" s="11">
        <v>4.3962797</v>
      </c>
      <c r="K164" s="11">
        <v>4.2848573999999999</v>
      </c>
      <c r="L164" s="11">
        <v>4.1821384999999998</v>
      </c>
      <c r="M164" s="11">
        <v>4.0908045</v>
      </c>
      <c r="N164" s="11">
        <v>4.0118768999999999</v>
      </c>
      <c r="O164" s="11">
        <v>3.9453583999999999</v>
      </c>
      <c r="P164" s="11">
        <v>3.8896861999999999</v>
      </c>
      <c r="Q164" s="11">
        <v>3.8416264</v>
      </c>
      <c r="R164" s="11">
        <v>3.7995695999999999</v>
      </c>
      <c r="S164" s="11">
        <v>3.7624418999999998</v>
      </c>
      <c r="T164" s="11">
        <v>3.729168</v>
      </c>
      <c r="U164" s="11">
        <v>3.6986726000000001</v>
      </c>
      <c r="V164" s="11">
        <v>3.6698814999999998</v>
      </c>
      <c r="W164" s="11">
        <v>3.6418879999999998</v>
      </c>
      <c r="X164" s="11">
        <v>3.6145672000000002</v>
      </c>
      <c r="Y164" s="11">
        <v>3.5880215</v>
      </c>
      <c r="Z164" s="11">
        <v>3.5623524</v>
      </c>
      <c r="AA164" s="11">
        <v>3.5376615999999999</v>
      </c>
      <c r="AB164" s="11">
        <v>3.5140514</v>
      </c>
      <c r="AC164" s="11">
        <v>3.4916040000000002</v>
      </c>
      <c r="AD164" s="11">
        <v>3.4703235000000001</v>
      </c>
      <c r="AE164" s="11">
        <v>3.4501955999999998</v>
      </c>
      <c r="AF164" s="11">
        <v>3.4312051000000001</v>
      </c>
      <c r="AG164" s="11">
        <v>3.4133366000000001</v>
      </c>
      <c r="AH164" s="11">
        <v>3.3965757000000001</v>
      </c>
      <c r="AI164" s="11">
        <v>3.3809071999999998</v>
      </c>
      <c r="AJ164" s="11">
        <v>3.3663159</v>
      </c>
      <c r="AK164" s="11">
        <v>3.3527871999999999</v>
      </c>
      <c r="AL164" s="11">
        <v>3.3403059000000002</v>
      </c>
      <c r="AM164" s="11">
        <v>3.3288570000000002</v>
      </c>
      <c r="AN164" s="11">
        <v>3.3184257000000001</v>
      </c>
      <c r="AO164" s="11">
        <v>3.3089933</v>
      </c>
      <c r="AP164" s="11">
        <v>3.3005262000000002</v>
      </c>
      <c r="AQ164" s="11">
        <v>3.2929878000000001</v>
      </c>
      <c r="AR164" s="11">
        <v>3.2863408000000001</v>
      </c>
      <c r="AS164" s="11">
        <v>3.2805482000000001</v>
      </c>
      <c r="AT164" s="11">
        <v>3.2755730000000001</v>
      </c>
      <c r="AU164" s="11">
        <v>3.2713782999999999</v>
      </c>
      <c r="AV164" s="11">
        <v>3.2679269</v>
      </c>
      <c r="AW164" s="11">
        <v>3.2651819</v>
      </c>
      <c r="AX164" s="11">
        <v>3.2631062000000002</v>
      </c>
      <c r="AY164" s="11">
        <v>3.2616629000000001</v>
      </c>
      <c r="AZ164" s="11">
        <v>3.2608147999999999</v>
      </c>
      <c r="BA164" s="11">
        <v>3.2605278000000002</v>
      </c>
      <c r="BB164" s="11">
        <v>3.2607811</v>
      </c>
      <c r="BC164" s="11">
        <v>3.2615582000000001</v>
      </c>
      <c r="BD164" s="11">
        <v>3.2628423</v>
      </c>
      <c r="BE164" s="11">
        <v>3.2646169</v>
      </c>
      <c r="BF164" s="11">
        <v>3.2668655000000002</v>
      </c>
      <c r="BG164" s="11">
        <v>3.2695713</v>
      </c>
      <c r="BH164" s="11">
        <v>3.2727178000000001</v>
      </c>
      <c r="BI164" s="11">
        <v>3.2762883</v>
      </c>
      <c r="BJ164" s="11">
        <v>3.2802663000000001</v>
      </c>
      <c r="BK164" s="11">
        <v>3.2846351</v>
      </c>
      <c r="BL164" s="11">
        <v>3.2893781999999998</v>
      </c>
      <c r="BM164" s="11">
        <v>3.324865</v>
      </c>
      <c r="BN164" s="11">
        <v>3.3702426999999999</v>
      </c>
    </row>
    <row r="165" spans="1:66" x14ac:dyDescent="0.25">
      <c r="A165" s="5">
        <f t="shared" si="2"/>
        <v>45511</v>
      </c>
      <c r="B165" t="s">
        <v>988</v>
      </c>
      <c r="C165" s="3">
        <v>5</v>
      </c>
      <c r="D165" s="3">
        <v>4.95</v>
      </c>
      <c r="E165" s="11">
        <v>4.9300408999999998</v>
      </c>
      <c r="F165" s="11">
        <v>4.8445467999999998</v>
      </c>
      <c r="G165" s="11">
        <v>4.7397866000000004</v>
      </c>
      <c r="H165" s="11">
        <v>4.6198125000000001</v>
      </c>
      <c r="I165" s="11">
        <v>4.4968938999999999</v>
      </c>
      <c r="J165" s="11">
        <v>4.3768443000000001</v>
      </c>
      <c r="K165" s="11">
        <v>4.2637269</v>
      </c>
      <c r="L165" s="11">
        <v>4.1613049999999996</v>
      </c>
      <c r="M165" s="11">
        <v>4.0713486000000003</v>
      </c>
      <c r="N165" s="11">
        <v>3.9943317</v>
      </c>
      <c r="O165" s="11">
        <v>3.9293577000000002</v>
      </c>
      <c r="P165" s="11">
        <v>3.8748664000000002</v>
      </c>
      <c r="Q165" s="11">
        <v>3.8276108999999998</v>
      </c>
      <c r="R165" s="11">
        <v>3.7860174999999998</v>
      </c>
      <c r="S165" s="11">
        <v>3.7490690999999998</v>
      </c>
      <c r="T165" s="11">
        <v>3.7157474000000001</v>
      </c>
      <c r="U165" s="11">
        <v>3.6850341000000002</v>
      </c>
      <c r="V165" s="11">
        <v>3.6559119999999998</v>
      </c>
      <c r="W165" s="11">
        <v>3.6274999999999999</v>
      </c>
      <c r="X165" s="11">
        <v>3.5996931999999999</v>
      </c>
      <c r="Y165" s="11">
        <v>3.5726607000000001</v>
      </c>
      <c r="Z165" s="11">
        <v>3.5465710000000001</v>
      </c>
      <c r="AA165" s="11">
        <v>3.5215926999999998</v>
      </c>
      <c r="AB165" s="11">
        <v>3.4978951</v>
      </c>
      <c r="AC165" s="11">
        <v>3.4756127999999999</v>
      </c>
      <c r="AD165" s="11">
        <v>3.4547455999999999</v>
      </c>
      <c r="AE165" s="11">
        <v>3.4352597999999999</v>
      </c>
      <c r="AF165" s="11">
        <v>3.4171212</v>
      </c>
      <c r="AG165" s="11">
        <v>3.4002956000000002</v>
      </c>
      <c r="AH165" s="11">
        <v>3.3847494999999999</v>
      </c>
      <c r="AI165" s="11">
        <v>3.3704486</v>
      </c>
      <c r="AJ165" s="11">
        <v>3.3573588000000001</v>
      </c>
      <c r="AK165" s="11">
        <v>3.3454464000000002</v>
      </c>
      <c r="AL165" s="11">
        <v>3.3346773000000001</v>
      </c>
      <c r="AM165" s="11">
        <v>3.3250172999999998</v>
      </c>
      <c r="AN165" s="11">
        <v>3.3164327</v>
      </c>
      <c r="AO165" s="11">
        <v>3.3088871000000002</v>
      </c>
      <c r="AP165" s="11">
        <v>3.3023326000000002</v>
      </c>
      <c r="AQ165" s="11">
        <v>3.2967184999999999</v>
      </c>
      <c r="AR165" s="11">
        <v>3.2919934</v>
      </c>
      <c r="AS165" s="11">
        <v>3.2881062999999999</v>
      </c>
      <c r="AT165" s="11">
        <v>3.2850060999999999</v>
      </c>
      <c r="AU165" s="11">
        <v>3.2826417000000001</v>
      </c>
      <c r="AV165" s="11">
        <v>3.2809621</v>
      </c>
      <c r="AW165" s="11">
        <v>3.2799160000000001</v>
      </c>
      <c r="AX165" s="11">
        <v>3.2794523999999998</v>
      </c>
      <c r="AY165" s="11">
        <v>3.2795203000000002</v>
      </c>
      <c r="AZ165" s="11">
        <v>3.2800685000000001</v>
      </c>
      <c r="BA165" s="11">
        <v>3.2810516999999999</v>
      </c>
      <c r="BB165" s="11">
        <v>3.2824506000000002</v>
      </c>
      <c r="BC165" s="11">
        <v>3.2842530999999999</v>
      </c>
      <c r="BD165" s="11">
        <v>3.2864467999999998</v>
      </c>
      <c r="BE165" s="11">
        <v>3.2890195000000002</v>
      </c>
      <c r="BF165" s="11">
        <v>3.2919591000000001</v>
      </c>
      <c r="BG165" s="11">
        <v>3.2952531999999999</v>
      </c>
      <c r="BH165" s="11">
        <v>3.2988898</v>
      </c>
      <c r="BI165" s="11">
        <v>3.3028564999999999</v>
      </c>
      <c r="BJ165" s="11">
        <v>3.3071410999999999</v>
      </c>
      <c r="BK165" s="11">
        <v>3.3117314000000002</v>
      </c>
      <c r="BL165" s="11">
        <v>3.3166152000000002</v>
      </c>
      <c r="BM165" s="11">
        <v>3.3515264999999999</v>
      </c>
      <c r="BN165" s="11">
        <v>3.3947091</v>
      </c>
    </row>
    <row r="166" spans="1:66" x14ac:dyDescent="0.25">
      <c r="A166" s="5">
        <f t="shared" si="2"/>
        <v>45512</v>
      </c>
      <c r="B166" t="s">
        <v>989</v>
      </c>
      <c r="C166" s="3">
        <v>5</v>
      </c>
      <c r="D166" s="3">
        <v>4.95</v>
      </c>
      <c r="E166" s="11">
        <v>4.9331107000000003</v>
      </c>
      <c r="F166" s="11">
        <v>4.8519658999999997</v>
      </c>
      <c r="G166" s="11">
        <v>4.7507054999999996</v>
      </c>
      <c r="H166" s="11">
        <v>4.6358224999999997</v>
      </c>
      <c r="I166" s="11">
        <v>4.5190899</v>
      </c>
      <c r="J166" s="11">
        <v>4.4052821</v>
      </c>
      <c r="K166" s="11">
        <v>4.2970065000000002</v>
      </c>
      <c r="L166" s="11">
        <v>4.1971895999999997</v>
      </c>
      <c r="M166" s="11">
        <v>4.1072819999999997</v>
      </c>
      <c r="N166" s="11">
        <v>4.0280184999999999</v>
      </c>
      <c r="O166" s="11">
        <v>3.9593862999999998</v>
      </c>
      <c r="P166" s="11">
        <v>3.9006017000000002</v>
      </c>
      <c r="Q166" s="11">
        <v>3.8501316000000001</v>
      </c>
      <c r="R166" s="11">
        <v>3.8066786000000001</v>
      </c>
      <c r="S166" s="11">
        <v>3.7690492</v>
      </c>
      <c r="T166" s="11">
        <v>3.7360484</v>
      </c>
      <c r="U166" s="11">
        <v>3.7064815000000002</v>
      </c>
      <c r="V166" s="11">
        <v>3.6791548000000001</v>
      </c>
      <c r="W166" s="11">
        <v>3.6530320000000001</v>
      </c>
      <c r="X166" s="11">
        <v>3.6278888</v>
      </c>
      <c r="Y166" s="11">
        <v>3.6037610999999998</v>
      </c>
      <c r="Z166" s="11">
        <v>3.5806841999999999</v>
      </c>
      <c r="AA166" s="11">
        <v>3.5586931000000002</v>
      </c>
      <c r="AB166" s="11">
        <v>3.5378238999999998</v>
      </c>
      <c r="AC166" s="11">
        <v>3.5181041999999998</v>
      </c>
      <c r="AD166" s="11">
        <v>3.4995245000000001</v>
      </c>
      <c r="AE166" s="11">
        <v>3.4820646000000002</v>
      </c>
      <c r="AF166" s="11">
        <v>3.4657038</v>
      </c>
      <c r="AG166" s="11">
        <v>3.4504212999999999</v>
      </c>
      <c r="AH166" s="11">
        <v>3.4361969999999999</v>
      </c>
      <c r="AI166" s="11">
        <v>3.4230100000000001</v>
      </c>
      <c r="AJ166" s="11">
        <v>3.4108398000000002</v>
      </c>
      <c r="AK166" s="11">
        <v>3.3996659</v>
      </c>
      <c r="AL166" s="11">
        <v>3.3894677</v>
      </c>
      <c r="AM166" s="11">
        <v>3.3802246</v>
      </c>
      <c r="AN166" s="11">
        <v>3.3719161</v>
      </c>
      <c r="AO166" s="11">
        <v>3.3645185999999998</v>
      </c>
      <c r="AP166" s="11">
        <v>3.3579946000000001</v>
      </c>
      <c r="AQ166" s="11">
        <v>3.3523035000000001</v>
      </c>
      <c r="AR166" s="11">
        <v>3.347404</v>
      </c>
      <c r="AS166" s="11">
        <v>3.3432552000000002</v>
      </c>
      <c r="AT166" s="11">
        <v>3.3398161000000002</v>
      </c>
      <c r="AU166" s="11">
        <v>3.3370457999999998</v>
      </c>
      <c r="AV166" s="11">
        <v>3.3349031</v>
      </c>
      <c r="AW166" s="11">
        <v>3.3333472</v>
      </c>
      <c r="AX166" s="11">
        <v>3.3323371000000002</v>
      </c>
      <c r="AY166" s="11">
        <v>3.3318317</v>
      </c>
      <c r="AZ166" s="11">
        <v>3.3317899999999998</v>
      </c>
      <c r="BA166" s="11">
        <v>3.3321757999999999</v>
      </c>
      <c r="BB166" s="11">
        <v>3.3329735999999999</v>
      </c>
      <c r="BC166" s="11">
        <v>3.3341734000000001</v>
      </c>
      <c r="BD166" s="11">
        <v>3.3357656000000002</v>
      </c>
      <c r="BE166" s="11">
        <v>3.3377403999999999</v>
      </c>
      <c r="BF166" s="11">
        <v>3.3400878999999999</v>
      </c>
      <c r="BG166" s="11">
        <v>3.3427983000000001</v>
      </c>
      <c r="BH166" s="11">
        <v>3.3458619000000001</v>
      </c>
      <c r="BI166" s="11">
        <v>3.3492687999999999</v>
      </c>
      <c r="BJ166" s="11">
        <v>3.3530091999999998</v>
      </c>
      <c r="BK166" s="11">
        <v>3.3570734</v>
      </c>
      <c r="BL166" s="11">
        <v>3.3614516000000001</v>
      </c>
      <c r="BM166" s="11">
        <v>3.3937987000000001</v>
      </c>
      <c r="BN166" s="11">
        <v>3.4351851999999998</v>
      </c>
    </row>
    <row r="167" spans="1:66" x14ac:dyDescent="0.25">
      <c r="A167" s="5">
        <f t="shared" si="2"/>
        <v>45513</v>
      </c>
      <c r="B167" t="s">
        <v>990</v>
      </c>
      <c r="C167" s="3">
        <v>5</v>
      </c>
      <c r="D167" s="3">
        <v>4.95</v>
      </c>
      <c r="E167" s="11">
        <v>4.9292503999999999</v>
      </c>
      <c r="F167" s="11">
        <v>4.8403371999999996</v>
      </c>
      <c r="G167" s="11">
        <v>4.7357569000000002</v>
      </c>
      <c r="H167" s="11">
        <v>4.6193809999999997</v>
      </c>
      <c r="I167" s="11">
        <v>4.5010453999999998</v>
      </c>
      <c r="J167" s="11">
        <v>4.3857670000000004</v>
      </c>
      <c r="K167" s="11">
        <v>4.2767689000000004</v>
      </c>
      <c r="L167" s="11">
        <v>4.1770204</v>
      </c>
      <c r="M167" s="11">
        <v>4.0878144000000001</v>
      </c>
      <c r="N167" s="11">
        <v>4.0094618999999998</v>
      </c>
      <c r="O167" s="11">
        <v>3.9415616</v>
      </c>
      <c r="P167" s="11">
        <v>3.8827202000000001</v>
      </c>
      <c r="Q167" s="11">
        <v>3.8305435999999999</v>
      </c>
      <c r="R167" s="11">
        <v>3.7838759</v>
      </c>
      <c r="S167" s="11">
        <v>3.7420247</v>
      </c>
      <c r="T167" s="11">
        <v>3.7042956</v>
      </c>
      <c r="U167" s="11">
        <v>3.6699947000000002</v>
      </c>
      <c r="V167" s="11">
        <v>3.6384292</v>
      </c>
      <c r="W167" s="11">
        <v>3.6089924999999998</v>
      </c>
      <c r="X167" s="11">
        <v>3.5814843999999999</v>
      </c>
      <c r="Y167" s="11">
        <v>3.5558231999999999</v>
      </c>
      <c r="Z167" s="11">
        <v>3.5319262</v>
      </c>
      <c r="AA167" s="11">
        <v>3.5097109999999998</v>
      </c>
      <c r="AB167" s="11">
        <v>3.4890957999999999</v>
      </c>
      <c r="AC167" s="11">
        <v>3.4699998999999999</v>
      </c>
      <c r="AD167" s="11">
        <v>3.4523513000000001</v>
      </c>
      <c r="AE167" s="11">
        <v>3.4360807000000002</v>
      </c>
      <c r="AF167" s="11">
        <v>3.4211185999999998</v>
      </c>
      <c r="AG167" s="11">
        <v>3.4073951</v>
      </c>
      <c r="AH167" s="11">
        <v>3.394841</v>
      </c>
      <c r="AI167" s="11">
        <v>3.3833867</v>
      </c>
      <c r="AJ167" s="11">
        <v>3.3729624</v>
      </c>
      <c r="AK167" s="11">
        <v>3.3634989000000002</v>
      </c>
      <c r="AL167" s="11">
        <v>3.3549266000000002</v>
      </c>
      <c r="AM167" s="11">
        <v>3.3471755999999999</v>
      </c>
      <c r="AN167" s="11">
        <v>3.3401768000000001</v>
      </c>
      <c r="AO167" s="11">
        <v>3.3338676999999999</v>
      </c>
      <c r="AP167" s="11">
        <v>3.3282156000000001</v>
      </c>
      <c r="AQ167" s="11">
        <v>3.3231950000000001</v>
      </c>
      <c r="AR167" s="11">
        <v>3.3187804000000001</v>
      </c>
      <c r="AS167" s="11">
        <v>3.3149462000000001</v>
      </c>
      <c r="AT167" s="11">
        <v>3.3116669999999999</v>
      </c>
      <c r="AU167" s="11">
        <v>3.3089173000000001</v>
      </c>
      <c r="AV167" s="11">
        <v>3.3066715000000002</v>
      </c>
      <c r="AW167" s="11">
        <v>3.3049043</v>
      </c>
      <c r="AX167" s="11">
        <v>3.3035899999999998</v>
      </c>
      <c r="AY167" s="11">
        <v>3.3027031999999998</v>
      </c>
      <c r="AZ167" s="11">
        <v>3.3022184000000001</v>
      </c>
      <c r="BA167" s="11">
        <v>3.3021132999999998</v>
      </c>
      <c r="BB167" s="11">
        <v>3.3023799</v>
      </c>
      <c r="BC167" s="11">
        <v>3.3030140000000001</v>
      </c>
      <c r="BD167" s="11">
        <v>3.3040115999999999</v>
      </c>
      <c r="BE167" s="11">
        <v>3.3053685000000002</v>
      </c>
      <c r="BF167" s="11">
        <v>3.3070805000000001</v>
      </c>
      <c r="BG167" s="11">
        <v>3.3091436000000001</v>
      </c>
      <c r="BH167" s="11">
        <v>3.3115535999999999</v>
      </c>
      <c r="BI167" s="11">
        <v>3.3143064999999998</v>
      </c>
      <c r="BJ167" s="11">
        <v>3.3173979999999998</v>
      </c>
      <c r="BK167" s="11">
        <v>3.3208242000000001</v>
      </c>
      <c r="BL167" s="11">
        <v>3.3245806999999998</v>
      </c>
      <c r="BM167" s="11">
        <v>3.3537270000000001</v>
      </c>
      <c r="BN167" s="11">
        <v>3.3931125</v>
      </c>
    </row>
    <row r="168" spans="1:66" x14ac:dyDescent="0.25">
      <c r="A168" s="5">
        <f t="shared" si="2"/>
        <v>45516</v>
      </c>
      <c r="B168" t="s">
        <v>991</v>
      </c>
      <c r="C168" s="3">
        <v>5</v>
      </c>
      <c r="D168" s="3">
        <v>4.95</v>
      </c>
      <c r="E168" s="11">
        <v>4.9288447</v>
      </c>
      <c r="F168" s="11">
        <v>4.8374725999999999</v>
      </c>
      <c r="G168" s="11">
        <v>4.7332916999999997</v>
      </c>
      <c r="H168" s="11">
        <v>4.6187876000000001</v>
      </c>
      <c r="I168" s="11">
        <v>4.5023387000000001</v>
      </c>
      <c r="J168" s="11">
        <v>4.3883073000000001</v>
      </c>
      <c r="K168" s="11">
        <v>4.2797907000000004</v>
      </c>
      <c r="L168" s="11">
        <v>4.1797901</v>
      </c>
      <c r="M168" s="11">
        <v>4.0903976000000002</v>
      </c>
      <c r="N168" s="11">
        <v>4.0121831999999999</v>
      </c>
      <c r="O168" s="11">
        <v>3.9451048000000002</v>
      </c>
      <c r="P168" s="11">
        <v>3.8878056999999999</v>
      </c>
      <c r="Q168" s="11">
        <v>3.8377799000000001</v>
      </c>
      <c r="R168" s="11">
        <v>3.7936936999999999</v>
      </c>
      <c r="S168" s="11">
        <v>3.7545994999999999</v>
      </c>
      <c r="T168" s="11">
        <v>3.7195483</v>
      </c>
      <c r="U168" s="11">
        <v>3.6875912</v>
      </c>
      <c r="V168" s="11">
        <v>3.6577804</v>
      </c>
      <c r="W168" s="11">
        <v>3.6293039999999999</v>
      </c>
      <c r="X168" s="11">
        <v>3.6019853999999998</v>
      </c>
      <c r="Y168" s="11">
        <v>3.5758329</v>
      </c>
      <c r="Z168" s="11">
        <v>3.5508541</v>
      </c>
      <c r="AA168" s="11">
        <v>3.5270565</v>
      </c>
      <c r="AB168" s="11">
        <v>3.5044483</v>
      </c>
      <c r="AC168" s="11">
        <v>3.4830304999999999</v>
      </c>
      <c r="AD168" s="11">
        <v>3.4627767999999999</v>
      </c>
      <c r="AE168" s="11">
        <v>3.4436551</v>
      </c>
      <c r="AF168" s="11">
        <v>3.4256327</v>
      </c>
      <c r="AG168" s="11">
        <v>3.4086766000000002</v>
      </c>
      <c r="AH168" s="11">
        <v>3.3927546999999998</v>
      </c>
      <c r="AI168" s="11">
        <v>3.3778340999999998</v>
      </c>
      <c r="AJ168" s="11">
        <v>3.3638821999999999</v>
      </c>
      <c r="AK168" s="11">
        <v>3.3508665999999998</v>
      </c>
      <c r="AL168" s="11">
        <v>3.3387544999999998</v>
      </c>
      <c r="AM168" s="11">
        <v>3.3275133000000001</v>
      </c>
      <c r="AN168" s="11">
        <v>3.3171105000000001</v>
      </c>
      <c r="AO168" s="11">
        <v>3.3075155999999999</v>
      </c>
      <c r="AP168" s="11">
        <v>3.2987066</v>
      </c>
      <c r="AQ168" s="11">
        <v>3.2906639000000002</v>
      </c>
      <c r="AR168" s="11">
        <v>3.2833678000000002</v>
      </c>
      <c r="AS168" s="11">
        <v>3.2767984000000001</v>
      </c>
      <c r="AT168" s="11">
        <v>3.2709362</v>
      </c>
      <c r="AU168" s="11">
        <v>3.2657614000000001</v>
      </c>
      <c r="AV168" s="11">
        <v>3.2612540999999999</v>
      </c>
      <c r="AW168" s="11">
        <v>3.2573946999999999</v>
      </c>
      <c r="AX168" s="11">
        <v>3.2541635000000002</v>
      </c>
      <c r="AY168" s="11">
        <v>3.2515407000000001</v>
      </c>
      <c r="AZ168" s="11">
        <v>3.2495067</v>
      </c>
      <c r="BA168" s="11">
        <v>3.2480424000000001</v>
      </c>
      <c r="BB168" s="11">
        <v>3.2471336000000002</v>
      </c>
      <c r="BC168" s="11">
        <v>3.2467671999999999</v>
      </c>
      <c r="BD168" s="11">
        <v>3.2469305999999998</v>
      </c>
      <c r="BE168" s="11">
        <v>3.2476107000000001</v>
      </c>
      <c r="BF168" s="11">
        <v>3.2487946000000001</v>
      </c>
      <c r="BG168" s="11">
        <v>3.2504696000000002</v>
      </c>
      <c r="BH168" s="11">
        <v>3.2526226</v>
      </c>
      <c r="BI168" s="11">
        <v>3.2552408000000002</v>
      </c>
      <c r="BJ168" s="11">
        <v>3.2583114000000002</v>
      </c>
      <c r="BK168" s="11">
        <v>3.2618214999999999</v>
      </c>
      <c r="BL168" s="11">
        <v>3.2657579999999999</v>
      </c>
      <c r="BM168" s="11">
        <v>3.2974766</v>
      </c>
      <c r="BN168" s="11">
        <v>3.3404639999999999</v>
      </c>
    </row>
    <row r="169" spans="1:66" x14ac:dyDescent="0.25">
      <c r="A169" s="5">
        <f t="shared" si="2"/>
        <v>45517</v>
      </c>
      <c r="B169" t="s">
        <v>992</v>
      </c>
      <c r="C169" s="3">
        <v>5</v>
      </c>
      <c r="D169" s="3">
        <v>4.95</v>
      </c>
      <c r="E169" s="11">
        <v>4.9285202000000004</v>
      </c>
      <c r="F169" s="11">
        <v>4.8383650999999999</v>
      </c>
      <c r="G169" s="11">
        <v>4.7305998000000002</v>
      </c>
      <c r="H169" s="11">
        <v>4.6089982000000003</v>
      </c>
      <c r="I169" s="11">
        <v>4.4840543999999998</v>
      </c>
      <c r="J169" s="11">
        <v>4.3617436999999999</v>
      </c>
      <c r="K169" s="11">
        <v>4.2460293</v>
      </c>
      <c r="L169" s="11">
        <v>4.1403926999999996</v>
      </c>
      <c r="M169" s="11">
        <v>4.0469179999999998</v>
      </c>
      <c r="N169" s="11">
        <v>3.9659995000000001</v>
      </c>
      <c r="O169" s="11">
        <v>3.8972711000000002</v>
      </c>
      <c r="P169" s="11">
        <v>3.8390996999999998</v>
      </c>
      <c r="Q169" s="11">
        <v>3.7886441999999998</v>
      </c>
      <c r="R169" s="11">
        <v>3.7444494000000001</v>
      </c>
      <c r="S169" s="11">
        <v>3.7055015</v>
      </c>
      <c r="T169" s="11">
        <v>3.6707850999999998</v>
      </c>
      <c r="U169" s="11">
        <v>3.6392848999999998</v>
      </c>
      <c r="V169" s="11">
        <v>3.6099869</v>
      </c>
      <c r="W169" s="11">
        <v>3.5820224000000001</v>
      </c>
      <c r="X169" s="11">
        <v>3.5552030999999999</v>
      </c>
      <c r="Y169" s="11">
        <v>3.5295383</v>
      </c>
      <c r="Z169" s="11">
        <v>3.5050366999999998</v>
      </c>
      <c r="AA169" s="11">
        <v>3.4817068999999998</v>
      </c>
      <c r="AB169" s="11">
        <v>3.4595584000000001</v>
      </c>
      <c r="AC169" s="11">
        <v>3.4385943000000001</v>
      </c>
      <c r="AD169" s="11">
        <v>3.4187962999999999</v>
      </c>
      <c r="AE169" s="11">
        <v>3.4001408999999998</v>
      </c>
      <c r="AF169" s="11">
        <v>3.3826043000000001</v>
      </c>
      <c r="AG169" s="11">
        <v>3.3661626</v>
      </c>
      <c r="AH169" s="11">
        <v>3.3507924999999998</v>
      </c>
      <c r="AI169" s="11">
        <v>3.3364699999999998</v>
      </c>
      <c r="AJ169" s="11">
        <v>3.3231712</v>
      </c>
      <c r="AK169" s="11">
        <v>3.3108729000000001</v>
      </c>
      <c r="AL169" s="11">
        <v>3.2995510000000001</v>
      </c>
      <c r="AM169" s="11">
        <v>3.2891818000000002</v>
      </c>
      <c r="AN169" s="11">
        <v>3.2797418999999999</v>
      </c>
      <c r="AO169" s="11">
        <v>3.2712059999999998</v>
      </c>
      <c r="AP169" s="11">
        <v>3.2635442000000001</v>
      </c>
      <c r="AQ169" s="11">
        <v>3.2567252</v>
      </c>
      <c r="AR169" s="11">
        <v>3.2507179000000002</v>
      </c>
      <c r="AS169" s="11">
        <v>3.2454907999999998</v>
      </c>
      <c r="AT169" s="11">
        <v>3.2410128</v>
      </c>
      <c r="AU169" s="11">
        <v>3.2372526000000001</v>
      </c>
      <c r="AV169" s="11">
        <v>3.2341788</v>
      </c>
      <c r="AW169" s="11">
        <v>3.2317602999999999</v>
      </c>
      <c r="AX169" s="11">
        <v>3.2299658</v>
      </c>
      <c r="AY169" s="11">
        <v>3.228764</v>
      </c>
      <c r="AZ169" s="11">
        <v>3.2281236999999998</v>
      </c>
      <c r="BA169" s="11">
        <v>3.2280156</v>
      </c>
      <c r="BB169" s="11">
        <v>3.228421</v>
      </c>
      <c r="BC169" s="11">
        <v>3.2293240000000001</v>
      </c>
      <c r="BD169" s="11">
        <v>3.2307089000000002</v>
      </c>
      <c r="BE169" s="11">
        <v>3.2325599999999999</v>
      </c>
      <c r="BF169" s="11">
        <v>3.2348615000000001</v>
      </c>
      <c r="BG169" s="11">
        <v>3.2375976</v>
      </c>
      <c r="BH169" s="11">
        <v>3.2407528000000001</v>
      </c>
      <c r="BI169" s="11">
        <v>3.2443110000000002</v>
      </c>
      <c r="BJ169" s="11">
        <v>3.2482567000000002</v>
      </c>
      <c r="BK169" s="11">
        <v>3.2525740999999999</v>
      </c>
      <c r="BL169" s="11">
        <v>3.2572473999999998</v>
      </c>
      <c r="BM169" s="11">
        <v>3.2919759000000002</v>
      </c>
      <c r="BN169" s="11">
        <v>3.3361318</v>
      </c>
    </row>
    <row r="170" spans="1:66" x14ac:dyDescent="0.25">
      <c r="A170" s="5">
        <f t="shared" si="2"/>
        <v>45518</v>
      </c>
      <c r="B170" t="s">
        <v>993</v>
      </c>
      <c r="C170" s="3">
        <v>5</v>
      </c>
      <c r="D170" s="3">
        <v>4.95</v>
      </c>
      <c r="E170" s="11">
        <v>4.9286209999999997</v>
      </c>
      <c r="F170" s="11">
        <v>4.8308815999999997</v>
      </c>
      <c r="G170" s="11">
        <v>4.7177268000000003</v>
      </c>
      <c r="H170" s="11">
        <v>4.5909402000000004</v>
      </c>
      <c r="I170" s="11">
        <v>4.4609892999999996</v>
      </c>
      <c r="J170" s="11">
        <v>4.3348700999999998</v>
      </c>
      <c r="K170" s="11">
        <v>4.2169774000000002</v>
      </c>
      <c r="L170" s="11">
        <v>4.1107981000000002</v>
      </c>
      <c r="M170" s="11">
        <v>4.0179118000000003</v>
      </c>
      <c r="N170" s="11">
        <v>3.9384926999999998</v>
      </c>
      <c r="O170" s="11">
        <v>3.8714146</v>
      </c>
      <c r="P170" s="11">
        <v>3.8150691999999999</v>
      </c>
      <c r="Q170" s="11">
        <v>3.7662553999999999</v>
      </c>
      <c r="R170" s="11">
        <v>3.7233895000000001</v>
      </c>
      <c r="S170" s="11">
        <v>3.6854269</v>
      </c>
      <c r="T170" s="11">
        <v>3.6513209999999998</v>
      </c>
      <c r="U170" s="11">
        <v>3.6200256999999998</v>
      </c>
      <c r="V170" s="11">
        <v>3.5904959999999999</v>
      </c>
      <c r="W170" s="11">
        <v>3.5618192999999998</v>
      </c>
      <c r="X170" s="11">
        <v>3.5338403999999999</v>
      </c>
      <c r="Y170" s="11">
        <v>3.5066714999999999</v>
      </c>
      <c r="Z170" s="11">
        <v>3.4804236999999998</v>
      </c>
      <c r="AA170" s="11">
        <v>3.4552086000000002</v>
      </c>
      <c r="AB170" s="11">
        <v>3.4311383000000002</v>
      </c>
      <c r="AC170" s="11">
        <v>3.4083033</v>
      </c>
      <c r="AD170" s="11">
        <v>3.3867094</v>
      </c>
      <c r="AE170" s="11">
        <v>3.3663424000000002</v>
      </c>
      <c r="AF170" s="11">
        <v>3.3471872</v>
      </c>
      <c r="AG170" s="11">
        <v>3.3292288000000001</v>
      </c>
      <c r="AH170" s="11">
        <v>3.3124527000000001</v>
      </c>
      <c r="AI170" s="11">
        <v>3.2968438</v>
      </c>
      <c r="AJ170" s="11">
        <v>3.2823872999999999</v>
      </c>
      <c r="AK170" s="11">
        <v>3.2690686000000002</v>
      </c>
      <c r="AL170" s="11">
        <v>3.2568725999999999</v>
      </c>
      <c r="AM170" s="11">
        <v>3.2457845000000001</v>
      </c>
      <c r="AN170" s="11">
        <v>3.2357897000000002</v>
      </c>
      <c r="AO170" s="11">
        <v>3.2268685000000001</v>
      </c>
      <c r="AP170" s="11">
        <v>3.2189793</v>
      </c>
      <c r="AQ170" s="11">
        <v>3.2120734999999998</v>
      </c>
      <c r="AR170" s="11">
        <v>3.2061025999999999</v>
      </c>
      <c r="AS170" s="11">
        <v>3.2010179999999999</v>
      </c>
      <c r="AT170" s="11">
        <v>3.1967712000000001</v>
      </c>
      <c r="AU170" s="11">
        <v>3.1933136000000002</v>
      </c>
      <c r="AV170" s="11">
        <v>3.1905966000000001</v>
      </c>
      <c r="AW170" s="11">
        <v>3.1885718000000001</v>
      </c>
      <c r="AX170" s="11">
        <v>3.1871906000000001</v>
      </c>
      <c r="AY170" s="11">
        <v>3.1864043999999998</v>
      </c>
      <c r="AZ170" s="11">
        <v>3.1861647</v>
      </c>
      <c r="BA170" s="11">
        <v>3.1864275000000002</v>
      </c>
      <c r="BB170" s="11">
        <v>3.1871694000000002</v>
      </c>
      <c r="BC170" s="11">
        <v>3.1883726000000001</v>
      </c>
      <c r="BD170" s="11">
        <v>3.1900192000000001</v>
      </c>
      <c r="BE170" s="11">
        <v>3.1920913999999998</v>
      </c>
      <c r="BF170" s="11">
        <v>3.1945714999999999</v>
      </c>
      <c r="BG170" s="11">
        <v>3.1974415</v>
      </c>
      <c r="BH170" s="11">
        <v>3.2006836999999999</v>
      </c>
      <c r="BI170" s="11">
        <v>3.2042801000000001</v>
      </c>
      <c r="BJ170" s="11">
        <v>3.2082131</v>
      </c>
      <c r="BK170" s="11">
        <v>3.2124647999999998</v>
      </c>
      <c r="BL170" s="11">
        <v>3.2170173000000002</v>
      </c>
      <c r="BM170" s="11">
        <v>3.249968</v>
      </c>
      <c r="BN170" s="11">
        <v>3.2911728</v>
      </c>
    </row>
    <row r="171" spans="1:66" x14ac:dyDescent="0.25">
      <c r="A171" s="5">
        <f t="shared" si="2"/>
        <v>45519</v>
      </c>
      <c r="B171" t="s">
        <v>994</v>
      </c>
      <c r="C171" s="3">
        <v>5</v>
      </c>
      <c r="D171" s="3">
        <v>4.95</v>
      </c>
      <c r="E171" s="11">
        <v>4.9309164000000001</v>
      </c>
      <c r="F171" s="11">
        <v>4.8441289999999997</v>
      </c>
      <c r="G171" s="11">
        <v>4.7432397000000002</v>
      </c>
      <c r="H171" s="11">
        <v>4.6306418999999996</v>
      </c>
      <c r="I171" s="11">
        <v>4.5151135</v>
      </c>
      <c r="J171" s="11">
        <v>4.4019263999999998</v>
      </c>
      <c r="K171" s="11">
        <v>4.2937782000000002</v>
      </c>
      <c r="L171" s="11">
        <v>4.1933743999999997</v>
      </c>
      <c r="M171" s="11">
        <v>4.102341</v>
      </c>
      <c r="N171" s="11">
        <v>4.0215009999999998</v>
      </c>
      <c r="O171" s="11">
        <v>3.9508953999999998</v>
      </c>
      <c r="P171" s="11">
        <v>3.8898011000000001</v>
      </c>
      <c r="Q171" s="11">
        <v>3.8366734</v>
      </c>
      <c r="R171" s="11">
        <v>3.7903392</v>
      </c>
      <c r="S171" s="11">
        <v>3.7497710999999998</v>
      </c>
      <c r="T171" s="11">
        <v>3.71394</v>
      </c>
      <c r="U171" s="11">
        <v>3.6818168999999998</v>
      </c>
      <c r="V171" s="11">
        <v>3.6523740999999998</v>
      </c>
      <c r="W171" s="11">
        <v>3.6247066999999999</v>
      </c>
      <c r="X171" s="11">
        <v>3.5985453000000001</v>
      </c>
      <c r="Y171" s="11">
        <v>3.5738245000000002</v>
      </c>
      <c r="Z171" s="11">
        <v>3.5504777999999999</v>
      </c>
      <c r="AA171" s="11">
        <v>3.5284390000000001</v>
      </c>
      <c r="AB171" s="11">
        <v>3.5076426000000001</v>
      </c>
      <c r="AC171" s="11">
        <v>3.4880270000000002</v>
      </c>
      <c r="AD171" s="11">
        <v>3.4695531000000002</v>
      </c>
      <c r="AE171" s="11">
        <v>3.4521891999999998</v>
      </c>
      <c r="AF171" s="11">
        <v>3.4359033000000001</v>
      </c>
      <c r="AG171" s="11">
        <v>3.4206631000000001</v>
      </c>
      <c r="AH171" s="11">
        <v>3.4064369000000001</v>
      </c>
      <c r="AI171" s="11">
        <v>3.3931927000000002</v>
      </c>
      <c r="AJ171" s="11">
        <v>3.3808981999999999</v>
      </c>
      <c r="AK171" s="11">
        <v>3.3695217</v>
      </c>
      <c r="AL171" s="11">
        <v>3.3590311000000002</v>
      </c>
      <c r="AM171" s="11">
        <v>3.3493943000000002</v>
      </c>
      <c r="AN171" s="11">
        <v>3.3405795</v>
      </c>
      <c r="AO171" s="11">
        <v>3.3325548</v>
      </c>
      <c r="AP171" s="11">
        <v>3.3252891</v>
      </c>
      <c r="AQ171" s="11">
        <v>3.3187521000000002</v>
      </c>
      <c r="AR171" s="11">
        <v>3.3129129000000002</v>
      </c>
      <c r="AS171" s="11">
        <v>3.3077407999999999</v>
      </c>
      <c r="AT171" s="11">
        <v>3.3032053000000001</v>
      </c>
      <c r="AU171" s="11">
        <v>3.2992756000000001</v>
      </c>
      <c r="AV171" s="11">
        <v>3.2959211000000002</v>
      </c>
      <c r="AW171" s="11">
        <v>3.2931111</v>
      </c>
      <c r="AX171" s="11">
        <v>3.2908149</v>
      </c>
      <c r="AY171" s="11">
        <v>3.2890017999999999</v>
      </c>
      <c r="AZ171" s="11">
        <v>3.2876413000000002</v>
      </c>
      <c r="BA171" s="11">
        <v>3.2867058</v>
      </c>
      <c r="BB171" s="11">
        <v>3.2861823999999999</v>
      </c>
      <c r="BC171" s="11">
        <v>3.2860619</v>
      </c>
      <c r="BD171" s="11">
        <v>3.2863351999999999</v>
      </c>
      <c r="BE171" s="11">
        <v>3.2869931999999999</v>
      </c>
      <c r="BF171" s="11">
        <v>3.2880269000000002</v>
      </c>
      <c r="BG171" s="11">
        <v>3.2894271000000002</v>
      </c>
      <c r="BH171" s="11">
        <v>3.2911849000000002</v>
      </c>
      <c r="BI171" s="11">
        <v>3.2932909000000001</v>
      </c>
      <c r="BJ171" s="11">
        <v>3.2957361999999999</v>
      </c>
      <c r="BK171" s="11">
        <v>3.2985117000000002</v>
      </c>
      <c r="BL171" s="11">
        <v>3.3016082</v>
      </c>
      <c r="BM171" s="11">
        <v>3.3264764000000002</v>
      </c>
      <c r="BN171" s="11">
        <v>3.3609490000000002</v>
      </c>
    </row>
    <row r="172" spans="1:66" x14ac:dyDescent="0.25">
      <c r="A172" s="5">
        <f t="shared" si="2"/>
        <v>45520</v>
      </c>
      <c r="B172" t="s">
        <v>995</v>
      </c>
      <c r="C172" s="3">
        <v>5</v>
      </c>
      <c r="D172" s="3">
        <v>4.95</v>
      </c>
      <c r="E172" s="11">
        <v>4.9269641999999996</v>
      </c>
      <c r="F172" s="11">
        <v>4.8353770999999997</v>
      </c>
      <c r="G172" s="11">
        <v>4.7335212000000002</v>
      </c>
      <c r="H172" s="11">
        <v>4.6220369999999997</v>
      </c>
      <c r="I172" s="11">
        <v>4.5077205999999999</v>
      </c>
      <c r="J172" s="11">
        <v>4.3964562999999997</v>
      </c>
      <c r="K172" s="11">
        <v>4.2918098000000002</v>
      </c>
      <c r="L172" s="11">
        <v>4.1964379000000003</v>
      </c>
      <c r="M172" s="11">
        <v>4.1116136000000001</v>
      </c>
      <c r="N172" s="11">
        <v>4.0375541000000004</v>
      </c>
      <c r="O172" s="11">
        <v>3.9737515000000001</v>
      </c>
      <c r="P172" s="11">
        <v>3.9188521999999999</v>
      </c>
      <c r="Q172" s="11">
        <v>3.8704250999999998</v>
      </c>
      <c r="R172" s="11">
        <v>3.8272371999999999</v>
      </c>
      <c r="S172" s="11">
        <v>3.7885144999999998</v>
      </c>
      <c r="T172" s="11">
        <v>3.7534817</v>
      </c>
      <c r="U172" s="11">
        <v>3.7213636000000001</v>
      </c>
      <c r="V172" s="11">
        <v>3.6913860000000001</v>
      </c>
      <c r="W172" s="11">
        <v>3.6628832999999998</v>
      </c>
      <c r="X172" s="11">
        <v>3.6356982000000002</v>
      </c>
      <c r="Y172" s="11">
        <v>3.6098216999999999</v>
      </c>
      <c r="Z172" s="11">
        <v>3.5852436000000001</v>
      </c>
      <c r="AA172" s="11">
        <v>3.5619542000000002</v>
      </c>
      <c r="AB172" s="11">
        <v>3.5399441</v>
      </c>
      <c r="AC172" s="11">
        <v>3.5191981999999999</v>
      </c>
      <c r="AD172" s="11">
        <v>3.4996770000000001</v>
      </c>
      <c r="AE172" s="11">
        <v>3.4813356999999998</v>
      </c>
      <c r="AF172" s="11">
        <v>3.4641282000000002</v>
      </c>
      <c r="AG172" s="11">
        <v>3.4480089999999999</v>
      </c>
      <c r="AH172" s="11">
        <v>3.4329326999999998</v>
      </c>
      <c r="AI172" s="11">
        <v>3.4188537000000001</v>
      </c>
      <c r="AJ172" s="11">
        <v>3.4057260999999999</v>
      </c>
      <c r="AK172" s="11">
        <v>3.3935048999999999</v>
      </c>
      <c r="AL172" s="11">
        <v>3.3821441000000001</v>
      </c>
      <c r="AM172" s="11">
        <v>3.3715982000000002</v>
      </c>
      <c r="AN172" s="11">
        <v>3.3618218</v>
      </c>
      <c r="AO172" s="11">
        <v>3.3527727999999999</v>
      </c>
      <c r="AP172" s="11">
        <v>3.3444232</v>
      </c>
      <c r="AQ172" s="11">
        <v>3.3367488000000001</v>
      </c>
      <c r="AR172" s="11">
        <v>3.3297254000000001</v>
      </c>
      <c r="AS172" s="11">
        <v>3.3233283999999998</v>
      </c>
      <c r="AT172" s="11">
        <v>3.3175336999999998</v>
      </c>
      <c r="AU172" s="11">
        <v>3.3123170000000002</v>
      </c>
      <c r="AV172" s="11">
        <v>3.3076539</v>
      </c>
      <c r="AW172" s="11">
        <v>3.3035201000000001</v>
      </c>
      <c r="AX172" s="11">
        <v>3.2998913999999999</v>
      </c>
      <c r="AY172" s="11">
        <v>3.2967433000000002</v>
      </c>
      <c r="AZ172" s="11">
        <v>3.2940515000000001</v>
      </c>
      <c r="BA172" s="11">
        <v>3.2917947000000001</v>
      </c>
      <c r="BB172" s="11">
        <v>3.2899638000000002</v>
      </c>
      <c r="BC172" s="11">
        <v>3.2885532</v>
      </c>
      <c r="BD172" s="11">
        <v>3.2875575000000001</v>
      </c>
      <c r="BE172" s="11">
        <v>3.2869709999999999</v>
      </c>
      <c r="BF172" s="11">
        <v>3.2867883</v>
      </c>
      <c r="BG172" s="11">
        <v>3.2870037999999999</v>
      </c>
      <c r="BH172" s="11">
        <v>3.2876118999999999</v>
      </c>
      <c r="BI172" s="11">
        <v>3.2886072</v>
      </c>
      <c r="BJ172" s="11">
        <v>3.289984</v>
      </c>
      <c r="BK172" s="11">
        <v>3.2917369000000001</v>
      </c>
      <c r="BL172" s="11">
        <v>3.2938603</v>
      </c>
      <c r="BM172" s="11">
        <v>3.3140119000000001</v>
      </c>
      <c r="BN172" s="11">
        <v>3.3457469999999998</v>
      </c>
    </row>
    <row r="173" spans="1:66" x14ac:dyDescent="0.25">
      <c r="A173" s="5">
        <f t="shared" si="2"/>
        <v>45523</v>
      </c>
      <c r="B173" t="s">
        <v>996</v>
      </c>
      <c r="C173" s="3">
        <v>5</v>
      </c>
      <c r="D173" s="3">
        <v>4.95</v>
      </c>
      <c r="E173" s="11">
        <v>4.9256823000000001</v>
      </c>
      <c r="F173" s="11">
        <v>4.8323955999999999</v>
      </c>
      <c r="G173" s="11">
        <v>4.7308820000000003</v>
      </c>
      <c r="H173" s="11">
        <v>4.6222494000000003</v>
      </c>
      <c r="I173" s="11">
        <v>4.5113165000000004</v>
      </c>
      <c r="J173" s="11">
        <v>4.4017448999999997</v>
      </c>
      <c r="K173" s="11">
        <v>4.2967640999999999</v>
      </c>
      <c r="L173" s="11">
        <v>4.1998769999999999</v>
      </c>
      <c r="M173" s="11">
        <v>4.1138126000000002</v>
      </c>
      <c r="N173" s="11">
        <v>4.0391781</v>
      </c>
      <c r="O173" s="11">
        <v>3.9758683000000001</v>
      </c>
      <c r="P173" s="11">
        <v>3.9224860000000001</v>
      </c>
      <c r="Q173" s="11">
        <v>3.8765477000000002</v>
      </c>
      <c r="R173" s="11">
        <v>3.836624</v>
      </c>
      <c r="S173" s="11">
        <v>3.8016345</v>
      </c>
      <c r="T173" s="11">
        <v>3.7704971999999999</v>
      </c>
      <c r="U173" s="11">
        <v>3.7421304000000002</v>
      </c>
      <c r="V173" s="11">
        <v>3.7154533000000001</v>
      </c>
      <c r="W173" s="11">
        <v>3.6895451000000001</v>
      </c>
      <c r="X173" s="11">
        <v>3.6642318999999999</v>
      </c>
      <c r="Y173" s="11">
        <v>3.6395569000000001</v>
      </c>
      <c r="Z173" s="11">
        <v>3.6155624999999998</v>
      </c>
      <c r="AA173" s="11">
        <v>3.5922911000000002</v>
      </c>
      <c r="AB173" s="11">
        <v>3.5697858999999998</v>
      </c>
      <c r="AC173" s="11">
        <v>3.5480828999999998</v>
      </c>
      <c r="AD173" s="11">
        <v>3.5271919</v>
      </c>
      <c r="AE173" s="11">
        <v>3.507117</v>
      </c>
      <c r="AF173" s="11">
        <v>3.4878618000000001</v>
      </c>
      <c r="AG173" s="11">
        <v>3.4694295999999998</v>
      </c>
      <c r="AH173" s="11">
        <v>3.4518244</v>
      </c>
      <c r="AI173" s="11">
        <v>3.4350497999999998</v>
      </c>
      <c r="AJ173" s="11">
        <v>3.4191091999999998</v>
      </c>
      <c r="AK173" s="11">
        <v>3.4040064999999999</v>
      </c>
      <c r="AL173" s="11">
        <v>3.3897453</v>
      </c>
      <c r="AM173" s="11">
        <v>3.3763290000000001</v>
      </c>
      <c r="AN173" s="11">
        <v>3.3637616000000001</v>
      </c>
      <c r="AO173" s="11">
        <v>3.3520428999999998</v>
      </c>
      <c r="AP173" s="11">
        <v>3.3411575</v>
      </c>
      <c r="AQ173" s="11">
        <v>3.3310868</v>
      </c>
      <c r="AR173" s="11">
        <v>3.3218117999999999</v>
      </c>
      <c r="AS173" s="11">
        <v>3.3133135999999999</v>
      </c>
      <c r="AT173" s="11">
        <v>3.3055734000000001</v>
      </c>
      <c r="AU173" s="11">
        <v>3.2985722000000002</v>
      </c>
      <c r="AV173" s="11">
        <v>3.2922910999999999</v>
      </c>
      <c r="AW173" s="11">
        <v>3.2867112999999999</v>
      </c>
      <c r="AX173" s="11">
        <v>3.2818138000000001</v>
      </c>
      <c r="AY173" s="11">
        <v>3.2775797999999998</v>
      </c>
      <c r="AZ173" s="11">
        <v>3.2739904000000002</v>
      </c>
      <c r="BA173" s="11">
        <v>3.2710271</v>
      </c>
      <c r="BB173" s="11">
        <v>3.2686736000000001</v>
      </c>
      <c r="BC173" s="11">
        <v>3.2669144000000001</v>
      </c>
      <c r="BD173" s="11">
        <v>3.2657340000000001</v>
      </c>
      <c r="BE173" s="11">
        <v>3.2651167999999999</v>
      </c>
      <c r="BF173" s="11">
        <v>3.2650473</v>
      </c>
      <c r="BG173" s="11">
        <v>3.2655101000000002</v>
      </c>
      <c r="BH173" s="11">
        <v>3.2664895</v>
      </c>
      <c r="BI173" s="11">
        <v>3.26797</v>
      </c>
      <c r="BJ173" s="11">
        <v>3.2699360999999998</v>
      </c>
      <c r="BK173" s="11">
        <v>3.2723724000000001</v>
      </c>
      <c r="BL173" s="11">
        <v>3.2752631000000001</v>
      </c>
      <c r="BM173" s="11">
        <v>3.3012020999999998</v>
      </c>
      <c r="BN173" s="11">
        <v>3.3390901999999998</v>
      </c>
    </row>
    <row r="174" spans="1:66" x14ac:dyDescent="0.25">
      <c r="A174" s="5">
        <f t="shared" si="2"/>
        <v>45524</v>
      </c>
      <c r="B174" t="s">
        <v>997</v>
      </c>
      <c r="C174" s="3">
        <v>5</v>
      </c>
      <c r="D174" s="3">
        <v>4.95</v>
      </c>
      <c r="E174" s="11">
        <v>4.9245504000000002</v>
      </c>
      <c r="F174" s="11">
        <v>4.8312689999999998</v>
      </c>
      <c r="G174" s="11">
        <v>4.7276312999999996</v>
      </c>
      <c r="H174" s="11">
        <v>4.615691</v>
      </c>
      <c r="I174" s="11">
        <v>4.5010232999999999</v>
      </c>
      <c r="J174" s="11">
        <v>4.3880235000000001</v>
      </c>
      <c r="K174" s="11">
        <v>4.2805030000000004</v>
      </c>
      <c r="L174" s="11">
        <v>4.1822993999999998</v>
      </c>
      <c r="M174" s="11">
        <v>4.0961676000000002</v>
      </c>
      <c r="N174" s="11">
        <v>4.0225175000000002</v>
      </c>
      <c r="O174" s="11">
        <v>3.9608506999999999</v>
      </c>
      <c r="P174" s="11">
        <v>3.9093914999999999</v>
      </c>
      <c r="Q174" s="11">
        <v>3.8648997999999999</v>
      </c>
      <c r="R174" s="11">
        <v>3.8258429999999999</v>
      </c>
      <c r="S174" s="11">
        <v>3.7912349000000001</v>
      </c>
      <c r="T174" s="11">
        <v>3.7600875999999999</v>
      </c>
      <c r="U174" s="11">
        <v>3.7314134000000001</v>
      </c>
      <c r="V174" s="11">
        <v>3.7042258000000001</v>
      </c>
      <c r="W174" s="11">
        <v>3.6776919000000001</v>
      </c>
      <c r="X174" s="11">
        <v>3.6516972000000001</v>
      </c>
      <c r="Y174" s="11">
        <v>3.6263361999999999</v>
      </c>
      <c r="Z174" s="11">
        <v>3.6017025999999999</v>
      </c>
      <c r="AA174" s="11">
        <v>3.57789</v>
      </c>
      <c r="AB174" s="11">
        <v>3.5549928999999998</v>
      </c>
      <c r="AC174" s="11">
        <v>3.5330878000000001</v>
      </c>
      <c r="AD174" s="11">
        <v>3.5121826</v>
      </c>
      <c r="AE174" s="11">
        <v>3.4922691000000001</v>
      </c>
      <c r="AF174" s="11">
        <v>3.473338</v>
      </c>
      <c r="AG174" s="11">
        <v>3.4553801000000002</v>
      </c>
      <c r="AH174" s="11">
        <v>3.4383870999999999</v>
      </c>
      <c r="AI174" s="11">
        <v>3.4223498000000001</v>
      </c>
      <c r="AJ174" s="11">
        <v>3.4072591000000001</v>
      </c>
      <c r="AK174" s="11">
        <v>3.3931064000000002</v>
      </c>
      <c r="AL174" s="11">
        <v>3.3798827</v>
      </c>
      <c r="AM174" s="11">
        <v>3.3675788999999998</v>
      </c>
      <c r="AN174" s="11">
        <v>3.3561863000000001</v>
      </c>
      <c r="AO174" s="11">
        <v>3.3456926999999999</v>
      </c>
      <c r="AP174" s="11">
        <v>3.3360720000000001</v>
      </c>
      <c r="AQ174" s="11">
        <v>3.3272952999999998</v>
      </c>
      <c r="AR174" s="11">
        <v>3.3193334999999999</v>
      </c>
      <c r="AS174" s="11">
        <v>3.3121572000000001</v>
      </c>
      <c r="AT174" s="11">
        <v>3.3057375000000002</v>
      </c>
      <c r="AU174" s="11">
        <v>3.3000452</v>
      </c>
      <c r="AV174" s="11">
        <v>3.2950509000000001</v>
      </c>
      <c r="AW174" s="11">
        <v>3.2907259</v>
      </c>
      <c r="AX174" s="11">
        <v>3.2870406999999999</v>
      </c>
      <c r="AY174" s="11">
        <v>3.2839662999999999</v>
      </c>
      <c r="AZ174" s="11">
        <v>3.2814735000000002</v>
      </c>
      <c r="BA174" s="11">
        <v>3.2795350999999999</v>
      </c>
      <c r="BB174" s="11">
        <v>3.2781327</v>
      </c>
      <c r="BC174" s="11">
        <v>3.2772510000000001</v>
      </c>
      <c r="BD174" s="11">
        <v>3.2768742999999998</v>
      </c>
      <c r="BE174" s="11">
        <v>3.2769873</v>
      </c>
      <c r="BF174" s="11">
        <v>3.2775745000000001</v>
      </c>
      <c r="BG174" s="11">
        <v>3.2786203</v>
      </c>
      <c r="BH174" s="11">
        <v>3.2801092000000001</v>
      </c>
      <c r="BI174" s="11">
        <v>3.2820258999999998</v>
      </c>
      <c r="BJ174" s="11">
        <v>3.2843547000000002</v>
      </c>
      <c r="BK174" s="11">
        <v>3.2870802000000001</v>
      </c>
      <c r="BL174" s="11">
        <v>3.2901869000000001</v>
      </c>
      <c r="BM174" s="11">
        <v>3.3160569999999998</v>
      </c>
      <c r="BN174" s="11">
        <v>3.3523030999999999</v>
      </c>
    </row>
    <row r="175" spans="1:66" x14ac:dyDescent="0.25">
      <c r="A175" s="5">
        <f t="shared" si="2"/>
        <v>45525</v>
      </c>
      <c r="B175" t="s">
        <v>998</v>
      </c>
      <c r="C175" s="3">
        <v>5</v>
      </c>
      <c r="D175" s="3">
        <v>4.95</v>
      </c>
      <c r="E175" s="11">
        <v>4.9211038</v>
      </c>
      <c r="F175" s="11">
        <v>4.8259040999999998</v>
      </c>
      <c r="G175" s="11">
        <v>4.7162623999999997</v>
      </c>
      <c r="H175" s="11">
        <v>4.5963200999999998</v>
      </c>
      <c r="I175" s="11">
        <v>4.4734337000000002</v>
      </c>
      <c r="J175" s="11">
        <v>4.3530223000000001</v>
      </c>
      <c r="K175" s="11">
        <v>4.2396596999999998</v>
      </c>
      <c r="L175" s="11">
        <v>4.1375985000000002</v>
      </c>
      <c r="M175" s="11">
        <v>4.0494235999999999</v>
      </c>
      <c r="N175" s="11">
        <v>3.9753828000000002</v>
      </c>
      <c r="O175" s="11">
        <v>3.9141887</v>
      </c>
      <c r="P175" s="11">
        <v>3.8639720999999998</v>
      </c>
      <c r="Q175" s="11">
        <v>3.8210706999999999</v>
      </c>
      <c r="R175" s="11">
        <v>3.7837567999999999</v>
      </c>
      <c r="S175" s="11">
        <v>3.7509369000000001</v>
      </c>
      <c r="T175" s="11">
        <v>3.7215164000000001</v>
      </c>
      <c r="U175" s="11">
        <v>3.6944009000000002</v>
      </c>
      <c r="V175" s="11">
        <v>3.6684967999999998</v>
      </c>
      <c r="W175" s="11">
        <v>3.6428569</v>
      </c>
      <c r="X175" s="11">
        <v>3.6173693999999998</v>
      </c>
      <c r="Y175" s="11">
        <v>3.5922168000000001</v>
      </c>
      <c r="Z175" s="11">
        <v>3.5675811999999998</v>
      </c>
      <c r="AA175" s="11">
        <v>3.5436445999999999</v>
      </c>
      <c r="AB175" s="11">
        <v>3.5205901000000002</v>
      </c>
      <c r="AC175" s="11">
        <v>3.4985685000000002</v>
      </c>
      <c r="AD175" s="11">
        <v>3.4776068000000002</v>
      </c>
      <c r="AE175" s="11">
        <v>3.4577016999999999</v>
      </c>
      <c r="AF175" s="11">
        <v>3.4388491000000001</v>
      </c>
      <c r="AG175" s="11">
        <v>3.4210448000000002</v>
      </c>
      <c r="AH175" s="11">
        <v>3.4042854999999999</v>
      </c>
      <c r="AI175" s="11">
        <v>3.3885670999999999</v>
      </c>
      <c r="AJ175" s="11">
        <v>3.3738855000000001</v>
      </c>
      <c r="AK175" s="11">
        <v>3.3602371999999998</v>
      </c>
      <c r="AL175" s="11">
        <v>3.3476181999999999</v>
      </c>
      <c r="AM175" s="11">
        <v>3.3360245000000002</v>
      </c>
      <c r="AN175" s="11">
        <v>3.3254526000000002</v>
      </c>
      <c r="AO175" s="11">
        <v>3.3158926000000002</v>
      </c>
      <c r="AP175" s="11">
        <v>3.3073065000000001</v>
      </c>
      <c r="AQ175" s="11">
        <v>3.2996482</v>
      </c>
      <c r="AR175" s="11">
        <v>3.2928709</v>
      </c>
      <c r="AS175" s="11">
        <v>3.2869282000000002</v>
      </c>
      <c r="AT175" s="11">
        <v>3.2817737999999999</v>
      </c>
      <c r="AU175" s="11">
        <v>3.2773610999999998</v>
      </c>
      <c r="AV175" s="11">
        <v>3.2736434999999999</v>
      </c>
      <c r="AW175" s="11">
        <v>3.2705747999999999</v>
      </c>
      <c r="AX175" s="11">
        <v>3.2681083000000002</v>
      </c>
      <c r="AY175" s="11">
        <v>3.2661977000000002</v>
      </c>
      <c r="AZ175" s="11">
        <v>3.2647963999999998</v>
      </c>
      <c r="BA175" s="11">
        <v>3.2638628999999999</v>
      </c>
      <c r="BB175" s="11">
        <v>3.2633776000000001</v>
      </c>
      <c r="BC175" s="11">
        <v>3.2633266999999999</v>
      </c>
      <c r="BD175" s="11">
        <v>3.2636967000000001</v>
      </c>
      <c r="BE175" s="11">
        <v>3.2644739</v>
      </c>
      <c r="BF175" s="11">
        <v>3.2656445999999999</v>
      </c>
      <c r="BG175" s="11">
        <v>3.2671950999999999</v>
      </c>
      <c r="BH175" s="11">
        <v>3.2691119</v>
      </c>
      <c r="BI175" s="11">
        <v>3.2713812</v>
      </c>
      <c r="BJ175" s="11">
        <v>3.2739894999999999</v>
      </c>
      <c r="BK175" s="11">
        <v>3.276923</v>
      </c>
      <c r="BL175" s="11">
        <v>3.2801680000000002</v>
      </c>
      <c r="BM175" s="11">
        <v>3.305628</v>
      </c>
      <c r="BN175" s="11">
        <v>3.3401437999999999</v>
      </c>
    </row>
    <row r="176" spans="1:66" x14ac:dyDescent="0.25">
      <c r="A176" s="5">
        <f t="shared" si="2"/>
        <v>45526</v>
      </c>
      <c r="B176" t="s">
        <v>999</v>
      </c>
      <c r="C176" s="3">
        <v>5</v>
      </c>
      <c r="D176" s="3">
        <v>4.95</v>
      </c>
      <c r="E176" s="11">
        <v>4.9259807000000002</v>
      </c>
      <c r="F176" s="11">
        <v>4.8341196000000002</v>
      </c>
      <c r="G176" s="11">
        <v>4.7283435999999996</v>
      </c>
      <c r="H176" s="11">
        <v>4.6137990000000002</v>
      </c>
      <c r="I176" s="11">
        <v>4.4973910000000004</v>
      </c>
      <c r="J176" s="11">
        <v>4.3835075999999997</v>
      </c>
      <c r="K176" s="11">
        <v>4.2754791000000001</v>
      </c>
      <c r="L176" s="11">
        <v>4.1768198999999999</v>
      </c>
      <c r="M176" s="11">
        <v>4.0894820000000003</v>
      </c>
      <c r="N176" s="11">
        <v>4.0142353000000002</v>
      </c>
      <c r="O176" s="11">
        <v>3.9507783000000001</v>
      </c>
      <c r="P176" s="11">
        <v>3.8979219999999999</v>
      </c>
      <c r="Q176" s="11">
        <v>3.853399</v>
      </c>
      <c r="R176" s="11">
        <v>3.8156781</v>
      </c>
      <c r="S176" s="11">
        <v>3.7834867000000001</v>
      </c>
      <c r="T176" s="11">
        <v>3.7555513</v>
      </c>
      <c r="U176" s="11">
        <v>3.7305982000000002</v>
      </c>
      <c r="V176" s="11">
        <v>3.7073546999999998</v>
      </c>
      <c r="W176" s="11">
        <v>3.6847237000000002</v>
      </c>
      <c r="X176" s="11">
        <v>3.6625122999999999</v>
      </c>
      <c r="Y176" s="11">
        <v>3.6408168000000001</v>
      </c>
      <c r="Z176" s="11">
        <v>3.6197330999999999</v>
      </c>
      <c r="AA176" s="11">
        <v>3.5993569999999999</v>
      </c>
      <c r="AB176" s="11">
        <v>3.5797851999999999</v>
      </c>
      <c r="AC176" s="11">
        <v>3.561099</v>
      </c>
      <c r="AD176" s="11">
        <v>3.5433094999999999</v>
      </c>
      <c r="AE176" s="11">
        <v>3.5264068000000002</v>
      </c>
      <c r="AF176" s="11">
        <v>3.5103805000000001</v>
      </c>
      <c r="AG176" s="11">
        <v>3.4952201999999999</v>
      </c>
      <c r="AH176" s="11">
        <v>3.4809158999999998</v>
      </c>
      <c r="AI176" s="11">
        <v>3.4674573999999998</v>
      </c>
      <c r="AJ176" s="11">
        <v>3.4548342000000001</v>
      </c>
      <c r="AK176" s="11">
        <v>3.4430363000000002</v>
      </c>
      <c r="AL176" s="11">
        <v>3.4320534999999999</v>
      </c>
      <c r="AM176" s="11">
        <v>3.4218752000000001</v>
      </c>
      <c r="AN176" s="11">
        <v>3.4124916999999999</v>
      </c>
      <c r="AO176" s="11">
        <v>3.4038890999999998</v>
      </c>
      <c r="AP176" s="11">
        <v>3.3960389000000002</v>
      </c>
      <c r="AQ176" s="11">
        <v>3.3889089999999999</v>
      </c>
      <c r="AR176" s="11">
        <v>3.3824668</v>
      </c>
      <c r="AS176" s="11">
        <v>3.3766797</v>
      </c>
      <c r="AT176" s="11">
        <v>3.3715153999999998</v>
      </c>
      <c r="AU176" s="11">
        <v>3.3669414</v>
      </c>
      <c r="AV176" s="11">
        <v>3.3629251999999998</v>
      </c>
      <c r="AW176" s="11">
        <v>3.3594344</v>
      </c>
      <c r="AX176" s="11">
        <v>3.3564365999999999</v>
      </c>
      <c r="AY176" s="11">
        <v>3.3538993000000001</v>
      </c>
      <c r="AZ176" s="11">
        <v>3.3517899</v>
      </c>
      <c r="BA176" s="11">
        <v>3.3500804999999998</v>
      </c>
      <c r="BB176" s="11">
        <v>3.3487621000000001</v>
      </c>
      <c r="BC176" s="11">
        <v>3.3478308999999999</v>
      </c>
      <c r="BD176" s="11">
        <v>3.3472833</v>
      </c>
      <c r="BE176" s="11">
        <v>3.3471156999999998</v>
      </c>
      <c r="BF176" s="11">
        <v>3.3473244000000002</v>
      </c>
      <c r="BG176" s="11">
        <v>3.3479055999999998</v>
      </c>
      <c r="BH176" s="11">
        <v>3.3488557999999999</v>
      </c>
      <c r="BI176" s="11">
        <v>3.3501712000000001</v>
      </c>
      <c r="BJ176" s="11">
        <v>3.3518482000000001</v>
      </c>
      <c r="BK176" s="11">
        <v>3.3538831999999998</v>
      </c>
      <c r="BL176" s="11">
        <v>3.3562723000000001</v>
      </c>
      <c r="BM176" s="11">
        <v>3.3776587999999999</v>
      </c>
      <c r="BN176" s="11">
        <v>3.4097675999999999</v>
      </c>
    </row>
    <row r="177" spans="1:66" x14ac:dyDescent="0.25">
      <c r="A177" s="5">
        <f t="shared" si="2"/>
        <v>45527</v>
      </c>
      <c r="B177" t="s">
        <v>1000</v>
      </c>
      <c r="C177" s="3">
        <v>5</v>
      </c>
      <c r="D177" s="3">
        <v>4.95</v>
      </c>
      <c r="E177" s="11">
        <v>4.9202450999999998</v>
      </c>
      <c r="F177" s="11">
        <v>4.8231983999999999</v>
      </c>
      <c r="G177" s="11">
        <v>4.7112609000000001</v>
      </c>
      <c r="H177" s="11">
        <v>4.5902003000000002</v>
      </c>
      <c r="I177" s="11">
        <v>4.4674262999999996</v>
      </c>
      <c r="J177" s="11">
        <v>4.3482196999999996</v>
      </c>
      <c r="K177" s="11">
        <v>4.2364686000000003</v>
      </c>
      <c r="L177" s="11">
        <v>4.1355253000000003</v>
      </c>
      <c r="M177" s="11">
        <v>4.0470246000000003</v>
      </c>
      <c r="N177" s="11">
        <v>3.9711465000000001</v>
      </c>
      <c r="O177" s="11">
        <v>3.9071501</v>
      </c>
      <c r="P177" s="11">
        <v>3.8533241</v>
      </c>
      <c r="Q177" s="11">
        <v>3.8066292000000002</v>
      </c>
      <c r="R177" s="11">
        <v>3.7656687999999998</v>
      </c>
      <c r="S177" s="11">
        <v>3.7297256999999999</v>
      </c>
      <c r="T177" s="11">
        <v>3.6980818000000002</v>
      </c>
      <c r="U177" s="11">
        <v>3.6700192999999999</v>
      </c>
      <c r="V177" s="11">
        <v>3.6448211000000001</v>
      </c>
      <c r="W177" s="11">
        <v>3.6218332000000002</v>
      </c>
      <c r="X177" s="11">
        <v>3.600698</v>
      </c>
      <c r="Y177" s="11">
        <v>3.5811445000000002</v>
      </c>
      <c r="Z177" s="11">
        <v>3.5629010999999999</v>
      </c>
      <c r="AA177" s="11">
        <v>3.545696</v>
      </c>
      <c r="AB177" s="11">
        <v>3.5292582000000001</v>
      </c>
      <c r="AC177" s="11">
        <v>3.5133592</v>
      </c>
      <c r="AD177" s="11">
        <v>3.4979608</v>
      </c>
      <c r="AE177" s="11">
        <v>3.4830779000000001</v>
      </c>
      <c r="AF177" s="11">
        <v>3.4687250000000001</v>
      </c>
      <c r="AG177" s="11">
        <v>3.4549164999999999</v>
      </c>
      <c r="AH177" s="11">
        <v>3.4416671999999999</v>
      </c>
      <c r="AI177" s="11">
        <v>3.4289915999999998</v>
      </c>
      <c r="AJ177" s="11">
        <v>3.4169041</v>
      </c>
      <c r="AK177" s="11">
        <v>3.4054196000000001</v>
      </c>
      <c r="AL177" s="11">
        <v>3.3945525000000001</v>
      </c>
      <c r="AM177" s="11">
        <v>3.3843171999999999</v>
      </c>
      <c r="AN177" s="11">
        <v>3.3747286000000001</v>
      </c>
      <c r="AO177" s="11">
        <v>3.3657976000000001</v>
      </c>
      <c r="AP177" s="11">
        <v>3.3575208999999999</v>
      </c>
      <c r="AQ177" s="11">
        <v>3.3498920000000001</v>
      </c>
      <c r="AR177" s="11">
        <v>3.3429042</v>
      </c>
      <c r="AS177" s="11">
        <v>3.3365505</v>
      </c>
      <c r="AT177" s="11">
        <v>3.3308246000000001</v>
      </c>
      <c r="AU177" s="11">
        <v>3.3257194999999999</v>
      </c>
      <c r="AV177" s="11">
        <v>3.3212286</v>
      </c>
      <c r="AW177" s="11">
        <v>3.3173452000000001</v>
      </c>
      <c r="AX177" s="11">
        <v>3.3140626000000002</v>
      </c>
      <c r="AY177" s="11">
        <v>3.3113741000000001</v>
      </c>
      <c r="AZ177" s="11">
        <v>3.3092730000000001</v>
      </c>
      <c r="BA177" s="11">
        <v>3.3077502000000001</v>
      </c>
      <c r="BB177" s="11">
        <v>3.3067864999999999</v>
      </c>
      <c r="BC177" s="11">
        <v>3.3063600000000002</v>
      </c>
      <c r="BD177" s="11">
        <v>3.3064486</v>
      </c>
      <c r="BE177" s="11">
        <v>3.3070301999999998</v>
      </c>
      <c r="BF177" s="11">
        <v>3.3080829</v>
      </c>
      <c r="BG177" s="11">
        <v>3.3095846</v>
      </c>
      <c r="BH177" s="11">
        <v>3.3115133999999999</v>
      </c>
      <c r="BI177" s="11">
        <v>3.313847</v>
      </c>
      <c r="BJ177" s="11">
        <v>3.3165637000000001</v>
      </c>
      <c r="BK177" s="11">
        <v>3.3196412999999998</v>
      </c>
      <c r="BL177" s="11">
        <v>3.3230577000000001</v>
      </c>
      <c r="BM177" s="11">
        <v>3.3497908999999999</v>
      </c>
      <c r="BN177" s="11">
        <v>3.3853037000000001</v>
      </c>
    </row>
    <row r="178" spans="1:66" x14ac:dyDescent="0.25">
      <c r="A178" s="5">
        <f t="shared" si="2"/>
        <v>45530</v>
      </c>
      <c r="B178" t="s">
        <v>1001</v>
      </c>
      <c r="C178" s="3">
        <v>5</v>
      </c>
      <c r="D178" s="3" t="e">
        <v>#N/A</v>
      </c>
      <c r="E178" s="11" t="e">
        <v>#N/A</v>
      </c>
      <c r="F178" s="11" t="e">
        <v>#N/A</v>
      </c>
      <c r="G178" s="11" t="e">
        <v>#N/A</v>
      </c>
      <c r="H178" s="11" t="e">
        <v>#N/A</v>
      </c>
      <c r="I178" s="11" t="e">
        <v>#N/A</v>
      </c>
      <c r="J178" s="11" t="e">
        <v>#N/A</v>
      </c>
      <c r="K178" s="11" t="e">
        <v>#N/A</v>
      </c>
      <c r="L178" s="11" t="e">
        <v>#N/A</v>
      </c>
      <c r="M178" s="11" t="e">
        <v>#N/A</v>
      </c>
      <c r="N178" s="11" t="e">
        <v>#N/A</v>
      </c>
      <c r="O178" s="11" t="e">
        <v>#N/A</v>
      </c>
      <c r="P178" s="11" t="e">
        <v>#N/A</v>
      </c>
      <c r="Q178" s="11" t="e">
        <v>#N/A</v>
      </c>
      <c r="R178" s="11" t="e">
        <v>#N/A</v>
      </c>
      <c r="S178" s="11" t="e">
        <v>#N/A</v>
      </c>
      <c r="T178" s="11" t="e">
        <v>#N/A</v>
      </c>
      <c r="U178" s="11" t="e">
        <v>#N/A</v>
      </c>
      <c r="V178" s="11" t="e">
        <v>#N/A</v>
      </c>
      <c r="W178" s="11" t="e">
        <v>#N/A</v>
      </c>
      <c r="X178" s="11" t="e">
        <v>#N/A</v>
      </c>
      <c r="Y178" s="11" t="e">
        <v>#N/A</v>
      </c>
      <c r="Z178" s="11" t="e">
        <v>#N/A</v>
      </c>
      <c r="AA178" s="11" t="e">
        <v>#N/A</v>
      </c>
      <c r="AB178" s="11" t="e">
        <v>#N/A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 t="e">
        <v>#N/A</v>
      </c>
      <c r="AH178" s="11" t="e">
        <v>#N/A</v>
      </c>
      <c r="AI178" s="11" t="e">
        <v>#N/A</v>
      </c>
      <c r="AJ178" s="11" t="e">
        <v>#N/A</v>
      </c>
      <c r="AK178" s="11" t="e">
        <v>#N/A</v>
      </c>
      <c r="AL178" s="11" t="e">
        <v>#N/A</v>
      </c>
      <c r="AM178" s="11" t="e">
        <v>#N/A</v>
      </c>
      <c r="AN178" s="11" t="e">
        <v>#N/A</v>
      </c>
      <c r="AO178" s="11" t="e">
        <v>#N/A</v>
      </c>
      <c r="AP178" s="11" t="e">
        <v>#N/A</v>
      </c>
      <c r="AQ178" s="11" t="e">
        <v>#N/A</v>
      </c>
      <c r="AR178" s="11" t="e">
        <v>#N/A</v>
      </c>
      <c r="AS178" s="11" t="e">
        <v>#N/A</v>
      </c>
      <c r="AT178" s="11" t="e">
        <v>#N/A</v>
      </c>
      <c r="AU178" s="11" t="e">
        <v>#N/A</v>
      </c>
      <c r="AV178" s="11" t="e">
        <v>#N/A</v>
      </c>
      <c r="AW178" s="11" t="e">
        <v>#N/A</v>
      </c>
      <c r="AX178" s="11" t="e">
        <v>#N/A</v>
      </c>
      <c r="AY178" s="11" t="e">
        <v>#N/A</v>
      </c>
      <c r="AZ178" s="11" t="e">
        <v>#N/A</v>
      </c>
      <c r="BA178" s="11" t="e">
        <v>#N/A</v>
      </c>
      <c r="BB178" s="11" t="e">
        <v>#N/A</v>
      </c>
      <c r="BC178" s="11" t="e">
        <v>#N/A</v>
      </c>
      <c r="BD178" s="11" t="e">
        <v>#N/A</v>
      </c>
      <c r="BE178" s="11" t="e">
        <v>#N/A</v>
      </c>
      <c r="BF178" s="11" t="e">
        <v>#N/A</v>
      </c>
      <c r="BG178" s="11" t="e">
        <v>#N/A</v>
      </c>
      <c r="BH178" s="11" t="e">
        <v>#N/A</v>
      </c>
      <c r="BI178" s="11" t="e">
        <v>#N/A</v>
      </c>
      <c r="BJ178" s="11" t="e">
        <v>#N/A</v>
      </c>
      <c r="BK178" s="11" t="e">
        <v>#N/A</v>
      </c>
      <c r="BL178" s="11" t="e">
        <v>#N/A</v>
      </c>
      <c r="BM178" s="11" t="e">
        <v>#N/A</v>
      </c>
      <c r="BN178" s="11" t="e">
        <v>#N/A</v>
      </c>
    </row>
    <row r="179" spans="1:66" x14ac:dyDescent="0.25">
      <c r="A179" s="5">
        <f t="shared" si="2"/>
        <v>45531</v>
      </c>
      <c r="B179" t="s">
        <v>1002</v>
      </c>
      <c r="C179" s="3">
        <v>5</v>
      </c>
      <c r="D179" s="3">
        <v>4.95</v>
      </c>
      <c r="E179" s="11">
        <v>4.9155233999999997</v>
      </c>
      <c r="F179" s="11">
        <v>4.8196772000000001</v>
      </c>
      <c r="G179" s="11">
        <v>4.7080793999999999</v>
      </c>
      <c r="H179" s="11">
        <v>4.5892358</v>
      </c>
      <c r="I179" s="11">
        <v>4.4695406000000002</v>
      </c>
      <c r="J179" s="11">
        <v>4.3533755000000003</v>
      </c>
      <c r="K179" s="11">
        <v>4.2449205000000001</v>
      </c>
      <c r="L179" s="11">
        <v>4.1477281000000001</v>
      </c>
      <c r="M179" s="11">
        <v>4.0640678000000001</v>
      </c>
      <c r="N179" s="11">
        <v>3.9941422000000002</v>
      </c>
      <c r="O179" s="11">
        <v>3.9371556000000001</v>
      </c>
      <c r="P179" s="11">
        <v>3.8910960999999999</v>
      </c>
      <c r="Q179" s="11">
        <v>3.8526007</v>
      </c>
      <c r="R179" s="11">
        <v>3.8200021999999998</v>
      </c>
      <c r="S179" s="11">
        <v>3.7921702000000002</v>
      </c>
      <c r="T179" s="11">
        <v>3.7679732000000001</v>
      </c>
      <c r="U179" s="11">
        <v>3.7462797000000001</v>
      </c>
      <c r="V179" s="11">
        <v>3.725959</v>
      </c>
      <c r="W179" s="11">
        <v>3.7060487000000002</v>
      </c>
      <c r="X179" s="11">
        <v>3.6863693</v>
      </c>
      <c r="Y179" s="11">
        <v>3.6669692</v>
      </c>
      <c r="Z179" s="11">
        <v>3.6478961000000001</v>
      </c>
      <c r="AA179" s="11">
        <v>3.6291975999999999</v>
      </c>
      <c r="AB179" s="11">
        <v>3.6109220999999998</v>
      </c>
      <c r="AC179" s="11">
        <v>3.5931131999999999</v>
      </c>
      <c r="AD179" s="11">
        <v>3.5757987</v>
      </c>
      <c r="AE179" s="11">
        <v>3.5590028</v>
      </c>
      <c r="AF179" s="11">
        <v>3.5427493999999999</v>
      </c>
      <c r="AG179" s="11">
        <v>3.5270621000000002</v>
      </c>
      <c r="AH179" s="11">
        <v>3.5119653</v>
      </c>
      <c r="AI179" s="11">
        <v>3.4974827999999998</v>
      </c>
      <c r="AJ179" s="11">
        <v>3.4836382000000001</v>
      </c>
      <c r="AK179" s="11">
        <v>3.4704557999999999</v>
      </c>
      <c r="AL179" s="11">
        <v>3.4579594999999999</v>
      </c>
      <c r="AM179" s="11">
        <v>3.4461729000000001</v>
      </c>
      <c r="AN179" s="11">
        <v>3.4351204000000002</v>
      </c>
      <c r="AO179" s="11">
        <v>3.4248191000000001</v>
      </c>
      <c r="AP179" s="11">
        <v>3.4152602000000001</v>
      </c>
      <c r="AQ179" s="11">
        <v>3.4064287000000002</v>
      </c>
      <c r="AR179" s="11">
        <v>3.3983093000000002</v>
      </c>
      <c r="AS179" s="11">
        <v>3.3908863999999999</v>
      </c>
      <c r="AT179" s="11">
        <v>3.3841451999999999</v>
      </c>
      <c r="AU179" s="11">
        <v>3.3780701999999998</v>
      </c>
      <c r="AV179" s="11">
        <v>3.372646</v>
      </c>
      <c r="AW179" s="11">
        <v>3.3678577000000001</v>
      </c>
      <c r="AX179" s="11">
        <v>3.3636897000000001</v>
      </c>
      <c r="AY179" s="11">
        <v>3.3601269</v>
      </c>
      <c r="AZ179" s="11">
        <v>3.357154</v>
      </c>
      <c r="BA179" s="11">
        <v>3.3547557000000001</v>
      </c>
      <c r="BB179" s="11">
        <v>3.3529163999999998</v>
      </c>
      <c r="BC179" s="11">
        <v>3.3516202000000002</v>
      </c>
      <c r="BD179" s="11">
        <v>3.3508515999999999</v>
      </c>
      <c r="BE179" s="11">
        <v>3.3505946999999998</v>
      </c>
      <c r="BF179" s="11">
        <v>3.3508338000000002</v>
      </c>
      <c r="BG179" s="11">
        <v>3.3515532000000001</v>
      </c>
      <c r="BH179" s="11">
        <v>3.3527372</v>
      </c>
      <c r="BI179" s="11">
        <v>3.3543699</v>
      </c>
      <c r="BJ179" s="11">
        <v>3.3564357999999999</v>
      </c>
      <c r="BK179" s="11">
        <v>3.3589190000000002</v>
      </c>
      <c r="BL179" s="11">
        <v>3.3618036999999998</v>
      </c>
      <c r="BM179" s="11">
        <v>3.3866825</v>
      </c>
      <c r="BN179" s="11">
        <v>3.422161</v>
      </c>
    </row>
    <row r="180" spans="1:66" x14ac:dyDescent="0.25">
      <c r="A180" s="5">
        <f t="shared" si="2"/>
        <v>45532</v>
      </c>
      <c r="B180" t="s">
        <v>1003</v>
      </c>
      <c r="C180" s="3">
        <v>5</v>
      </c>
      <c r="D180" s="3">
        <v>4.95</v>
      </c>
      <c r="E180" s="11">
        <v>4.9147240999999999</v>
      </c>
      <c r="F180" s="11">
        <v>4.8208685999999998</v>
      </c>
      <c r="G180" s="11">
        <v>4.7098015999999996</v>
      </c>
      <c r="H180" s="11">
        <v>4.5906903000000003</v>
      </c>
      <c r="I180" s="11">
        <v>4.4705404</v>
      </c>
      <c r="J180" s="11">
        <v>4.3544315999999998</v>
      </c>
      <c r="K180" s="11">
        <v>4.2471195000000002</v>
      </c>
      <c r="L180" s="11">
        <v>4.1522049000000001</v>
      </c>
      <c r="M180" s="11">
        <v>4.0712523000000003</v>
      </c>
      <c r="N180" s="11">
        <v>4.0039765000000003</v>
      </c>
      <c r="O180" s="11">
        <v>3.9483948</v>
      </c>
      <c r="P180" s="11">
        <v>3.9020871000000001</v>
      </c>
      <c r="Q180" s="11">
        <v>3.8606715999999999</v>
      </c>
      <c r="R180" s="11">
        <v>3.8228102000000002</v>
      </c>
      <c r="S180" s="11">
        <v>3.7881128999999998</v>
      </c>
      <c r="T180" s="11">
        <v>3.7561881000000001</v>
      </c>
      <c r="U180" s="11">
        <v>3.7266442999999998</v>
      </c>
      <c r="V180" s="11">
        <v>3.6990913000000001</v>
      </c>
      <c r="W180" s="11">
        <v>3.6731815000000001</v>
      </c>
      <c r="X180" s="11">
        <v>3.6488163999999998</v>
      </c>
      <c r="Y180" s="11">
        <v>3.6259857000000002</v>
      </c>
      <c r="Z180" s="11">
        <v>3.6046784000000001</v>
      </c>
      <c r="AA180" s="11">
        <v>3.5848833999999998</v>
      </c>
      <c r="AB180" s="11">
        <v>3.5665906999999999</v>
      </c>
      <c r="AC180" s="11">
        <v>3.5497760999999999</v>
      </c>
      <c r="AD180" s="11">
        <v>3.5343635</v>
      </c>
      <c r="AE180" s="11">
        <v>3.5202643</v>
      </c>
      <c r="AF180" s="11">
        <v>3.5073889999999999</v>
      </c>
      <c r="AG180" s="11">
        <v>3.4956486999999998</v>
      </c>
      <c r="AH180" s="11">
        <v>3.4849545000000002</v>
      </c>
      <c r="AI180" s="11">
        <v>3.4752171999999999</v>
      </c>
      <c r="AJ180" s="11">
        <v>3.4663477</v>
      </c>
      <c r="AK180" s="11">
        <v>3.4582571</v>
      </c>
      <c r="AL180" s="11">
        <v>3.4508562999999999</v>
      </c>
      <c r="AM180" s="11">
        <v>3.4440561999999999</v>
      </c>
      <c r="AN180" s="11">
        <v>3.4377678</v>
      </c>
      <c r="AO180" s="11">
        <v>3.4319120999999999</v>
      </c>
      <c r="AP180" s="11">
        <v>3.4264640000000002</v>
      </c>
      <c r="AQ180" s="11">
        <v>3.4214166000000001</v>
      </c>
      <c r="AR180" s="11">
        <v>3.4167632000000001</v>
      </c>
      <c r="AS180" s="11">
        <v>3.4124965999999999</v>
      </c>
      <c r="AT180" s="11">
        <v>3.4086101000000002</v>
      </c>
      <c r="AU180" s="11">
        <v>3.4050967999999999</v>
      </c>
      <c r="AV180" s="11">
        <v>3.4019496</v>
      </c>
      <c r="AW180" s="11">
        <v>3.3991619000000002</v>
      </c>
      <c r="AX180" s="11">
        <v>3.3967266999999999</v>
      </c>
      <c r="AY180" s="11">
        <v>3.3946369000000001</v>
      </c>
      <c r="AZ180" s="11">
        <v>3.3928859</v>
      </c>
      <c r="BA180" s="11">
        <v>3.3914675000000001</v>
      </c>
      <c r="BB180" s="11">
        <v>3.3903804000000002</v>
      </c>
      <c r="BC180" s="11">
        <v>3.3896242999999999</v>
      </c>
      <c r="BD180" s="11">
        <v>3.3891993</v>
      </c>
      <c r="BE180" s="11">
        <v>3.3891051999999999</v>
      </c>
      <c r="BF180" s="11">
        <v>3.3893418</v>
      </c>
      <c r="BG180" s="11">
        <v>3.3899091000000001</v>
      </c>
      <c r="BH180" s="11">
        <v>3.3908070000000001</v>
      </c>
      <c r="BI180" s="11">
        <v>3.3920352999999999</v>
      </c>
      <c r="BJ180" s="11">
        <v>3.3935940000000002</v>
      </c>
      <c r="BK180" s="11">
        <v>3.395483</v>
      </c>
      <c r="BL180" s="11">
        <v>3.3977020000000002</v>
      </c>
      <c r="BM180" s="11">
        <v>3.4176883999999998</v>
      </c>
      <c r="BN180" s="11">
        <v>3.4479856999999998</v>
      </c>
    </row>
    <row r="181" spans="1:66" x14ac:dyDescent="0.25">
      <c r="A181" s="5">
        <f t="shared" si="2"/>
        <v>45533</v>
      </c>
      <c r="B181" t="s">
        <v>1004</v>
      </c>
      <c r="C181" s="3">
        <v>5</v>
      </c>
      <c r="D181" s="3">
        <v>4.95</v>
      </c>
      <c r="E181" s="11">
        <v>4.9128534999999998</v>
      </c>
      <c r="F181" s="11">
        <v>4.8158218000000002</v>
      </c>
      <c r="G181" s="11">
        <v>4.7036191000000001</v>
      </c>
      <c r="H181" s="11">
        <v>4.5852789999999999</v>
      </c>
      <c r="I181" s="11">
        <v>4.4657977000000004</v>
      </c>
      <c r="J181" s="11">
        <v>4.3488955999999996</v>
      </c>
      <c r="K181" s="11">
        <v>4.2389323000000001</v>
      </c>
      <c r="L181" s="11">
        <v>4.1399068999999997</v>
      </c>
      <c r="M181" s="11">
        <v>4.0532130999999998</v>
      </c>
      <c r="N181" s="11">
        <v>3.9789078999999998</v>
      </c>
      <c r="O181" s="11">
        <v>3.9161136000000001</v>
      </c>
      <c r="P181" s="11">
        <v>3.8634857</v>
      </c>
      <c r="Q181" s="11">
        <v>3.8187565999999999</v>
      </c>
      <c r="R181" s="11">
        <v>3.7806356999999999</v>
      </c>
      <c r="S181" s="11">
        <v>3.7481526999999999</v>
      </c>
      <c r="T181" s="11">
        <v>3.7203360999999999</v>
      </c>
      <c r="U181" s="11">
        <v>3.6962144000000001</v>
      </c>
      <c r="V181" s="11">
        <v>3.6748169000000002</v>
      </c>
      <c r="W181" s="11">
        <v>3.6552768000000002</v>
      </c>
      <c r="X181" s="11">
        <v>3.6372627</v>
      </c>
      <c r="Y181" s="11">
        <v>3.6206151000000002</v>
      </c>
      <c r="Z181" s="11">
        <v>3.6051738000000002</v>
      </c>
      <c r="AA181" s="11">
        <v>3.5907787</v>
      </c>
      <c r="AB181" s="11">
        <v>3.5772702999999999</v>
      </c>
      <c r="AC181" s="11">
        <v>3.5645041000000002</v>
      </c>
      <c r="AD181" s="11">
        <v>3.5524212999999998</v>
      </c>
      <c r="AE181" s="11">
        <v>3.5409918</v>
      </c>
      <c r="AF181" s="11">
        <v>3.5301852999999999</v>
      </c>
      <c r="AG181" s="11">
        <v>3.5199714000000002</v>
      </c>
      <c r="AH181" s="11">
        <v>3.5103200999999999</v>
      </c>
      <c r="AI181" s="11">
        <v>3.501201</v>
      </c>
      <c r="AJ181" s="11">
        <v>3.4925839000000001</v>
      </c>
      <c r="AK181" s="11">
        <v>3.4844385</v>
      </c>
      <c r="AL181" s="11">
        <v>3.4767347000000002</v>
      </c>
      <c r="AM181" s="11">
        <v>3.4694419999999999</v>
      </c>
      <c r="AN181" s="11">
        <v>3.4625303999999999</v>
      </c>
      <c r="AO181" s="11">
        <v>3.4559738000000002</v>
      </c>
      <c r="AP181" s="11">
        <v>3.4497661000000002</v>
      </c>
      <c r="AQ181" s="11">
        <v>3.4439079000000001</v>
      </c>
      <c r="AR181" s="11">
        <v>3.4383995000000001</v>
      </c>
      <c r="AS181" s="11">
        <v>3.4332410000000002</v>
      </c>
      <c r="AT181" s="11">
        <v>3.4284330000000001</v>
      </c>
      <c r="AU181" s="11">
        <v>3.4239757000000002</v>
      </c>
      <c r="AV181" s="11">
        <v>3.4198694000000001</v>
      </c>
      <c r="AW181" s="11">
        <v>3.4161144999999999</v>
      </c>
      <c r="AX181" s="11">
        <v>3.4127111999999999</v>
      </c>
      <c r="AY181" s="11">
        <v>3.4096600000000001</v>
      </c>
      <c r="AZ181" s="11">
        <v>3.4069611000000002</v>
      </c>
      <c r="BA181" s="11">
        <v>3.4046151</v>
      </c>
      <c r="BB181" s="11">
        <v>3.4026238000000002</v>
      </c>
      <c r="BC181" s="11">
        <v>3.4009893</v>
      </c>
      <c r="BD181" s="11">
        <v>3.3997137999999998</v>
      </c>
      <c r="BE181" s="11">
        <v>3.3987992</v>
      </c>
      <c r="BF181" s="11">
        <v>3.3982477000000002</v>
      </c>
      <c r="BG181" s="11">
        <v>3.3980614</v>
      </c>
      <c r="BH181" s="11">
        <v>3.3982424</v>
      </c>
      <c r="BI181" s="11">
        <v>3.3987927999999998</v>
      </c>
      <c r="BJ181" s="11">
        <v>3.3997147000000001</v>
      </c>
      <c r="BK181" s="11">
        <v>3.4010102</v>
      </c>
      <c r="BL181" s="11">
        <v>3.4026814000000001</v>
      </c>
      <c r="BM181" s="11">
        <v>3.4203304999999999</v>
      </c>
      <c r="BN181" s="11">
        <v>3.4496973999999998</v>
      </c>
    </row>
    <row r="182" spans="1:66" x14ac:dyDescent="0.25">
      <c r="A182" s="5">
        <f t="shared" si="2"/>
        <v>45534</v>
      </c>
      <c r="B182" t="s">
        <v>1005</v>
      </c>
      <c r="C182" s="3">
        <v>5</v>
      </c>
      <c r="D182" s="3">
        <v>4.95</v>
      </c>
      <c r="E182" s="11">
        <v>4.9142292000000003</v>
      </c>
      <c r="F182" s="11">
        <v>4.8179299000000002</v>
      </c>
      <c r="G182" s="11">
        <v>4.7029605999999999</v>
      </c>
      <c r="H182" s="11">
        <v>4.5820289000000001</v>
      </c>
      <c r="I182" s="11">
        <v>4.4618149999999996</v>
      </c>
      <c r="J182" s="11">
        <v>4.3455396000000004</v>
      </c>
      <c r="K182" s="11">
        <v>4.2374483999999999</v>
      </c>
      <c r="L182" s="11">
        <v>4.1415478999999999</v>
      </c>
      <c r="M182" s="11">
        <v>4.0592537999999996</v>
      </c>
      <c r="N182" s="11">
        <v>3.9901738999999998</v>
      </c>
      <c r="O182" s="11">
        <v>3.9328530000000002</v>
      </c>
      <c r="P182" s="11">
        <v>3.8850392999999999</v>
      </c>
      <c r="Q182" s="11">
        <v>3.8436477999999998</v>
      </c>
      <c r="R182" s="11">
        <v>3.8073614</v>
      </c>
      <c r="S182" s="11">
        <v>3.775487</v>
      </c>
      <c r="T182" s="11">
        <v>3.7473301000000001</v>
      </c>
      <c r="U182" s="11">
        <v>3.7221966000000002</v>
      </c>
      <c r="V182" s="11">
        <v>3.6993931</v>
      </c>
      <c r="W182" s="11">
        <v>3.6783046000000001</v>
      </c>
      <c r="X182" s="11">
        <v>3.6586827</v>
      </c>
      <c r="Y182" s="11">
        <v>3.6403859000000001</v>
      </c>
      <c r="Z182" s="11">
        <v>3.6232722000000002</v>
      </c>
      <c r="AA182" s="11">
        <v>3.6071995000000001</v>
      </c>
      <c r="AB182" s="11">
        <v>3.5920264</v>
      </c>
      <c r="AC182" s="11">
        <v>3.577626</v>
      </c>
      <c r="AD182" s="11">
        <v>3.5639452</v>
      </c>
      <c r="AE182" s="11">
        <v>3.5509539999999999</v>
      </c>
      <c r="AF182" s="11">
        <v>3.5386218999999999</v>
      </c>
      <c r="AG182" s="11">
        <v>3.5269184999999998</v>
      </c>
      <c r="AH182" s="11">
        <v>3.5158136</v>
      </c>
      <c r="AI182" s="11">
        <v>3.5052767</v>
      </c>
      <c r="AJ182" s="11">
        <v>3.4952774</v>
      </c>
      <c r="AK182" s="11">
        <v>3.4857855</v>
      </c>
      <c r="AL182" s="11">
        <v>3.4767706</v>
      </c>
      <c r="AM182" s="11">
        <v>3.4682021000000001</v>
      </c>
      <c r="AN182" s="11">
        <v>3.4600501000000001</v>
      </c>
      <c r="AO182" s="11">
        <v>3.4522897000000001</v>
      </c>
      <c r="AP182" s="11">
        <v>3.4449215999999998</v>
      </c>
      <c r="AQ182" s="11">
        <v>3.4379537</v>
      </c>
      <c r="AR182" s="11">
        <v>3.4313937999999999</v>
      </c>
      <c r="AS182" s="11">
        <v>3.4252495999999999</v>
      </c>
      <c r="AT182" s="11">
        <v>3.4195289</v>
      </c>
      <c r="AU182" s="11">
        <v>3.4142394</v>
      </c>
      <c r="AV182" s="11">
        <v>3.4093889000000002</v>
      </c>
      <c r="AW182" s="11">
        <v>3.4049852</v>
      </c>
      <c r="AX182" s="11">
        <v>3.4010360999999998</v>
      </c>
      <c r="AY182" s="11">
        <v>3.3975491999999998</v>
      </c>
      <c r="AZ182" s="11">
        <v>3.3945325</v>
      </c>
      <c r="BA182" s="11">
        <v>3.3919915999999999</v>
      </c>
      <c r="BB182" s="11">
        <v>3.389923</v>
      </c>
      <c r="BC182" s="11">
        <v>3.3883209999999999</v>
      </c>
      <c r="BD182" s="11">
        <v>3.3871796999999999</v>
      </c>
      <c r="BE182" s="11">
        <v>3.3864931999999999</v>
      </c>
      <c r="BF182" s="11">
        <v>3.3862556000000001</v>
      </c>
      <c r="BG182" s="11">
        <v>3.3864610000000002</v>
      </c>
      <c r="BH182" s="11">
        <v>3.3871036000000001</v>
      </c>
      <c r="BI182" s="11">
        <v>3.3881774999999998</v>
      </c>
      <c r="BJ182" s="11">
        <v>3.3896768000000002</v>
      </c>
      <c r="BK182" s="11">
        <v>3.3915956</v>
      </c>
      <c r="BL182" s="11">
        <v>3.3939281000000001</v>
      </c>
      <c r="BM182" s="11">
        <v>3.4160202000000002</v>
      </c>
      <c r="BN182" s="11">
        <v>3.4499439000000001</v>
      </c>
    </row>
    <row r="183" spans="1:66" x14ac:dyDescent="0.25">
      <c r="A183" s="5">
        <f t="shared" si="2"/>
        <v>45537</v>
      </c>
      <c r="B183" t="s">
        <v>1006</v>
      </c>
      <c r="C183" s="3">
        <v>5</v>
      </c>
      <c r="D183" s="3">
        <v>4.95</v>
      </c>
      <c r="E183" s="11">
        <v>4.9064360000000002</v>
      </c>
      <c r="F183" s="11">
        <v>4.8077443999999998</v>
      </c>
      <c r="G183" s="11">
        <v>4.6900969999999997</v>
      </c>
      <c r="H183" s="11">
        <v>4.5692522000000002</v>
      </c>
      <c r="I183" s="11">
        <v>4.4502733000000001</v>
      </c>
      <c r="J183" s="11">
        <v>4.3360238999999998</v>
      </c>
      <c r="K183" s="11">
        <v>4.2304493000000001</v>
      </c>
      <c r="L183" s="11">
        <v>4.1362610000000002</v>
      </c>
      <c r="M183" s="11">
        <v>4.0546778999999997</v>
      </c>
      <c r="N183" s="11">
        <v>3.9857809</v>
      </c>
      <c r="O183" s="11">
        <v>3.9286367000000002</v>
      </c>
      <c r="P183" s="11">
        <v>3.8812505000000002</v>
      </c>
      <c r="Q183" s="11">
        <v>3.8407002000000001</v>
      </c>
      <c r="R183" s="11">
        <v>3.8056632000000001</v>
      </c>
      <c r="S183" s="11">
        <v>3.7753098999999999</v>
      </c>
      <c r="T183" s="11">
        <v>3.7488095000000001</v>
      </c>
      <c r="U183" s="11">
        <v>3.7253314999999998</v>
      </c>
      <c r="V183" s="11">
        <v>3.7040460999999998</v>
      </c>
      <c r="W183" s="11">
        <v>3.6842597000000001</v>
      </c>
      <c r="X183" s="11">
        <v>3.6657514</v>
      </c>
      <c r="Y183" s="11">
        <v>3.6484030999999999</v>
      </c>
      <c r="Z183" s="11">
        <v>3.6320958999999999</v>
      </c>
      <c r="AA183" s="11">
        <v>3.6167107999999999</v>
      </c>
      <c r="AB183" s="11">
        <v>3.6021296999999999</v>
      </c>
      <c r="AC183" s="11">
        <v>3.5882496000000002</v>
      </c>
      <c r="AD183" s="11">
        <v>3.5750308999999998</v>
      </c>
      <c r="AE183" s="11">
        <v>3.5624506999999999</v>
      </c>
      <c r="AF183" s="11">
        <v>3.5504853000000001</v>
      </c>
      <c r="AG183" s="11">
        <v>3.5391113000000001</v>
      </c>
      <c r="AH183" s="11">
        <v>3.5283055999999999</v>
      </c>
      <c r="AI183" s="11">
        <v>3.5180444999999998</v>
      </c>
      <c r="AJ183" s="11">
        <v>3.5083046000000002</v>
      </c>
      <c r="AK183" s="11">
        <v>3.4990625999999998</v>
      </c>
      <c r="AL183" s="11">
        <v>3.4902951999999998</v>
      </c>
      <c r="AM183" s="11">
        <v>3.4819787999999998</v>
      </c>
      <c r="AN183" s="11">
        <v>3.4740902</v>
      </c>
      <c r="AO183" s="11">
        <v>3.4666106999999999</v>
      </c>
      <c r="AP183" s="11">
        <v>3.4595410000000002</v>
      </c>
      <c r="AQ183" s="11">
        <v>3.4528867999999999</v>
      </c>
      <c r="AR183" s="11">
        <v>3.4466535</v>
      </c>
      <c r="AS183" s="11">
        <v>3.4408466</v>
      </c>
      <c r="AT183" s="11">
        <v>3.4354718000000002</v>
      </c>
      <c r="AU183" s="11">
        <v>3.4305344999999998</v>
      </c>
      <c r="AV183" s="11">
        <v>3.4260404000000002</v>
      </c>
      <c r="AW183" s="11">
        <v>3.4219949000000001</v>
      </c>
      <c r="AX183" s="11">
        <v>3.4184036999999998</v>
      </c>
      <c r="AY183" s="11">
        <v>3.4152721000000001</v>
      </c>
      <c r="AZ183" s="11">
        <v>3.4126059</v>
      </c>
      <c r="BA183" s="11">
        <v>3.4104092000000001</v>
      </c>
      <c r="BB183" s="11">
        <v>3.4086789</v>
      </c>
      <c r="BC183" s="11">
        <v>3.4074099000000002</v>
      </c>
      <c r="BD183" s="11">
        <v>3.4065965</v>
      </c>
      <c r="BE183" s="11">
        <v>3.4062334999999999</v>
      </c>
      <c r="BF183" s="11">
        <v>3.4063154</v>
      </c>
      <c r="BG183" s="11">
        <v>3.4068369000000001</v>
      </c>
      <c r="BH183" s="11">
        <v>3.4077926000000001</v>
      </c>
      <c r="BI183" s="11">
        <v>3.4091770000000001</v>
      </c>
      <c r="BJ183" s="11">
        <v>3.4109848</v>
      </c>
      <c r="BK183" s="11">
        <v>3.4132106000000002</v>
      </c>
      <c r="BL183" s="11">
        <v>3.4158488999999999</v>
      </c>
      <c r="BM183" s="11">
        <v>3.4397669999999998</v>
      </c>
      <c r="BN183" s="11">
        <v>3.4754961999999998</v>
      </c>
    </row>
    <row r="184" spans="1:66" x14ac:dyDescent="0.25">
      <c r="A184" s="5">
        <f t="shared" si="2"/>
        <v>45538</v>
      </c>
      <c r="B184" t="s">
        <v>1007</v>
      </c>
      <c r="C184" s="3">
        <v>5</v>
      </c>
      <c r="D184" s="3">
        <v>4.95</v>
      </c>
      <c r="E184" s="11">
        <v>4.9003962999999997</v>
      </c>
      <c r="F184" s="11">
        <v>4.8015128000000002</v>
      </c>
      <c r="G184" s="11">
        <v>4.6812848000000002</v>
      </c>
      <c r="H184" s="11">
        <v>4.5565761</v>
      </c>
      <c r="I184" s="11">
        <v>4.4334875</v>
      </c>
      <c r="J184" s="11">
        <v>4.3155878999999997</v>
      </c>
      <c r="K184" s="11">
        <v>4.2071772000000003</v>
      </c>
      <c r="L184" s="11">
        <v>4.1107718000000002</v>
      </c>
      <c r="M184" s="11">
        <v>4.0281444999999998</v>
      </c>
      <c r="N184" s="11">
        <v>3.9589297000000001</v>
      </c>
      <c r="O184" s="11">
        <v>3.9020065000000002</v>
      </c>
      <c r="P184" s="11">
        <v>3.8549785999999999</v>
      </c>
      <c r="Q184" s="11">
        <v>3.8141115999999999</v>
      </c>
      <c r="R184" s="11">
        <v>3.7780208000000002</v>
      </c>
      <c r="S184" s="11">
        <v>3.7460315</v>
      </c>
      <c r="T184" s="11">
        <v>3.7174676999999998</v>
      </c>
      <c r="U184" s="11">
        <v>3.6916533999999999</v>
      </c>
      <c r="V184" s="11">
        <v>3.6679137000000002</v>
      </c>
      <c r="W184" s="11">
        <v>3.6456859000000001</v>
      </c>
      <c r="X184" s="11">
        <v>3.6247991000000002</v>
      </c>
      <c r="Y184" s="11">
        <v>3.6051671999999999</v>
      </c>
      <c r="Z184" s="11">
        <v>3.5867035999999999</v>
      </c>
      <c r="AA184" s="11">
        <v>3.5693215999999999</v>
      </c>
      <c r="AB184" s="11">
        <v>3.5529351999999998</v>
      </c>
      <c r="AC184" s="11">
        <v>3.5374653999999999</v>
      </c>
      <c r="AD184" s="11">
        <v>3.5228640000000002</v>
      </c>
      <c r="AE184" s="11">
        <v>3.5090911999999999</v>
      </c>
      <c r="AF184" s="11">
        <v>3.4961063999999999</v>
      </c>
      <c r="AG184" s="11">
        <v>3.4838692999999998</v>
      </c>
      <c r="AH184" s="11">
        <v>3.4723399000000001</v>
      </c>
      <c r="AI184" s="11">
        <v>3.4614777000000001</v>
      </c>
      <c r="AJ184" s="11">
        <v>3.4512421999999998</v>
      </c>
      <c r="AK184" s="11">
        <v>3.4415936</v>
      </c>
      <c r="AL184" s="11">
        <v>3.4324914</v>
      </c>
      <c r="AM184" s="11">
        <v>3.4238951000000002</v>
      </c>
      <c r="AN184" s="11">
        <v>3.4157647</v>
      </c>
      <c r="AO184" s="11">
        <v>3.4080674000000002</v>
      </c>
      <c r="AP184" s="11">
        <v>3.4008003000000002</v>
      </c>
      <c r="AQ184" s="11">
        <v>3.3939683999999999</v>
      </c>
      <c r="AR184" s="11">
        <v>3.3875763999999999</v>
      </c>
      <c r="AS184" s="11">
        <v>3.3816290000000002</v>
      </c>
      <c r="AT184" s="11">
        <v>3.3761310999999998</v>
      </c>
      <c r="AU184" s="11">
        <v>3.3710874</v>
      </c>
      <c r="AV184" s="11">
        <v>3.3665026999999998</v>
      </c>
      <c r="AW184" s="11">
        <v>3.3623818999999999</v>
      </c>
      <c r="AX184" s="11">
        <v>3.3587296000000002</v>
      </c>
      <c r="AY184" s="11">
        <v>3.3555507000000002</v>
      </c>
      <c r="AZ184" s="11">
        <v>3.3528500000000001</v>
      </c>
      <c r="BA184" s="11">
        <v>3.3506307999999998</v>
      </c>
      <c r="BB184" s="11">
        <v>3.3488891999999999</v>
      </c>
      <c r="BC184" s="11">
        <v>3.3476192</v>
      </c>
      <c r="BD184" s="11">
        <v>3.3468148000000002</v>
      </c>
      <c r="BE184" s="11">
        <v>3.3464697999999999</v>
      </c>
      <c r="BF184" s="11">
        <v>3.3465783999999998</v>
      </c>
      <c r="BG184" s="11">
        <v>3.3471343999999998</v>
      </c>
      <c r="BH184" s="11">
        <v>3.3481318</v>
      </c>
      <c r="BI184" s="11">
        <v>3.3495645999999999</v>
      </c>
      <c r="BJ184" s="11">
        <v>3.3514268</v>
      </c>
      <c r="BK184" s="11">
        <v>3.3537123000000002</v>
      </c>
      <c r="BL184" s="11">
        <v>3.3564151</v>
      </c>
      <c r="BM184" s="11">
        <v>3.3807659000000001</v>
      </c>
      <c r="BN184" s="11">
        <v>3.4168547</v>
      </c>
    </row>
    <row r="185" spans="1:66" x14ac:dyDescent="0.25">
      <c r="A185" s="5">
        <f t="shared" si="2"/>
        <v>45539</v>
      </c>
      <c r="B185" t="s">
        <v>1008</v>
      </c>
      <c r="C185" s="3">
        <v>5</v>
      </c>
      <c r="D185" s="3">
        <v>4.95</v>
      </c>
      <c r="E185" s="11">
        <v>4.8856779000000001</v>
      </c>
      <c r="F185" s="11">
        <v>4.7833924999999997</v>
      </c>
      <c r="G185" s="11">
        <v>4.6567401999999998</v>
      </c>
      <c r="H185" s="11">
        <v>4.5241173999999997</v>
      </c>
      <c r="I185" s="11">
        <v>4.3927461000000001</v>
      </c>
      <c r="J185" s="11">
        <v>4.2670199999999996</v>
      </c>
      <c r="K185" s="11">
        <v>4.1519874000000003</v>
      </c>
      <c r="L185" s="11">
        <v>4.0504343</v>
      </c>
      <c r="M185" s="11">
        <v>3.9639362</v>
      </c>
      <c r="N185" s="11">
        <v>3.8919522</v>
      </c>
      <c r="O185" s="11">
        <v>3.8331027</v>
      </c>
      <c r="P185" s="11">
        <v>3.7847822</v>
      </c>
      <c r="Q185" s="11">
        <v>3.7430857999999998</v>
      </c>
      <c r="R185" s="11">
        <v>3.7065486000000001</v>
      </c>
      <c r="S185" s="11">
        <v>3.6744265</v>
      </c>
      <c r="T185" s="11">
        <v>3.6459746000000002</v>
      </c>
      <c r="U185" s="11">
        <v>3.6204478999999998</v>
      </c>
      <c r="V185" s="11">
        <v>3.5971023</v>
      </c>
      <c r="W185" s="11">
        <v>3.5753140999999999</v>
      </c>
      <c r="X185" s="11">
        <v>3.5548788</v>
      </c>
      <c r="Y185" s="11">
        <v>3.5356825000000001</v>
      </c>
      <c r="Z185" s="11">
        <v>3.517611</v>
      </c>
      <c r="AA185" s="11">
        <v>3.5005499000000002</v>
      </c>
      <c r="AB185" s="11">
        <v>3.4843853</v>
      </c>
      <c r="AC185" s="11">
        <v>3.4690181999999998</v>
      </c>
      <c r="AD185" s="11">
        <v>3.4544107999999998</v>
      </c>
      <c r="AE185" s="11">
        <v>3.4405410999999999</v>
      </c>
      <c r="AF185" s="11">
        <v>3.4273864000000001</v>
      </c>
      <c r="AG185" s="11">
        <v>3.4149242000000002</v>
      </c>
      <c r="AH185" s="11">
        <v>3.4031324000000001</v>
      </c>
      <c r="AI185" s="11">
        <v>3.3919885000000001</v>
      </c>
      <c r="AJ185" s="11">
        <v>3.3814701</v>
      </c>
      <c r="AK185" s="11">
        <v>3.3715548000000002</v>
      </c>
      <c r="AL185" s="11">
        <v>3.3622203000000002</v>
      </c>
      <c r="AM185" s="11">
        <v>3.3534440000000001</v>
      </c>
      <c r="AN185" s="11">
        <v>3.3452036999999999</v>
      </c>
      <c r="AO185" s="11">
        <v>3.3374801999999999</v>
      </c>
      <c r="AP185" s="11">
        <v>3.3302695999999998</v>
      </c>
      <c r="AQ185" s="11">
        <v>3.3235733000000001</v>
      </c>
      <c r="AR185" s="11">
        <v>3.3173921000000002</v>
      </c>
      <c r="AS185" s="11">
        <v>3.3117269999999999</v>
      </c>
      <c r="AT185" s="11">
        <v>3.3065793000000001</v>
      </c>
      <c r="AU185" s="11">
        <v>3.3019498999999999</v>
      </c>
      <c r="AV185" s="11">
        <v>3.2978398000000002</v>
      </c>
      <c r="AW185" s="11">
        <v>3.2942501000000002</v>
      </c>
      <c r="AX185" s="11">
        <v>3.2911820000000001</v>
      </c>
      <c r="AY185" s="11">
        <v>3.2886362999999998</v>
      </c>
      <c r="AZ185" s="11">
        <v>3.2866141999999998</v>
      </c>
      <c r="BA185" s="11">
        <v>3.2851146</v>
      </c>
      <c r="BB185" s="11">
        <v>3.2841273000000002</v>
      </c>
      <c r="BC185" s="11">
        <v>3.2836397000000002</v>
      </c>
      <c r="BD185" s="11">
        <v>3.2836387999999999</v>
      </c>
      <c r="BE185" s="11">
        <v>3.2841121000000002</v>
      </c>
      <c r="BF185" s="11">
        <v>3.2850467000000001</v>
      </c>
      <c r="BG185" s="11">
        <v>3.2864300000000002</v>
      </c>
      <c r="BH185" s="11">
        <v>3.2882490999999998</v>
      </c>
      <c r="BI185" s="11">
        <v>3.2904912999999998</v>
      </c>
      <c r="BJ185" s="11">
        <v>3.2931439999999998</v>
      </c>
      <c r="BK185" s="11">
        <v>3.2961942999999998</v>
      </c>
      <c r="BL185" s="11">
        <v>3.2996294000000002</v>
      </c>
      <c r="BM185" s="11">
        <v>3.327553</v>
      </c>
      <c r="BN185" s="11">
        <v>3.3657764000000001</v>
      </c>
    </row>
    <row r="186" spans="1:66" x14ac:dyDescent="0.25">
      <c r="A186" s="5">
        <f t="shared" si="2"/>
        <v>45540</v>
      </c>
      <c r="B186" t="s">
        <v>1009</v>
      </c>
      <c r="C186" s="3">
        <v>5</v>
      </c>
      <c r="D186" s="3">
        <v>4.95</v>
      </c>
      <c r="E186" s="11">
        <v>4.8860558000000003</v>
      </c>
      <c r="F186" s="11">
        <v>4.7832631000000001</v>
      </c>
      <c r="G186" s="11">
        <v>4.6536578999999998</v>
      </c>
      <c r="H186" s="11">
        <v>4.5163281</v>
      </c>
      <c r="I186" s="11">
        <v>4.3788517999999996</v>
      </c>
      <c r="J186" s="11">
        <v>4.2465352999999997</v>
      </c>
      <c r="K186" s="11">
        <v>4.1253510000000002</v>
      </c>
      <c r="L186" s="11">
        <v>4.0188145000000004</v>
      </c>
      <c r="M186" s="11">
        <v>3.928436</v>
      </c>
      <c r="N186" s="11">
        <v>3.8538697000000002</v>
      </c>
      <c r="O186" s="11">
        <v>3.7931911</v>
      </c>
      <c r="P186" s="11">
        <v>3.7437768999999999</v>
      </c>
      <c r="Q186" s="11">
        <v>3.7013531999999998</v>
      </c>
      <c r="R186" s="11">
        <v>3.6643015000000001</v>
      </c>
      <c r="S186" s="11">
        <v>3.6318185999999999</v>
      </c>
      <c r="T186" s="11">
        <v>3.6031002000000001</v>
      </c>
      <c r="U186" s="11">
        <v>3.5773421000000001</v>
      </c>
      <c r="V186" s="11">
        <v>3.5537409000000002</v>
      </c>
      <c r="W186" s="11">
        <v>3.5316386999999998</v>
      </c>
      <c r="X186" s="11">
        <v>3.5108820000000001</v>
      </c>
      <c r="Y186" s="11">
        <v>3.4914266999999999</v>
      </c>
      <c r="Z186" s="11">
        <v>3.4732281</v>
      </c>
      <c r="AA186" s="11">
        <v>3.4562415</v>
      </c>
      <c r="AB186" s="11">
        <v>3.4404229000000002</v>
      </c>
      <c r="AC186" s="11">
        <v>3.4257252999999999</v>
      </c>
      <c r="AD186" s="11">
        <v>3.4120922999999999</v>
      </c>
      <c r="AE186" s="11">
        <v>3.3994643</v>
      </c>
      <c r="AF186" s="11">
        <v>3.3877817000000001</v>
      </c>
      <c r="AG186" s="11">
        <v>3.3769847999999998</v>
      </c>
      <c r="AH186" s="11">
        <v>3.3670141</v>
      </c>
      <c r="AI186" s="11">
        <v>3.3578100000000002</v>
      </c>
      <c r="AJ186" s="11">
        <v>3.3493127</v>
      </c>
      <c r="AK186" s="11">
        <v>3.3414628999999998</v>
      </c>
      <c r="AL186" s="11">
        <v>3.3342008000000001</v>
      </c>
      <c r="AM186" s="11">
        <v>3.3274667</v>
      </c>
      <c r="AN186" s="11">
        <v>3.3212012</v>
      </c>
      <c r="AO186" s="11">
        <v>3.3153533999999998</v>
      </c>
      <c r="AP186" s="11">
        <v>3.3099116999999998</v>
      </c>
      <c r="AQ186" s="11">
        <v>3.3048750999999998</v>
      </c>
      <c r="AR186" s="11">
        <v>3.3002429000000002</v>
      </c>
      <c r="AS186" s="11">
        <v>3.296014</v>
      </c>
      <c r="AT186" s="11">
        <v>3.2921876000000001</v>
      </c>
      <c r="AU186" s="11">
        <v>3.2887629</v>
      </c>
      <c r="AV186" s="11">
        <v>3.2857387999999998</v>
      </c>
      <c r="AW186" s="11">
        <v>3.2831144999999999</v>
      </c>
      <c r="AX186" s="11">
        <v>3.2808891999999998</v>
      </c>
      <c r="AY186" s="11">
        <v>3.2790618</v>
      </c>
      <c r="AZ186" s="11">
        <v>3.2776317000000001</v>
      </c>
      <c r="BA186" s="11">
        <v>3.2765973000000002</v>
      </c>
      <c r="BB186" s="11">
        <v>3.2759554999999998</v>
      </c>
      <c r="BC186" s="11">
        <v>3.2757027000000001</v>
      </c>
      <c r="BD186" s="11">
        <v>3.2758351999999999</v>
      </c>
      <c r="BE186" s="11">
        <v>3.2763491999999999</v>
      </c>
      <c r="BF186" s="11">
        <v>3.2772410999999999</v>
      </c>
      <c r="BG186" s="11">
        <v>3.2785072</v>
      </c>
      <c r="BH186" s="11">
        <v>3.2801437999999998</v>
      </c>
      <c r="BI186" s="11">
        <v>3.2821471999999998</v>
      </c>
      <c r="BJ186" s="11">
        <v>3.2845137000000002</v>
      </c>
      <c r="BK186" s="11">
        <v>3.2872397000000002</v>
      </c>
      <c r="BL186" s="11">
        <v>3.2903213999999998</v>
      </c>
      <c r="BM186" s="11">
        <v>3.3157778000000002</v>
      </c>
      <c r="BN186" s="11">
        <v>3.3513044999999999</v>
      </c>
    </row>
    <row r="187" spans="1:66" x14ac:dyDescent="0.25">
      <c r="A187" s="5">
        <f t="shared" si="2"/>
        <v>45541</v>
      </c>
      <c r="B187" t="s">
        <v>1010</v>
      </c>
      <c r="C187" s="3">
        <v>5</v>
      </c>
      <c r="D187" s="3">
        <v>4.95</v>
      </c>
      <c r="E187" s="11">
        <v>4.9041651000000002</v>
      </c>
      <c r="F187" s="11">
        <v>4.7948696000000002</v>
      </c>
      <c r="G187" s="11">
        <v>4.6584504000000004</v>
      </c>
      <c r="H187" s="11">
        <v>4.5148263999999996</v>
      </c>
      <c r="I187" s="11">
        <v>4.3714608000000004</v>
      </c>
      <c r="J187" s="11">
        <v>4.2337154999999997</v>
      </c>
      <c r="K187" s="11">
        <v>4.1077646000000003</v>
      </c>
      <c r="L187" s="11">
        <v>3.9972356000000002</v>
      </c>
      <c r="M187" s="11">
        <v>3.903413</v>
      </c>
      <c r="N187" s="11">
        <v>3.8261303999999998</v>
      </c>
      <c r="O187" s="11">
        <v>3.7635687999999998</v>
      </c>
      <c r="P187" s="11">
        <v>3.7129110000000001</v>
      </c>
      <c r="Q187" s="11">
        <v>3.6696163999999998</v>
      </c>
      <c r="R187" s="11">
        <v>3.6319596999999999</v>
      </c>
      <c r="S187" s="11">
        <v>3.5992473999999999</v>
      </c>
      <c r="T187" s="11">
        <v>3.5707846999999999</v>
      </c>
      <c r="U187" s="11">
        <v>3.5458772999999999</v>
      </c>
      <c r="V187" s="11">
        <v>3.5238314000000002</v>
      </c>
      <c r="W187" s="11">
        <v>3.5040404999999999</v>
      </c>
      <c r="X187" s="11">
        <v>3.4862015999999998</v>
      </c>
      <c r="Y187" s="11">
        <v>3.4700776000000002</v>
      </c>
      <c r="Z187" s="11">
        <v>3.4554309000000001</v>
      </c>
      <c r="AA187" s="11">
        <v>3.4420237999999999</v>
      </c>
      <c r="AB187" s="11">
        <v>3.4296193000000001</v>
      </c>
      <c r="AC187" s="11">
        <v>3.4180098000000001</v>
      </c>
      <c r="AD187" s="11">
        <v>3.4071204000000002</v>
      </c>
      <c r="AE187" s="11">
        <v>3.3969130000000001</v>
      </c>
      <c r="AF187" s="11">
        <v>3.3873492999999999</v>
      </c>
      <c r="AG187" s="11">
        <v>3.3783910000000001</v>
      </c>
      <c r="AH187" s="11">
        <v>3.3700000999999999</v>
      </c>
      <c r="AI187" s="11">
        <v>3.3621382</v>
      </c>
      <c r="AJ187" s="11">
        <v>3.3547669999999998</v>
      </c>
      <c r="AK187" s="11">
        <v>3.3478485</v>
      </c>
      <c r="AL187" s="11">
        <v>3.3413442999999998</v>
      </c>
      <c r="AM187" s="11">
        <v>3.3352162000000001</v>
      </c>
      <c r="AN187" s="11">
        <v>3.3294260000000002</v>
      </c>
      <c r="AO187" s="11">
        <v>3.3239436000000002</v>
      </c>
      <c r="AP187" s="11">
        <v>3.3187711000000002</v>
      </c>
      <c r="AQ187" s="11">
        <v>3.3139189999999998</v>
      </c>
      <c r="AR187" s="11">
        <v>3.3093975000000002</v>
      </c>
      <c r="AS187" s="11">
        <v>3.3052169</v>
      </c>
      <c r="AT187" s="11">
        <v>3.3013876</v>
      </c>
      <c r="AU187" s="11">
        <v>3.29792</v>
      </c>
      <c r="AV187" s="11">
        <v>3.2948241999999999</v>
      </c>
      <c r="AW187" s="11">
        <v>3.2921106999999998</v>
      </c>
      <c r="AX187" s="11">
        <v>3.2897897</v>
      </c>
      <c r="AY187" s="11">
        <v>3.2878715999999999</v>
      </c>
      <c r="AZ187" s="11">
        <v>3.2863668000000001</v>
      </c>
      <c r="BA187" s="11">
        <v>3.2852826999999998</v>
      </c>
      <c r="BB187" s="11">
        <v>3.2846148999999998</v>
      </c>
      <c r="BC187" s="11">
        <v>3.2843555000000002</v>
      </c>
      <c r="BD187" s="11">
        <v>3.2844966000000002</v>
      </c>
      <c r="BE187" s="11">
        <v>3.2850302999999998</v>
      </c>
      <c r="BF187" s="11">
        <v>3.2859487999999999</v>
      </c>
      <c r="BG187" s="11">
        <v>3.2872441999999999</v>
      </c>
      <c r="BH187" s="11">
        <v>3.2889084999999998</v>
      </c>
      <c r="BI187" s="11">
        <v>3.290934</v>
      </c>
      <c r="BJ187" s="11">
        <v>3.2933127999999998</v>
      </c>
      <c r="BK187" s="11">
        <v>3.2960368999999998</v>
      </c>
      <c r="BL187" s="11">
        <v>3.2990986000000002</v>
      </c>
      <c r="BM187" s="11">
        <v>3.3240547999999999</v>
      </c>
      <c r="BN187" s="11">
        <v>3.3588111</v>
      </c>
    </row>
    <row r="188" spans="1:66" x14ac:dyDescent="0.25">
      <c r="A188" s="5">
        <f t="shared" si="2"/>
        <v>45544</v>
      </c>
      <c r="B188" t="s">
        <v>1011</v>
      </c>
      <c r="C188" s="3">
        <v>5</v>
      </c>
      <c r="D188" s="3">
        <v>4.95</v>
      </c>
      <c r="E188" s="11">
        <v>4.8853628000000002</v>
      </c>
      <c r="F188" s="11">
        <v>4.7642632999999996</v>
      </c>
      <c r="G188" s="11">
        <v>4.6189551</v>
      </c>
      <c r="H188" s="11">
        <v>4.4668058999999998</v>
      </c>
      <c r="I188" s="11">
        <v>4.3139843999999998</v>
      </c>
      <c r="J188" s="11">
        <v>4.1648674000000003</v>
      </c>
      <c r="K188" s="11">
        <v>4.0257366000000001</v>
      </c>
      <c r="L188" s="11">
        <v>3.9013887999999999</v>
      </c>
      <c r="M188" s="11">
        <v>3.7942974999999999</v>
      </c>
      <c r="N188" s="11">
        <v>3.7050396000000001</v>
      </c>
      <c r="O188" s="11">
        <v>3.6325392999999999</v>
      </c>
      <c r="P188" s="11">
        <v>3.5741923</v>
      </c>
      <c r="Q188" s="11">
        <v>3.5263290999999999</v>
      </c>
      <c r="R188" s="11">
        <v>3.4871013999999998</v>
      </c>
      <c r="S188" s="11">
        <v>3.4552184000000001</v>
      </c>
      <c r="T188" s="11">
        <v>3.4293879</v>
      </c>
      <c r="U188" s="11">
        <v>3.4083182999999999</v>
      </c>
      <c r="V188" s="11">
        <v>3.3907183000000001</v>
      </c>
      <c r="W188" s="11">
        <v>3.3754919999999999</v>
      </c>
      <c r="X188" s="11">
        <v>3.3622198000000001</v>
      </c>
      <c r="Y188" s="11">
        <v>3.3506282999999999</v>
      </c>
      <c r="Z188" s="11">
        <v>3.3404435000000001</v>
      </c>
      <c r="AA188" s="11">
        <v>3.3313915999999999</v>
      </c>
      <c r="AB188" s="11">
        <v>3.3231989999999998</v>
      </c>
      <c r="AC188" s="11">
        <v>3.3156314</v>
      </c>
      <c r="AD188" s="11">
        <v>3.3086126999999999</v>
      </c>
      <c r="AE188" s="11">
        <v>3.3021064999999998</v>
      </c>
      <c r="AF188" s="11">
        <v>3.2960761999999999</v>
      </c>
      <c r="AG188" s="11">
        <v>3.2904851000000002</v>
      </c>
      <c r="AH188" s="11">
        <v>3.2852969000000001</v>
      </c>
      <c r="AI188" s="11">
        <v>3.2804749000000002</v>
      </c>
      <c r="AJ188" s="11">
        <v>3.2759825999999999</v>
      </c>
      <c r="AK188" s="11">
        <v>3.2717835000000002</v>
      </c>
      <c r="AL188" s="11">
        <v>3.2678410000000002</v>
      </c>
      <c r="AM188" s="11">
        <v>3.2641186000000002</v>
      </c>
      <c r="AN188" s="11">
        <v>3.2605797999999999</v>
      </c>
      <c r="AO188" s="11">
        <v>3.2571965999999999</v>
      </c>
      <c r="AP188" s="11">
        <v>3.2539756999999998</v>
      </c>
      <c r="AQ188" s="11">
        <v>3.2509323999999999</v>
      </c>
      <c r="AR188" s="11">
        <v>3.2480821</v>
      </c>
      <c r="AS188" s="11">
        <v>3.2454399999999999</v>
      </c>
      <c r="AT188" s="11">
        <v>3.2430214999999998</v>
      </c>
      <c r="AU188" s="11">
        <v>3.2408418999999999</v>
      </c>
      <c r="AV188" s="11">
        <v>3.2389163999999999</v>
      </c>
      <c r="AW188" s="11">
        <v>3.2372603999999998</v>
      </c>
      <c r="AX188" s="11">
        <v>3.2358891999999999</v>
      </c>
      <c r="AY188" s="11">
        <v>3.2348181</v>
      </c>
      <c r="AZ188" s="11">
        <v>3.2340624</v>
      </c>
      <c r="BA188" s="11">
        <v>3.2336358000000001</v>
      </c>
      <c r="BB188" s="11">
        <v>3.2335433</v>
      </c>
      <c r="BC188" s="11">
        <v>3.2337870999999998</v>
      </c>
      <c r="BD188" s="11">
        <v>3.2343693</v>
      </c>
      <c r="BE188" s="11">
        <v>3.2352921000000001</v>
      </c>
      <c r="BF188" s="11">
        <v>3.2365575</v>
      </c>
      <c r="BG188" s="11">
        <v>3.2381676000000001</v>
      </c>
      <c r="BH188" s="11">
        <v>3.2401247</v>
      </c>
      <c r="BI188" s="11">
        <v>3.2424308000000002</v>
      </c>
      <c r="BJ188" s="11">
        <v>3.2450880999999998</v>
      </c>
      <c r="BK188" s="11">
        <v>3.2480986999999999</v>
      </c>
      <c r="BL188" s="11">
        <v>3.2514645999999998</v>
      </c>
      <c r="BM188" s="11">
        <v>3.2788154</v>
      </c>
      <c r="BN188" s="11">
        <v>3.3168725999999999</v>
      </c>
    </row>
    <row r="189" spans="1:66" x14ac:dyDescent="0.25">
      <c r="A189" s="5">
        <f t="shared" si="2"/>
        <v>45545</v>
      </c>
      <c r="B189" t="s">
        <v>1012</v>
      </c>
      <c r="C189" s="3">
        <v>5</v>
      </c>
      <c r="D189" s="3">
        <v>4.95</v>
      </c>
      <c r="E189" s="11">
        <v>4.8949669</v>
      </c>
      <c r="F189" s="11">
        <v>4.7715873999999996</v>
      </c>
      <c r="G189" s="11">
        <v>4.6249608000000002</v>
      </c>
      <c r="H189" s="11">
        <v>4.4705417000000001</v>
      </c>
      <c r="I189" s="11">
        <v>4.3132438000000004</v>
      </c>
      <c r="J189" s="11">
        <v>4.1583667999999996</v>
      </c>
      <c r="K189" s="11">
        <v>4.0138800999999997</v>
      </c>
      <c r="L189" s="11">
        <v>3.8854350000000002</v>
      </c>
      <c r="M189" s="11">
        <v>3.7762737999999998</v>
      </c>
      <c r="N189" s="11">
        <v>3.6862881999999999</v>
      </c>
      <c r="O189" s="11">
        <v>3.6140425999999999</v>
      </c>
      <c r="P189" s="11">
        <v>3.5564258999999998</v>
      </c>
      <c r="Q189" s="11">
        <v>3.5088870000000001</v>
      </c>
      <c r="R189" s="11">
        <v>3.4694552000000001</v>
      </c>
      <c r="S189" s="11">
        <v>3.4369345</v>
      </c>
      <c r="T189" s="11">
        <v>3.4101270000000001</v>
      </c>
      <c r="U189" s="11">
        <v>3.3878355999999998</v>
      </c>
      <c r="V189" s="11">
        <v>3.3688634</v>
      </c>
      <c r="W189" s="11">
        <v>3.3521979000000002</v>
      </c>
      <c r="X189" s="11">
        <v>3.3374633999999999</v>
      </c>
      <c r="Y189" s="11">
        <v>3.3244224</v>
      </c>
      <c r="Z189" s="11">
        <v>3.3128367000000001</v>
      </c>
      <c r="AA189" s="11">
        <v>3.3024683000000001</v>
      </c>
      <c r="AB189" s="11">
        <v>3.2930793999999999</v>
      </c>
      <c r="AC189" s="11">
        <v>3.2844639</v>
      </c>
      <c r="AD189" s="11">
        <v>3.2765430000000002</v>
      </c>
      <c r="AE189" s="11">
        <v>3.2692701</v>
      </c>
      <c r="AF189" s="11">
        <v>3.2625983000000001</v>
      </c>
      <c r="AG189" s="11">
        <v>3.2564807999999998</v>
      </c>
      <c r="AH189" s="11">
        <v>3.2508708999999998</v>
      </c>
      <c r="AI189" s="11">
        <v>3.2457218000000001</v>
      </c>
      <c r="AJ189" s="11">
        <v>3.2409865999999998</v>
      </c>
      <c r="AK189" s="11">
        <v>3.2366187000000002</v>
      </c>
      <c r="AL189" s="11">
        <v>3.2325712000000002</v>
      </c>
      <c r="AM189" s="11">
        <v>3.2287971999999998</v>
      </c>
      <c r="AN189" s="11">
        <v>3.2252500999999998</v>
      </c>
      <c r="AO189" s="11">
        <v>3.2218930000000001</v>
      </c>
      <c r="AP189" s="11">
        <v>3.2187285000000001</v>
      </c>
      <c r="AQ189" s="11">
        <v>3.2157692</v>
      </c>
      <c r="AR189" s="11">
        <v>3.2130276000000002</v>
      </c>
      <c r="AS189" s="11">
        <v>3.2105163000000001</v>
      </c>
      <c r="AT189" s="11">
        <v>3.2082478999999999</v>
      </c>
      <c r="AU189" s="11">
        <v>3.2062349000000001</v>
      </c>
      <c r="AV189" s="11">
        <v>3.2044899</v>
      </c>
      <c r="AW189" s="11">
        <v>3.2030254999999999</v>
      </c>
      <c r="AX189" s="11">
        <v>3.2018542999999999</v>
      </c>
      <c r="AY189" s="11">
        <v>3.2009886999999999</v>
      </c>
      <c r="AZ189" s="11">
        <v>3.2004413999999999</v>
      </c>
      <c r="BA189" s="11">
        <v>3.2002234000000001</v>
      </c>
      <c r="BB189" s="11">
        <v>3.2003393</v>
      </c>
      <c r="BC189" s="11">
        <v>3.2007911999999998</v>
      </c>
      <c r="BD189" s="11">
        <v>3.2015815000000001</v>
      </c>
      <c r="BE189" s="11">
        <v>3.2027123</v>
      </c>
      <c r="BF189" s="11">
        <v>3.2041860999999998</v>
      </c>
      <c r="BG189" s="11">
        <v>3.2060048999999999</v>
      </c>
      <c r="BH189" s="11">
        <v>3.2081713000000001</v>
      </c>
      <c r="BI189" s="11">
        <v>3.2106873</v>
      </c>
      <c r="BJ189" s="11">
        <v>3.2135552999999999</v>
      </c>
      <c r="BK189" s="11">
        <v>3.2167775999999999</v>
      </c>
      <c r="BL189" s="11">
        <v>3.2203563000000002</v>
      </c>
      <c r="BM189" s="11">
        <v>3.2489870000000001</v>
      </c>
      <c r="BN189" s="11">
        <v>3.2882552</v>
      </c>
    </row>
    <row r="190" spans="1:66" x14ac:dyDescent="0.25">
      <c r="A190" s="5">
        <f t="shared" si="2"/>
        <v>45546</v>
      </c>
      <c r="B190" t="s">
        <v>1013</v>
      </c>
      <c r="C190" s="3">
        <v>5</v>
      </c>
      <c r="D190" s="3">
        <v>4.95</v>
      </c>
      <c r="E190" s="11">
        <v>4.8989111999999997</v>
      </c>
      <c r="F190" s="11">
        <v>4.7599605</v>
      </c>
      <c r="G190" s="11">
        <v>4.5995920999999997</v>
      </c>
      <c r="H190" s="11">
        <v>4.4331474000000002</v>
      </c>
      <c r="I190" s="11">
        <v>4.2651541000000002</v>
      </c>
      <c r="J190" s="11">
        <v>4.1007895000000003</v>
      </c>
      <c r="K190" s="11">
        <v>3.9481891</v>
      </c>
      <c r="L190" s="11">
        <v>3.8133995999999999</v>
      </c>
      <c r="M190" s="11">
        <v>3.6994655000000001</v>
      </c>
      <c r="N190" s="11">
        <v>3.6061974999999999</v>
      </c>
      <c r="O190" s="11">
        <v>3.5317677000000001</v>
      </c>
      <c r="P190" s="11">
        <v>3.4727622</v>
      </c>
      <c r="Q190" s="11">
        <v>3.4244170999999999</v>
      </c>
      <c r="R190" s="11">
        <v>3.3846455999999998</v>
      </c>
      <c r="S190" s="11">
        <v>3.3521458000000002</v>
      </c>
      <c r="T190" s="11">
        <v>3.3256141000000001</v>
      </c>
      <c r="U190" s="11">
        <v>3.3037473999999998</v>
      </c>
      <c r="V190" s="11">
        <v>3.2852435</v>
      </c>
      <c r="W190" s="11">
        <v>3.2690008000000002</v>
      </c>
      <c r="X190" s="11">
        <v>3.2546138</v>
      </c>
      <c r="Y190" s="11">
        <v>3.2418277999999998</v>
      </c>
      <c r="Z190" s="11">
        <v>3.2303872</v>
      </c>
      <c r="AA190" s="11">
        <v>3.2200367000000001</v>
      </c>
      <c r="AB190" s="11">
        <v>3.2105214000000002</v>
      </c>
      <c r="AC190" s="11">
        <v>3.2016252999999999</v>
      </c>
      <c r="AD190" s="11">
        <v>3.1932906000000001</v>
      </c>
      <c r="AE190" s="11">
        <v>3.1854990999999999</v>
      </c>
      <c r="AF190" s="11">
        <v>3.1782322999999999</v>
      </c>
      <c r="AG190" s="11">
        <v>3.1714718</v>
      </c>
      <c r="AH190" s="11">
        <v>3.1651994000000001</v>
      </c>
      <c r="AI190" s="11">
        <v>3.1593968000000001</v>
      </c>
      <c r="AJ190" s="11">
        <v>3.1540454000000002</v>
      </c>
      <c r="AK190" s="11">
        <v>3.1491270999999998</v>
      </c>
      <c r="AL190" s="11">
        <v>3.1446234999999998</v>
      </c>
      <c r="AM190" s="11">
        <v>3.1405162</v>
      </c>
      <c r="AN190" s="11">
        <v>3.1367867999999999</v>
      </c>
      <c r="AO190" s="11">
        <v>3.1334203</v>
      </c>
      <c r="AP190" s="11">
        <v>3.1304172000000001</v>
      </c>
      <c r="AQ190" s="11">
        <v>3.127783</v>
      </c>
      <c r="AR190" s="11">
        <v>3.1255229999999998</v>
      </c>
      <c r="AS190" s="11">
        <v>3.1236426000000002</v>
      </c>
      <c r="AT190" s="11">
        <v>3.1221473</v>
      </c>
      <c r="AU190" s="11">
        <v>3.1210423</v>
      </c>
      <c r="AV190" s="11">
        <v>3.1203330999999999</v>
      </c>
      <c r="AW190" s="11">
        <v>3.120025</v>
      </c>
      <c r="AX190" s="11">
        <v>3.1201235</v>
      </c>
      <c r="AY190" s="11">
        <v>3.1206339999999999</v>
      </c>
      <c r="AZ190" s="11">
        <v>3.1215617</v>
      </c>
      <c r="BA190" s="11">
        <v>3.1229098999999998</v>
      </c>
      <c r="BB190" s="11">
        <v>3.1246716000000001</v>
      </c>
      <c r="BC190" s="11">
        <v>3.1268370000000001</v>
      </c>
      <c r="BD190" s="11">
        <v>3.1293964000000001</v>
      </c>
      <c r="BE190" s="11">
        <v>3.1323400000000001</v>
      </c>
      <c r="BF190" s="11">
        <v>3.1356579999999998</v>
      </c>
      <c r="BG190" s="11">
        <v>3.1393407999999998</v>
      </c>
      <c r="BH190" s="11">
        <v>3.1433786000000001</v>
      </c>
      <c r="BI190" s="11">
        <v>3.1477615999999999</v>
      </c>
      <c r="BJ190" s="11">
        <v>3.1524801</v>
      </c>
      <c r="BK190" s="11">
        <v>3.1575243</v>
      </c>
      <c r="BL190" s="11">
        <v>3.1628845999999999</v>
      </c>
      <c r="BM190" s="11">
        <v>3.2010687</v>
      </c>
      <c r="BN190" s="11">
        <v>3.2477642000000002</v>
      </c>
    </row>
    <row r="191" spans="1:66" x14ac:dyDescent="0.25">
      <c r="A191" s="5">
        <f t="shared" si="2"/>
        <v>45547</v>
      </c>
      <c r="B191" t="s">
        <v>1014</v>
      </c>
      <c r="C191" s="3">
        <v>5</v>
      </c>
      <c r="D191" s="3">
        <v>4.95</v>
      </c>
      <c r="E191" s="11">
        <v>4.9011401000000001</v>
      </c>
      <c r="F191" s="11">
        <v>4.7699708000000003</v>
      </c>
      <c r="G191" s="11">
        <v>4.6201340999999996</v>
      </c>
      <c r="H191" s="11">
        <v>4.4629949</v>
      </c>
      <c r="I191" s="11">
        <v>4.3021758999999999</v>
      </c>
      <c r="J191" s="11">
        <v>4.1436658</v>
      </c>
      <c r="K191" s="11">
        <v>3.9967480000000002</v>
      </c>
      <c r="L191" s="11">
        <v>3.8682322999999998</v>
      </c>
      <c r="M191" s="11">
        <v>3.7602389000000001</v>
      </c>
      <c r="N191" s="11">
        <v>3.6722796999999998</v>
      </c>
      <c r="O191" s="11">
        <v>3.6015081000000002</v>
      </c>
      <c r="P191" s="11">
        <v>3.5445867999999998</v>
      </c>
      <c r="Q191" s="11">
        <v>3.4966474999999999</v>
      </c>
      <c r="R191" s="11">
        <v>3.4557668000000001</v>
      </c>
      <c r="S191" s="11">
        <v>3.4209141999999999</v>
      </c>
      <c r="T191" s="11">
        <v>3.3910575000000001</v>
      </c>
      <c r="U191" s="11">
        <v>3.3651648999999999</v>
      </c>
      <c r="V191" s="11">
        <v>3.3422054999999999</v>
      </c>
      <c r="W191" s="11">
        <v>3.3213197999999999</v>
      </c>
      <c r="X191" s="11">
        <v>3.3022429</v>
      </c>
      <c r="Y191" s="11">
        <v>3.2848389</v>
      </c>
      <c r="Z191" s="11">
        <v>3.2689710999999999</v>
      </c>
      <c r="AA191" s="11">
        <v>3.2545030000000001</v>
      </c>
      <c r="AB191" s="11">
        <v>3.2412985999999999</v>
      </c>
      <c r="AC191" s="11">
        <v>3.2292315</v>
      </c>
      <c r="AD191" s="11">
        <v>3.2182255999999998</v>
      </c>
      <c r="AE191" s="11">
        <v>3.2082204000000001</v>
      </c>
      <c r="AF191" s="11">
        <v>3.1991551999999999</v>
      </c>
      <c r="AG191" s="11">
        <v>3.1909689000000001</v>
      </c>
      <c r="AH191" s="11">
        <v>3.1836011000000002</v>
      </c>
      <c r="AI191" s="11">
        <v>3.1769910000000001</v>
      </c>
      <c r="AJ191" s="11">
        <v>3.1710777999999999</v>
      </c>
      <c r="AK191" s="11">
        <v>3.1658008</v>
      </c>
      <c r="AL191" s="11">
        <v>3.1610992000000002</v>
      </c>
      <c r="AM191" s="11">
        <v>3.1569123000000001</v>
      </c>
      <c r="AN191" s="11">
        <v>3.1531794</v>
      </c>
      <c r="AO191" s="11">
        <v>3.1498485000000001</v>
      </c>
      <c r="AP191" s="11">
        <v>3.146906</v>
      </c>
      <c r="AQ191" s="11">
        <v>3.1443490000000001</v>
      </c>
      <c r="AR191" s="11">
        <v>3.1421747999999998</v>
      </c>
      <c r="AS191" s="11">
        <v>3.1403802999999999</v>
      </c>
      <c r="AT191" s="11">
        <v>3.1389627999999998</v>
      </c>
      <c r="AU191" s="11">
        <v>3.1379193000000001</v>
      </c>
      <c r="AV191" s="11">
        <v>3.1372469999999999</v>
      </c>
      <c r="AW191" s="11">
        <v>3.1369429000000002</v>
      </c>
      <c r="AX191" s="11">
        <v>3.1370041999999998</v>
      </c>
      <c r="AY191" s="11">
        <v>3.1374279999999999</v>
      </c>
      <c r="AZ191" s="11">
        <v>3.1382115000000002</v>
      </c>
      <c r="BA191" s="11">
        <v>3.1393513999999998</v>
      </c>
      <c r="BB191" s="11">
        <v>3.1408431999999999</v>
      </c>
      <c r="BC191" s="11">
        <v>3.1426823000000002</v>
      </c>
      <c r="BD191" s="11">
        <v>3.1448637000000002</v>
      </c>
      <c r="BE191" s="11">
        <v>3.1473825999999998</v>
      </c>
      <c r="BF191" s="11">
        <v>3.1502343000000002</v>
      </c>
      <c r="BG191" s="11">
        <v>3.1534138999999999</v>
      </c>
      <c r="BH191" s="11">
        <v>3.1569166000000002</v>
      </c>
      <c r="BI191" s="11">
        <v>3.1607376</v>
      </c>
      <c r="BJ191" s="11">
        <v>3.1648719999999999</v>
      </c>
      <c r="BK191" s="11">
        <v>3.1693152000000002</v>
      </c>
      <c r="BL191" s="11">
        <v>3.1740621</v>
      </c>
      <c r="BM191" s="11">
        <v>3.2084636999999998</v>
      </c>
      <c r="BN191" s="11">
        <v>3.2514286999999999</v>
      </c>
    </row>
    <row r="192" spans="1:66" x14ac:dyDescent="0.25">
      <c r="A192" s="5">
        <f t="shared" si="2"/>
        <v>45548</v>
      </c>
      <c r="B192" t="s">
        <v>1015</v>
      </c>
      <c r="C192" s="3">
        <v>5</v>
      </c>
      <c r="D192" s="3">
        <v>4.95</v>
      </c>
      <c r="E192" s="11">
        <v>4.8706255000000001</v>
      </c>
      <c r="F192" s="11">
        <v>4.7297359999999999</v>
      </c>
      <c r="G192" s="11">
        <v>4.5724448999999998</v>
      </c>
      <c r="H192" s="11">
        <v>4.4097996000000004</v>
      </c>
      <c r="I192" s="11">
        <v>4.2438336999999997</v>
      </c>
      <c r="J192" s="11">
        <v>4.0788536999999998</v>
      </c>
      <c r="K192" s="11">
        <v>3.9236949000000001</v>
      </c>
      <c r="L192" s="11">
        <v>3.7860027000000001</v>
      </c>
      <c r="M192" s="11">
        <v>3.6691539999999998</v>
      </c>
      <c r="N192" s="11">
        <v>3.5736279999999998</v>
      </c>
      <c r="O192" s="11">
        <v>3.4975087999999999</v>
      </c>
      <c r="P192" s="11">
        <v>3.4375651999999999</v>
      </c>
      <c r="Q192" s="11">
        <v>3.3889821000000002</v>
      </c>
      <c r="R192" s="11">
        <v>3.3494735000000002</v>
      </c>
      <c r="S192" s="11">
        <v>3.3176782</v>
      </c>
      <c r="T192" s="11">
        <v>3.2922337000000002</v>
      </c>
      <c r="U192" s="11">
        <v>3.2717779</v>
      </c>
      <c r="V192" s="11">
        <v>3.2549492</v>
      </c>
      <c r="W192" s="11">
        <v>3.2405892999999999</v>
      </c>
      <c r="X192" s="11">
        <v>3.2282435999999999</v>
      </c>
      <c r="Y192" s="11">
        <v>3.2176095999999998</v>
      </c>
      <c r="Z192" s="11">
        <v>3.2083843999999999</v>
      </c>
      <c r="AA192" s="11">
        <v>3.2002649999999999</v>
      </c>
      <c r="AB192" s="11">
        <v>3.192949</v>
      </c>
      <c r="AC192" s="11">
        <v>3.1861757000000002</v>
      </c>
      <c r="AD192" s="11">
        <v>3.1798723999999998</v>
      </c>
      <c r="AE192" s="11">
        <v>3.1740181000000001</v>
      </c>
      <c r="AF192" s="11">
        <v>3.1685916999999999</v>
      </c>
      <c r="AG192" s="11">
        <v>3.1635719</v>
      </c>
      <c r="AH192" s="11">
        <v>3.1589379000000002</v>
      </c>
      <c r="AI192" s="11">
        <v>3.1546685000000001</v>
      </c>
      <c r="AJ192" s="11">
        <v>3.1507426000000001</v>
      </c>
      <c r="AK192" s="11">
        <v>3.1471391</v>
      </c>
      <c r="AL192" s="11">
        <v>3.1438369000000002</v>
      </c>
      <c r="AM192" s="11">
        <v>3.1408149999999999</v>
      </c>
      <c r="AN192" s="11">
        <v>3.1380523</v>
      </c>
      <c r="AO192" s="11">
        <v>3.1355327000000002</v>
      </c>
      <c r="AP192" s="11">
        <v>3.1332605</v>
      </c>
      <c r="AQ192" s="11">
        <v>3.1312449999999998</v>
      </c>
      <c r="AR192" s="11">
        <v>3.1294955999999998</v>
      </c>
      <c r="AS192" s="11">
        <v>3.1280215</v>
      </c>
      <c r="AT192" s="11">
        <v>3.1268321000000001</v>
      </c>
      <c r="AU192" s="11">
        <v>3.1259367</v>
      </c>
      <c r="AV192" s="11">
        <v>3.1253446999999999</v>
      </c>
      <c r="AW192" s="11">
        <v>3.1250653000000002</v>
      </c>
      <c r="AX192" s="11">
        <v>3.1251079000000002</v>
      </c>
      <c r="AY192" s="11">
        <v>3.1254819</v>
      </c>
      <c r="AZ192" s="11">
        <v>3.1261964</v>
      </c>
      <c r="BA192" s="11">
        <v>3.1272587000000001</v>
      </c>
      <c r="BB192" s="11">
        <v>3.1286659999999999</v>
      </c>
      <c r="BC192" s="11">
        <v>3.1304131000000002</v>
      </c>
      <c r="BD192" s="11">
        <v>3.1324947000000001</v>
      </c>
      <c r="BE192" s="11">
        <v>3.1349051999999999</v>
      </c>
      <c r="BF192" s="11">
        <v>3.1376395000000001</v>
      </c>
      <c r="BG192" s="11">
        <v>3.1406922000000002</v>
      </c>
      <c r="BH192" s="11">
        <v>3.1440579999999998</v>
      </c>
      <c r="BI192" s="11">
        <v>3.1477314000000001</v>
      </c>
      <c r="BJ192" s="11">
        <v>3.1517070999999999</v>
      </c>
      <c r="BK192" s="11">
        <v>3.1559799000000002</v>
      </c>
      <c r="BL192" s="11">
        <v>3.1605444</v>
      </c>
      <c r="BM192" s="11">
        <v>3.1936543999999998</v>
      </c>
      <c r="BN192" s="11">
        <v>3.2352957999999998</v>
      </c>
    </row>
    <row r="193" spans="1:66" x14ac:dyDescent="0.25">
      <c r="A193" s="5">
        <f t="shared" si="2"/>
        <v>45551</v>
      </c>
      <c r="B193" t="s">
        <v>1016</v>
      </c>
      <c r="C193" s="3">
        <v>5</v>
      </c>
      <c r="D193" s="3">
        <v>4.95</v>
      </c>
      <c r="E193" s="11">
        <v>4.8601238000000002</v>
      </c>
      <c r="F193" s="11">
        <v>4.7104084999999998</v>
      </c>
      <c r="G193" s="11">
        <v>4.5467665999999998</v>
      </c>
      <c r="H193" s="11">
        <v>4.3773704000000002</v>
      </c>
      <c r="I193" s="11">
        <v>4.2065631999999997</v>
      </c>
      <c r="J193" s="11">
        <v>4.0390265999999997</v>
      </c>
      <c r="K193" s="11">
        <v>3.8826589</v>
      </c>
      <c r="L193" s="11">
        <v>3.7443078999999999</v>
      </c>
      <c r="M193" s="11">
        <v>3.6270326000000002</v>
      </c>
      <c r="N193" s="11">
        <v>3.5312890000000001</v>
      </c>
      <c r="O193" s="11">
        <v>3.4556195000000001</v>
      </c>
      <c r="P193" s="11">
        <v>3.3967177</v>
      </c>
      <c r="Q193" s="11">
        <v>3.3500559999999999</v>
      </c>
      <c r="R193" s="11">
        <v>3.3133501999999999</v>
      </c>
      <c r="S193" s="11">
        <v>3.2849957000000001</v>
      </c>
      <c r="T193" s="11">
        <v>3.2633866</v>
      </c>
      <c r="U193" s="11">
        <v>3.2469171000000001</v>
      </c>
      <c r="V193" s="11">
        <v>3.2339821999999998</v>
      </c>
      <c r="W193" s="11">
        <v>3.2232302000000002</v>
      </c>
      <c r="X193" s="11">
        <v>3.2141860000000002</v>
      </c>
      <c r="Y193" s="11">
        <v>3.2065638999999999</v>
      </c>
      <c r="Z193" s="11">
        <v>3.2000776000000002</v>
      </c>
      <c r="AA193" s="11">
        <v>3.1944411000000001</v>
      </c>
      <c r="AB193" s="11">
        <v>3.1893685999999999</v>
      </c>
      <c r="AC193" s="11">
        <v>3.1846193</v>
      </c>
      <c r="AD193" s="11">
        <v>3.1801339</v>
      </c>
      <c r="AE193" s="11">
        <v>3.1758986999999999</v>
      </c>
      <c r="AF193" s="11">
        <v>3.1718997999999998</v>
      </c>
      <c r="AG193" s="11">
        <v>3.1681233</v>
      </c>
      <c r="AH193" s="11">
        <v>3.1645553999999998</v>
      </c>
      <c r="AI193" s="11">
        <v>3.1611821</v>
      </c>
      <c r="AJ193" s="11">
        <v>3.1579896000000001</v>
      </c>
      <c r="AK193" s="11">
        <v>3.1549640999999999</v>
      </c>
      <c r="AL193" s="11">
        <v>3.1520917000000002</v>
      </c>
      <c r="AM193" s="11">
        <v>3.1493584999999999</v>
      </c>
      <c r="AN193" s="11">
        <v>3.1467507000000001</v>
      </c>
      <c r="AO193" s="11">
        <v>3.1442597000000001</v>
      </c>
      <c r="AP193" s="11">
        <v>3.1418979</v>
      </c>
      <c r="AQ193" s="11">
        <v>3.1396833000000002</v>
      </c>
      <c r="AR193" s="11">
        <v>3.1376336999999999</v>
      </c>
      <c r="AS193" s="11">
        <v>3.1357667999999999</v>
      </c>
      <c r="AT193" s="11">
        <v>3.1341005000000002</v>
      </c>
      <c r="AU193" s="11">
        <v>3.1326524999999998</v>
      </c>
      <c r="AV193" s="11">
        <v>3.1314408</v>
      </c>
      <c r="AW193" s="11">
        <v>3.1304831000000002</v>
      </c>
      <c r="AX193" s="11">
        <v>3.1297972000000001</v>
      </c>
      <c r="AY193" s="11">
        <v>3.1294010000000001</v>
      </c>
      <c r="AZ193" s="11">
        <v>3.1293122000000002</v>
      </c>
      <c r="BA193" s="11">
        <v>3.1295467000000001</v>
      </c>
      <c r="BB193" s="11">
        <v>3.1301089000000002</v>
      </c>
      <c r="BC193" s="11">
        <v>3.1309998999999999</v>
      </c>
      <c r="BD193" s="11">
        <v>3.1322204</v>
      </c>
      <c r="BE193" s="11">
        <v>3.1337714000000001</v>
      </c>
      <c r="BF193" s="11">
        <v>3.1356537000000002</v>
      </c>
      <c r="BG193" s="11">
        <v>3.1378680999999999</v>
      </c>
      <c r="BH193" s="11">
        <v>3.1404157000000001</v>
      </c>
      <c r="BI193" s="11">
        <v>3.1432970999999998</v>
      </c>
      <c r="BJ193" s="11">
        <v>3.1465133000000001</v>
      </c>
      <c r="BK193" s="11">
        <v>3.1500653000000001</v>
      </c>
      <c r="BL193" s="11">
        <v>3.1539537000000002</v>
      </c>
      <c r="BM193" s="11">
        <v>3.1840343999999998</v>
      </c>
      <c r="BN193" s="11">
        <v>3.2242017999999999</v>
      </c>
    </row>
    <row r="194" spans="1:66" x14ac:dyDescent="0.25">
      <c r="A194" s="5">
        <f t="shared" si="2"/>
        <v>45552</v>
      </c>
      <c r="B194" t="s">
        <v>1017</v>
      </c>
      <c r="C194" s="3">
        <v>5</v>
      </c>
      <c r="D194" s="3">
        <v>4.95</v>
      </c>
      <c r="E194" s="11">
        <v>4.8586013000000001</v>
      </c>
      <c r="F194" s="11">
        <v>4.7089460000000001</v>
      </c>
      <c r="G194" s="11">
        <v>4.5488771999999997</v>
      </c>
      <c r="H194" s="11">
        <v>4.3848614000000001</v>
      </c>
      <c r="I194" s="11">
        <v>4.2196068000000002</v>
      </c>
      <c r="J194" s="11">
        <v>4.0576074999999996</v>
      </c>
      <c r="K194" s="11">
        <v>3.9073302999999999</v>
      </c>
      <c r="L194" s="11">
        <v>3.7757258999999999</v>
      </c>
      <c r="M194" s="11">
        <v>3.6663692000000001</v>
      </c>
      <c r="N194" s="11">
        <v>3.5787545000000001</v>
      </c>
      <c r="O194" s="11">
        <v>3.5109455000000001</v>
      </c>
      <c r="P194" s="11">
        <v>3.4590920000000001</v>
      </c>
      <c r="Q194" s="11">
        <v>3.4177265999999999</v>
      </c>
      <c r="R194" s="11">
        <v>3.3845369000000001</v>
      </c>
      <c r="S194" s="11">
        <v>3.3581476000000001</v>
      </c>
      <c r="T194" s="11">
        <v>3.3371819999999999</v>
      </c>
      <c r="U194" s="11">
        <v>3.3202638000000002</v>
      </c>
      <c r="V194" s="11">
        <v>3.3060170000000002</v>
      </c>
      <c r="W194" s="11">
        <v>3.2933005999999998</v>
      </c>
      <c r="X194" s="11">
        <v>3.2817848000000001</v>
      </c>
      <c r="Y194" s="11">
        <v>3.2713154000000002</v>
      </c>
      <c r="Z194" s="11">
        <v>3.2617378000000001</v>
      </c>
      <c r="AA194" s="11">
        <v>3.2528974000000002</v>
      </c>
      <c r="AB194" s="11">
        <v>3.2446399000000001</v>
      </c>
      <c r="AC194" s="11">
        <v>3.2368332999999998</v>
      </c>
      <c r="AD194" s="11">
        <v>3.2294369999999999</v>
      </c>
      <c r="AE194" s="11">
        <v>3.2224332000000002</v>
      </c>
      <c r="AF194" s="11">
        <v>3.2158039999999999</v>
      </c>
      <c r="AG194" s="11">
        <v>3.2095313000000001</v>
      </c>
      <c r="AH194" s="11">
        <v>3.2035974</v>
      </c>
      <c r="AI194" s="11">
        <v>3.1979842000000001</v>
      </c>
      <c r="AJ194" s="11">
        <v>3.1926739</v>
      </c>
      <c r="AK194" s="11">
        <v>3.1876487</v>
      </c>
      <c r="AL194" s="11">
        <v>3.1828905999999999</v>
      </c>
      <c r="AM194" s="11">
        <v>3.1783815</v>
      </c>
      <c r="AN194" s="11">
        <v>3.1741038000000001</v>
      </c>
      <c r="AO194" s="11">
        <v>3.1700446000000002</v>
      </c>
      <c r="AP194" s="11">
        <v>3.1662116</v>
      </c>
      <c r="AQ194" s="11">
        <v>3.1626178</v>
      </c>
      <c r="AR194" s="11">
        <v>3.1592761</v>
      </c>
      <c r="AS194" s="11">
        <v>3.1561992999999999</v>
      </c>
      <c r="AT194" s="11">
        <v>3.1534002999999999</v>
      </c>
      <c r="AU194" s="11">
        <v>3.1508921000000001</v>
      </c>
      <c r="AV194" s="11">
        <v>3.1486874999999999</v>
      </c>
      <c r="AW194" s="11">
        <v>3.1467995000000002</v>
      </c>
      <c r="AX194" s="11">
        <v>3.1452407999999998</v>
      </c>
      <c r="AY194" s="11">
        <v>3.1440245</v>
      </c>
      <c r="AZ194" s="11">
        <v>3.1431634000000002</v>
      </c>
      <c r="BA194" s="11">
        <v>3.1426685999999999</v>
      </c>
      <c r="BB194" s="11">
        <v>3.1425418000000001</v>
      </c>
      <c r="BC194" s="11">
        <v>3.1427822999999999</v>
      </c>
      <c r="BD194" s="11">
        <v>3.143389</v>
      </c>
      <c r="BE194" s="11">
        <v>3.1443610999999998</v>
      </c>
      <c r="BF194" s="11">
        <v>3.1456976000000001</v>
      </c>
      <c r="BG194" s="11">
        <v>3.1473977</v>
      </c>
      <c r="BH194" s="11">
        <v>3.1494604000000002</v>
      </c>
      <c r="BI194" s="11">
        <v>3.1518847999999999</v>
      </c>
      <c r="BJ194" s="11">
        <v>3.1546699</v>
      </c>
      <c r="BK194" s="11">
        <v>3.1578149999999998</v>
      </c>
      <c r="BL194" s="11">
        <v>3.1613190000000002</v>
      </c>
      <c r="BM194" s="11">
        <v>3.1894733</v>
      </c>
      <c r="BN194" s="11">
        <v>3.2281564999999999</v>
      </c>
    </row>
    <row r="195" spans="1:66" x14ac:dyDescent="0.25">
      <c r="A195" s="5">
        <f t="shared" si="2"/>
        <v>45553</v>
      </c>
      <c r="B195" t="s">
        <v>1018</v>
      </c>
      <c r="C195" s="3">
        <v>5</v>
      </c>
      <c r="D195" s="3">
        <v>4.95</v>
      </c>
      <c r="E195" s="11">
        <v>4.8768703000000002</v>
      </c>
      <c r="F195" s="11">
        <v>4.7273506000000003</v>
      </c>
      <c r="G195" s="11">
        <v>4.5734402999999997</v>
      </c>
      <c r="H195" s="11">
        <v>4.4207454999999998</v>
      </c>
      <c r="I195" s="11">
        <v>4.2695764</v>
      </c>
      <c r="J195" s="11">
        <v>4.1220409</v>
      </c>
      <c r="K195" s="11">
        <v>3.9844786999999999</v>
      </c>
      <c r="L195" s="11">
        <v>3.8626494999999998</v>
      </c>
      <c r="M195" s="11">
        <v>3.7597626000000002</v>
      </c>
      <c r="N195" s="11">
        <v>3.6759124999999999</v>
      </c>
      <c r="O195" s="11">
        <v>3.6096621</v>
      </c>
      <c r="P195" s="11">
        <v>3.5578791999999999</v>
      </c>
      <c r="Q195" s="11">
        <v>3.5159397000000001</v>
      </c>
      <c r="R195" s="11">
        <v>3.4817930000000001</v>
      </c>
      <c r="S195" s="11">
        <v>3.4541529</v>
      </c>
      <c r="T195" s="11">
        <v>3.4317321000000001</v>
      </c>
      <c r="U195" s="11">
        <v>3.4132437000000002</v>
      </c>
      <c r="V195" s="11">
        <v>3.3974012</v>
      </c>
      <c r="W195" s="11">
        <v>3.3831319999999998</v>
      </c>
      <c r="X195" s="11">
        <v>3.3701034999999999</v>
      </c>
      <c r="Y195" s="11">
        <v>3.3581433999999999</v>
      </c>
      <c r="Z195" s="11">
        <v>3.3470784999999998</v>
      </c>
      <c r="AA195" s="11">
        <v>3.3367361</v>
      </c>
      <c r="AB195" s="11">
        <v>3.3269434000000002</v>
      </c>
      <c r="AC195" s="11">
        <v>3.3175560000000002</v>
      </c>
      <c r="AD195" s="11">
        <v>3.3085425000000002</v>
      </c>
      <c r="AE195" s="11">
        <v>3.2999003</v>
      </c>
      <c r="AF195" s="11">
        <v>3.2916265</v>
      </c>
      <c r="AG195" s="11">
        <v>3.2837179999999999</v>
      </c>
      <c r="AH195" s="11">
        <v>3.2761724000000001</v>
      </c>
      <c r="AI195" s="11">
        <v>3.2689865</v>
      </c>
      <c r="AJ195" s="11">
        <v>3.2621576000000001</v>
      </c>
      <c r="AK195" s="11">
        <v>3.2556829</v>
      </c>
      <c r="AL195" s="11">
        <v>3.2495595000000002</v>
      </c>
      <c r="AM195" s="11">
        <v>3.2437844</v>
      </c>
      <c r="AN195" s="11">
        <v>3.2383549999999999</v>
      </c>
      <c r="AO195" s="11">
        <v>3.2332695999999999</v>
      </c>
      <c r="AP195" s="11">
        <v>3.2285324000000002</v>
      </c>
      <c r="AQ195" s="11">
        <v>3.2241493000000001</v>
      </c>
      <c r="AR195" s="11">
        <v>3.2201265000000001</v>
      </c>
      <c r="AS195" s="11">
        <v>3.2164698</v>
      </c>
      <c r="AT195" s="11">
        <v>3.2131853000000001</v>
      </c>
      <c r="AU195" s="11">
        <v>3.2102789999999999</v>
      </c>
      <c r="AV195" s="11">
        <v>3.2077567999999999</v>
      </c>
      <c r="AW195" s="11">
        <v>3.2056249000000001</v>
      </c>
      <c r="AX195" s="11">
        <v>3.2038891</v>
      </c>
      <c r="AY195" s="11">
        <v>3.2025554999999999</v>
      </c>
      <c r="AZ195" s="11">
        <v>3.2016300000000002</v>
      </c>
      <c r="BA195" s="11">
        <v>3.2011167999999999</v>
      </c>
      <c r="BB195" s="11">
        <v>3.2010111000000001</v>
      </c>
      <c r="BC195" s="11">
        <v>3.2013058000000001</v>
      </c>
      <c r="BD195" s="11">
        <v>3.2019937000000001</v>
      </c>
      <c r="BE195" s="11">
        <v>3.2030679000000002</v>
      </c>
      <c r="BF195" s="11">
        <v>3.2045211</v>
      </c>
      <c r="BG195" s="11">
        <v>3.2063462999999999</v>
      </c>
      <c r="BH195" s="11">
        <v>3.2085363999999998</v>
      </c>
      <c r="BI195" s="11">
        <v>3.2110843</v>
      </c>
      <c r="BJ195" s="11">
        <v>3.2139828000000001</v>
      </c>
      <c r="BK195" s="11">
        <v>3.2172249000000002</v>
      </c>
      <c r="BL195" s="11">
        <v>3.2208035000000002</v>
      </c>
      <c r="BM195" s="11">
        <v>3.2488244000000002</v>
      </c>
      <c r="BN195" s="11">
        <v>3.2864504999999999</v>
      </c>
    </row>
    <row r="196" spans="1:66" x14ac:dyDescent="0.25">
      <c r="A196" s="5">
        <f t="shared" si="2"/>
        <v>45554</v>
      </c>
      <c r="B196" t="s">
        <v>1019</v>
      </c>
      <c r="C196" s="3">
        <v>5</v>
      </c>
      <c r="D196" s="3">
        <v>4.95</v>
      </c>
      <c r="E196" s="11">
        <v>4.9085985000000001</v>
      </c>
      <c r="F196" s="11">
        <v>4.7585860999999996</v>
      </c>
      <c r="G196" s="11">
        <v>4.610112</v>
      </c>
      <c r="H196" s="11">
        <v>4.4629189</v>
      </c>
      <c r="I196" s="11">
        <v>4.3135303</v>
      </c>
      <c r="J196" s="11">
        <v>4.1637012000000002</v>
      </c>
      <c r="K196" s="11">
        <v>4.0207385000000002</v>
      </c>
      <c r="L196" s="11">
        <v>3.8923988999999999</v>
      </c>
      <c r="M196" s="11">
        <v>3.7828070999999999</v>
      </c>
      <c r="N196" s="11">
        <v>3.6932722999999998</v>
      </c>
      <c r="O196" s="11">
        <v>3.6222202999999999</v>
      </c>
      <c r="P196" s="11">
        <v>3.5668069999999998</v>
      </c>
      <c r="Q196" s="11">
        <v>3.5222793000000001</v>
      </c>
      <c r="R196" s="11">
        <v>3.4864275999999998</v>
      </c>
      <c r="S196" s="11">
        <v>3.4578410000000002</v>
      </c>
      <c r="T196" s="11">
        <v>3.4351071000000002</v>
      </c>
      <c r="U196" s="11">
        <v>3.4168139000000002</v>
      </c>
      <c r="V196" s="11">
        <v>3.4015499999999999</v>
      </c>
      <c r="W196" s="11">
        <v>3.3881389</v>
      </c>
      <c r="X196" s="11">
        <v>3.3762177000000002</v>
      </c>
      <c r="Y196" s="11">
        <v>3.3655993</v>
      </c>
      <c r="Z196" s="11">
        <v>3.356096</v>
      </c>
      <c r="AA196" s="11">
        <v>3.3475202999999998</v>
      </c>
      <c r="AB196" s="11">
        <v>3.3396849999999998</v>
      </c>
      <c r="AC196" s="11">
        <v>3.3324245000000001</v>
      </c>
      <c r="AD196" s="11">
        <v>3.3256808000000002</v>
      </c>
      <c r="AE196" s="11">
        <v>3.3194289000000001</v>
      </c>
      <c r="AF196" s="11">
        <v>3.3136435999999998</v>
      </c>
      <c r="AG196" s="11">
        <v>3.3082994999999999</v>
      </c>
      <c r="AH196" s="11">
        <v>3.3033716000000002</v>
      </c>
      <c r="AI196" s="11">
        <v>3.2988346000000002</v>
      </c>
      <c r="AJ196" s="11">
        <v>3.2946634000000001</v>
      </c>
      <c r="AK196" s="11">
        <v>3.2908327000000002</v>
      </c>
      <c r="AL196" s="11">
        <v>3.2873173000000002</v>
      </c>
      <c r="AM196" s="11">
        <v>3.2840921000000001</v>
      </c>
      <c r="AN196" s="11">
        <v>3.2811317999999998</v>
      </c>
      <c r="AO196" s="11">
        <v>3.2784160999999998</v>
      </c>
      <c r="AP196" s="11">
        <v>3.2759456</v>
      </c>
      <c r="AQ196" s="11">
        <v>3.2737270000000001</v>
      </c>
      <c r="AR196" s="11">
        <v>3.2717667000000001</v>
      </c>
      <c r="AS196" s="11">
        <v>3.2700714</v>
      </c>
      <c r="AT196" s="11">
        <v>3.2686476999999998</v>
      </c>
      <c r="AU196" s="11">
        <v>3.2675019999999999</v>
      </c>
      <c r="AV196" s="11">
        <v>3.2666409000000001</v>
      </c>
      <c r="AW196" s="11">
        <v>3.2660711</v>
      </c>
      <c r="AX196" s="11">
        <v>3.2657989999999999</v>
      </c>
      <c r="AY196" s="11">
        <v>3.2658312</v>
      </c>
      <c r="AZ196" s="11">
        <v>3.2661742999999999</v>
      </c>
      <c r="BA196" s="11">
        <v>3.2668336999999998</v>
      </c>
      <c r="BB196" s="11">
        <v>3.2678093000000001</v>
      </c>
      <c r="BC196" s="11">
        <v>3.2690996999999999</v>
      </c>
      <c r="BD196" s="11">
        <v>3.2707035000000002</v>
      </c>
      <c r="BE196" s="11">
        <v>3.2726191999999998</v>
      </c>
      <c r="BF196" s="11">
        <v>3.2748453999999998</v>
      </c>
      <c r="BG196" s="11">
        <v>3.2773805</v>
      </c>
      <c r="BH196" s="11">
        <v>3.2802232999999998</v>
      </c>
      <c r="BI196" s="11">
        <v>3.2833720999999998</v>
      </c>
      <c r="BJ196" s="11">
        <v>3.2868255999999998</v>
      </c>
      <c r="BK196" s="11">
        <v>3.2905823000000001</v>
      </c>
      <c r="BL196" s="11">
        <v>3.2946407999999998</v>
      </c>
      <c r="BM196" s="11">
        <v>3.3249754</v>
      </c>
      <c r="BN196" s="11">
        <v>3.3641589999999999</v>
      </c>
    </row>
    <row r="197" spans="1:66" x14ac:dyDescent="0.25">
      <c r="A197" s="5">
        <f t="shared" si="2"/>
        <v>45555</v>
      </c>
      <c r="B197" t="s">
        <v>1020</v>
      </c>
      <c r="C197" s="3">
        <v>5</v>
      </c>
      <c r="D197" s="3">
        <v>4.95</v>
      </c>
      <c r="E197" s="11">
        <v>4.9061655000000002</v>
      </c>
      <c r="F197" s="11">
        <v>4.7637660000000004</v>
      </c>
      <c r="G197" s="11">
        <v>4.6205366000000003</v>
      </c>
      <c r="H197" s="11">
        <v>4.4736320000000003</v>
      </c>
      <c r="I197" s="11">
        <v>4.3203028999999997</v>
      </c>
      <c r="J197" s="11">
        <v>4.1640758</v>
      </c>
      <c r="K197" s="11">
        <v>4.0138353999999996</v>
      </c>
      <c r="L197" s="11">
        <v>3.8783127999999998</v>
      </c>
      <c r="M197" s="11">
        <v>3.7618277</v>
      </c>
      <c r="N197" s="11">
        <v>3.6657405000000001</v>
      </c>
      <c r="O197" s="11">
        <v>3.5888944</v>
      </c>
      <c r="P197" s="11">
        <v>3.5283582</v>
      </c>
      <c r="Q197" s="11">
        <v>3.4791943999999999</v>
      </c>
      <c r="R197" s="11">
        <v>3.4391362000000001</v>
      </c>
      <c r="S197" s="11">
        <v>3.4069118</v>
      </c>
      <c r="T197" s="11">
        <v>3.3812487999999998</v>
      </c>
      <c r="U197" s="11">
        <v>3.3608745</v>
      </c>
      <c r="V197" s="11">
        <v>3.3445174</v>
      </c>
      <c r="W197" s="11">
        <v>3.3310822999999998</v>
      </c>
      <c r="X197" s="11">
        <v>3.3200870999999998</v>
      </c>
      <c r="Y197" s="11">
        <v>3.3111818999999998</v>
      </c>
      <c r="Z197" s="11">
        <v>3.3040164000000001</v>
      </c>
      <c r="AA197" s="11">
        <v>3.2982404999999999</v>
      </c>
      <c r="AB197" s="11">
        <v>3.2935042999999999</v>
      </c>
      <c r="AC197" s="11">
        <v>3.2895021999999998</v>
      </c>
      <c r="AD197" s="11">
        <v>3.2861264000000001</v>
      </c>
      <c r="AE197" s="11">
        <v>3.2833234999999998</v>
      </c>
      <c r="AF197" s="11">
        <v>3.2810402000000001</v>
      </c>
      <c r="AG197" s="11">
        <v>3.279223</v>
      </c>
      <c r="AH197" s="11">
        <v>3.2778185999999998</v>
      </c>
      <c r="AI197" s="11">
        <v>3.2767737000000001</v>
      </c>
      <c r="AJ197" s="11">
        <v>3.2760346999999999</v>
      </c>
      <c r="AK197" s="11">
        <v>3.2755483000000001</v>
      </c>
      <c r="AL197" s="11">
        <v>3.2752612999999999</v>
      </c>
      <c r="AM197" s="11">
        <v>3.2751199999999998</v>
      </c>
      <c r="AN197" s="11">
        <v>3.2750713</v>
      </c>
      <c r="AO197" s="11">
        <v>3.2750726000000001</v>
      </c>
      <c r="AP197" s="11">
        <v>3.2751256999999998</v>
      </c>
      <c r="AQ197" s="11">
        <v>3.2752431</v>
      </c>
      <c r="AR197" s="11">
        <v>3.2754376000000001</v>
      </c>
      <c r="AS197" s="11">
        <v>3.2757215999999998</v>
      </c>
      <c r="AT197" s="11">
        <v>3.2761079</v>
      </c>
      <c r="AU197" s="11">
        <v>3.2766090999999999</v>
      </c>
      <c r="AV197" s="11">
        <v>3.2772378</v>
      </c>
      <c r="AW197" s="11">
        <v>3.2780065999999999</v>
      </c>
      <c r="AX197" s="11">
        <v>3.2789280999999999</v>
      </c>
      <c r="AY197" s="11">
        <v>3.2800151</v>
      </c>
      <c r="AZ197" s="11">
        <v>3.2812801</v>
      </c>
      <c r="BA197" s="11">
        <v>3.2827343</v>
      </c>
      <c r="BB197" s="11">
        <v>3.2843825</v>
      </c>
      <c r="BC197" s="11">
        <v>3.2862277</v>
      </c>
      <c r="BD197" s="11">
        <v>3.2882728999999999</v>
      </c>
      <c r="BE197" s="11">
        <v>3.2905212000000001</v>
      </c>
      <c r="BF197" s="11">
        <v>3.2929754</v>
      </c>
      <c r="BG197" s="11">
        <v>3.2956387999999999</v>
      </c>
      <c r="BH197" s="11">
        <v>3.2985142000000001</v>
      </c>
      <c r="BI197" s="11">
        <v>3.3016046999999999</v>
      </c>
      <c r="BJ197" s="11">
        <v>3.3049132999999999</v>
      </c>
      <c r="BK197" s="11">
        <v>3.3084430999999999</v>
      </c>
      <c r="BL197" s="11">
        <v>3.3121969</v>
      </c>
      <c r="BM197" s="11">
        <v>3.3393869</v>
      </c>
      <c r="BN197" s="11">
        <v>3.3741384999999999</v>
      </c>
    </row>
    <row r="198" spans="1:66" x14ac:dyDescent="0.25">
      <c r="A198" s="5">
        <f t="shared" si="2"/>
        <v>45558</v>
      </c>
      <c r="B198" t="s">
        <v>1021</v>
      </c>
      <c r="C198" s="3">
        <v>5</v>
      </c>
      <c r="D198" s="3">
        <v>4.95</v>
      </c>
      <c r="E198" s="11">
        <v>4.8918970000000002</v>
      </c>
      <c r="F198" s="11">
        <v>4.7388241000000004</v>
      </c>
      <c r="G198" s="11">
        <v>4.5935392000000004</v>
      </c>
      <c r="H198" s="11">
        <v>4.4469351000000001</v>
      </c>
      <c r="I198" s="11">
        <v>4.2940379000000002</v>
      </c>
      <c r="J198" s="11">
        <v>4.1386845000000001</v>
      </c>
      <c r="K198" s="11">
        <v>3.9895060999999998</v>
      </c>
      <c r="L198" s="11">
        <v>3.8550201999999998</v>
      </c>
      <c r="M198" s="11">
        <v>3.7397863999999998</v>
      </c>
      <c r="N198" s="11">
        <v>3.6452526999999999</v>
      </c>
      <c r="O198" s="11">
        <v>3.5707751999999999</v>
      </c>
      <c r="P198" s="11">
        <v>3.5133606999999998</v>
      </c>
      <c r="Q198" s="11">
        <v>3.4687887000000002</v>
      </c>
      <c r="R198" s="11">
        <v>3.4347436999999998</v>
      </c>
      <c r="S198" s="11">
        <v>3.4094994000000001</v>
      </c>
      <c r="T198" s="11">
        <v>3.3913283000000001</v>
      </c>
      <c r="U198" s="11">
        <v>3.3785034</v>
      </c>
      <c r="V198" s="11">
        <v>3.3692978999999998</v>
      </c>
      <c r="W198" s="11">
        <v>3.3622529999999999</v>
      </c>
      <c r="X198" s="11">
        <v>3.3568365</v>
      </c>
      <c r="Y198" s="11">
        <v>3.352716</v>
      </c>
      <c r="Z198" s="11">
        <v>3.3495587000000002</v>
      </c>
      <c r="AA198" s="11">
        <v>3.3470323</v>
      </c>
      <c r="AB198" s="11">
        <v>3.3448041000000002</v>
      </c>
      <c r="AC198" s="11">
        <v>3.3425978999999999</v>
      </c>
      <c r="AD198" s="11">
        <v>3.3403622999999998</v>
      </c>
      <c r="AE198" s="11">
        <v>3.3381023000000001</v>
      </c>
      <c r="AF198" s="11">
        <v>3.3358227999999999</v>
      </c>
      <c r="AG198" s="11">
        <v>3.3335287</v>
      </c>
      <c r="AH198" s="11">
        <v>3.3312249</v>
      </c>
      <c r="AI198" s="11">
        <v>3.3289165000000001</v>
      </c>
      <c r="AJ198" s="11">
        <v>3.3266081000000001</v>
      </c>
      <c r="AK198" s="11">
        <v>3.3243049999999998</v>
      </c>
      <c r="AL198" s="11">
        <v>3.3220117999999998</v>
      </c>
      <c r="AM198" s="11">
        <v>3.3197337</v>
      </c>
      <c r="AN198" s="11">
        <v>3.3174754000000002</v>
      </c>
      <c r="AO198" s="11">
        <v>3.3152450999999998</v>
      </c>
      <c r="AP198" s="11">
        <v>3.3130636</v>
      </c>
      <c r="AQ198" s="11">
        <v>3.3109546999999999</v>
      </c>
      <c r="AR198" s="11">
        <v>3.3089425000000001</v>
      </c>
      <c r="AS198" s="11">
        <v>3.3070509000000001</v>
      </c>
      <c r="AT198" s="11">
        <v>3.3053037999999999</v>
      </c>
      <c r="AU198" s="11">
        <v>3.3037250999999999</v>
      </c>
      <c r="AV198" s="11">
        <v>3.3023387999999998</v>
      </c>
      <c r="AW198" s="11">
        <v>3.3011689</v>
      </c>
      <c r="AX198" s="11">
        <v>3.3002392</v>
      </c>
      <c r="AY198" s="11">
        <v>3.2995738000000001</v>
      </c>
      <c r="AZ198" s="11">
        <v>3.2991964999999999</v>
      </c>
      <c r="BA198" s="11">
        <v>3.2991285000000001</v>
      </c>
      <c r="BB198" s="11">
        <v>3.2993763</v>
      </c>
      <c r="BC198" s="11">
        <v>3.2999413</v>
      </c>
      <c r="BD198" s="11">
        <v>3.3008250000000001</v>
      </c>
      <c r="BE198" s="11">
        <v>3.3020288</v>
      </c>
      <c r="BF198" s="11">
        <v>3.3035540999999999</v>
      </c>
      <c r="BG198" s="11">
        <v>3.3054025</v>
      </c>
      <c r="BH198" s="11">
        <v>3.3075752999999999</v>
      </c>
      <c r="BI198" s="11">
        <v>3.3100741</v>
      </c>
      <c r="BJ198" s="11">
        <v>3.3129002999999999</v>
      </c>
      <c r="BK198" s="11">
        <v>3.3160552999999999</v>
      </c>
      <c r="BL198" s="11">
        <v>3.3195405</v>
      </c>
      <c r="BM198" s="11">
        <v>3.3470968000000001</v>
      </c>
      <c r="BN198" s="11">
        <v>3.3846232000000001</v>
      </c>
    </row>
    <row r="199" spans="1:66" x14ac:dyDescent="0.25">
      <c r="A199" s="5">
        <f t="shared" si="2"/>
        <v>45559</v>
      </c>
      <c r="B199" t="s">
        <v>1022</v>
      </c>
      <c r="C199" s="3">
        <v>5</v>
      </c>
      <c r="D199" s="3">
        <v>4.95</v>
      </c>
      <c r="E199" s="11">
        <v>4.8893446999999997</v>
      </c>
      <c r="F199" s="11">
        <v>4.7322759000000003</v>
      </c>
      <c r="G199" s="11">
        <v>4.5847376999999998</v>
      </c>
      <c r="H199" s="11">
        <v>4.4352131000000004</v>
      </c>
      <c r="I199" s="11">
        <v>4.2786016</v>
      </c>
      <c r="J199" s="11">
        <v>4.1198148999999997</v>
      </c>
      <c r="K199" s="11">
        <v>3.9684482000000001</v>
      </c>
      <c r="L199" s="11">
        <v>3.8330019000000002</v>
      </c>
      <c r="M199" s="11">
        <v>3.7186230999999998</v>
      </c>
      <c r="N199" s="11">
        <v>3.6257606999999998</v>
      </c>
      <c r="O199" s="11">
        <v>3.5534859999999999</v>
      </c>
      <c r="P199" s="11">
        <v>3.4985018999999999</v>
      </c>
      <c r="Q199" s="11">
        <v>3.4558016999999999</v>
      </c>
      <c r="R199" s="11">
        <v>3.4229897999999999</v>
      </c>
      <c r="S199" s="11">
        <v>3.3984724000000002</v>
      </c>
      <c r="T199" s="11">
        <v>3.3806549000000001</v>
      </c>
      <c r="U199" s="11">
        <v>3.3679426000000001</v>
      </c>
      <c r="V199" s="11">
        <v>3.3587414</v>
      </c>
      <c r="W199" s="11">
        <v>3.3517055</v>
      </c>
      <c r="X199" s="11">
        <v>3.3463466999999998</v>
      </c>
      <c r="Y199" s="11">
        <v>3.3423623999999998</v>
      </c>
      <c r="Z199" s="11">
        <v>3.3394495000000002</v>
      </c>
      <c r="AA199" s="11">
        <v>3.3373050000000002</v>
      </c>
      <c r="AB199" s="11">
        <v>3.3356260999999998</v>
      </c>
      <c r="AC199" s="11">
        <v>3.3341574999999999</v>
      </c>
      <c r="AD199" s="11">
        <v>3.3328342000000002</v>
      </c>
      <c r="AE199" s="11">
        <v>3.3316393999999998</v>
      </c>
      <c r="AF199" s="11">
        <v>3.3305558</v>
      </c>
      <c r="AG199" s="11">
        <v>3.3295663000000002</v>
      </c>
      <c r="AH199" s="11">
        <v>3.3286538999999999</v>
      </c>
      <c r="AI199" s="11">
        <v>3.3278013</v>
      </c>
      <c r="AJ199" s="11">
        <v>3.3269915000000001</v>
      </c>
      <c r="AK199" s="11">
        <v>3.3262073999999999</v>
      </c>
      <c r="AL199" s="11">
        <v>3.3254318999999999</v>
      </c>
      <c r="AM199" s="11">
        <v>3.3246478000000002</v>
      </c>
      <c r="AN199" s="11">
        <v>3.3238379999999998</v>
      </c>
      <c r="AO199" s="11">
        <v>3.3229924</v>
      </c>
      <c r="AP199" s="11">
        <v>3.3221284999999998</v>
      </c>
      <c r="AQ199" s="11">
        <v>3.3212709</v>
      </c>
      <c r="AR199" s="11">
        <v>3.3204441</v>
      </c>
      <c r="AS199" s="11">
        <v>3.3196724999999998</v>
      </c>
      <c r="AT199" s="11">
        <v>3.3189807</v>
      </c>
      <c r="AU199" s="11">
        <v>3.3183932999999999</v>
      </c>
      <c r="AV199" s="11">
        <v>3.3179346000000001</v>
      </c>
      <c r="AW199" s="11">
        <v>3.3176294</v>
      </c>
      <c r="AX199" s="11">
        <v>3.3175020000000002</v>
      </c>
      <c r="AY199" s="11">
        <v>3.317577</v>
      </c>
      <c r="AZ199" s="11">
        <v>3.3178789000000002</v>
      </c>
      <c r="BA199" s="11">
        <v>3.3184295000000001</v>
      </c>
      <c r="BB199" s="11">
        <v>3.3192379999999999</v>
      </c>
      <c r="BC199" s="11">
        <v>3.3203095</v>
      </c>
      <c r="BD199" s="11">
        <v>3.3216489</v>
      </c>
      <c r="BE199" s="11">
        <v>3.3232615999999999</v>
      </c>
      <c r="BF199" s="11">
        <v>3.3251526</v>
      </c>
      <c r="BG199" s="11">
        <v>3.3273269000000001</v>
      </c>
      <c r="BH199" s="11">
        <v>3.3297899000000002</v>
      </c>
      <c r="BI199" s="11">
        <v>3.3325464</v>
      </c>
      <c r="BJ199" s="11">
        <v>3.3356018000000001</v>
      </c>
      <c r="BK199" s="11">
        <v>3.3389609999999998</v>
      </c>
      <c r="BL199" s="11">
        <v>3.3426293</v>
      </c>
      <c r="BM199" s="11">
        <v>3.37093</v>
      </c>
      <c r="BN199" s="11">
        <v>3.4087046000000001</v>
      </c>
    </row>
    <row r="200" spans="1:66" x14ac:dyDescent="0.25">
      <c r="A200" s="5">
        <f t="shared" si="2"/>
        <v>45560</v>
      </c>
      <c r="B200" t="s">
        <v>1023</v>
      </c>
      <c r="C200" s="3">
        <v>5</v>
      </c>
      <c r="D200" s="3">
        <v>4.95</v>
      </c>
      <c r="E200" s="11">
        <v>4.887931</v>
      </c>
      <c r="F200" s="11">
        <v>4.7336714000000004</v>
      </c>
      <c r="G200" s="11">
        <v>4.5909683000000001</v>
      </c>
      <c r="H200" s="11">
        <v>4.4473491999999997</v>
      </c>
      <c r="I200" s="11">
        <v>4.2971750999999996</v>
      </c>
      <c r="J200" s="11">
        <v>4.1457208999999997</v>
      </c>
      <c r="K200" s="11">
        <v>4.0021127999999999</v>
      </c>
      <c r="L200" s="11">
        <v>3.8742923</v>
      </c>
      <c r="M200" s="11">
        <v>3.7668124000000001</v>
      </c>
      <c r="N200" s="11">
        <v>3.6800570000000001</v>
      </c>
      <c r="O200" s="11">
        <v>3.612978</v>
      </c>
      <c r="P200" s="11">
        <v>3.5624449999999999</v>
      </c>
      <c r="Q200" s="11">
        <v>3.5235913000000001</v>
      </c>
      <c r="R200" s="11">
        <v>3.4940999000000001</v>
      </c>
      <c r="S200" s="11">
        <v>3.4724338000000001</v>
      </c>
      <c r="T200" s="11">
        <v>3.4570549000000002</v>
      </c>
      <c r="U200" s="11">
        <v>3.4464258000000001</v>
      </c>
      <c r="V200" s="11">
        <v>3.4390087999999999</v>
      </c>
      <c r="W200" s="11">
        <v>3.4335011999999998</v>
      </c>
      <c r="X200" s="11">
        <v>3.4294099</v>
      </c>
      <c r="Y200" s="11">
        <v>3.4264169999999998</v>
      </c>
      <c r="Z200" s="11">
        <v>3.4242042000000001</v>
      </c>
      <c r="AA200" s="11">
        <v>3.4224532999999999</v>
      </c>
      <c r="AB200" s="11">
        <v>3.4208462000000002</v>
      </c>
      <c r="AC200" s="11">
        <v>3.4191208999999998</v>
      </c>
      <c r="AD200" s="11">
        <v>3.4172399000000002</v>
      </c>
      <c r="AE200" s="11">
        <v>3.4152220999999998</v>
      </c>
      <c r="AF200" s="11">
        <v>3.4130862999999998</v>
      </c>
      <c r="AG200" s="11">
        <v>3.4108512000000002</v>
      </c>
      <c r="AH200" s="11">
        <v>3.4085356</v>
      </c>
      <c r="AI200" s="11">
        <v>3.4061583999999998</v>
      </c>
      <c r="AJ200" s="11">
        <v>3.4037381999999998</v>
      </c>
      <c r="AK200" s="11">
        <v>3.4012939000000002</v>
      </c>
      <c r="AL200" s="11">
        <v>3.3988442999999999</v>
      </c>
      <c r="AM200" s="11">
        <v>3.3964082000000002</v>
      </c>
      <c r="AN200" s="11">
        <v>3.3940043000000002</v>
      </c>
      <c r="AO200" s="11">
        <v>3.3916520999999999</v>
      </c>
      <c r="AP200" s="11">
        <v>3.3893748000000001</v>
      </c>
      <c r="AQ200" s="11">
        <v>3.3871965999999998</v>
      </c>
      <c r="AR200" s="11">
        <v>3.3851415999999999</v>
      </c>
      <c r="AS200" s="11">
        <v>3.3832341000000001</v>
      </c>
      <c r="AT200" s="11">
        <v>3.3814981999999998</v>
      </c>
      <c r="AU200" s="11">
        <v>3.3799581000000001</v>
      </c>
      <c r="AV200" s="11">
        <v>3.378638</v>
      </c>
      <c r="AW200" s="11">
        <v>3.3775621</v>
      </c>
      <c r="AX200" s="11">
        <v>3.3767545999999999</v>
      </c>
      <c r="AY200" s="11">
        <v>3.3762395999999999</v>
      </c>
      <c r="AZ200" s="11">
        <v>3.3760414999999999</v>
      </c>
      <c r="BA200" s="11">
        <v>3.3761801</v>
      </c>
      <c r="BB200" s="11">
        <v>3.3766574</v>
      </c>
      <c r="BC200" s="11">
        <v>3.3774700000000002</v>
      </c>
      <c r="BD200" s="11">
        <v>3.3786147</v>
      </c>
      <c r="BE200" s="11">
        <v>3.3800881999999999</v>
      </c>
      <c r="BF200" s="11">
        <v>3.3818872</v>
      </c>
      <c r="BG200" s="11">
        <v>3.3840085000000002</v>
      </c>
      <c r="BH200" s="11">
        <v>3.3864488000000001</v>
      </c>
      <c r="BI200" s="11">
        <v>3.3892047999999999</v>
      </c>
      <c r="BJ200" s="11">
        <v>3.3922732999999998</v>
      </c>
      <c r="BK200" s="11">
        <v>3.395651</v>
      </c>
      <c r="BL200" s="11">
        <v>3.3993346</v>
      </c>
      <c r="BM200" s="11">
        <v>3.4274656999999999</v>
      </c>
      <c r="BN200" s="11">
        <v>3.4644973000000001</v>
      </c>
    </row>
    <row r="201" spans="1:66" x14ac:dyDescent="0.25">
      <c r="A201" s="5">
        <f t="shared" si="2"/>
        <v>45561</v>
      </c>
      <c r="B201" t="s">
        <v>1024</v>
      </c>
      <c r="C201" s="3">
        <v>5</v>
      </c>
      <c r="D201" s="3">
        <v>4.95</v>
      </c>
      <c r="E201" s="11">
        <v>4.8884549000000002</v>
      </c>
      <c r="F201" s="11">
        <v>4.7342640999999999</v>
      </c>
      <c r="G201" s="11">
        <v>4.5971520000000003</v>
      </c>
      <c r="H201" s="11">
        <v>4.4613151999999996</v>
      </c>
      <c r="I201" s="11">
        <v>4.3182701999999997</v>
      </c>
      <c r="J201" s="11">
        <v>4.1721686</v>
      </c>
      <c r="K201" s="11">
        <v>4.0321762000000003</v>
      </c>
      <c r="L201" s="11">
        <v>3.9070642000000002</v>
      </c>
      <c r="M201" s="11">
        <v>3.8016454</v>
      </c>
      <c r="N201" s="11">
        <v>3.7169186999999999</v>
      </c>
      <c r="O201" s="11">
        <v>3.6513480999999999</v>
      </c>
      <c r="P201" s="11">
        <v>3.6020292999999999</v>
      </c>
      <c r="Q201" s="11">
        <v>3.5637732999999998</v>
      </c>
      <c r="R201" s="11">
        <v>3.5341835000000001</v>
      </c>
      <c r="S201" s="11">
        <v>3.5117484000000001</v>
      </c>
      <c r="T201" s="11">
        <v>3.4949553999999998</v>
      </c>
      <c r="U201" s="11">
        <v>3.4822920000000002</v>
      </c>
      <c r="V201" s="11">
        <v>3.4722464</v>
      </c>
      <c r="W201" s="11">
        <v>3.4635668000000002</v>
      </c>
      <c r="X201" s="11">
        <v>3.4559014000000001</v>
      </c>
      <c r="Y201" s="11">
        <v>3.4490924000000001</v>
      </c>
      <c r="Z201" s="11">
        <v>3.4429821</v>
      </c>
      <c r="AA201" s="11">
        <v>3.4374125000000002</v>
      </c>
      <c r="AB201" s="11">
        <v>3.4322259000000002</v>
      </c>
      <c r="AC201" s="11">
        <v>3.4272870000000002</v>
      </c>
      <c r="AD201" s="11">
        <v>3.4225717000000002</v>
      </c>
      <c r="AE201" s="11">
        <v>3.4180893999999999</v>
      </c>
      <c r="AF201" s="11">
        <v>3.4138494000000001</v>
      </c>
      <c r="AG201" s="11">
        <v>3.4098611999999999</v>
      </c>
      <c r="AH201" s="11">
        <v>3.4061343000000002</v>
      </c>
      <c r="AI201" s="11">
        <v>3.4026779999999999</v>
      </c>
      <c r="AJ201" s="11">
        <v>3.3995017999999999</v>
      </c>
      <c r="AK201" s="11">
        <v>3.3966151</v>
      </c>
      <c r="AL201" s="11">
        <v>3.3940274000000001</v>
      </c>
      <c r="AM201" s="11">
        <v>3.3917481</v>
      </c>
      <c r="AN201" s="11">
        <v>3.3897865999999999</v>
      </c>
      <c r="AO201" s="11">
        <v>3.3881502999999999</v>
      </c>
      <c r="AP201" s="11">
        <v>3.3868374999999999</v>
      </c>
      <c r="AQ201" s="11">
        <v>3.3858443999999999</v>
      </c>
      <c r="AR201" s="11">
        <v>3.3851667000000001</v>
      </c>
      <c r="AS201" s="11">
        <v>3.3848004</v>
      </c>
      <c r="AT201" s="11">
        <v>3.3847413999999998</v>
      </c>
      <c r="AU201" s="11">
        <v>3.3849857000000001</v>
      </c>
      <c r="AV201" s="11">
        <v>3.3855292000000001</v>
      </c>
      <c r="AW201" s="11">
        <v>3.3863677999999999</v>
      </c>
      <c r="AX201" s="11">
        <v>3.3874974999999998</v>
      </c>
      <c r="AY201" s="11">
        <v>3.3889141999999999</v>
      </c>
      <c r="AZ201" s="11">
        <v>3.3906136999999998</v>
      </c>
      <c r="BA201" s="11">
        <v>3.3925915999999998</v>
      </c>
      <c r="BB201" s="11">
        <v>3.3948410999999998</v>
      </c>
      <c r="BC201" s="11">
        <v>3.3973547000000002</v>
      </c>
      <c r="BD201" s="11">
        <v>3.4001250000000001</v>
      </c>
      <c r="BE201" s="11">
        <v>3.4031446999999999</v>
      </c>
      <c r="BF201" s="11">
        <v>3.4064063</v>
      </c>
      <c r="BG201" s="11">
        <v>3.4099024</v>
      </c>
      <c r="BH201" s="11">
        <v>3.4136256999999999</v>
      </c>
      <c r="BI201" s="11">
        <v>3.4175686000000001</v>
      </c>
      <c r="BJ201" s="11">
        <v>3.4217238999999999</v>
      </c>
      <c r="BK201" s="11">
        <v>3.4260841000000002</v>
      </c>
      <c r="BL201" s="11">
        <v>3.4306418000000001</v>
      </c>
      <c r="BM201" s="11">
        <v>3.4618394000000001</v>
      </c>
      <c r="BN201" s="11">
        <v>3.4990011000000001</v>
      </c>
    </row>
    <row r="202" spans="1:66" x14ac:dyDescent="0.25">
      <c r="A202" s="5">
        <f t="shared" si="2"/>
        <v>45562</v>
      </c>
      <c r="B202" t="s">
        <v>1025</v>
      </c>
      <c r="C202" s="3">
        <v>5</v>
      </c>
      <c r="D202" s="3">
        <v>4.95</v>
      </c>
      <c r="E202" s="11">
        <v>4.8872995000000001</v>
      </c>
      <c r="F202" s="11">
        <v>4.7303915999999999</v>
      </c>
      <c r="G202" s="11">
        <v>4.5863395000000002</v>
      </c>
      <c r="H202" s="11">
        <v>4.4393327999999999</v>
      </c>
      <c r="I202" s="11">
        <v>4.2833323999999999</v>
      </c>
      <c r="J202" s="11">
        <v>4.1245419999999999</v>
      </c>
      <c r="K202" s="11">
        <v>3.9735371000000002</v>
      </c>
      <c r="L202" s="11">
        <v>3.8398753999999999</v>
      </c>
      <c r="M202" s="11">
        <v>3.7280464000000002</v>
      </c>
      <c r="N202" s="11">
        <v>3.6388566999999998</v>
      </c>
      <c r="O202" s="11">
        <v>3.5704221999999999</v>
      </c>
      <c r="P202" s="11">
        <v>3.5191707999999999</v>
      </c>
      <c r="Q202" s="11">
        <v>3.4792383999999998</v>
      </c>
      <c r="R202" s="11">
        <v>3.4480569999999999</v>
      </c>
      <c r="S202" s="11">
        <v>3.4242794000000001</v>
      </c>
      <c r="T202" s="11">
        <v>3.406558</v>
      </c>
      <c r="U202" s="11">
        <v>3.393545</v>
      </c>
      <c r="V202" s="11">
        <v>3.3838933999999998</v>
      </c>
      <c r="W202" s="11">
        <v>3.3764552000000001</v>
      </c>
      <c r="X202" s="11">
        <v>3.3707725000000002</v>
      </c>
      <c r="Y202" s="11">
        <v>3.3665359000000001</v>
      </c>
      <c r="Z202" s="11">
        <v>3.3634358999999998</v>
      </c>
      <c r="AA202" s="11">
        <v>3.3611629999999999</v>
      </c>
      <c r="AB202" s="11">
        <v>3.3594078000000001</v>
      </c>
      <c r="AC202" s="11">
        <v>3.3579056</v>
      </c>
      <c r="AD202" s="11">
        <v>3.3565889000000002</v>
      </c>
      <c r="AE202" s="11">
        <v>3.3554449000000002</v>
      </c>
      <c r="AF202" s="11">
        <v>3.3544603999999998</v>
      </c>
      <c r="AG202" s="11">
        <v>3.3536226999999998</v>
      </c>
      <c r="AH202" s="11">
        <v>3.3529186000000002</v>
      </c>
      <c r="AI202" s="11">
        <v>3.3523353</v>
      </c>
      <c r="AJ202" s="11">
        <v>3.3518596999999999</v>
      </c>
      <c r="AK202" s="11">
        <v>3.3514789</v>
      </c>
      <c r="AL202" s="11">
        <v>3.3511799</v>
      </c>
      <c r="AM202" s="11">
        <v>3.3509498</v>
      </c>
      <c r="AN202" s="11">
        <v>3.3507756</v>
      </c>
      <c r="AO202" s="11">
        <v>3.3506494</v>
      </c>
      <c r="AP202" s="11">
        <v>3.3505834999999999</v>
      </c>
      <c r="AQ202" s="11">
        <v>3.3505954999999998</v>
      </c>
      <c r="AR202" s="11">
        <v>3.3507028000000001</v>
      </c>
      <c r="AS202" s="11">
        <v>3.3509226999999999</v>
      </c>
      <c r="AT202" s="11">
        <v>3.3512729000000001</v>
      </c>
      <c r="AU202" s="11">
        <v>3.3517706</v>
      </c>
      <c r="AV202" s="11">
        <v>3.3524333999999998</v>
      </c>
      <c r="AW202" s="11">
        <v>3.3532788</v>
      </c>
      <c r="AX202" s="11">
        <v>3.3543240999999999</v>
      </c>
      <c r="AY202" s="11">
        <v>3.3555868000000002</v>
      </c>
      <c r="AZ202" s="11">
        <v>3.3570842999999999</v>
      </c>
      <c r="BA202" s="11">
        <v>3.3588311000000002</v>
      </c>
      <c r="BB202" s="11">
        <v>3.3608275000000001</v>
      </c>
      <c r="BC202" s="11">
        <v>3.3630703</v>
      </c>
      <c r="BD202" s="11">
        <v>3.3655561000000001</v>
      </c>
      <c r="BE202" s="11">
        <v>3.3682816</v>
      </c>
      <c r="BF202" s="11">
        <v>3.3712434999999998</v>
      </c>
      <c r="BG202" s="11">
        <v>3.3744383999999998</v>
      </c>
      <c r="BH202" s="11">
        <v>3.3778630999999999</v>
      </c>
      <c r="BI202" s="11">
        <v>3.3815141999999998</v>
      </c>
      <c r="BJ202" s="11">
        <v>3.3853884000000001</v>
      </c>
      <c r="BK202" s="11">
        <v>3.3894825000000002</v>
      </c>
      <c r="BL202" s="11">
        <v>3.3937928999999998</v>
      </c>
      <c r="BM202" s="11">
        <v>3.4239951999999998</v>
      </c>
      <c r="BN202" s="11">
        <v>3.4610303999999998</v>
      </c>
    </row>
    <row r="203" spans="1:66" x14ac:dyDescent="0.25">
      <c r="A203" s="5">
        <f t="shared" si="2"/>
        <v>45565</v>
      </c>
      <c r="B203" t="s">
        <v>1026</v>
      </c>
      <c r="C203" s="3">
        <v>5</v>
      </c>
      <c r="D203" s="3">
        <v>4.95</v>
      </c>
      <c r="E203" s="11">
        <v>4.8820480000000002</v>
      </c>
      <c r="F203" s="11">
        <v>4.7244906999999996</v>
      </c>
      <c r="G203" s="11">
        <v>4.5873780000000002</v>
      </c>
      <c r="H203" s="11">
        <v>4.4527156999999997</v>
      </c>
      <c r="I203" s="11">
        <v>4.3106580000000001</v>
      </c>
      <c r="J203" s="11">
        <v>4.1655075999999998</v>
      </c>
      <c r="K203" s="11">
        <v>4.0260311</v>
      </c>
      <c r="L203" s="11">
        <v>3.9003732000000002</v>
      </c>
      <c r="M203" s="11">
        <v>3.7941836000000002</v>
      </c>
      <c r="N203" s="11">
        <v>3.7083615000000001</v>
      </c>
      <c r="O203" s="11">
        <v>3.6418324000000002</v>
      </c>
      <c r="P203" s="11">
        <v>3.5916895000000002</v>
      </c>
      <c r="Q203" s="11">
        <v>3.5531388000000002</v>
      </c>
      <c r="R203" s="11">
        <v>3.5237972000000002</v>
      </c>
      <c r="S203" s="11">
        <v>3.5020547999999998</v>
      </c>
      <c r="T203" s="11">
        <v>3.4863005999999999</v>
      </c>
      <c r="U203" s="11">
        <v>3.4749241</v>
      </c>
      <c r="V203" s="11">
        <v>3.4663149</v>
      </c>
      <c r="W203" s="11">
        <v>3.4591099999999999</v>
      </c>
      <c r="X203" s="11">
        <v>3.4528895999999998</v>
      </c>
      <c r="Y203" s="11">
        <v>3.4474583999999999</v>
      </c>
      <c r="Z203" s="11">
        <v>3.4426209000000001</v>
      </c>
      <c r="AA203" s="11">
        <v>3.4381816999999999</v>
      </c>
      <c r="AB203" s="11">
        <v>3.4339455000000001</v>
      </c>
      <c r="AC203" s="11">
        <v>3.4297507</v>
      </c>
      <c r="AD203" s="11">
        <v>3.4255705999999999</v>
      </c>
      <c r="AE203" s="11">
        <v>3.4214128000000001</v>
      </c>
      <c r="AF203" s="11">
        <v>3.4172842999999999</v>
      </c>
      <c r="AG203" s="11">
        <v>3.4131923</v>
      </c>
      <c r="AH203" s="11">
        <v>3.4091444000000002</v>
      </c>
      <c r="AI203" s="11">
        <v>3.4051475999999998</v>
      </c>
      <c r="AJ203" s="11">
        <v>3.4012093000000001</v>
      </c>
      <c r="AK203" s="11">
        <v>3.3973366999999999</v>
      </c>
      <c r="AL203" s="11">
        <v>3.3935371000000001</v>
      </c>
      <c r="AM203" s="11">
        <v>3.3898177</v>
      </c>
      <c r="AN203" s="11">
        <v>3.3861859000000001</v>
      </c>
      <c r="AO203" s="11">
        <v>3.3826513</v>
      </c>
      <c r="AP203" s="11">
        <v>3.3792333999999999</v>
      </c>
      <c r="AQ203" s="11">
        <v>3.3759541999999998</v>
      </c>
      <c r="AR203" s="11">
        <v>3.3728356000000002</v>
      </c>
      <c r="AS203" s="11">
        <v>3.3698993000000002</v>
      </c>
      <c r="AT203" s="11">
        <v>3.3671674999999999</v>
      </c>
      <c r="AU203" s="11">
        <v>3.3646620999999999</v>
      </c>
      <c r="AV203" s="11">
        <v>3.3624048000000002</v>
      </c>
      <c r="AW203" s="11">
        <v>3.3604177000000002</v>
      </c>
      <c r="AX203" s="11">
        <v>3.3587226999999999</v>
      </c>
      <c r="AY203" s="11">
        <v>3.3573415999999998</v>
      </c>
      <c r="AZ203" s="11">
        <v>3.3562965</v>
      </c>
      <c r="BA203" s="11">
        <v>3.3556067000000001</v>
      </c>
      <c r="BB203" s="11">
        <v>3.3552783000000002</v>
      </c>
      <c r="BC203" s="11">
        <v>3.3553126</v>
      </c>
      <c r="BD203" s="11">
        <v>3.3557111000000002</v>
      </c>
      <c r="BE203" s="11">
        <v>3.3564753999999999</v>
      </c>
      <c r="BF203" s="11">
        <v>3.3576068999999999</v>
      </c>
      <c r="BG203" s="11">
        <v>3.3591069999999998</v>
      </c>
      <c r="BH203" s="11">
        <v>3.3609772000000002</v>
      </c>
      <c r="BI203" s="11">
        <v>3.363219</v>
      </c>
      <c r="BJ203" s="11">
        <v>3.3658339000000002</v>
      </c>
      <c r="BK203" s="11">
        <v>3.3688232999999999</v>
      </c>
      <c r="BL203" s="11">
        <v>3.3721885999999999</v>
      </c>
      <c r="BM203" s="11">
        <v>3.3998827</v>
      </c>
      <c r="BN203" s="11">
        <v>3.438564</v>
      </c>
    </row>
    <row r="204" spans="1:66" x14ac:dyDescent="0.25">
      <c r="A204" s="5">
        <f t="shared" si="2"/>
        <v>45566</v>
      </c>
      <c r="B204" t="s">
        <v>1027</v>
      </c>
      <c r="C204" s="3">
        <v>5</v>
      </c>
      <c r="D204" s="3">
        <v>4.95</v>
      </c>
      <c r="E204" s="11">
        <v>4.8748589000000004</v>
      </c>
      <c r="F204" s="11">
        <v>4.7140677999999996</v>
      </c>
      <c r="G204" s="11">
        <v>4.5764195000000001</v>
      </c>
      <c r="H204" s="11">
        <v>4.4392515000000001</v>
      </c>
      <c r="I204" s="11">
        <v>4.2933941999999998</v>
      </c>
      <c r="J204" s="11">
        <v>4.1456533999999996</v>
      </c>
      <c r="K204" s="11">
        <v>4.0057815999999997</v>
      </c>
      <c r="L204" s="11">
        <v>3.8819023000000001</v>
      </c>
      <c r="M204" s="11">
        <v>3.7784187999999999</v>
      </c>
      <c r="N204" s="11">
        <v>3.6952338</v>
      </c>
      <c r="O204" s="11">
        <v>3.6306094999999998</v>
      </c>
      <c r="P204" s="11">
        <v>3.5812846999999999</v>
      </c>
      <c r="Q204" s="11">
        <v>3.5420761000000001</v>
      </c>
      <c r="R204" s="11">
        <v>3.5107686999999999</v>
      </c>
      <c r="S204" s="11">
        <v>3.4860631</v>
      </c>
      <c r="T204" s="11">
        <v>3.4666589999999999</v>
      </c>
      <c r="U204" s="11">
        <v>3.4512562</v>
      </c>
      <c r="V204" s="11">
        <v>3.4385547999999999</v>
      </c>
      <c r="W204" s="11">
        <v>3.4274524999999998</v>
      </c>
      <c r="X204" s="11">
        <v>3.4175996999999998</v>
      </c>
      <c r="Y204" s="11">
        <v>3.4088264000000001</v>
      </c>
      <c r="Z204" s="11">
        <v>3.4009621999999999</v>
      </c>
      <c r="AA204" s="11">
        <v>3.3938369000000002</v>
      </c>
      <c r="AB204" s="11">
        <v>3.3872803</v>
      </c>
      <c r="AC204" s="11">
        <v>3.3811464999999998</v>
      </c>
      <c r="AD204" s="11">
        <v>3.3753867999999998</v>
      </c>
      <c r="AE204" s="11">
        <v>3.3699773999999998</v>
      </c>
      <c r="AF204" s="11">
        <v>3.3648937999999999</v>
      </c>
      <c r="AG204" s="11">
        <v>3.3601119000000002</v>
      </c>
      <c r="AH204" s="11">
        <v>3.3556075999999999</v>
      </c>
      <c r="AI204" s="11">
        <v>3.3513565999999999</v>
      </c>
      <c r="AJ204" s="11">
        <v>3.3473348999999999</v>
      </c>
      <c r="AK204" s="11">
        <v>3.3435182000000001</v>
      </c>
      <c r="AL204" s="11">
        <v>3.3398823000000002</v>
      </c>
      <c r="AM204" s="11">
        <v>3.3364031000000001</v>
      </c>
      <c r="AN204" s="11">
        <v>3.3330563999999998</v>
      </c>
      <c r="AO204" s="11">
        <v>3.3298250999999999</v>
      </c>
      <c r="AP204" s="11">
        <v>3.3267204000000001</v>
      </c>
      <c r="AQ204" s="11">
        <v>3.3237608000000001</v>
      </c>
      <c r="AR204" s="11">
        <v>3.3209643999999998</v>
      </c>
      <c r="AS204" s="11">
        <v>3.3183495000000001</v>
      </c>
      <c r="AT204" s="11">
        <v>3.3159345999999998</v>
      </c>
      <c r="AU204" s="11">
        <v>3.3137379999999999</v>
      </c>
      <c r="AV204" s="11">
        <v>3.3117779000000001</v>
      </c>
      <c r="AW204" s="11">
        <v>3.3100727000000001</v>
      </c>
      <c r="AX204" s="11">
        <v>3.3086407000000002</v>
      </c>
      <c r="AY204" s="11">
        <v>3.3075001999999998</v>
      </c>
      <c r="AZ204" s="11">
        <v>3.3066696000000002</v>
      </c>
      <c r="BA204" s="11">
        <v>3.3061647999999999</v>
      </c>
      <c r="BB204" s="11">
        <v>3.3059904000000002</v>
      </c>
      <c r="BC204" s="11">
        <v>3.3061474</v>
      </c>
      <c r="BD204" s="11">
        <v>3.3066368000000002</v>
      </c>
      <c r="BE204" s="11">
        <v>3.3074599</v>
      </c>
      <c r="BF204" s="11">
        <v>3.3086175999999998</v>
      </c>
      <c r="BG204" s="11">
        <v>3.310111</v>
      </c>
      <c r="BH204" s="11">
        <v>3.3119413</v>
      </c>
      <c r="BI204" s="11">
        <v>3.3141093000000001</v>
      </c>
      <c r="BJ204" s="11">
        <v>3.3166161999999999</v>
      </c>
      <c r="BK204" s="11">
        <v>3.3194631999999999</v>
      </c>
      <c r="BL204" s="11">
        <v>3.3226512000000001</v>
      </c>
      <c r="BM204" s="11">
        <v>3.3485773000000001</v>
      </c>
      <c r="BN204" s="11">
        <v>3.3844794</v>
      </c>
    </row>
    <row r="205" spans="1:66" x14ac:dyDescent="0.25">
      <c r="A205" s="5">
        <f t="shared" si="2"/>
        <v>45567</v>
      </c>
      <c r="B205" t="s">
        <v>1028</v>
      </c>
      <c r="C205" s="3">
        <v>5</v>
      </c>
      <c r="D205" s="3">
        <v>4.95</v>
      </c>
      <c r="E205" s="11">
        <v>4.8762141000000003</v>
      </c>
      <c r="F205" s="11">
        <v>4.7167186000000001</v>
      </c>
      <c r="G205" s="11">
        <v>4.5870411999999998</v>
      </c>
      <c r="H205" s="11">
        <v>4.4610894999999999</v>
      </c>
      <c r="I205" s="11">
        <v>4.3268804999999997</v>
      </c>
      <c r="J205" s="11">
        <v>4.1891052000000002</v>
      </c>
      <c r="K205" s="11">
        <v>4.0563791</v>
      </c>
      <c r="L205" s="11">
        <v>3.9368398999999998</v>
      </c>
      <c r="M205" s="11">
        <v>3.8352298</v>
      </c>
      <c r="N205" s="11">
        <v>3.7526484999999998</v>
      </c>
      <c r="O205" s="11">
        <v>3.6877075000000001</v>
      </c>
      <c r="P205" s="11">
        <v>3.6383087000000001</v>
      </c>
      <c r="Q205" s="11">
        <v>3.6000185</v>
      </c>
      <c r="R205" s="11">
        <v>3.5705741999999998</v>
      </c>
      <c r="S205" s="11">
        <v>3.5484686999999999</v>
      </c>
      <c r="T205" s="11">
        <v>3.5321935999999998</v>
      </c>
      <c r="U205" s="11">
        <v>3.520241</v>
      </c>
      <c r="V205" s="11">
        <v>3.5111032999999998</v>
      </c>
      <c r="W205" s="11">
        <v>3.5034964</v>
      </c>
      <c r="X205" s="11">
        <v>3.4969885000000001</v>
      </c>
      <c r="Y205" s="11">
        <v>3.4913506999999999</v>
      </c>
      <c r="Z205" s="11">
        <v>3.486354</v>
      </c>
      <c r="AA205" s="11">
        <v>3.4817695</v>
      </c>
      <c r="AB205" s="11">
        <v>3.4773684</v>
      </c>
      <c r="AC205" s="11">
        <v>3.4729632000000001</v>
      </c>
      <c r="AD205" s="11">
        <v>3.4685326999999999</v>
      </c>
      <c r="AE205" s="11">
        <v>3.4640974</v>
      </c>
      <c r="AF205" s="11">
        <v>3.4596775000000002</v>
      </c>
      <c r="AG205" s="11">
        <v>3.4552933000000001</v>
      </c>
      <c r="AH205" s="11">
        <v>3.4509655000000001</v>
      </c>
      <c r="AI205" s="11">
        <v>3.4467140999999999</v>
      </c>
      <c r="AJ205" s="11">
        <v>3.4425596999999999</v>
      </c>
      <c r="AK205" s="11">
        <v>3.4385224999999999</v>
      </c>
      <c r="AL205" s="11">
        <v>3.4346231</v>
      </c>
      <c r="AM205" s="11">
        <v>3.4308814999999999</v>
      </c>
      <c r="AN205" s="11">
        <v>3.4273185000000002</v>
      </c>
      <c r="AO205" s="11">
        <v>3.423953</v>
      </c>
      <c r="AP205" s="11">
        <v>3.4207993999999999</v>
      </c>
      <c r="AQ205" s="11">
        <v>3.4178704</v>
      </c>
      <c r="AR205" s="11">
        <v>3.4151783999999998</v>
      </c>
      <c r="AS205" s="11">
        <v>3.4127361000000001</v>
      </c>
      <c r="AT205" s="11">
        <v>3.4105561999999998</v>
      </c>
      <c r="AU205" s="11">
        <v>3.4086512</v>
      </c>
      <c r="AV205" s="11">
        <v>3.4070336999999999</v>
      </c>
      <c r="AW205" s="11">
        <v>3.4057165</v>
      </c>
      <c r="AX205" s="11">
        <v>3.404712</v>
      </c>
      <c r="AY205" s="11">
        <v>3.4040330000000001</v>
      </c>
      <c r="AZ205" s="11">
        <v>3.4036919999999999</v>
      </c>
      <c r="BA205" s="11">
        <v>3.4036989000000002</v>
      </c>
      <c r="BB205" s="11">
        <v>3.4040523</v>
      </c>
      <c r="BC205" s="11">
        <v>3.404747</v>
      </c>
      <c r="BD205" s="11">
        <v>3.4057781999999999</v>
      </c>
      <c r="BE205" s="11">
        <v>3.4071411</v>
      </c>
      <c r="BF205" s="11">
        <v>3.4088307000000002</v>
      </c>
      <c r="BG205" s="11">
        <v>3.4108421</v>
      </c>
      <c r="BH205" s="11">
        <v>3.4131705000000001</v>
      </c>
      <c r="BI205" s="11">
        <v>3.4158108</v>
      </c>
      <c r="BJ205" s="11">
        <v>3.4187582000000001</v>
      </c>
      <c r="BK205" s="11">
        <v>3.4220079000000001</v>
      </c>
      <c r="BL205" s="11">
        <v>3.4255548999999998</v>
      </c>
      <c r="BM205" s="11">
        <v>3.4526552000000001</v>
      </c>
      <c r="BN205" s="11">
        <v>3.4883093000000001</v>
      </c>
    </row>
    <row r="206" spans="1:66" x14ac:dyDescent="0.25">
      <c r="A206" s="5">
        <f t="shared" ref="A206:A269" si="3">+A201+7</f>
        <v>45568</v>
      </c>
      <c r="B206" t="s">
        <v>1029</v>
      </c>
      <c r="C206" s="3">
        <v>5</v>
      </c>
      <c r="D206" s="3">
        <v>4.95</v>
      </c>
      <c r="E206" s="11">
        <v>4.8653301000000004</v>
      </c>
      <c r="F206" s="11">
        <v>4.6822603999999997</v>
      </c>
      <c r="G206" s="11">
        <v>4.5311960999999998</v>
      </c>
      <c r="H206" s="11">
        <v>4.3887875999999997</v>
      </c>
      <c r="I206" s="11">
        <v>4.2445953999999997</v>
      </c>
      <c r="J206" s="11">
        <v>4.1025399</v>
      </c>
      <c r="K206" s="11">
        <v>3.9699266999999998</v>
      </c>
      <c r="L206" s="11">
        <v>3.8537349000000001</v>
      </c>
      <c r="M206" s="11">
        <v>3.7578339000000001</v>
      </c>
      <c r="N206" s="11">
        <v>3.6823163000000001</v>
      </c>
      <c r="O206" s="11">
        <v>3.6250551</v>
      </c>
      <c r="P206" s="11">
        <v>3.5828503</v>
      </c>
      <c r="Q206" s="11">
        <v>3.5503510999999999</v>
      </c>
      <c r="R206" s="11">
        <v>3.5251986999999998</v>
      </c>
      <c r="S206" s="11">
        <v>3.5059862000000002</v>
      </c>
      <c r="T206" s="11">
        <v>3.4913053999999999</v>
      </c>
      <c r="U206" s="11">
        <v>3.4797487999999999</v>
      </c>
      <c r="V206" s="11">
        <v>3.4699089000000001</v>
      </c>
      <c r="W206" s="11">
        <v>3.4605524000000001</v>
      </c>
      <c r="X206" s="11">
        <v>3.4514331</v>
      </c>
      <c r="Y206" s="11">
        <v>3.4426523000000002</v>
      </c>
      <c r="Z206" s="11">
        <v>3.4343115000000002</v>
      </c>
      <c r="AA206" s="11">
        <v>3.4265119999999998</v>
      </c>
      <c r="AB206" s="11">
        <v>3.4193557000000001</v>
      </c>
      <c r="AC206" s="11">
        <v>3.4129254000000002</v>
      </c>
      <c r="AD206" s="11">
        <v>3.4072140000000002</v>
      </c>
      <c r="AE206" s="11">
        <v>3.4021872000000002</v>
      </c>
      <c r="AF206" s="11">
        <v>3.3978103000000002</v>
      </c>
      <c r="AG206" s="11">
        <v>3.3940489</v>
      </c>
      <c r="AH206" s="11">
        <v>3.3908684999999998</v>
      </c>
      <c r="AI206" s="11">
        <v>3.3882346000000001</v>
      </c>
      <c r="AJ206" s="11">
        <v>3.3861127</v>
      </c>
      <c r="AK206" s="11">
        <v>3.3844682000000001</v>
      </c>
      <c r="AL206" s="11">
        <v>3.3832667000000001</v>
      </c>
      <c r="AM206" s="11">
        <v>3.3824738000000001</v>
      </c>
      <c r="AN206" s="11">
        <v>3.3820548000000001</v>
      </c>
      <c r="AO206" s="11">
        <v>3.3819777000000002</v>
      </c>
      <c r="AP206" s="11">
        <v>3.3822217000000001</v>
      </c>
      <c r="AQ206" s="11">
        <v>3.3827685000000001</v>
      </c>
      <c r="AR206" s="11">
        <v>3.3836002999999999</v>
      </c>
      <c r="AS206" s="11">
        <v>3.3846991000000002</v>
      </c>
      <c r="AT206" s="11">
        <v>3.3860467999999999</v>
      </c>
      <c r="AU206" s="11">
        <v>3.3876254000000001</v>
      </c>
      <c r="AV206" s="11">
        <v>3.3894169999999999</v>
      </c>
      <c r="AW206" s="11">
        <v>3.3914035</v>
      </c>
      <c r="AX206" s="11">
        <v>3.3935669000000002</v>
      </c>
      <c r="AY206" s="11">
        <v>3.3958892999999999</v>
      </c>
      <c r="AZ206" s="11">
        <v>3.3983525999999999</v>
      </c>
      <c r="BA206" s="11">
        <v>3.4009423000000001</v>
      </c>
      <c r="BB206" s="11">
        <v>3.4036590000000002</v>
      </c>
      <c r="BC206" s="11">
        <v>3.4065074000000002</v>
      </c>
      <c r="BD206" s="11">
        <v>3.4094924</v>
      </c>
      <c r="BE206" s="11">
        <v>3.4126186000000001</v>
      </c>
      <c r="BF206" s="11">
        <v>3.4158909999999998</v>
      </c>
      <c r="BG206" s="11">
        <v>3.4193142000000001</v>
      </c>
      <c r="BH206" s="11">
        <v>3.4228931</v>
      </c>
      <c r="BI206" s="11">
        <v>3.4266323999999999</v>
      </c>
      <c r="BJ206" s="11">
        <v>3.4305368999999999</v>
      </c>
      <c r="BK206" s="11">
        <v>3.4346114000000001</v>
      </c>
      <c r="BL206" s="11">
        <v>3.4388605999999999</v>
      </c>
      <c r="BM206" s="11">
        <v>3.4680795</v>
      </c>
      <c r="BN206" s="11">
        <v>3.5034926999999998</v>
      </c>
    </row>
    <row r="207" spans="1:66" x14ac:dyDescent="0.25">
      <c r="A207" s="5">
        <f t="shared" si="3"/>
        <v>45569</v>
      </c>
      <c r="B207" t="s">
        <v>1030</v>
      </c>
      <c r="C207" s="3">
        <v>5</v>
      </c>
      <c r="D207" s="3">
        <v>4.95</v>
      </c>
      <c r="E207" s="11">
        <v>4.8657636999999996</v>
      </c>
      <c r="F207" s="11">
        <v>4.6973547</v>
      </c>
      <c r="G207" s="11">
        <v>4.5640945000000004</v>
      </c>
      <c r="H207" s="11">
        <v>4.4474780999999997</v>
      </c>
      <c r="I207" s="11">
        <v>4.3367076999999998</v>
      </c>
      <c r="J207" s="11">
        <v>4.2313815000000004</v>
      </c>
      <c r="K207" s="11">
        <v>4.1337080000000004</v>
      </c>
      <c r="L207" s="11">
        <v>4.0471443999999996</v>
      </c>
      <c r="M207" s="11">
        <v>3.9741067999999999</v>
      </c>
      <c r="N207" s="11">
        <v>3.9148554</v>
      </c>
      <c r="O207" s="11">
        <v>3.8683944000000001</v>
      </c>
      <c r="P207" s="11">
        <v>3.8325461000000001</v>
      </c>
      <c r="Q207" s="11">
        <v>3.8033497000000001</v>
      </c>
      <c r="R207" s="11">
        <v>3.779083</v>
      </c>
      <c r="S207" s="11">
        <v>3.7588841999999998</v>
      </c>
      <c r="T207" s="11">
        <v>3.7418903000000001</v>
      </c>
      <c r="U207" s="11">
        <v>3.727239</v>
      </c>
      <c r="V207" s="11">
        <v>3.7140681</v>
      </c>
      <c r="W207" s="11">
        <v>3.7016258999999998</v>
      </c>
      <c r="X207" s="11">
        <v>3.6897285000000002</v>
      </c>
      <c r="Y207" s="11">
        <v>3.6783736999999999</v>
      </c>
      <c r="Z207" s="11">
        <v>3.6675591000000001</v>
      </c>
      <c r="AA207" s="11">
        <v>3.6572822</v>
      </c>
      <c r="AB207" s="11">
        <v>3.6475409000000001</v>
      </c>
      <c r="AC207" s="11">
        <v>3.6383296000000001</v>
      </c>
      <c r="AD207" s="11">
        <v>3.6296287999999999</v>
      </c>
      <c r="AE207" s="11">
        <v>3.6214156000000002</v>
      </c>
      <c r="AF207" s="11">
        <v>3.6136664999999999</v>
      </c>
      <c r="AG207" s="11">
        <v>3.6063583000000001</v>
      </c>
      <c r="AH207" s="11">
        <v>3.5994679999999999</v>
      </c>
      <c r="AI207" s="11">
        <v>3.5929722000000002</v>
      </c>
      <c r="AJ207" s="11">
        <v>3.5868476999999999</v>
      </c>
      <c r="AK207" s="11">
        <v>3.5810713000000001</v>
      </c>
      <c r="AL207" s="11">
        <v>3.5756198000000001</v>
      </c>
      <c r="AM207" s="11">
        <v>3.5704699</v>
      </c>
      <c r="AN207" s="11">
        <v>3.5655985000000001</v>
      </c>
      <c r="AO207" s="11">
        <v>3.5609866000000001</v>
      </c>
      <c r="AP207" s="11">
        <v>3.5566320999999999</v>
      </c>
      <c r="AQ207" s="11">
        <v>3.5525375000000001</v>
      </c>
      <c r="AR207" s="11">
        <v>3.5487047999999999</v>
      </c>
      <c r="AS207" s="11">
        <v>3.5451364000000001</v>
      </c>
      <c r="AT207" s="11">
        <v>3.5418346000000001</v>
      </c>
      <c r="AU207" s="11">
        <v>3.5388016000000002</v>
      </c>
      <c r="AV207" s="11">
        <v>3.5360396000000001</v>
      </c>
      <c r="AW207" s="11">
        <v>3.5335510000000001</v>
      </c>
      <c r="AX207" s="11">
        <v>3.5313379999999999</v>
      </c>
      <c r="AY207" s="11">
        <v>3.5294028000000002</v>
      </c>
      <c r="AZ207" s="11">
        <v>3.5277478000000002</v>
      </c>
      <c r="BA207" s="11">
        <v>3.5263749999999998</v>
      </c>
      <c r="BB207" s="11">
        <v>3.5252859000000001</v>
      </c>
      <c r="BC207" s="11">
        <v>3.5244821000000002</v>
      </c>
      <c r="BD207" s="11">
        <v>3.5239647000000001</v>
      </c>
      <c r="BE207" s="11">
        <v>3.5237352</v>
      </c>
      <c r="BF207" s="11">
        <v>3.5237949999999998</v>
      </c>
      <c r="BG207" s="11">
        <v>3.5241454000000001</v>
      </c>
      <c r="BH207" s="11">
        <v>3.5247877000000001</v>
      </c>
      <c r="BI207" s="11">
        <v>3.5257234</v>
      </c>
      <c r="BJ207" s="11">
        <v>3.5269537999999998</v>
      </c>
      <c r="BK207" s="11">
        <v>3.5284803</v>
      </c>
      <c r="BL207" s="11">
        <v>3.5303041999999998</v>
      </c>
      <c r="BM207" s="11">
        <v>3.5473176999999998</v>
      </c>
      <c r="BN207" s="11">
        <v>3.5738514000000001</v>
      </c>
    </row>
    <row r="208" spans="1:66" x14ac:dyDescent="0.25">
      <c r="A208" s="5">
        <f t="shared" si="3"/>
        <v>45572</v>
      </c>
      <c r="B208" t="s">
        <v>1031</v>
      </c>
      <c r="C208" s="3">
        <v>5</v>
      </c>
      <c r="D208" s="3">
        <v>4.95</v>
      </c>
      <c r="E208" s="11">
        <v>4.8614198000000002</v>
      </c>
      <c r="F208" s="11">
        <v>4.6956597999999996</v>
      </c>
      <c r="G208" s="11">
        <v>4.5706499000000003</v>
      </c>
      <c r="H208" s="11">
        <v>4.4631812999999996</v>
      </c>
      <c r="I208" s="11">
        <v>4.3600022000000003</v>
      </c>
      <c r="J208" s="11">
        <v>4.2613028999999996</v>
      </c>
      <c r="K208" s="11">
        <v>4.1699218</v>
      </c>
      <c r="L208" s="11">
        <v>4.0891704999999998</v>
      </c>
      <c r="M208" s="11">
        <v>4.0215880999999998</v>
      </c>
      <c r="N208" s="11">
        <v>3.9671759</v>
      </c>
      <c r="O208" s="11">
        <v>3.9252178</v>
      </c>
      <c r="P208" s="11">
        <v>3.8937278000000002</v>
      </c>
      <c r="Q208" s="11">
        <v>3.8691814999999998</v>
      </c>
      <c r="R208" s="11">
        <v>3.8499135999999998</v>
      </c>
      <c r="S208" s="11">
        <v>3.8348623000000002</v>
      </c>
      <c r="T208" s="11">
        <v>3.8229649999999999</v>
      </c>
      <c r="U208" s="11">
        <v>3.8131594</v>
      </c>
      <c r="V208" s="11">
        <v>3.8043835000000001</v>
      </c>
      <c r="W208" s="11">
        <v>3.7957619</v>
      </c>
      <c r="X208" s="11">
        <v>3.7871323000000001</v>
      </c>
      <c r="Y208" s="11">
        <v>3.778502</v>
      </c>
      <c r="Z208" s="11">
        <v>3.7698782</v>
      </c>
      <c r="AA208" s="11">
        <v>3.7612679999999998</v>
      </c>
      <c r="AB208" s="11">
        <v>3.7526790000000001</v>
      </c>
      <c r="AC208" s="11">
        <v>3.7441198</v>
      </c>
      <c r="AD208" s="11">
        <v>3.7356064</v>
      </c>
      <c r="AE208" s="11">
        <v>3.7271565</v>
      </c>
      <c r="AF208" s="11">
        <v>3.7187876000000002</v>
      </c>
      <c r="AG208" s="11">
        <v>3.7105172999999998</v>
      </c>
      <c r="AH208" s="11">
        <v>3.7023633</v>
      </c>
      <c r="AI208" s="11">
        <v>3.6943431000000002</v>
      </c>
      <c r="AJ208" s="11">
        <v>3.6864743999999998</v>
      </c>
      <c r="AK208" s="11">
        <v>3.6787747999999998</v>
      </c>
      <c r="AL208" s="11">
        <v>3.6712619000000002</v>
      </c>
      <c r="AM208" s="11">
        <v>3.6639531999999999</v>
      </c>
      <c r="AN208" s="11">
        <v>3.6568664000000002</v>
      </c>
      <c r="AO208" s="11">
        <v>3.6500184999999998</v>
      </c>
      <c r="AP208" s="11">
        <v>3.6434228000000002</v>
      </c>
      <c r="AQ208" s="11">
        <v>3.6370927000000002</v>
      </c>
      <c r="AR208" s="11">
        <v>3.6310410000000002</v>
      </c>
      <c r="AS208" s="11">
        <v>3.6252805000000001</v>
      </c>
      <c r="AT208" s="11">
        <v>3.6198242999999999</v>
      </c>
      <c r="AU208" s="11">
        <v>3.6146853000000001</v>
      </c>
      <c r="AV208" s="11">
        <v>3.6098764999999999</v>
      </c>
      <c r="AW208" s="11">
        <v>3.6054108999999999</v>
      </c>
      <c r="AX208" s="11">
        <v>3.6013012999999998</v>
      </c>
      <c r="AY208" s="11">
        <v>3.5975608000000001</v>
      </c>
      <c r="AZ208" s="11">
        <v>3.5942023000000001</v>
      </c>
      <c r="BA208" s="11">
        <v>3.5912370999999998</v>
      </c>
      <c r="BB208" s="11">
        <v>3.5886681</v>
      </c>
      <c r="BC208" s="11">
        <v>3.5864953000000002</v>
      </c>
      <c r="BD208" s="11">
        <v>3.5847186</v>
      </c>
      <c r="BE208" s="11">
        <v>3.5833379000000001</v>
      </c>
      <c r="BF208" s="11">
        <v>3.5823532999999999</v>
      </c>
      <c r="BG208" s="11">
        <v>3.5817646999999999</v>
      </c>
      <c r="BH208" s="11">
        <v>3.5815720999999998</v>
      </c>
      <c r="BI208" s="11">
        <v>3.5817754000000002</v>
      </c>
      <c r="BJ208" s="11">
        <v>3.5823746000000001</v>
      </c>
      <c r="BK208" s="11">
        <v>3.5833696000000002</v>
      </c>
      <c r="BL208" s="11">
        <v>3.5847604999999998</v>
      </c>
      <c r="BM208" s="11">
        <v>3.6009864999999999</v>
      </c>
      <c r="BN208" s="11">
        <v>3.6288187999999999</v>
      </c>
    </row>
    <row r="209" spans="1:66" x14ac:dyDescent="0.25">
      <c r="A209" s="5">
        <f t="shared" si="3"/>
        <v>45573</v>
      </c>
      <c r="B209" t="s">
        <v>1032</v>
      </c>
      <c r="C209" s="3">
        <v>5</v>
      </c>
      <c r="D209" s="3">
        <v>4.95</v>
      </c>
      <c r="E209" s="11">
        <v>4.8520225000000003</v>
      </c>
      <c r="F209" s="11">
        <v>4.6868936999999997</v>
      </c>
      <c r="G209" s="11">
        <v>4.5593642000000001</v>
      </c>
      <c r="H209" s="11">
        <v>4.4465724</v>
      </c>
      <c r="I209" s="11">
        <v>4.3363728000000004</v>
      </c>
      <c r="J209" s="11">
        <v>4.2297675999999997</v>
      </c>
      <c r="K209" s="11">
        <v>4.1309265000000002</v>
      </c>
      <c r="L209" s="11">
        <v>4.0440167999999996</v>
      </c>
      <c r="M209" s="11">
        <v>3.9718865000000001</v>
      </c>
      <c r="N209" s="11">
        <v>3.9145775999999999</v>
      </c>
      <c r="O209" s="11">
        <v>3.8710534000000001</v>
      </c>
      <c r="P209" s="11">
        <v>3.8390038</v>
      </c>
      <c r="Q209" s="11">
        <v>3.8144996</v>
      </c>
      <c r="R209" s="11">
        <v>3.7957274999999999</v>
      </c>
      <c r="S209" s="11">
        <v>3.7815409999999998</v>
      </c>
      <c r="T209" s="11">
        <v>3.7707929999999998</v>
      </c>
      <c r="U209" s="11">
        <v>3.7623367999999999</v>
      </c>
      <c r="V209" s="11">
        <v>3.7550256000000002</v>
      </c>
      <c r="W209" s="11">
        <v>3.7479119000000001</v>
      </c>
      <c r="X209" s="11">
        <v>3.7408068999999999</v>
      </c>
      <c r="Y209" s="11">
        <v>3.7337028999999999</v>
      </c>
      <c r="Z209" s="11">
        <v>3.7265917000000002</v>
      </c>
      <c r="AA209" s="11">
        <v>3.7194653</v>
      </c>
      <c r="AB209" s="11">
        <v>3.7123157999999998</v>
      </c>
      <c r="AC209" s="11">
        <v>3.7051400000000001</v>
      </c>
      <c r="AD209" s="11">
        <v>3.6979536</v>
      </c>
      <c r="AE209" s="11">
        <v>3.6907774</v>
      </c>
      <c r="AF209" s="11">
        <v>3.6836319999999998</v>
      </c>
      <c r="AG209" s="11">
        <v>3.6765381000000001</v>
      </c>
      <c r="AH209" s="11">
        <v>3.6695163000000002</v>
      </c>
      <c r="AI209" s="11">
        <v>3.6625874</v>
      </c>
      <c r="AJ209" s="11">
        <v>3.6557718000000001</v>
      </c>
      <c r="AK209" s="11">
        <v>3.6490904999999998</v>
      </c>
      <c r="AL209" s="11">
        <v>3.6425638999999999</v>
      </c>
      <c r="AM209" s="11">
        <v>3.6362127000000002</v>
      </c>
      <c r="AN209" s="11">
        <v>3.6300576000000002</v>
      </c>
      <c r="AO209" s="11">
        <v>3.6241183000000001</v>
      </c>
      <c r="AP209" s="11">
        <v>3.6184102999999999</v>
      </c>
      <c r="AQ209" s="11">
        <v>3.6129482999999998</v>
      </c>
      <c r="AR209" s="11">
        <v>3.6077469</v>
      </c>
      <c r="AS209" s="11">
        <v>3.6028207000000001</v>
      </c>
      <c r="AT209" s="11">
        <v>3.5981842999999998</v>
      </c>
      <c r="AU209" s="11">
        <v>3.5938523</v>
      </c>
      <c r="AV209" s="11">
        <v>3.5898392000000001</v>
      </c>
      <c r="AW209" s="11">
        <v>3.5861599000000002</v>
      </c>
      <c r="AX209" s="11">
        <v>3.5828286999999999</v>
      </c>
      <c r="AY209" s="11">
        <v>3.5798603999999998</v>
      </c>
      <c r="AZ209" s="11">
        <v>3.5772694999999999</v>
      </c>
      <c r="BA209" s="11">
        <v>3.5750684000000001</v>
      </c>
      <c r="BB209" s="11">
        <v>3.5732583999999998</v>
      </c>
      <c r="BC209" s="11">
        <v>3.5718374000000002</v>
      </c>
      <c r="BD209" s="11">
        <v>3.5708034</v>
      </c>
      <c r="BE209" s="11">
        <v>3.5701543</v>
      </c>
      <c r="BF209" s="11">
        <v>3.5698880000000002</v>
      </c>
      <c r="BG209" s="11">
        <v>3.5700025000000002</v>
      </c>
      <c r="BH209" s="11">
        <v>3.5704956999999999</v>
      </c>
      <c r="BI209" s="11">
        <v>3.5713656</v>
      </c>
      <c r="BJ209" s="11">
        <v>3.5726100000000001</v>
      </c>
      <c r="BK209" s="11">
        <v>3.5742269000000002</v>
      </c>
      <c r="BL209" s="11">
        <v>3.5762143000000002</v>
      </c>
      <c r="BM209" s="11">
        <v>3.5954446</v>
      </c>
      <c r="BN209" s="11">
        <v>3.6253182000000002</v>
      </c>
    </row>
    <row r="210" spans="1:66" x14ac:dyDescent="0.25">
      <c r="A210" s="5">
        <f t="shared" si="3"/>
        <v>45574</v>
      </c>
      <c r="B210" t="s">
        <v>1033</v>
      </c>
      <c r="C210" s="3">
        <v>5</v>
      </c>
      <c r="D210" s="3">
        <v>4.95</v>
      </c>
      <c r="E210" s="11">
        <v>4.8392343999999996</v>
      </c>
      <c r="F210" s="11">
        <v>4.6898293000000004</v>
      </c>
      <c r="G210" s="11">
        <v>4.5714834</v>
      </c>
      <c r="H210" s="11">
        <v>4.4638078999999999</v>
      </c>
      <c r="I210" s="11">
        <v>4.3570304000000002</v>
      </c>
      <c r="J210" s="11">
        <v>4.2530619999999999</v>
      </c>
      <c r="K210" s="11">
        <v>4.1565231000000002</v>
      </c>
      <c r="L210" s="11">
        <v>4.0720441000000003</v>
      </c>
      <c r="M210" s="11">
        <v>4.0023584000000003</v>
      </c>
      <c r="N210" s="11">
        <v>3.9476431999999999</v>
      </c>
      <c r="O210" s="11">
        <v>3.9062294999999998</v>
      </c>
      <c r="P210" s="11">
        <v>3.8759174000000001</v>
      </c>
      <c r="Q210" s="11">
        <v>3.8524685000000001</v>
      </c>
      <c r="R210" s="11">
        <v>3.8340372</v>
      </c>
      <c r="S210" s="11">
        <v>3.8195716000000002</v>
      </c>
      <c r="T210" s="11">
        <v>3.8080191000000001</v>
      </c>
      <c r="U210" s="11">
        <v>3.7983273999999998</v>
      </c>
      <c r="V210" s="11">
        <v>3.7894443</v>
      </c>
      <c r="W210" s="11">
        <v>3.7805073999999999</v>
      </c>
      <c r="X210" s="11">
        <v>3.7713779000000001</v>
      </c>
      <c r="Y210" s="11">
        <v>3.7620892000000001</v>
      </c>
      <c r="Z210" s="11">
        <v>3.7526744999999999</v>
      </c>
      <c r="AA210" s="11">
        <v>3.7431671</v>
      </c>
      <c r="AB210" s="11">
        <v>3.7336005000000001</v>
      </c>
      <c r="AC210" s="11">
        <v>3.7240088999999998</v>
      </c>
      <c r="AD210" s="11">
        <v>3.7144303999999999</v>
      </c>
      <c r="AE210" s="11">
        <v>3.7049042000000001</v>
      </c>
      <c r="AF210" s="11">
        <v>3.6954696</v>
      </c>
      <c r="AG210" s="11">
        <v>3.6861654000000001</v>
      </c>
      <c r="AH210" s="11">
        <v>3.6770311000000002</v>
      </c>
      <c r="AI210" s="11">
        <v>3.6681056999999999</v>
      </c>
      <c r="AJ210" s="11">
        <v>3.6594283000000001</v>
      </c>
      <c r="AK210" s="11">
        <v>3.6510381999999999</v>
      </c>
      <c r="AL210" s="11">
        <v>3.6429743999999999</v>
      </c>
      <c r="AM210" s="11">
        <v>3.6352761</v>
      </c>
      <c r="AN210" s="11">
        <v>3.6279824000000001</v>
      </c>
      <c r="AO210" s="11">
        <v>3.6211274000000002</v>
      </c>
      <c r="AP210" s="11">
        <v>3.6147193999999998</v>
      </c>
      <c r="AQ210" s="11">
        <v>3.6087593999999998</v>
      </c>
      <c r="AR210" s="11">
        <v>3.6032481999999999</v>
      </c>
      <c r="AS210" s="11">
        <v>3.5981863999999999</v>
      </c>
      <c r="AT210" s="11">
        <v>3.5935750999999998</v>
      </c>
      <c r="AU210" s="11">
        <v>3.5894148000000001</v>
      </c>
      <c r="AV210" s="11">
        <v>3.5857065000000001</v>
      </c>
      <c r="AW210" s="11">
        <v>3.5824511000000001</v>
      </c>
      <c r="AX210" s="11">
        <v>3.5796491000000001</v>
      </c>
      <c r="AY210" s="11">
        <v>3.5773014999999999</v>
      </c>
      <c r="AZ210" s="11">
        <v>3.5754090999999999</v>
      </c>
      <c r="BA210" s="11">
        <v>3.5739706</v>
      </c>
      <c r="BB210" s="11">
        <v>3.5729750999999998</v>
      </c>
      <c r="BC210" s="11">
        <v>3.5724094000000002</v>
      </c>
      <c r="BD210" s="11">
        <v>3.5722600999999998</v>
      </c>
      <c r="BE210" s="11">
        <v>3.5725137999999999</v>
      </c>
      <c r="BF210" s="11">
        <v>3.5731571</v>
      </c>
      <c r="BG210" s="11">
        <v>3.5741768</v>
      </c>
      <c r="BH210" s="11">
        <v>3.5755594999999998</v>
      </c>
      <c r="BI210" s="11">
        <v>3.5772917</v>
      </c>
      <c r="BJ210" s="11">
        <v>3.5793602</v>
      </c>
      <c r="BK210" s="11">
        <v>3.5817516</v>
      </c>
      <c r="BL210" s="11">
        <v>3.5844524999999998</v>
      </c>
      <c r="BM210" s="11">
        <v>3.6065242999999998</v>
      </c>
      <c r="BN210" s="11">
        <v>3.6370646999999998</v>
      </c>
    </row>
    <row r="211" spans="1:66" x14ac:dyDescent="0.25">
      <c r="A211" s="5">
        <f t="shared" si="3"/>
        <v>45575</v>
      </c>
      <c r="B211" t="s">
        <v>1034</v>
      </c>
      <c r="C211" s="3">
        <v>5</v>
      </c>
      <c r="D211" s="3">
        <v>4.95</v>
      </c>
      <c r="E211" s="11">
        <v>4.8360174999999996</v>
      </c>
      <c r="F211" s="11">
        <v>4.6861474000000003</v>
      </c>
      <c r="G211" s="11">
        <v>4.5642991999999998</v>
      </c>
      <c r="H211" s="11">
        <v>4.4507985999999997</v>
      </c>
      <c r="I211" s="11">
        <v>4.3378833999999999</v>
      </c>
      <c r="J211" s="11">
        <v>4.2286761000000004</v>
      </c>
      <c r="K211" s="11">
        <v>4.1278570999999999</v>
      </c>
      <c r="L211" s="11">
        <v>4.0398338000000003</v>
      </c>
      <c r="M211" s="11">
        <v>3.9670586999999999</v>
      </c>
      <c r="N211" s="11">
        <v>3.909637</v>
      </c>
      <c r="O211" s="11">
        <v>3.8661707000000001</v>
      </c>
      <c r="P211" s="11">
        <v>3.8344143000000002</v>
      </c>
      <c r="Q211" s="11">
        <v>3.8104228999999998</v>
      </c>
      <c r="R211" s="11">
        <v>3.7922899999999999</v>
      </c>
      <c r="S211" s="11">
        <v>3.7787731999999998</v>
      </c>
      <c r="T211" s="11">
        <v>3.7686294999999999</v>
      </c>
      <c r="U211" s="11">
        <v>3.7606156999999998</v>
      </c>
      <c r="V211" s="11">
        <v>3.7534892000000002</v>
      </c>
      <c r="W211" s="11">
        <v>3.7462373000000002</v>
      </c>
      <c r="X211" s="11">
        <v>3.7387239999999999</v>
      </c>
      <c r="Y211" s="11">
        <v>3.7310222999999998</v>
      </c>
      <c r="Z211" s="11">
        <v>3.7232048</v>
      </c>
      <c r="AA211" s="11">
        <v>3.7153442000000001</v>
      </c>
      <c r="AB211" s="11">
        <v>3.7075136</v>
      </c>
      <c r="AC211" s="11">
        <v>3.6997797000000001</v>
      </c>
      <c r="AD211" s="11">
        <v>3.6921813000000001</v>
      </c>
      <c r="AE211" s="11">
        <v>3.6847489000000002</v>
      </c>
      <c r="AF211" s="11">
        <v>3.6775125000000002</v>
      </c>
      <c r="AG211" s="11">
        <v>3.6705024000000002</v>
      </c>
      <c r="AH211" s="11">
        <v>3.6637488999999999</v>
      </c>
      <c r="AI211" s="11">
        <v>3.6572821000000002</v>
      </c>
      <c r="AJ211" s="11">
        <v>3.6511322000000002</v>
      </c>
      <c r="AK211" s="11">
        <v>3.6453297</v>
      </c>
      <c r="AL211" s="11">
        <v>3.6399045999999999</v>
      </c>
      <c r="AM211" s="11">
        <v>3.6348872000000001</v>
      </c>
      <c r="AN211" s="11">
        <v>3.6303076999999999</v>
      </c>
      <c r="AO211" s="11">
        <v>3.6261899999999998</v>
      </c>
      <c r="AP211" s="11">
        <v>3.6225296999999999</v>
      </c>
      <c r="AQ211" s="11">
        <v>3.6193149999999998</v>
      </c>
      <c r="AR211" s="11">
        <v>3.6165337000000002</v>
      </c>
      <c r="AS211" s="11">
        <v>3.6141736999999998</v>
      </c>
      <c r="AT211" s="11">
        <v>3.6122231999999999</v>
      </c>
      <c r="AU211" s="11">
        <v>3.6106699</v>
      </c>
      <c r="AV211" s="11">
        <v>3.6095019000000002</v>
      </c>
      <c r="AW211" s="11">
        <v>3.6087071000000002</v>
      </c>
      <c r="AX211" s="11">
        <v>3.6082735000000001</v>
      </c>
      <c r="AY211" s="11">
        <v>3.6081891000000001</v>
      </c>
      <c r="AZ211" s="11">
        <v>3.6084418</v>
      </c>
      <c r="BA211" s="11">
        <v>3.6090203999999999</v>
      </c>
      <c r="BB211" s="11">
        <v>3.6099176000000002</v>
      </c>
      <c r="BC211" s="11">
        <v>3.6111270000000002</v>
      </c>
      <c r="BD211" s="11">
        <v>3.6126425000000002</v>
      </c>
      <c r="BE211" s="11">
        <v>3.6144576000000002</v>
      </c>
      <c r="BF211" s="11">
        <v>3.6165661</v>
      </c>
      <c r="BG211" s="11">
        <v>3.6189616999999998</v>
      </c>
      <c r="BH211" s="11">
        <v>3.6216381000000002</v>
      </c>
      <c r="BI211" s="11">
        <v>3.6245889</v>
      </c>
      <c r="BJ211" s="11">
        <v>3.6278079000000001</v>
      </c>
      <c r="BK211" s="11">
        <v>3.6312888000000001</v>
      </c>
      <c r="BL211" s="11">
        <v>3.6350251999999998</v>
      </c>
      <c r="BM211" s="11">
        <v>3.6624154</v>
      </c>
      <c r="BN211" s="11">
        <v>3.6971607</v>
      </c>
    </row>
    <row r="212" spans="1:66" x14ac:dyDescent="0.25">
      <c r="A212" s="5">
        <f t="shared" si="3"/>
        <v>45576</v>
      </c>
      <c r="B212" t="s">
        <v>1035</v>
      </c>
      <c r="C212" s="3">
        <v>5</v>
      </c>
      <c r="D212" s="3">
        <v>4.95</v>
      </c>
      <c r="E212" s="11">
        <v>4.8300989999999997</v>
      </c>
      <c r="F212" s="11">
        <v>4.6749843000000002</v>
      </c>
      <c r="G212" s="11">
        <v>4.5457742000000003</v>
      </c>
      <c r="H212" s="11">
        <v>4.4237919999999997</v>
      </c>
      <c r="I212" s="11">
        <v>4.3019173999999998</v>
      </c>
      <c r="J212" s="11">
        <v>4.1846933000000002</v>
      </c>
      <c r="K212" s="11">
        <v>4.0786496999999997</v>
      </c>
      <c r="L212" s="11">
        <v>3.9887215</v>
      </c>
      <c r="M212" s="11">
        <v>3.9164805</v>
      </c>
      <c r="N212" s="11">
        <v>3.8605097000000002</v>
      </c>
      <c r="O212" s="11">
        <v>3.8181835</v>
      </c>
      <c r="P212" s="11">
        <v>3.7861741000000002</v>
      </c>
      <c r="Q212" s="11">
        <v>3.7600099999999999</v>
      </c>
      <c r="R212" s="11">
        <v>3.7380266</v>
      </c>
      <c r="S212" s="11">
        <v>3.7195559999999999</v>
      </c>
      <c r="T212" s="11">
        <v>3.7039295999999999</v>
      </c>
      <c r="U212" s="11">
        <v>3.6904789999999998</v>
      </c>
      <c r="V212" s="11">
        <v>3.6785361000000001</v>
      </c>
      <c r="W212" s="11">
        <v>3.6675298000000001</v>
      </c>
      <c r="X212" s="11">
        <v>3.6573399000000002</v>
      </c>
      <c r="Y212" s="11">
        <v>3.6479777000000002</v>
      </c>
      <c r="Z212" s="11">
        <v>3.6394536999999998</v>
      </c>
      <c r="AA212" s="11">
        <v>3.6317786999999999</v>
      </c>
      <c r="AB212" s="11">
        <v>3.6249636999999999</v>
      </c>
      <c r="AC212" s="11">
        <v>3.6190085000000001</v>
      </c>
      <c r="AD212" s="11">
        <v>3.6138656999999998</v>
      </c>
      <c r="AE212" s="11">
        <v>3.6094748000000001</v>
      </c>
      <c r="AF212" s="11">
        <v>3.6057749000000001</v>
      </c>
      <c r="AG212" s="11">
        <v>3.6027054999999999</v>
      </c>
      <c r="AH212" s="11">
        <v>3.6002059000000002</v>
      </c>
      <c r="AI212" s="11">
        <v>3.5982154999999998</v>
      </c>
      <c r="AJ212" s="11">
        <v>3.5966737000000002</v>
      </c>
      <c r="AK212" s="11">
        <v>3.5955197999999999</v>
      </c>
      <c r="AL212" s="11">
        <v>3.5946931000000002</v>
      </c>
      <c r="AM212" s="11">
        <v>3.5941331000000001</v>
      </c>
      <c r="AN212" s="11">
        <v>3.5937790000000001</v>
      </c>
      <c r="AO212" s="11">
        <v>3.5935798999999999</v>
      </c>
      <c r="AP212" s="11">
        <v>3.5935231999999999</v>
      </c>
      <c r="AQ212" s="11">
        <v>3.5936059999999999</v>
      </c>
      <c r="AR212" s="11">
        <v>3.5938252999999998</v>
      </c>
      <c r="AS212" s="11">
        <v>3.5941782999999998</v>
      </c>
      <c r="AT212" s="11">
        <v>3.594662</v>
      </c>
      <c r="AU212" s="11">
        <v>3.5952734</v>
      </c>
      <c r="AV212" s="11">
        <v>3.5960097000000002</v>
      </c>
      <c r="AW212" s="11">
        <v>3.5968678999999999</v>
      </c>
      <c r="AX212" s="11">
        <v>3.597845</v>
      </c>
      <c r="AY212" s="11">
        <v>3.5989382999999999</v>
      </c>
      <c r="AZ212" s="11">
        <v>3.6001446000000001</v>
      </c>
      <c r="BA212" s="11">
        <v>3.6014626999999999</v>
      </c>
      <c r="BB212" s="11">
        <v>3.6028980000000002</v>
      </c>
      <c r="BC212" s="11">
        <v>3.6044578</v>
      </c>
      <c r="BD212" s="11">
        <v>3.6061492999999998</v>
      </c>
      <c r="BE212" s="11">
        <v>3.6079799000000001</v>
      </c>
      <c r="BF212" s="11">
        <v>3.6099568999999998</v>
      </c>
      <c r="BG212" s="11">
        <v>3.6120876000000002</v>
      </c>
      <c r="BH212" s="11">
        <v>3.6143793999999998</v>
      </c>
      <c r="BI212" s="11">
        <v>3.6168393999999999</v>
      </c>
      <c r="BJ212" s="11">
        <v>3.619475</v>
      </c>
      <c r="BK212" s="11">
        <v>3.6222935000000001</v>
      </c>
      <c r="BL212" s="11">
        <v>3.6253023</v>
      </c>
      <c r="BM212" s="11">
        <v>3.647475</v>
      </c>
      <c r="BN212" s="11">
        <v>3.6766154000000002</v>
      </c>
    </row>
    <row r="213" spans="1:66" x14ac:dyDescent="0.25">
      <c r="A213" s="5">
        <f t="shared" si="3"/>
        <v>45579</v>
      </c>
      <c r="B213" t="s">
        <v>1036</v>
      </c>
      <c r="C213" s="3">
        <v>5</v>
      </c>
      <c r="D213" s="3">
        <v>4.95</v>
      </c>
      <c r="E213" s="11">
        <v>4.8075783000000003</v>
      </c>
      <c r="F213" s="11">
        <v>4.6717310000000003</v>
      </c>
      <c r="G213" s="11">
        <v>4.5557245000000002</v>
      </c>
      <c r="H213" s="11">
        <v>4.4414894</v>
      </c>
      <c r="I213" s="11">
        <v>4.3232447000000001</v>
      </c>
      <c r="J213" s="11">
        <v>4.2068586000000003</v>
      </c>
      <c r="K213" s="11">
        <v>4.0999515000000004</v>
      </c>
      <c r="L213" s="11">
        <v>4.0081274999999996</v>
      </c>
      <c r="M213" s="11">
        <v>3.9344709</v>
      </c>
      <c r="N213" s="11">
        <v>3.8782236000000001</v>
      </c>
      <c r="O213" s="11">
        <v>3.8375884999999998</v>
      </c>
      <c r="P213" s="11">
        <v>3.8094863999999999</v>
      </c>
      <c r="Q213" s="11">
        <v>3.7892941000000002</v>
      </c>
      <c r="R213" s="11">
        <v>3.7749741000000001</v>
      </c>
      <c r="S213" s="11">
        <v>3.7652882999999999</v>
      </c>
      <c r="T213" s="11">
        <v>3.7589986</v>
      </c>
      <c r="U213" s="11">
        <v>3.7548667999999998</v>
      </c>
      <c r="V213" s="11">
        <v>3.7516547999999998</v>
      </c>
      <c r="W213" s="11">
        <v>3.7483431</v>
      </c>
      <c r="X213" s="11">
        <v>3.7447444999999999</v>
      </c>
      <c r="Y213" s="11">
        <v>3.7408700000000001</v>
      </c>
      <c r="Z213" s="11">
        <v>3.7367303999999999</v>
      </c>
      <c r="AA213" s="11">
        <v>3.7323366</v>
      </c>
      <c r="AB213" s="11">
        <v>3.7276997999999999</v>
      </c>
      <c r="AC213" s="11">
        <v>3.7228341999999999</v>
      </c>
      <c r="AD213" s="11">
        <v>3.7177684000000002</v>
      </c>
      <c r="AE213" s="11">
        <v>3.7125343000000002</v>
      </c>
      <c r="AF213" s="11">
        <v>3.7071641</v>
      </c>
      <c r="AG213" s="11">
        <v>3.7016895999999999</v>
      </c>
      <c r="AH213" s="11">
        <v>3.6961428999999999</v>
      </c>
      <c r="AI213" s="11">
        <v>3.6905560999999998</v>
      </c>
      <c r="AJ213" s="11">
        <v>3.6849609999999999</v>
      </c>
      <c r="AK213" s="11">
        <v>3.6793898</v>
      </c>
      <c r="AL213" s="11">
        <v>3.6738743999999999</v>
      </c>
      <c r="AM213" s="11">
        <v>3.6684469000000002</v>
      </c>
      <c r="AN213" s="11">
        <v>3.6631391999999998</v>
      </c>
      <c r="AO213" s="11">
        <v>3.6579818999999998</v>
      </c>
      <c r="AP213" s="11">
        <v>3.6529986999999999</v>
      </c>
      <c r="AQ213" s="11">
        <v>3.6482123999999998</v>
      </c>
      <c r="AR213" s="11">
        <v>3.6436451999999999</v>
      </c>
      <c r="AS213" s="11">
        <v>3.6393195999999999</v>
      </c>
      <c r="AT213" s="11">
        <v>3.6352581000000002</v>
      </c>
      <c r="AU213" s="11">
        <v>3.6314831000000001</v>
      </c>
      <c r="AV213" s="11">
        <v>3.6280169</v>
      </c>
      <c r="AW213" s="11">
        <v>3.6248821000000002</v>
      </c>
      <c r="AX213" s="11">
        <v>3.6221011000000001</v>
      </c>
      <c r="AY213" s="11">
        <v>3.6196963000000002</v>
      </c>
      <c r="AZ213" s="11">
        <v>3.6176902000000002</v>
      </c>
      <c r="BA213" s="11">
        <v>3.6161021</v>
      </c>
      <c r="BB213" s="11">
        <v>3.6149353</v>
      </c>
      <c r="BC213" s="11">
        <v>3.6141874999999999</v>
      </c>
      <c r="BD213" s="11">
        <v>3.6138566000000001</v>
      </c>
      <c r="BE213" s="11">
        <v>3.6139402999999999</v>
      </c>
      <c r="BF213" s="11">
        <v>3.6144364000000002</v>
      </c>
      <c r="BG213" s="11">
        <v>3.6153425000000001</v>
      </c>
      <c r="BH213" s="11">
        <v>3.6166566000000002</v>
      </c>
      <c r="BI213" s="11">
        <v>3.6183763</v>
      </c>
      <c r="BJ213" s="11">
        <v>3.6204995000000002</v>
      </c>
      <c r="BK213" s="11">
        <v>3.6230239000000002</v>
      </c>
      <c r="BL213" s="11">
        <v>3.6259472000000001</v>
      </c>
      <c r="BM213" s="11">
        <v>3.6512964000000001</v>
      </c>
      <c r="BN213" s="11">
        <v>3.6877203999999999</v>
      </c>
    </row>
    <row r="214" spans="1:66" x14ac:dyDescent="0.25">
      <c r="A214" s="5">
        <f t="shared" si="3"/>
        <v>45580</v>
      </c>
      <c r="B214" t="s">
        <v>1037</v>
      </c>
      <c r="C214" s="3">
        <v>5</v>
      </c>
      <c r="D214" s="3">
        <v>4.95</v>
      </c>
      <c r="E214" s="11">
        <v>4.8042216</v>
      </c>
      <c r="F214" s="11">
        <v>4.6688134000000003</v>
      </c>
      <c r="G214" s="11">
        <v>4.5480961000000004</v>
      </c>
      <c r="H214" s="11">
        <v>4.4272003</v>
      </c>
      <c r="I214" s="11">
        <v>4.3027496999999997</v>
      </c>
      <c r="J214" s="11">
        <v>4.1813260000000003</v>
      </c>
      <c r="K214" s="11">
        <v>4.0705947</v>
      </c>
      <c r="L214" s="11">
        <v>3.9756235000000002</v>
      </c>
      <c r="M214" s="11">
        <v>3.8989061</v>
      </c>
      <c r="N214" s="11">
        <v>3.8397220999999999</v>
      </c>
      <c r="O214" s="11">
        <v>3.7963149</v>
      </c>
      <c r="P214" s="11">
        <v>3.7657609000000001</v>
      </c>
      <c r="Q214" s="11">
        <v>3.7434823000000002</v>
      </c>
      <c r="R214" s="11">
        <v>3.7274297000000001</v>
      </c>
      <c r="S214" s="11">
        <v>3.7163355999999999</v>
      </c>
      <c r="T214" s="11">
        <v>3.7089316999999999</v>
      </c>
      <c r="U214" s="11">
        <v>3.7039501000000001</v>
      </c>
      <c r="V214" s="11">
        <v>3.7001230000000001</v>
      </c>
      <c r="W214" s="11">
        <v>3.6963967000000002</v>
      </c>
      <c r="X214" s="11">
        <v>3.6925336999999998</v>
      </c>
      <c r="Y214" s="11">
        <v>3.6884909000000001</v>
      </c>
      <c r="Z214" s="11">
        <v>3.6842248999999998</v>
      </c>
      <c r="AA214" s="11">
        <v>3.6796924</v>
      </c>
      <c r="AB214" s="11">
        <v>3.6748503000000001</v>
      </c>
      <c r="AC214" s="11">
        <v>3.66967</v>
      </c>
      <c r="AD214" s="11">
        <v>3.6641815000000002</v>
      </c>
      <c r="AE214" s="11">
        <v>3.6584298</v>
      </c>
      <c r="AF214" s="11">
        <v>3.6524595999999998</v>
      </c>
      <c r="AG214" s="11">
        <v>3.6463155999999999</v>
      </c>
      <c r="AH214" s="11">
        <v>3.6400429999999999</v>
      </c>
      <c r="AI214" s="11">
        <v>3.6336862999999999</v>
      </c>
      <c r="AJ214" s="11">
        <v>3.6272902999999999</v>
      </c>
      <c r="AK214" s="11">
        <v>3.6209001000000001</v>
      </c>
      <c r="AL214" s="11">
        <v>3.6145602999999999</v>
      </c>
      <c r="AM214" s="11">
        <v>3.6083156999999999</v>
      </c>
      <c r="AN214" s="11">
        <v>3.6022113</v>
      </c>
      <c r="AO214" s="11">
        <v>3.5962879000000001</v>
      </c>
      <c r="AP214" s="11">
        <v>3.5905705000000001</v>
      </c>
      <c r="AQ214" s="11">
        <v>3.5850806</v>
      </c>
      <c r="AR214" s="11">
        <v>3.5798394</v>
      </c>
      <c r="AS214" s="11">
        <v>3.5748679000000001</v>
      </c>
      <c r="AT214" s="11">
        <v>3.5701877</v>
      </c>
      <c r="AU214" s="11">
        <v>3.5658197999999999</v>
      </c>
      <c r="AV214" s="11">
        <v>3.5617854000000002</v>
      </c>
      <c r="AW214" s="11">
        <v>3.558106</v>
      </c>
      <c r="AX214" s="11">
        <v>3.5548025999999999</v>
      </c>
      <c r="AY214" s="11">
        <v>3.5518964999999998</v>
      </c>
      <c r="AZ214" s="11">
        <v>3.5494089999999998</v>
      </c>
      <c r="BA214" s="11">
        <v>3.5473574999999999</v>
      </c>
      <c r="BB214" s="11">
        <v>3.545741</v>
      </c>
      <c r="BC214" s="11">
        <v>3.5445527999999999</v>
      </c>
      <c r="BD214" s="11">
        <v>3.5437865</v>
      </c>
      <c r="BE214" s="11">
        <v>3.5434351999999998</v>
      </c>
      <c r="BF214" s="11">
        <v>3.5434923999999999</v>
      </c>
      <c r="BG214" s="11">
        <v>3.5439514999999999</v>
      </c>
      <c r="BH214" s="11">
        <v>3.5448057999999998</v>
      </c>
      <c r="BI214" s="11">
        <v>3.5460487000000001</v>
      </c>
      <c r="BJ214" s="11">
        <v>3.5476736</v>
      </c>
      <c r="BK214" s="11">
        <v>3.5496739000000002</v>
      </c>
      <c r="BL214" s="11">
        <v>3.5520428000000002</v>
      </c>
      <c r="BM214" s="11">
        <v>3.5733598</v>
      </c>
      <c r="BN214" s="11">
        <v>3.6046520000000002</v>
      </c>
    </row>
    <row r="215" spans="1:66" x14ac:dyDescent="0.25">
      <c r="A215" s="5">
        <f t="shared" si="3"/>
        <v>45581</v>
      </c>
      <c r="B215" t="s">
        <v>1038</v>
      </c>
      <c r="C215" s="3">
        <v>5</v>
      </c>
      <c r="D215" s="3">
        <v>4.95</v>
      </c>
      <c r="E215" s="11">
        <v>4.7700832000000002</v>
      </c>
      <c r="F215" s="11">
        <v>4.6186218999999999</v>
      </c>
      <c r="G215" s="11">
        <v>4.4825587999999996</v>
      </c>
      <c r="H215" s="11">
        <v>4.3493558999999999</v>
      </c>
      <c r="I215" s="11">
        <v>4.2159911000000001</v>
      </c>
      <c r="J215" s="11">
        <v>4.0880922000000002</v>
      </c>
      <c r="K215" s="11">
        <v>3.9724897000000001</v>
      </c>
      <c r="L215" s="11">
        <v>3.8736739999999998</v>
      </c>
      <c r="M215" s="11">
        <v>3.7934899999999998</v>
      </c>
      <c r="N215" s="11">
        <v>3.7313781000000001</v>
      </c>
      <c r="O215" s="11">
        <v>3.6850977999999999</v>
      </c>
      <c r="P215" s="11">
        <v>3.6521425000000001</v>
      </c>
      <c r="Q215" s="11">
        <v>3.6280093999999998</v>
      </c>
      <c r="R215" s="11">
        <v>3.6105814000000001</v>
      </c>
      <c r="S215" s="11">
        <v>3.5985360000000002</v>
      </c>
      <c r="T215" s="11">
        <v>3.5905499999999999</v>
      </c>
      <c r="U215" s="11">
        <v>3.5853004999999998</v>
      </c>
      <c r="V215" s="11">
        <v>3.5814647000000002</v>
      </c>
      <c r="W215" s="11">
        <v>3.5779396000000001</v>
      </c>
      <c r="X215" s="11">
        <v>3.5744600000000002</v>
      </c>
      <c r="Y215" s="11">
        <v>3.5709602999999999</v>
      </c>
      <c r="Z215" s="11">
        <v>3.5673746</v>
      </c>
      <c r="AA215" s="11">
        <v>3.5636372000000001</v>
      </c>
      <c r="AB215" s="11">
        <v>3.5596823</v>
      </c>
      <c r="AC215" s="11">
        <v>3.5554624000000001</v>
      </c>
      <c r="AD215" s="11">
        <v>3.5510033000000001</v>
      </c>
      <c r="AE215" s="11">
        <v>3.5463488999999999</v>
      </c>
      <c r="AF215" s="11">
        <v>3.5415434000000001</v>
      </c>
      <c r="AG215" s="11">
        <v>3.5366304999999998</v>
      </c>
      <c r="AH215" s="11">
        <v>3.5316546</v>
      </c>
      <c r="AI215" s="11">
        <v>3.5266594000000002</v>
      </c>
      <c r="AJ215" s="11">
        <v>3.5216889999999998</v>
      </c>
      <c r="AK215" s="11">
        <v>3.5167874000000001</v>
      </c>
      <c r="AL215" s="11">
        <v>3.5119986999999999</v>
      </c>
      <c r="AM215" s="11">
        <v>3.5073667999999998</v>
      </c>
      <c r="AN215" s="11">
        <v>3.5029357999999999</v>
      </c>
      <c r="AO215" s="11">
        <v>3.4987447999999999</v>
      </c>
      <c r="AP215" s="11">
        <v>3.4948098000000001</v>
      </c>
      <c r="AQ215" s="11">
        <v>3.4911395999999999</v>
      </c>
      <c r="AR215" s="11">
        <v>3.487743</v>
      </c>
      <c r="AS215" s="11">
        <v>3.4846287999999999</v>
      </c>
      <c r="AT215" s="11">
        <v>3.4818058000000001</v>
      </c>
      <c r="AU215" s="11">
        <v>3.4792828</v>
      </c>
      <c r="AV215" s="11">
        <v>3.4770685000000001</v>
      </c>
      <c r="AW215" s="11">
        <v>3.4751720000000001</v>
      </c>
      <c r="AX215" s="11">
        <v>3.4736018</v>
      </c>
      <c r="AY215" s="11">
        <v>3.4723668000000001</v>
      </c>
      <c r="AZ215" s="11">
        <v>3.4714759000000002</v>
      </c>
      <c r="BA215" s="11">
        <v>3.4709354000000001</v>
      </c>
      <c r="BB215" s="11">
        <v>3.4707412999999998</v>
      </c>
      <c r="BC215" s="11">
        <v>3.4708866999999999</v>
      </c>
      <c r="BD215" s="11">
        <v>3.4713647000000001</v>
      </c>
      <c r="BE215" s="11">
        <v>3.4721682</v>
      </c>
      <c r="BF215" s="11">
        <v>3.4732904000000002</v>
      </c>
      <c r="BG215" s="11">
        <v>3.4747243000000001</v>
      </c>
      <c r="BH215" s="11">
        <v>3.4764629999999999</v>
      </c>
      <c r="BI215" s="11">
        <v>3.4784994999999999</v>
      </c>
      <c r="BJ215" s="11">
        <v>3.4808268999999998</v>
      </c>
      <c r="BK215" s="11">
        <v>3.4834383</v>
      </c>
      <c r="BL215" s="11">
        <v>3.4863266999999998</v>
      </c>
      <c r="BM215" s="11">
        <v>3.5090431</v>
      </c>
      <c r="BN215" s="11">
        <v>3.5397227999999998</v>
      </c>
    </row>
    <row r="216" spans="1:66" x14ac:dyDescent="0.25">
      <c r="A216" s="5">
        <f t="shared" si="3"/>
        <v>45582</v>
      </c>
      <c r="B216" t="s">
        <v>1039</v>
      </c>
      <c r="C216" s="3">
        <v>5</v>
      </c>
      <c r="D216" s="3">
        <v>4.95</v>
      </c>
      <c r="E216" s="11">
        <v>4.7696391</v>
      </c>
      <c r="F216" s="11">
        <v>4.6221702999999996</v>
      </c>
      <c r="G216" s="11">
        <v>4.4867501000000001</v>
      </c>
      <c r="H216" s="11">
        <v>4.3528362999999999</v>
      </c>
      <c r="I216" s="11">
        <v>4.2186076999999997</v>
      </c>
      <c r="J216" s="11">
        <v>4.0901852999999999</v>
      </c>
      <c r="K216" s="11">
        <v>3.9742384999999998</v>
      </c>
      <c r="L216" s="11">
        <v>3.8752080000000002</v>
      </c>
      <c r="M216" s="11">
        <v>3.7948124000000001</v>
      </c>
      <c r="N216" s="11">
        <v>3.7324600999999999</v>
      </c>
      <c r="O216" s="11">
        <v>3.6861031</v>
      </c>
      <c r="P216" s="11">
        <v>3.6529836000000002</v>
      </c>
      <c r="Q216" s="11">
        <v>3.6286714</v>
      </c>
      <c r="R216" s="11">
        <v>3.6110734</v>
      </c>
      <c r="S216" s="11">
        <v>3.5988413000000001</v>
      </c>
      <c r="T216" s="11">
        <v>3.5906264999999999</v>
      </c>
      <c r="U216" s="11">
        <v>3.5850803999999998</v>
      </c>
      <c r="V216" s="11">
        <v>3.5808545999999999</v>
      </c>
      <c r="W216" s="11">
        <v>3.5768325999999999</v>
      </c>
      <c r="X216" s="11">
        <v>3.5727818999999998</v>
      </c>
      <c r="Y216" s="11">
        <v>3.5686800999999999</v>
      </c>
      <c r="Z216" s="11">
        <v>3.564505</v>
      </c>
      <c r="AA216" s="11">
        <v>3.5602344000000001</v>
      </c>
      <c r="AB216" s="11">
        <v>3.5558459</v>
      </c>
      <c r="AC216" s="11">
        <v>3.5513257</v>
      </c>
      <c r="AD216" s="11">
        <v>3.5467010000000001</v>
      </c>
      <c r="AE216" s="11">
        <v>3.5420115000000001</v>
      </c>
      <c r="AF216" s="11">
        <v>3.5372970000000001</v>
      </c>
      <c r="AG216" s="11">
        <v>3.5325969000000002</v>
      </c>
      <c r="AH216" s="11">
        <v>3.5279512</v>
      </c>
      <c r="AI216" s="11">
        <v>3.5233995</v>
      </c>
      <c r="AJ216" s="11">
        <v>3.5189813999999999</v>
      </c>
      <c r="AK216" s="11">
        <v>3.5147366999999998</v>
      </c>
      <c r="AL216" s="11">
        <v>3.5107051</v>
      </c>
      <c r="AM216" s="11">
        <v>3.5069262000000001</v>
      </c>
      <c r="AN216" s="11">
        <v>3.5034398000000002</v>
      </c>
      <c r="AO216" s="11">
        <v>3.5002794000000002</v>
      </c>
      <c r="AP216" s="11">
        <v>3.4974511000000001</v>
      </c>
      <c r="AQ216" s="11">
        <v>3.4949539000000001</v>
      </c>
      <c r="AR216" s="11">
        <v>3.4927863000000001</v>
      </c>
      <c r="AS216" s="11">
        <v>3.4909471000000001</v>
      </c>
      <c r="AT216" s="11">
        <v>3.4894351000000001</v>
      </c>
      <c r="AU216" s="11">
        <v>3.4882488999999999</v>
      </c>
      <c r="AV216" s="11">
        <v>3.4873873999999998</v>
      </c>
      <c r="AW216" s="11">
        <v>3.4868491000000001</v>
      </c>
      <c r="AX216" s="11">
        <v>3.4866329</v>
      </c>
      <c r="AY216" s="11">
        <v>3.4867374999999998</v>
      </c>
      <c r="AZ216" s="11">
        <v>3.4871615</v>
      </c>
      <c r="BA216" s="11">
        <v>3.4879028000000001</v>
      </c>
      <c r="BB216" s="11">
        <v>3.4889546</v>
      </c>
      <c r="BC216" s="11">
        <v>3.4903089</v>
      </c>
      <c r="BD216" s="11">
        <v>3.4919579000000001</v>
      </c>
      <c r="BE216" s="11">
        <v>3.4938934000000001</v>
      </c>
      <c r="BF216" s="11">
        <v>3.4961076000000002</v>
      </c>
      <c r="BG216" s="11">
        <v>3.4985925999999998</v>
      </c>
      <c r="BH216" s="11">
        <v>3.5013402999999998</v>
      </c>
      <c r="BI216" s="11">
        <v>3.5043427999999999</v>
      </c>
      <c r="BJ216" s="11">
        <v>3.5075921000000001</v>
      </c>
      <c r="BK216" s="11">
        <v>3.5110804</v>
      </c>
      <c r="BL216" s="11">
        <v>3.5147995999999999</v>
      </c>
      <c r="BM216" s="11">
        <v>3.5415670000000001</v>
      </c>
      <c r="BN216" s="11">
        <v>3.5749336999999999</v>
      </c>
    </row>
    <row r="217" spans="1:66" x14ac:dyDescent="0.25">
      <c r="A217" s="5">
        <f t="shared" si="3"/>
        <v>45583</v>
      </c>
      <c r="B217" t="s">
        <v>1040</v>
      </c>
      <c r="C217" s="3">
        <v>5</v>
      </c>
      <c r="D217" s="3">
        <v>4.95</v>
      </c>
      <c r="E217" s="11">
        <v>4.7565407999999998</v>
      </c>
      <c r="F217" s="11">
        <v>4.6112875000000004</v>
      </c>
      <c r="G217" s="11">
        <v>4.4736636000000001</v>
      </c>
      <c r="H217" s="11">
        <v>4.3371063000000003</v>
      </c>
      <c r="I217" s="11">
        <v>4.2003864000000002</v>
      </c>
      <c r="J217" s="11">
        <v>4.0688589000000004</v>
      </c>
      <c r="K217" s="11">
        <v>3.9476922999999999</v>
      </c>
      <c r="L217" s="11">
        <v>3.8409702000000001</v>
      </c>
      <c r="M217" s="11">
        <v>3.7499541000000001</v>
      </c>
      <c r="N217" s="11">
        <v>3.6743711000000001</v>
      </c>
      <c r="O217" s="11">
        <v>3.6134062999999998</v>
      </c>
      <c r="P217" s="11">
        <v>3.5655735000000002</v>
      </c>
      <c r="Q217" s="11">
        <v>3.5289293000000002</v>
      </c>
      <c r="R217" s="11">
        <v>3.5018015999999998</v>
      </c>
      <c r="S217" s="11">
        <v>3.4826339000000002</v>
      </c>
      <c r="T217" s="11">
        <v>3.4698687000000001</v>
      </c>
      <c r="U217" s="11">
        <v>3.4619491</v>
      </c>
      <c r="V217" s="11">
        <v>3.4573181000000002</v>
      </c>
      <c r="W217" s="11">
        <v>3.4545956000000002</v>
      </c>
      <c r="X217" s="11">
        <v>3.4532229999999999</v>
      </c>
      <c r="Y217" s="11">
        <v>3.4528797</v>
      </c>
      <c r="Z217" s="11">
        <v>3.4532452999999999</v>
      </c>
      <c r="AA217" s="11">
        <v>3.453999</v>
      </c>
      <c r="AB217" s="11">
        <v>3.4548204</v>
      </c>
      <c r="AC217" s="11">
        <v>3.4554410999999998</v>
      </c>
      <c r="AD217" s="11">
        <v>3.4558233</v>
      </c>
      <c r="AE217" s="11">
        <v>3.4559929999999999</v>
      </c>
      <c r="AF217" s="11">
        <v>3.4559760000000002</v>
      </c>
      <c r="AG217" s="11">
        <v>3.4557981999999998</v>
      </c>
      <c r="AH217" s="11">
        <v>3.4554855999999998</v>
      </c>
      <c r="AI217" s="11">
        <v>3.4550638999999999</v>
      </c>
      <c r="AJ217" s="11">
        <v>3.4545591</v>
      </c>
      <c r="AK217" s="11">
        <v>3.4539971</v>
      </c>
      <c r="AL217" s="11">
        <v>3.4534037</v>
      </c>
      <c r="AM217" s="11">
        <v>3.4528048</v>
      </c>
      <c r="AN217" s="11">
        <v>3.4522263</v>
      </c>
      <c r="AO217" s="11">
        <v>3.4516920999999998</v>
      </c>
      <c r="AP217" s="11">
        <v>3.4512181000000002</v>
      </c>
      <c r="AQ217" s="11">
        <v>3.4508179999999999</v>
      </c>
      <c r="AR217" s="11">
        <v>3.4505056000000001</v>
      </c>
      <c r="AS217" s="11">
        <v>3.4502948</v>
      </c>
      <c r="AT217" s="11">
        <v>3.4501993999999998</v>
      </c>
      <c r="AU217" s="11">
        <v>3.4502332</v>
      </c>
      <c r="AV217" s="11">
        <v>3.4504101</v>
      </c>
      <c r="AW217" s="11">
        <v>3.4507438000000001</v>
      </c>
      <c r="AX217" s="11">
        <v>3.4512482000000002</v>
      </c>
      <c r="AY217" s="11">
        <v>3.451937</v>
      </c>
      <c r="AZ217" s="11">
        <v>3.4528241999999998</v>
      </c>
      <c r="BA217" s="11">
        <v>3.4539216000000001</v>
      </c>
      <c r="BB217" s="11">
        <v>3.4552320999999999</v>
      </c>
      <c r="BC217" s="11">
        <v>3.4567565999999998</v>
      </c>
      <c r="BD217" s="11">
        <v>3.4584955000000002</v>
      </c>
      <c r="BE217" s="11">
        <v>3.4604498000000001</v>
      </c>
      <c r="BF217" s="11">
        <v>3.4626198000000001</v>
      </c>
      <c r="BG217" s="11">
        <v>3.4650064</v>
      </c>
      <c r="BH217" s="11">
        <v>3.4676103</v>
      </c>
      <c r="BI217" s="11">
        <v>3.4704318999999999</v>
      </c>
      <c r="BJ217" s="11">
        <v>3.4734721</v>
      </c>
      <c r="BK217" s="11">
        <v>3.4767315000000001</v>
      </c>
      <c r="BL217" s="11">
        <v>3.4802105999999999</v>
      </c>
      <c r="BM217" s="11">
        <v>3.5055518999999999</v>
      </c>
      <c r="BN217" s="11">
        <v>3.5378357</v>
      </c>
    </row>
    <row r="218" spans="1:66" x14ac:dyDescent="0.25">
      <c r="A218" s="5">
        <f t="shared" si="3"/>
        <v>45586</v>
      </c>
      <c r="B218" t="s">
        <v>1041</v>
      </c>
      <c r="C218" s="3">
        <v>5</v>
      </c>
      <c r="D218" s="3">
        <v>4.95</v>
      </c>
      <c r="E218" s="11">
        <v>4.7245473000000002</v>
      </c>
      <c r="F218" s="11">
        <v>4.6069931999999998</v>
      </c>
      <c r="G218" s="11">
        <v>4.4780540999999996</v>
      </c>
      <c r="H218" s="11">
        <v>4.3408242000000001</v>
      </c>
      <c r="I218" s="11">
        <v>4.202394</v>
      </c>
      <c r="J218" s="11">
        <v>4.0715595000000002</v>
      </c>
      <c r="K218" s="11">
        <v>3.9552244000000001</v>
      </c>
      <c r="L218" s="11">
        <v>3.8568311999999998</v>
      </c>
      <c r="M218" s="11">
        <v>3.7775026999999999</v>
      </c>
      <c r="N218" s="11">
        <v>3.7156813</v>
      </c>
      <c r="O218" s="11">
        <v>3.6695517999999998</v>
      </c>
      <c r="P218" s="11">
        <v>3.6363628000000001</v>
      </c>
      <c r="Q218" s="11">
        <v>3.6122633</v>
      </c>
      <c r="R218" s="11">
        <v>3.5953086999999999</v>
      </c>
      <c r="S218" s="11">
        <v>3.5841386000000002</v>
      </c>
      <c r="T218" s="11">
        <v>3.5773920000000001</v>
      </c>
      <c r="U218" s="11">
        <v>3.5737082999999998</v>
      </c>
      <c r="V218" s="11">
        <v>3.5717267000000001</v>
      </c>
      <c r="W218" s="11">
        <v>3.5703065</v>
      </c>
      <c r="X218" s="11">
        <v>3.5691438999999998</v>
      </c>
      <c r="Y218" s="11">
        <v>3.5681346</v>
      </c>
      <c r="Z218" s="11">
        <v>3.5671742000000002</v>
      </c>
      <c r="AA218" s="11">
        <v>3.5661581999999998</v>
      </c>
      <c r="AB218" s="11">
        <v>3.5649823</v>
      </c>
      <c r="AC218" s="11">
        <v>3.5635644000000002</v>
      </c>
      <c r="AD218" s="11">
        <v>3.5619120999999998</v>
      </c>
      <c r="AE218" s="11">
        <v>3.5600553000000001</v>
      </c>
      <c r="AF218" s="11">
        <v>3.5580238</v>
      </c>
      <c r="AG218" s="11">
        <v>3.5558475</v>
      </c>
      <c r="AH218" s="11">
        <v>3.5535564000000002</v>
      </c>
      <c r="AI218" s="11">
        <v>3.5511803</v>
      </c>
      <c r="AJ218" s="11">
        <v>3.5487491000000002</v>
      </c>
      <c r="AK218" s="11">
        <v>3.5462927</v>
      </c>
      <c r="AL218" s="11">
        <v>3.5438410999999999</v>
      </c>
      <c r="AM218" s="11">
        <v>3.5414241</v>
      </c>
      <c r="AN218" s="11">
        <v>3.5390716000000002</v>
      </c>
      <c r="AO218" s="11">
        <v>3.5368115000000002</v>
      </c>
      <c r="AP218" s="11">
        <v>3.5346628999999998</v>
      </c>
      <c r="AQ218" s="11">
        <v>3.5326431999999999</v>
      </c>
      <c r="AR218" s="11">
        <v>3.5307694999999999</v>
      </c>
      <c r="AS218" s="11">
        <v>3.5290591</v>
      </c>
      <c r="AT218" s="11">
        <v>3.5275292</v>
      </c>
      <c r="AU218" s="11">
        <v>3.5261969</v>
      </c>
      <c r="AV218" s="11">
        <v>3.5250796000000002</v>
      </c>
      <c r="AW218" s="11">
        <v>3.5241943999999998</v>
      </c>
      <c r="AX218" s="11">
        <v>3.5235585</v>
      </c>
      <c r="AY218" s="11">
        <v>3.5231891000000002</v>
      </c>
      <c r="AZ218" s="11">
        <v>3.5231035999999998</v>
      </c>
      <c r="BA218" s="11">
        <v>3.523317</v>
      </c>
      <c r="BB218" s="11">
        <v>3.5238344000000001</v>
      </c>
      <c r="BC218" s="11">
        <v>3.5246571000000002</v>
      </c>
      <c r="BD218" s="11">
        <v>3.5257865000000002</v>
      </c>
      <c r="BE218" s="11">
        <v>3.5272241000000002</v>
      </c>
      <c r="BF218" s="11">
        <v>3.5289711000000001</v>
      </c>
      <c r="BG218" s="11">
        <v>3.5310290000000002</v>
      </c>
      <c r="BH218" s="11">
        <v>3.5333991999999999</v>
      </c>
      <c r="BI218" s="11">
        <v>3.5360830999999999</v>
      </c>
      <c r="BJ218" s="11">
        <v>3.5390820999999999</v>
      </c>
      <c r="BK218" s="11">
        <v>3.5423976000000001</v>
      </c>
      <c r="BL218" s="11">
        <v>3.5460308999999999</v>
      </c>
      <c r="BM218" s="11">
        <v>3.5741995000000002</v>
      </c>
      <c r="BN218" s="11">
        <v>3.6118033999999999</v>
      </c>
    </row>
    <row r="219" spans="1:66" x14ac:dyDescent="0.25">
      <c r="A219" s="5">
        <f t="shared" si="3"/>
        <v>45587</v>
      </c>
      <c r="B219" t="s">
        <v>1042</v>
      </c>
      <c r="C219" s="3">
        <v>5</v>
      </c>
      <c r="D219" s="3">
        <v>4.95</v>
      </c>
      <c r="E219" s="11">
        <v>4.7159402999999998</v>
      </c>
      <c r="F219" s="11">
        <v>4.6058519000000002</v>
      </c>
      <c r="G219" s="11">
        <v>4.4784972999999999</v>
      </c>
      <c r="H219" s="11">
        <v>4.3411958999999998</v>
      </c>
      <c r="I219" s="11">
        <v>4.2037502</v>
      </c>
      <c r="J219" s="11">
        <v>4.0749351000000003</v>
      </c>
      <c r="K219" s="11">
        <v>3.9618383000000001</v>
      </c>
      <c r="L219" s="11">
        <v>3.8676827999999999</v>
      </c>
      <c r="M219" s="11">
        <v>3.7933058000000002</v>
      </c>
      <c r="N219" s="11">
        <v>3.7370027000000001</v>
      </c>
      <c r="O219" s="11">
        <v>3.6965226000000002</v>
      </c>
      <c r="P219" s="11">
        <v>3.6687145000000001</v>
      </c>
      <c r="Q219" s="11">
        <v>3.6490209999999998</v>
      </c>
      <c r="R219" s="11">
        <v>3.6354342000000002</v>
      </c>
      <c r="S219" s="11">
        <v>3.6267184000000001</v>
      </c>
      <c r="T219" s="11">
        <v>3.6216377</v>
      </c>
      <c r="U219" s="11">
        <v>3.6189562</v>
      </c>
      <c r="V219" s="11">
        <v>3.6174382999999999</v>
      </c>
      <c r="W219" s="11">
        <v>3.6160586000000001</v>
      </c>
      <c r="X219" s="11">
        <v>3.6145931</v>
      </c>
      <c r="Y219" s="11">
        <v>3.6130084</v>
      </c>
      <c r="Z219" s="11">
        <v>3.6112714000000001</v>
      </c>
      <c r="AA219" s="11">
        <v>3.6093486000000001</v>
      </c>
      <c r="AB219" s="11">
        <v>3.6072068000000002</v>
      </c>
      <c r="AC219" s="11">
        <v>3.6048235000000002</v>
      </c>
      <c r="AD219" s="11">
        <v>3.6022194000000001</v>
      </c>
      <c r="AE219" s="11">
        <v>3.5994261999999999</v>
      </c>
      <c r="AF219" s="11">
        <v>3.5964754000000001</v>
      </c>
      <c r="AG219" s="11">
        <v>3.5933986</v>
      </c>
      <c r="AH219" s="11">
        <v>3.5902273</v>
      </c>
      <c r="AI219" s="11">
        <v>3.5869932000000002</v>
      </c>
      <c r="AJ219" s="11">
        <v>3.5837276999999998</v>
      </c>
      <c r="AK219" s="11">
        <v>3.5804624999999999</v>
      </c>
      <c r="AL219" s="11">
        <v>3.5772290999999998</v>
      </c>
      <c r="AM219" s="11">
        <v>3.5740590999999999</v>
      </c>
      <c r="AN219" s="11">
        <v>3.5709841</v>
      </c>
      <c r="AO219" s="11">
        <v>3.5680334</v>
      </c>
      <c r="AP219" s="11">
        <v>3.5652276000000001</v>
      </c>
      <c r="AQ219" s="11">
        <v>3.5625848000000002</v>
      </c>
      <c r="AR219" s="11">
        <v>3.5601234000000002</v>
      </c>
      <c r="AS219" s="11">
        <v>3.5578617000000001</v>
      </c>
      <c r="AT219" s="11">
        <v>3.5558177999999998</v>
      </c>
      <c r="AU219" s="11">
        <v>3.5540101000000002</v>
      </c>
      <c r="AV219" s="11">
        <v>3.5524569000000001</v>
      </c>
      <c r="AW219" s="11">
        <v>3.5511764000000001</v>
      </c>
      <c r="AX219" s="11">
        <v>3.5501868000000001</v>
      </c>
      <c r="AY219" s="11">
        <v>3.5495066</v>
      </c>
      <c r="AZ219" s="11">
        <v>3.5491538</v>
      </c>
      <c r="BA219" s="11">
        <v>3.5491440999999999</v>
      </c>
      <c r="BB219" s="11">
        <v>3.5494786999999999</v>
      </c>
      <c r="BC219" s="11">
        <v>3.5501550000000002</v>
      </c>
      <c r="BD219" s="11">
        <v>3.5511701000000002</v>
      </c>
      <c r="BE219" s="11">
        <v>3.5525213999999998</v>
      </c>
      <c r="BF219" s="11">
        <v>3.5542061</v>
      </c>
      <c r="BG219" s="11">
        <v>3.5562212999999998</v>
      </c>
      <c r="BH219" s="11">
        <v>3.5585643999999998</v>
      </c>
      <c r="BI219" s="11">
        <v>3.5612324000000002</v>
      </c>
      <c r="BJ219" s="11">
        <v>3.5642228</v>
      </c>
      <c r="BK219" s="11">
        <v>3.5675327999999999</v>
      </c>
      <c r="BL219" s="11">
        <v>3.5711594</v>
      </c>
      <c r="BM219" s="11">
        <v>3.5991246000000001</v>
      </c>
      <c r="BN219" s="11">
        <v>3.6360266000000001</v>
      </c>
    </row>
    <row r="220" spans="1:66" x14ac:dyDescent="0.25">
      <c r="A220" s="5">
        <f t="shared" si="3"/>
        <v>45588</v>
      </c>
      <c r="B220" t="s">
        <v>1043</v>
      </c>
      <c r="C220" s="3">
        <v>5</v>
      </c>
      <c r="D220" s="3">
        <v>4.95</v>
      </c>
      <c r="E220" s="11">
        <v>4.7066382999999998</v>
      </c>
      <c r="F220" s="11">
        <v>4.6034614999999999</v>
      </c>
      <c r="G220" s="11">
        <v>4.4767190000000001</v>
      </c>
      <c r="H220" s="11">
        <v>4.3384223000000004</v>
      </c>
      <c r="I220" s="11">
        <v>4.2008418000000001</v>
      </c>
      <c r="J220" s="11">
        <v>4.0734887000000004</v>
      </c>
      <c r="K220" s="11">
        <v>3.9631634</v>
      </c>
      <c r="L220" s="11">
        <v>3.8728351999999999</v>
      </c>
      <c r="M220" s="11">
        <v>3.8026984000000001</v>
      </c>
      <c r="N220" s="11">
        <v>3.7511695</v>
      </c>
      <c r="O220" s="11">
        <v>3.7152058000000001</v>
      </c>
      <c r="P220" s="11">
        <v>3.6920215000000001</v>
      </c>
      <c r="Q220" s="11">
        <v>3.6769324000000001</v>
      </c>
      <c r="R220" s="11">
        <v>3.6677938000000001</v>
      </c>
      <c r="S220" s="11">
        <v>3.6633035999999999</v>
      </c>
      <c r="T220" s="11">
        <v>3.6621597000000001</v>
      </c>
      <c r="U220" s="11">
        <v>3.6630598999999999</v>
      </c>
      <c r="V220" s="11">
        <v>3.6647021</v>
      </c>
      <c r="W220" s="11">
        <v>3.6660126000000002</v>
      </c>
      <c r="X220" s="11">
        <v>3.6667874999999999</v>
      </c>
      <c r="Y220" s="11">
        <v>3.6670297000000001</v>
      </c>
      <c r="Z220" s="11">
        <v>3.6667421</v>
      </c>
      <c r="AA220" s="11">
        <v>3.6659278</v>
      </c>
      <c r="AB220" s="11">
        <v>3.6645897000000001</v>
      </c>
      <c r="AC220" s="11">
        <v>3.6627410999999999</v>
      </c>
      <c r="AD220" s="11">
        <v>3.6604361000000001</v>
      </c>
      <c r="AE220" s="11">
        <v>3.6577394999999999</v>
      </c>
      <c r="AF220" s="11">
        <v>3.6547158</v>
      </c>
      <c r="AG220" s="11">
        <v>3.6514294</v>
      </c>
      <c r="AH220" s="11">
        <v>3.6479450999999998</v>
      </c>
      <c r="AI220" s="11">
        <v>3.6443273</v>
      </c>
      <c r="AJ220" s="11">
        <v>3.6406405999999998</v>
      </c>
      <c r="AK220" s="11">
        <v>3.6369495999999999</v>
      </c>
      <c r="AL220" s="11">
        <v>3.6333188000000001</v>
      </c>
      <c r="AM220" s="11">
        <v>3.6298127</v>
      </c>
      <c r="AN220" s="11">
        <v>3.6264960999999998</v>
      </c>
      <c r="AO220" s="11">
        <v>3.6234256</v>
      </c>
      <c r="AP220" s="11">
        <v>3.6206201</v>
      </c>
      <c r="AQ220" s="11">
        <v>3.6180872000000002</v>
      </c>
      <c r="AR220" s="11">
        <v>3.6158340999999998</v>
      </c>
      <c r="AS220" s="11">
        <v>3.6138683999999999</v>
      </c>
      <c r="AT220" s="11">
        <v>3.6121973999999999</v>
      </c>
      <c r="AU220" s="11">
        <v>3.6108285000000002</v>
      </c>
      <c r="AV220" s="11">
        <v>3.6097690999999998</v>
      </c>
      <c r="AW220" s="11">
        <v>3.6090266999999998</v>
      </c>
      <c r="AX220" s="11">
        <v>3.6086087</v>
      </c>
      <c r="AY220" s="11">
        <v>3.6085224999999999</v>
      </c>
      <c r="AZ220" s="11">
        <v>3.6087753999999999</v>
      </c>
      <c r="BA220" s="11">
        <v>3.6093725999999999</v>
      </c>
      <c r="BB220" s="11">
        <v>3.6103087</v>
      </c>
      <c r="BC220" s="11">
        <v>3.6115753000000002</v>
      </c>
      <c r="BD220" s="11">
        <v>3.6131644000000001</v>
      </c>
      <c r="BE220" s="11">
        <v>3.6150677</v>
      </c>
      <c r="BF220" s="11">
        <v>3.6172768</v>
      </c>
      <c r="BG220" s="11">
        <v>3.6197835999999999</v>
      </c>
      <c r="BH220" s="11">
        <v>3.6225798999999999</v>
      </c>
      <c r="BI220" s="11">
        <v>3.6256572999999999</v>
      </c>
      <c r="BJ220" s="11">
        <v>3.6290076999999998</v>
      </c>
      <c r="BK220" s="11">
        <v>3.6326228</v>
      </c>
      <c r="BL220" s="11">
        <v>3.6364944000000001</v>
      </c>
      <c r="BM220" s="11">
        <v>3.6646405</v>
      </c>
      <c r="BN220" s="11">
        <v>3.6998953999999999</v>
      </c>
    </row>
    <row r="221" spans="1:66" x14ac:dyDescent="0.25">
      <c r="A221" s="5">
        <f t="shared" si="3"/>
        <v>45589</v>
      </c>
      <c r="B221" t="s">
        <v>1044</v>
      </c>
      <c r="C221" s="3">
        <v>5</v>
      </c>
      <c r="D221" s="3">
        <v>4.95</v>
      </c>
      <c r="E221" s="11">
        <v>4.7055673000000002</v>
      </c>
      <c r="F221" s="11">
        <v>4.6146925999999997</v>
      </c>
      <c r="G221" s="11">
        <v>4.4929687999999999</v>
      </c>
      <c r="H221" s="11">
        <v>4.3555884000000002</v>
      </c>
      <c r="I221" s="11">
        <v>4.2185594000000002</v>
      </c>
      <c r="J221" s="11">
        <v>4.0932519999999997</v>
      </c>
      <c r="K221" s="11">
        <v>3.9865325</v>
      </c>
      <c r="L221" s="11">
        <v>3.9008725000000002</v>
      </c>
      <c r="M221" s="11">
        <v>3.8356792</v>
      </c>
      <c r="N221" s="11">
        <v>3.7887550999999999</v>
      </c>
      <c r="O221" s="11">
        <v>3.7568161</v>
      </c>
      <c r="P221" s="11">
        <v>3.7367029</v>
      </c>
      <c r="Q221" s="11">
        <v>3.7238484000000001</v>
      </c>
      <c r="R221" s="11">
        <v>3.7161906</v>
      </c>
      <c r="S221" s="11">
        <v>3.7124559000000001</v>
      </c>
      <c r="T221" s="11">
        <v>3.7113705000000001</v>
      </c>
      <c r="U221" s="11">
        <v>3.7116609999999999</v>
      </c>
      <c r="V221" s="11">
        <v>3.7120536</v>
      </c>
      <c r="W221" s="11">
        <v>3.711522</v>
      </c>
      <c r="X221" s="11">
        <v>3.709981</v>
      </c>
      <c r="Y221" s="11">
        <v>3.7075695999999998</v>
      </c>
      <c r="Z221" s="11">
        <v>3.7044266000000001</v>
      </c>
      <c r="AA221" s="11">
        <v>3.7006907999999998</v>
      </c>
      <c r="AB221" s="11">
        <v>3.6965013</v>
      </c>
      <c r="AC221" s="11">
        <v>3.6919862999999999</v>
      </c>
      <c r="AD221" s="11">
        <v>3.6872223000000002</v>
      </c>
      <c r="AE221" s="11">
        <v>3.6822702999999999</v>
      </c>
      <c r="AF221" s="11">
        <v>3.6771908999999998</v>
      </c>
      <c r="AG221" s="11">
        <v>3.6720449999999998</v>
      </c>
      <c r="AH221" s="11">
        <v>3.6668935</v>
      </c>
      <c r="AI221" s="11">
        <v>3.6617972000000001</v>
      </c>
      <c r="AJ221" s="11">
        <v>3.6568168000000001</v>
      </c>
      <c r="AK221" s="11">
        <v>3.6520131999999998</v>
      </c>
      <c r="AL221" s="11">
        <v>3.6474473000000001</v>
      </c>
      <c r="AM221" s="11">
        <v>3.6431798</v>
      </c>
      <c r="AN221" s="11">
        <v>3.6392715999999998</v>
      </c>
      <c r="AO221" s="11">
        <v>3.6357727999999998</v>
      </c>
      <c r="AP221" s="11">
        <v>3.6326865000000002</v>
      </c>
      <c r="AQ221" s="11">
        <v>3.6300026999999999</v>
      </c>
      <c r="AR221" s="11">
        <v>3.6277115000000002</v>
      </c>
      <c r="AS221" s="11">
        <v>3.6258028000000002</v>
      </c>
      <c r="AT221" s="11">
        <v>3.6242668999999998</v>
      </c>
      <c r="AU221" s="11">
        <v>3.6230935999999998</v>
      </c>
      <c r="AV221" s="11">
        <v>3.6222731000000001</v>
      </c>
      <c r="AW221" s="11">
        <v>3.6217953000000001</v>
      </c>
      <c r="AX221" s="11">
        <v>3.6216504</v>
      </c>
      <c r="AY221" s="11">
        <v>3.6218284000000001</v>
      </c>
      <c r="AZ221" s="11">
        <v>3.6223193</v>
      </c>
      <c r="BA221" s="11">
        <v>3.6231135999999999</v>
      </c>
      <c r="BB221" s="11">
        <v>3.6242035000000001</v>
      </c>
      <c r="BC221" s="11">
        <v>3.6255815</v>
      </c>
      <c r="BD221" s="11">
        <v>3.6272405999999999</v>
      </c>
      <c r="BE221" s="11">
        <v>3.6291731999999999</v>
      </c>
      <c r="BF221" s="11">
        <v>3.6313721000000001</v>
      </c>
      <c r="BG221" s="11">
        <v>3.6338298999999998</v>
      </c>
      <c r="BH221" s="11">
        <v>3.6365394000000002</v>
      </c>
      <c r="BI221" s="11">
        <v>3.6394931000000001</v>
      </c>
      <c r="BJ221" s="11">
        <v>3.6426839000000002</v>
      </c>
      <c r="BK221" s="11">
        <v>3.6461043000000002</v>
      </c>
      <c r="BL221" s="11">
        <v>3.6497470999999999</v>
      </c>
      <c r="BM221" s="11">
        <v>3.6759314999999999</v>
      </c>
      <c r="BN221" s="11">
        <v>3.7086923000000001</v>
      </c>
    </row>
    <row r="222" spans="1:66" x14ac:dyDescent="0.25">
      <c r="A222" s="5">
        <f t="shared" si="3"/>
        <v>45590</v>
      </c>
      <c r="B222" t="s">
        <v>1045</v>
      </c>
      <c r="C222" s="3">
        <v>5</v>
      </c>
      <c r="D222" s="3">
        <v>4.95</v>
      </c>
      <c r="E222" s="11">
        <v>4.7016819999999999</v>
      </c>
      <c r="F222" s="11">
        <v>4.6140872999999996</v>
      </c>
      <c r="G222" s="11">
        <v>4.4960633999999997</v>
      </c>
      <c r="H222" s="11">
        <v>4.3606875</v>
      </c>
      <c r="I222" s="11">
        <v>4.2255414</v>
      </c>
      <c r="J222" s="11">
        <v>4.1028218000000001</v>
      </c>
      <c r="K222" s="11">
        <v>3.9995919999999998</v>
      </c>
      <c r="L222" s="11">
        <v>3.9182215</v>
      </c>
      <c r="M222" s="11">
        <v>3.8576215999999999</v>
      </c>
      <c r="N222" s="11">
        <v>3.8150772000000002</v>
      </c>
      <c r="O222" s="11">
        <v>3.7871141000000001</v>
      </c>
      <c r="P222" s="11">
        <v>3.7700504000000001</v>
      </c>
      <c r="Q222" s="11">
        <v>3.7585446</v>
      </c>
      <c r="R222" s="11">
        <v>3.7505638000000001</v>
      </c>
      <c r="S222" s="11">
        <v>3.7452909999999999</v>
      </c>
      <c r="T222" s="11">
        <v>3.7419091999999998</v>
      </c>
      <c r="U222" s="11">
        <v>3.7396017000000001</v>
      </c>
      <c r="V222" s="11">
        <v>3.7375516000000002</v>
      </c>
      <c r="W222" s="11">
        <v>3.7350758000000002</v>
      </c>
      <c r="X222" s="11">
        <v>3.7321114</v>
      </c>
      <c r="Y222" s="11">
        <v>3.7287754</v>
      </c>
      <c r="Z222" s="11">
        <v>3.7251848000000001</v>
      </c>
      <c r="AA222" s="11">
        <v>3.7214562</v>
      </c>
      <c r="AB222" s="11">
        <v>3.7177068000000002</v>
      </c>
      <c r="AC222" s="11">
        <v>3.7140358999999998</v>
      </c>
      <c r="AD222" s="11">
        <v>3.7104658000000001</v>
      </c>
      <c r="AE222" s="11">
        <v>3.7069972999999998</v>
      </c>
      <c r="AF222" s="11">
        <v>3.7036315000000002</v>
      </c>
      <c r="AG222" s="11">
        <v>3.7003691999999999</v>
      </c>
      <c r="AH222" s="11">
        <v>3.6972114</v>
      </c>
      <c r="AI222" s="11">
        <v>3.694159</v>
      </c>
      <c r="AJ222" s="11">
        <v>3.6912129999999999</v>
      </c>
      <c r="AK222" s="11">
        <v>3.6883742000000002</v>
      </c>
      <c r="AL222" s="11">
        <v>3.6856437</v>
      </c>
      <c r="AM222" s="11">
        <v>3.6830223000000002</v>
      </c>
      <c r="AN222" s="11">
        <v>3.6805110000000001</v>
      </c>
      <c r="AO222" s="11">
        <v>3.6781117000000001</v>
      </c>
      <c r="AP222" s="11">
        <v>3.6758305</v>
      </c>
      <c r="AQ222" s="11">
        <v>3.6736745000000002</v>
      </c>
      <c r="AR222" s="11">
        <v>3.6716508000000001</v>
      </c>
      <c r="AS222" s="11">
        <v>3.6697663999999999</v>
      </c>
      <c r="AT222" s="11">
        <v>3.6680285000000001</v>
      </c>
      <c r="AU222" s="11">
        <v>3.6664441000000001</v>
      </c>
      <c r="AV222" s="11">
        <v>3.6650203000000001</v>
      </c>
      <c r="AW222" s="11">
        <v>3.6637642000000001</v>
      </c>
      <c r="AX222" s="11">
        <v>3.6626829000000001</v>
      </c>
      <c r="AY222" s="11">
        <v>3.6617834</v>
      </c>
      <c r="AZ222" s="11">
        <v>3.6610729000000002</v>
      </c>
      <c r="BA222" s="11">
        <v>3.6605579000000001</v>
      </c>
      <c r="BB222" s="11">
        <v>3.6602429999999999</v>
      </c>
      <c r="BC222" s="11">
        <v>3.6601322999999999</v>
      </c>
      <c r="BD222" s="11">
        <v>3.6602294999999998</v>
      </c>
      <c r="BE222" s="11">
        <v>3.6605387999999999</v>
      </c>
      <c r="BF222" s="11">
        <v>3.6610640000000001</v>
      </c>
      <c r="BG222" s="11">
        <v>3.6618091000000002</v>
      </c>
      <c r="BH222" s="11">
        <v>3.6627782</v>
      </c>
      <c r="BI222" s="11">
        <v>3.6639751999999999</v>
      </c>
      <c r="BJ222" s="11">
        <v>3.6654038999999998</v>
      </c>
      <c r="BK222" s="11">
        <v>3.6670685999999999</v>
      </c>
      <c r="BL222" s="11">
        <v>3.6689729</v>
      </c>
      <c r="BM222" s="11">
        <v>3.6854114</v>
      </c>
      <c r="BN222" s="11">
        <v>3.7099934000000001</v>
      </c>
    </row>
    <row r="223" spans="1:66" x14ac:dyDescent="0.25">
      <c r="A223" s="5">
        <f t="shared" si="3"/>
        <v>45593</v>
      </c>
      <c r="B223" t="s">
        <v>1046</v>
      </c>
      <c r="C223" s="3">
        <v>5</v>
      </c>
      <c r="D223" s="3">
        <v>4.95</v>
      </c>
      <c r="E223" s="11">
        <v>4.6984513000000003</v>
      </c>
      <c r="F223" s="11">
        <v>4.5988992</v>
      </c>
      <c r="G223" s="11">
        <v>4.4753106000000002</v>
      </c>
      <c r="H223" s="11">
        <v>4.3390921999999996</v>
      </c>
      <c r="I223" s="11">
        <v>4.2061035000000002</v>
      </c>
      <c r="J223" s="11">
        <v>4.0868693</v>
      </c>
      <c r="K223" s="11">
        <v>3.9875142000000001</v>
      </c>
      <c r="L223" s="11">
        <v>3.9097724</v>
      </c>
      <c r="M223" s="11">
        <v>3.8528937000000001</v>
      </c>
      <c r="N223" s="11">
        <v>3.8137229000000001</v>
      </c>
      <c r="O223" s="11">
        <v>3.7891952999999998</v>
      </c>
      <c r="P223" s="11">
        <v>3.7755941000000002</v>
      </c>
      <c r="Q223" s="11">
        <v>3.7681868999999999</v>
      </c>
      <c r="R223" s="11">
        <v>3.7650583000000002</v>
      </c>
      <c r="S223" s="11">
        <v>3.7651208</v>
      </c>
      <c r="T223" s="11">
        <v>3.7672865999999998</v>
      </c>
      <c r="U223" s="11">
        <v>3.7704683999999999</v>
      </c>
      <c r="V223" s="11">
        <v>3.7735783999999999</v>
      </c>
      <c r="W223" s="11">
        <v>3.7757371000000002</v>
      </c>
      <c r="X223" s="11">
        <v>3.7768565999999999</v>
      </c>
      <c r="Y223" s="11">
        <v>3.7770370999999998</v>
      </c>
      <c r="Z223" s="11">
        <v>3.7763794000000002</v>
      </c>
      <c r="AA223" s="11">
        <v>3.7749836999999999</v>
      </c>
      <c r="AB223" s="11">
        <v>3.7729507</v>
      </c>
      <c r="AC223" s="11">
        <v>3.7703728000000001</v>
      </c>
      <c r="AD223" s="11">
        <v>3.7673109999999999</v>
      </c>
      <c r="AE223" s="11">
        <v>3.7638185000000002</v>
      </c>
      <c r="AF223" s="11">
        <v>3.7599483999999999</v>
      </c>
      <c r="AG223" s="11">
        <v>3.7557537000000001</v>
      </c>
      <c r="AH223" s="11">
        <v>3.7512875999999999</v>
      </c>
      <c r="AI223" s="11">
        <v>3.7466032</v>
      </c>
      <c r="AJ223" s="11">
        <v>3.7417535000000002</v>
      </c>
      <c r="AK223" s="11">
        <v>3.7367918000000002</v>
      </c>
      <c r="AL223" s="11">
        <v>3.7317710000000002</v>
      </c>
      <c r="AM223" s="11">
        <v>3.7267443</v>
      </c>
      <c r="AN223" s="11">
        <v>3.7217647999999999</v>
      </c>
      <c r="AO223" s="11">
        <v>3.7168798999999999</v>
      </c>
      <c r="AP223" s="11">
        <v>3.7121130999999998</v>
      </c>
      <c r="AQ223" s="11">
        <v>3.7074828000000002</v>
      </c>
      <c r="AR223" s="11">
        <v>3.7030069000000001</v>
      </c>
      <c r="AS223" s="11">
        <v>3.6987033999999999</v>
      </c>
      <c r="AT223" s="11">
        <v>3.6945903000000002</v>
      </c>
      <c r="AU223" s="11">
        <v>3.6906857</v>
      </c>
      <c r="AV223" s="11">
        <v>3.6870075</v>
      </c>
      <c r="AW223" s="11">
        <v>3.6835738999999998</v>
      </c>
      <c r="AX223" s="11">
        <v>3.6804028</v>
      </c>
      <c r="AY223" s="11">
        <v>3.6775123000000001</v>
      </c>
      <c r="AZ223" s="11">
        <v>3.6749204</v>
      </c>
      <c r="BA223" s="11">
        <v>3.6726432</v>
      </c>
      <c r="BB223" s="11">
        <v>3.6706865</v>
      </c>
      <c r="BC223" s="11">
        <v>3.6690527999999998</v>
      </c>
      <c r="BD223" s="11">
        <v>3.6677444000000001</v>
      </c>
      <c r="BE223" s="11">
        <v>3.6667637000000002</v>
      </c>
      <c r="BF223" s="11">
        <v>3.6661131</v>
      </c>
      <c r="BG223" s="11">
        <v>3.6657951</v>
      </c>
      <c r="BH223" s="11">
        <v>3.6658118000000002</v>
      </c>
      <c r="BI223" s="11">
        <v>3.6661659000000002</v>
      </c>
      <c r="BJ223" s="11">
        <v>3.6668596</v>
      </c>
      <c r="BK223" s="11">
        <v>3.6678953999999999</v>
      </c>
      <c r="BL223" s="11">
        <v>3.6692756000000002</v>
      </c>
      <c r="BM223" s="11">
        <v>3.6845306999999998</v>
      </c>
      <c r="BN223" s="11">
        <v>3.7103763000000001</v>
      </c>
    </row>
    <row r="224" spans="1:66" x14ac:dyDescent="0.25">
      <c r="A224" s="5">
        <f t="shared" si="3"/>
        <v>45594</v>
      </c>
      <c r="B224" t="s">
        <v>1047</v>
      </c>
      <c r="C224" s="3">
        <v>5</v>
      </c>
      <c r="D224" s="3">
        <v>4.95</v>
      </c>
      <c r="E224" s="11">
        <v>4.7010619</v>
      </c>
      <c r="F224" s="11">
        <v>4.6042867999999997</v>
      </c>
      <c r="G224" s="11">
        <v>4.4848790000000003</v>
      </c>
      <c r="H224" s="11">
        <v>4.3523008000000001</v>
      </c>
      <c r="I224" s="11">
        <v>4.2233454000000004</v>
      </c>
      <c r="J224" s="11">
        <v>4.1088538000000003</v>
      </c>
      <c r="K224" s="11">
        <v>4.014894</v>
      </c>
      <c r="L224" s="11">
        <v>3.9426329</v>
      </c>
      <c r="M224" s="11">
        <v>3.8908420000000001</v>
      </c>
      <c r="N224" s="11">
        <v>3.8563930000000002</v>
      </c>
      <c r="O224" s="11">
        <v>3.8361277</v>
      </c>
      <c r="P224" s="11">
        <v>3.8263493999999998</v>
      </c>
      <c r="Q224" s="11">
        <v>3.8220991</v>
      </c>
      <c r="R224" s="11">
        <v>3.8214437999999999</v>
      </c>
      <c r="S224" s="11">
        <v>3.8233456000000001</v>
      </c>
      <c r="T224" s="11">
        <v>3.8267660999999999</v>
      </c>
      <c r="U224" s="11">
        <v>3.8306673999999998</v>
      </c>
      <c r="V224" s="11">
        <v>3.8340112999999998</v>
      </c>
      <c r="W224" s="11">
        <v>3.8359728</v>
      </c>
      <c r="X224" s="11">
        <v>3.836538</v>
      </c>
      <c r="Y224" s="11">
        <v>3.8358859999999999</v>
      </c>
      <c r="Z224" s="11">
        <v>3.8341961000000002</v>
      </c>
      <c r="AA224" s="11">
        <v>3.8316474</v>
      </c>
      <c r="AB224" s="11">
        <v>3.8284191999999999</v>
      </c>
      <c r="AC224" s="11">
        <v>3.8246698000000001</v>
      </c>
      <c r="AD224" s="11">
        <v>3.8204739000000001</v>
      </c>
      <c r="AE224" s="11">
        <v>3.8158856000000001</v>
      </c>
      <c r="AF224" s="11">
        <v>3.8109589000000001</v>
      </c>
      <c r="AG224" s="11">
        <v>3.8057476000000001</v>
      </c>
      <c r="AH224" s="11">
        <v>3.8003059000000001</v>
      </c>
      <c r="AI224" s="11">
        <v>3.7946876999999999</v>
      </c>
      <c r="AJ224" s="11">
        <v>3.7889469</v>
      </c>
      <c r="AK224" s="11">
        <v>3.7831375999999999</v>
      </c>
      <c r="AL224" s="11">
        <v>3.7773137999999999</v>
      </c>
      <c r="AM224" s="11">
        <v>3.7715291999999998</v>
      </c>
      <c r="AN224" s="11">
        <v>3.7658382000000001</v>
      </c>
      <c r="AO224" s="11">
        <v>3.7602886</v>
      </c>
      <c r="AP224" s="11">
        <v>3.7549052000000001</v>
      </c>
      <c r="AQ224" s="11">
        <v>3.7497069999999999</v>
      </c>
      <c r="AR224" s="11">
        <v>3.7447129000000001</v>
      </c>
      <c r="AS224" s="11">
        <v>3.7399417000000001</v>
      </c>
      <c r="AT224" s="11">
        <v>3.7354123000000001</v>
      </c>
      <c r="AU224" s="11">
        <v>3.7311437000000001</v>
      </c>
      <c r="AV224" s="11">
        <v>3.7271546</v>
      </c>
      <c r="AW224" s="11">
        <v>3.7234641000000002</v>
      </c>
      <c r="AX224" s="11">
        <v>3.720091</v>
      </c>
      <c r="AY224" s="11">
        <v>3.7170542000000002</v>
      </c>
      <c r="AZ224" s="11">
        <v>3.7143725999999999</v>
      </c>
      <c r="BA224" s="11">
        <v>3.7120622999999999</v>
      </c>
      <c r="BB224" s="11">
        <v>3.7101253000000001</v>
      </c>
      <c r="BC224" s="11">
        <v>3.7085599</v>
      </c>
      <c r="BD224" s="11">
        <v>3.7073638999999998</v>
      </c>
      <c r="BE224" s="11">
        <v>3.7065353000000001</v>
      </c>
      <c r="BF224" s="11">
        <v>3.7060721999999999</v>
      </c>
      <c r="BG224" s="11">
        <v>3.7059725000000001</v>
      </c>
      <c r="BH224" s="11">
        <v>3.7062341000000001</v>
      </c>
      <c r="BI224" s="11">
        <v>3.7068552000000001</v>
      </c>
      <c r="BJ224" s="11">
        <v>3.7078335999999998</v>
      </c>
      <c r="BK224" s="11">
        <v>3.7091674000000001</v>
      </c>
      <c r="BL224" s="11">
        <v>3.7108545999999998</v>
      </c>
      <c r="BM224" s="11">
        <v>3.7279203999999999</v>
      </c>
      <c r="BN224" s="11">
        <v>3.7549838000000002</v>
      </c>
    </row>
    <row r="225" spans="1:66" x14ac:dyDescent="0.25">
      <c r="A225" s="5">
        <f t="shared" si="3"/>
        <v>45595</v>
      </c>
      <c r="B225" t="s">
        <v>1048</v>
      </c>
      <c r="C225" s="3">
        <v>5</v>
      </c>
      <c r="D225" s="3">
        <v>4.95</v>
      </c>
      <c r="E225" s="11">
        <v>4.7231940999999997</v>
      </c>
      <c r="F225" s="11">
        <v>4.6544005999999998</v>
      </c>
      <c r="G225" s="11">
        <v>4.5647639</v>
      </c>
      <c r="H225" s="11">
        <v>4.4601894</v>
      </c>
      <c r="I225" s="11">
        <v>4.3551672000000003</v>
      </c>
      <c r="J225" s="11">
        <v>4.2597997999999997</v>
      </c>
      <c r="K225" s="11">
        <v>4.1796031999999999</v>
      </c>
      <c r="L225" s="11">
        <v>4.1164082999999998</v>
      </c>
      <c r="M225" s="11">
        <v>4.0694730000000003</v>
      </c>
      <c r="N225" s="11">
        <v>4.0367182000000001</v>
      </c>
      <c r="O225" s="11">
        <v>4.0153527000000002</v>
      </c>
      <c r="P225" s="11">
        <v>4.0026552000000004</v>
      </c>
      <c r="Q225" s="11">
        <v>3.9942122000000002</v>
      </c>
      <c r="R225" s="11">
        <v>3.9883538000000001</v>
      </c>
      <c r="S225" s="11">
        <v>3.9842811999999999</v>
      </c>
      <c r="T225" s="11">
        <v>3.9811950999999999</v>
      </c>
      <c r="U225" s="11">
        <v>3.9782964000000001</v>
      </c>
      <c r="V225" s="11">
        <v>3.9747859999999999</v>
      </c>
      <c r="W225" s="11">
        <v>3.9700373</v>
      </c>
      <c r="X225" s="11">
        <v>3.9640802000000002</v>
      </c>
      <c r="Y225" s="11">
        <v>3.9571011</v>
      </c>
      <c r="Z225" s="11">
        <v>3.9492862999999998</v>
      </c>
      <c r="AA225" s="11">
        <v>3.9408221000000001</v>
      </c>
      <c r="AB225" s="11">
        <v>3.9318947999999998</v>
      </c>
      <c r="AC225" s="11">
        <v>3.9226695999999999</v>
      </c>
      <c r="AD225" s="11">
        <v>3.9132270999999998</v>
      </c>
      <c r="AE225" s="11">
        <v>3.9036273000000001</v>
      </c>
      <c r="AF225" s="11">
        <v>3.8939297000000002</v>
      </c>
      <c r="AG225" s="11">
        <v>3.8841937999999998</v>
      </c>
      <c r="AH225" s="11">
        <v>3.8744795999999999</v>
      </c>
      <c r="AI225" s="11">
        <v>3.8648465000000001</v>
      </c>
      <c r="AJ225" s="11">
        <v>3.8553541</v>
      </c>
      <c r="AK225" s="11">
        <v>3.8460624000000001</v>
      </c>
      <c r="AL225" s="11">
        <v>3.8370308999999998</v>
      </c>
      <c r="AM225" s="11">
        <v>3.8283190999999999</v>
      </c>
      <c r="AN225" s="11">
        <v>3.8199869</v>
      </c>
      <c r="AO225" s="11">
        <v>3.8120862999999998</v>
      </c>
      <c r="AP225" s="11">
        <v>3.8046324</v>
      </c>
      <c r="AQ225" s="11">
        <v>3.7976293000000001</v>
      </c>
      <c r="AR225" s="11">
        <v>3.7910808</v>
      </c>
      <c r="AS225" s="11">
        <v>3.7849908000000001</v>
      </c>
      <c r="AT225" s="11">
        <v>3.7793633999999998</v>
      </c>
      <c r="AU225" s="11">
        <v>3.7742024000000001</v>
      </c>
      <c r="AV225" s="11">
        <v>3.7695116</v>
      </c>
      <c r="AW225" s="11">
        <v>3.7652953</v>
      </c>
      <c r="AX225" s="11">
        <v>3.7615571000000001</v>
      </c>
      <c r="AY225" s="11">
        <v>3.7583009999999999</v>
      </c>
      <c r="AZ225" s="11">
        <v>3.755531</v>
      </c>
      <c r="BA225" s="11">
        <v>3.7532483999999999</v>
      </c>
      <c r="BB225" s="11">
        <v>3.7514428</v>
      </c>
      <c r="BC225" s="11">
        <v>3.7501009000000001</v>
      </c>
      <c r="BD225" s="11">
        <v>3.7492092000000001</v>
      </c>
      <c r="BE225" s="11">
        <v>3.7487541000000002</v>
      </c>
      <c r="BF225" s="11">
        <v>3.7487222</v>
      </c>
      <c r="BG225" s="11">
        <v>3.7490999999999999</v>
      </c>
      <c r="BH225" s="11">
        <v>3.7498741</v>
      </c>
      <c r="BI225" s="11">
        <v>3.7510308999999999</v>
      </c>
      <c r="BJ225" s="11">
        <v>3.7525569999999999</v>
      </c>
      <c r="BK225" s="11">
        <v>3.7544388999999998</v>
      </c>
      <c r="BL225" s="11">
        <v>3.7566632000000002</v>
      </c>
      <c r="BM225" s="11">
        <v>3.7764655</v>
      </c>
      <c r="BN225" s="11">
        <v>3.8053311000000001</v>
      </c>
    </row>
    <row r="226" spans="1:66" x14ac:dyDescent="0.25">
      <c r="A226" s="5">
        <f t="shared" si="3"/>
        <v>45596</v>
      </c>
      <c r="B226" t="s">
        <v>1049</v>
      </c>
      <c r="C226" s="3">
        <v>5</v>
      </c>
      <c r="D226" s="3">
        <v>4.95</v>
      </c>
      <c r="E226" s="11">
        <v>4.7200034999999998</v>
      </c>
      <c r="F226" s="11">
        <v>4.6475023000000002</v>
      </c>
      <c r="G226" s="11">
        <v>4.5575406000000003</v>
      </c>
      <c r="H226" s="11">
        <v>4.4600391999999998</v>
      </c>
      <c r="I226" s="11">
        <v>4.3677666000000004</v>
      </c>
      <c r="J226" s="11">
        <v>4.2865887000000003</v>
      </c>
      <c r="K226" s="11">
        <v>4.2191098</v>
      </c>
      <c r="L226" s="11">
        <v>4.1670432000000002</v>
      </c>
      <c r="M226" s="11">
        <v>4.1298751999999999</v>
      </c>
      <c r="N226" s="11">
        <v>4.1059877</v>
      </c>
      <c r="O226" s="11">
        <v>4.0926425999999996</v>
      </c>
      <c r="P226" s="11">
        <v>4.0866387</v>
      </c>
      <c r="Q226" s="11">
        <v>4.0831419000000002</v>
      </c>
      <c r="R226" s="11">
        <v>4.0805252999999997</v>
      </c>
      <c r="S226" s="11">
        <v>4.0781261000000004</v>
      </c>
      <c r="T226" s="11">
        <v>4.0752810999999998</v>
      </c>
      <c r="U226" s="11">
        <v>4.0713273000000001</v>
      </c>
      <c r="V226" s="11">
        <v>4.0656017000000002</v>
      </c>
      <c r="W226" s="11">
        <v>4.0576506999999999</v>
      </c>
      <c r="X226" s="11">
        <v>4.0477426999999997</v>
      </c>
      <c r="Y226" s="11">
        <v>4.0363024000000003</v>
      </c>
      <c r="Z226" s="11">
        <v>4.0237539</v>
      </c>
      <c r="AA226" s="11">
        <v>4.0105215000000003</v>
      </c>
      <c r="AB226" s="11">
        <v>3.9970298999999998</v>
      </c>
      <c r="AC226" s="11">
        <v>3.9836499999999999</v>
      </c>
      <c r="AD226" s="11">
        <v>3.9704929999999998</v>
      </c>
      <c r="AE226" s="11">
        <v>3.9575916000000002</v>
      </c>
      <c r="AF226" s="11">
        <v>3.9449779999999999</v>
      </c>
      <c r="AG226" s="11">
        <v>3.9326843</v>
      </c>
      <c r="AH226" s="11">
        <v>3.9207432</v>
      </c>
      <c r="AI226" s="11">
        <v>3.9091868999999999</v>
      </c>
      <c r="AJ226" s="11">
        <v>3.8980475000000001</v>
      </c>
      <c r="AK226" s="11">
        <v>3.8873578000000002</v>
      </c>
      <c r="AL226" s="11">
        <v>3.8771498000000002</v>
      </c>
      <c r="AM226" s="11">
        <v>3.8674558000000001</v>
      </c>
      <c r="AN226" s="11">
        <v>3.8583083</v>
      </c>
      <c r="AO226" s="11">
        <v>3.8497327000000001</v>
      </c>
      <c r="AP226" s="11">
        <v>3.8417235000000001</v>
      </c>
      <c r="AQ226" s="11">
        <v>3.8342670999999999</v>
      </c>
      <c r="AR226" s="11">
        <v>3.8273497000000001</v>
      </c>
      <c r="AS226" s="11">
        <v>3.8209574000000002</v>
      </c>
      <c r="AT226" s="11">
        <v>3.8150765</v>
      </c>
      <c r="AU226" s="11">
        <v>3.8096931000000001</v>
      </c>
      <c r="AV226" s="11">
        <v>3.8047936</v>
      </c>
      <c r="AW226" s="11">
        <v>3.8003640999999999</v>
      </c>
      <c r="AX226" s="11">
        <v>3.7963908000000002</v>
      </c>
      <c r="AY226" s="11">
        <v>3.7928598999999998</v>
      </c>
      <c r="AZ226" s="11">
        <v>3.7897577</v>
      </c>
      <c r="BA226" s="11">
        <v>3.7870712000000002</v>
      </c>
      <c r="BB226" s="11">
        <v>3.7847911000000001</v>
      </c>
      <c r="BC226" s="11">
        <v>3.7829090000000001</v>
      </c>
      <c r="BD226" s="11">
        <v>3.7814166999999999</v>
      </c>
      <c r="BE226" s="11">
        <v>3.7803057999999998</v>
      </c>
      <c r="BF226" s="11">
        <v>3.7795681000000001</v>
      </c>
      <c r="BG226" s="11">
        <v>3.7791952000000002</v>
      </c>
      <c r="BH226" s="11">
        <v>3.7791787999999999</v>
      </c>
      <c r="BI226" s="11">
        <v>3.7795106999999999</v>
      </c>
      <c r="BJ226" s="11">
        <v>3.7801824000000002</v>
      </c>
      <c r="BK226" s="11">
        <v>3.7811857</v>
      </c>
      <c r="BL226" s="11">
        <v>3.7825123</v>
      </c>
      <c r="BM226" s="11">
        <v>3.7967021000000001</v>
      </c>
      <c r="BN226" s="11">
        <v>3.8198702</v>
      </c>
    </row>
    <row r="227" spans="1:66" x14ac:dyDescent="0.25">
      <c r="A227" s="5">
        <f t="shared" si="3"/>
        <v>45597</v>
      </c>
      <c r="B227" t="s">
        <v>1050</v>
      </c>
      <c r="C227" s="3">
        <v>5</v>
      </c>
      <c r="D227" s="3">
        <v>4.95</v>
      </c>
      <c r="E227" s="11">
        <v>4.7187203999999996</v>
      </c>
      <c r="F227" s="11">
        <v>4.6535891999999999</v>
      </c>
      <c r="G227" s="11">
        <v>4.5659143999999996</v>
      </c>
      <c r="H227" s="11">
        <v>4.4656281</v>
      </c>
      <c r="I227" s="11">
        <v>4.3686562000000002</v>
      </c>
      <c r="J227" s="11">
        <v>4.2831923999999999</v>
      </c>
      <c r="K227" s="11">
        <v>4.2131486999999996</v>
      </c>
      <c r="L227" s="11">
        <v>4.1597970000000002</v>
      </c>
      <c r="M227" s="11">
        <v>4.1216604999999999</v>
      </c>
      <c r="N227" s="11">
        <v>4.0964314000000002</v>
      </c>
      <c r="O227" s="11">
        <v>4.0810886000000002</v>
      </c>
      <c r="P227" s="11">
        <v>4.0722376999999996</v>
      </c>
      <c r="Q227" s="11">
        <v>4.0650757000000004</v>
      </c>
      <c r="R227" s="11">
        <v>4.0581538000000004</v>
      </c>
      <c r="S227" s="11">
        <v>4.0512103000000002</v>
      </c>
      <c r="T227" s="11">
        <v>4.0439835999999998</v>
      </c>
      <c r="U227" s="11">
        <v>4.0362121000000002</v>
      </c>
      <c r="V227" s="11">
        <v>4.0276344000000002</v>
      </c>
      <c r="W227" s="11">
        <v>4.0180821</v>
      </c>
      <c r="X227" s="11">
        <v>4.0077075000000004</v>
      </c>
      <c r="Y227" s="11">
        <v>3.9967329</v>
      </c>
      <c r="Z227" s="11">
        <v>3.9853798</v>
      </c>
      <c r="AA227" s="11">
        <v>3.9738701000000001</v>
      </c>
      <c r="AB227" s="11">
        <v>3.9624256999999998</v>
      </c>
      <c r="AC227" s="11">
        <v>3.9512366999999999</v>
      </c>
      <c r="AD227" s="11">
        <v>3.9403527999999999</v>
      </c>
      <c r="AE227" s="11">
        <v>3.9297854000000001</v>
      </c>
      <c r="AF227" s="11">
        <v>3.9195456000000002</v>
      </c>
      <c r="AG227" s="11">
        <v>3.9096443999999999</v>
      </c>
      <c r="AH227" s="11">
        <v>3.9000930999999999</v>
      </c>
      <c r="AI227" s="11">
        <v>3.8909029999999998</v>
      </c>
      <c r="AJ227" s="11">
        <v>3.8820849000000002</v>
      </c>
      <c r="AK227" s="11">
        <v>3.8736503</v>
      </c>
      <c r="AL227" s="11">
        <v>3.8656103000000002</v>
      </c>
      <c r="AM227" s="11">
        <v>3.8579759999999998</v>
      </c>
      <c r="AN227" s="11">
        <v>3.8507585999999998</v>
      </c>
      <c r="AO227" s="11">
        <v>3.8439667000000002</v>
      </c>
      <c r="AP227" s="11">
        <v>3.8375989000000001</v>
      </c>
      <c r="AQ227" s="11">
        <v>3.8316514000000002</v>
      </c>
      <c r="AR227" s="11">
        <v>3.8261202999999999</v>
      </c>
      <c r="AS227" s="11">
        <v>3.8210014000000001</v>
      </c>
      <c r="AT227" s="11">
        <v>3.8162910000000001</v>
      </c>
      <c r="AU227" s="11">
        <v>3.8119852000000001</v>
      </c>
      <c r="AV227" s="11">
        <v>3.8080799000000001</v>
      </c>
      <c r="AW227" s="11">
        <v>3.8045713999999999</v>
      </c>
      <c r="AX227" s="11">
        <v>3.8014557</v>
      </c>
      <c r="AY227" s="11">
        <v>3.7987286999999998</v>
      </c>
      <c r="AZ227" s="11">
        <v>3.7963868000000001</v>
      </c>
      <c r="BA227" s="11">
        <v>3.7944249999999999</v>
      </c>
      <c r="BB227" s="11">
        <v>3.7928350000000002</v>
      </c>
      <c r="BC227" s="11">
        <v>3.7916072999999999</v>
      </c>
      <c r="BD227" s="11">
        <v>3.7907327</v>
      </c>
      <c r="BE227" s="11">
        <v>3.7902016000000001</v>
      </c>
      <c r="BF227" s="11">
        <v>3.7900046000000001</v>
      </c>
      <c r="BG227" s="11">
        <v>3.7901324000000001</v>
      </c>
      <c r="BH227" s="11">
        <v>3.7905755000000001</v>
      </c>
      <c r="BI227" s="11">
        <v>3.7913245</v>
      </c>
      <c r="BJ227" s="11">
        <v>3.79237</v>
      </c>
      <c r="BK227" s="11">
        <v>3.7937026999999999</v>
      </c>
      <c r="BL227" s="11">
        <v>3.7953130000000002</v>
      </c>
      <c r="BM227" s="11">
        <v>3.8103565000000001</v>
      </c>
      <c r="BN227" s="11">
        <v>3.8334917000000002</v>
      </c>
    </row>
    <row r="228" spans="1:66" x14ac:dyDescent="0.25">
      <c r="A228" s="5">
        <f t="shared" si="3"/>
        <v>45600</v>
      </c>
      <c r="B228" t="s">
        <v>1051</v>
      </c>
      <c r="C228" s="3">
        <v>5</v>
      </c>
      <c r="D228" s="3">
        <v>4.95</v>
      </c>
      <c r="E228" s="11">
        <v>4.7108572999999998</v>
      </c>
      <c r="F228" s="11">
        <v>4.6434552</v>
      </c>
      <c r="G228" s="11">
        <v>4.5587514000000002</v>
      </c>
      <c r="H228" s="11">
        <v>4.4659075000000001</v>
      </c>
      <c r="I228" s="11">
        <v>4.3776931000000001</v>
      </c>
      <c r="J228" s="11">
        <v>4.2998817999999996</v>
      </c>
      <c r="K228" s="11">
        <v>4.2348989000000001</v>
      </c>
      <c r="L228" s="11">
        <v>4.1835867000000002</v>
      </c>
      <c r="M228" s="11">
        <v>4.1446177999999998</v>
      </c>
      <c r="N228" s="11">
        <v>4.1163033000000002</v>
      </c>
      <c r="O228" s="11">
        <v>4.0967028000000001</v>
      </c>
      <c r="P228" s="11">
        <v>4.0835872999999996</v>
      </c>
      <c r="Q228" s="11">
        <v>4.0742317999999997</v>
      </c>
      <c r="R228" s="11">
        <v>4.0673911</v>
      </c>
      <c r="S228" s="11">
        <v>4.0622569000000004</v>
      </c>
      <c r="T228" s="11">
        <v>4.0580205999999999</v>
      </c>
      <c r="U228" s="11">
        <v>4.0538736000000002</v>
      </c>
      <c r="V228" s="11">
        <v>4.0490076999999998</v>
      </c>
      <c r="W228" s="11">
        <v>4.0427936999999998</v>
      </c>
      <c r="X228" s="11">
        <v>4.0352857999999996</v>
      </c>
      <c r="Y228" s="11">
        <v>4.0267011999999998</v>
      </c>
      <c r="Z228" s="11">
        <v>4.0172566999999999</v>
      </c>
      <c r="AA228" s="11">
        <v>4.0071690000000002</v>
      </c>
      <c r="AB228" s="11">
        <v>3.9966553999999999</v>
      </c>
      <c r="AC228" s="11">
        <v>3.9859059999999999</v>
      </c>
      <c r="AD228" s="11">
        <v>3.9750052</v>
      </c>
      <c r="AE228" s="11">
        <v>3.9640107000000002</v>
      </c>
      <c r="AF228" s="11">
        <v>3.9529803999999999</v>
      </c>
      <c r="AG228" s="11">
        <v>3.9419716999999999</v>
      </c>
      <c r="AH228" s="11">
        <v>3.9310426999999999</v>
      </c>
      <c r="AI228" s="11">
        <v>3.9202509999999999</v>
      </c>
      <c r="AJ228" s="11">
        <v>3.9096541999999999</v>
      </c>
      <c r="AK228" s="11">
        <v>3.8993102999999998</v>
      </c>
      <c r="AL228" s="11">
        <v>3.8892769</v>
      </c>
      <c r="AM228" s="11">
        <v>3.8796116999999999</v>
      </c>
      <c r="AN228" s="11">
        <v>3.8703725000000002</v>
      </c>
      <c r="AO228" s="11">
        <v>3.8616066999999998</v>
      </c>
      <c r="AP228" s="11">
        <v>3.8533198</v>
      </c>
      <c r="AQ228" s="11">
        <v>3.8455073999999998</v>
      </c>
      <c r="AR228" s="11">
        <v>3.8381647000000001</v>
      </c>
      <c r="AS228" s="11">
        <v>3.8312868</v>
      </c>
      <c r="AT228" s="11">
        <v>3.8248692000000002</v>
      </c>
      <c r="AU228" s="11">
        <v>3.8189072999999998</v>
      </c>
      <c r="AV228" s="11">
        <v>3.8133960999999998</v>
      </c>
      <c r="AW228" s="11">
        <v>3.8083312</v>
      </c>
      <c r="AX228" s="11">
        <v>3.8037078000000002</v>
      </c>
      <c r="AY228" s="11">
        <v>3.7995212</v>
      </c>
      <c r="AZ228" s="11">
        <v>3.7957665999999999</v>
      </c>
      <c r="BA228" s="11">
        <v>3.7924394000000001</v>
      </c>
      <c r="BB228" s="11">
        <v>3.7895333999999998</v>
      </c>
      <c r="BC228" s="11">
        <v>3.7870425999999999</v>
      </c>
      <c r="BD228" s="11">
        <v>3.7849609000000002</v>
      </c>
      <c r="BE228" s="11">
        <v>3.7832819</v>
      </c>
      <c r="BF228" s="11">
        <v>3.7819995</v>
      </c>
      <c r="BG228" s="11">
        <v>3.7811075000000001</v>
      </c>
      <c r="BH228" s="11">
        <v>3.7805996999999998</v>
      </c>
      <c r="BI228" s="11">
        <v>3.7804700000000002</v>
      </c>
      <c r="BJ228" s="11">
        <v>3.7807121000000001</v>
      </c>
      <c r="BK228" s="11">
        <v>3.7813199000000002</v>
      </c>
      <c r="BL228" s="11">
        <v>3.7822871</v>
      </c>
      <c r="BM228" s="11">
        <v>3.7952018999999999</v>
      </c>
      <c r="BN228" s="11">
        <v>3.8189419</v>
      </c>
    </row>
    <row r="229" spans="1:66" x14ac:dyDescent="0.25">
      <c r="A229" s="5">
        <f t="shared" si="3"/>
        <v>45601</v>
      </c>
      <c r="B229" t="s">
        <v>1052</v>
      </c>
      <c r="C229" s="3">
        <v>5</v>
      </c>
      <c r="D229" s="3">
        <v>4.95</v>
      </c>
      <c r="E229" s="11">
        <v>4.7055059999999997</v>
      </c>
      <c r="F229" s="11">
        <v>4.6352969999999996</v>
      </c>
      <c r="G229" s="11">
        <v>4.5488242000000003</v>
      </c>
      <c r="H229" s="11">
        <v>4.4563582999999998</v>
      </c>
      <c r="I229" s="11">
        <v>4.3713069000000004</v>
      </c>
      <c r="J229" s="11">
        <v>4.2991425999999997</v>
      </c>
      <c r="K229" s="11">
        <v>4.2425511</v>
      </c>
      <c r="L229" s="11">
        <v>4.2017391999999996</v>
      </c>
      <c r="M229" s="11">
        <v>4.1752247000000002</v>
      </c>
      <c r="N229" s="11">
        <v>4.1602588999999996</v>
      </c>
      <c r="O229" s="11">
        <v>4.1541492</v>
      </c>
      <c r="P229" s="11">
        <v>4.1539543999999999</v>
      </c>
      <c r="Q229" s="11">
        <v>4.1559362000000002</v>
      </c>
      <c r="R229" s="11">
        <v>4.1587442000000001</v>
      </c>
      <c r="S229" s="11">
        <v>4.1617227000000003</v>
      </c>
      <c r="T229" s="11">
        <v>4.1642158</v>
      </c>
      <c r="U229" s="11">
        <v>4.1655677999999998</v>
      </c>
      <c r="V229" s="11">
        <v>4.1651230000000004</v>
      </c>
      <c r="W229" s="11">
        <v>4.1624097999999998</v>
      </c>
      <c r="X229" s="11">
        <v>4.1575927000000004</v>
      </c>
      <c r="Y229" s="11">
        <v>4.1509733999999998</v>
      </c>
      <c r="Z229" s="11">
        <v>4.1428535000000002</v>
      </c>
      <c r="AA229" s="11">
        <v>4.1335344000000003</v>
      </c>
      <c r="AB229" s="11">
        <v>4.1233179</v>
      </c>
      <c r="AC229" s="11">
        <v>4.1124688000000003</v>
      </c>
      <c r="AD229" s="11">
        <v>4.1011052000000001</v>
      </c>
      <c r="AE229" s="11">
        <v>4.0893084999999996</v>
      </c>
      <c r="AF229" s="11">
        <v>4.0771601999999998</v>
      </c>
      <c r="AG229" s="11">
        <v>4.0647415000000002</v>
      </c>
      <c r="AH229" s="11">
        <v>4.0521339000000003</v>
      </c>
      <c r="AI229" s="11">
        <v>4.0394189000000003</v>
      </c>
      <c r="AJ229" s="11">
        <v>4.0266776000000002</v>
      </c>
      <c r="AK229" s="11">
        <v>4.0139918000000003</v>
      </c>
      <c r="AL229" s="11">
        <v>4.0014425999999998</v>
      </c>
      <c r="AM229" s="11">
        <v>3.9891114000000001</v>
      </c>
      <c r="AN229" s="11">
        <v>3.9770797</v>
      </c>
      <c r="AO229" s="11">
        <v>3.9654169000000001</v>
      </c>
      <c r="AP229" s="11">
        <v>3.9541436000000001</v>
      </c>
      <c r="AQ229" s="11">
        <v>3.9432687999999998</v>
      </c>
      <c r="AR229" s="11">
        <v>3.9328013999999998</v>
      </c>
      <c r="AS229" s="11">
        <v>3.9227498000000001</v>
      </c>
      <c r="AT229" s="11">
        <v>3.9131233000000001</v>
      </c>
      <c r="AU229" s="11">
        <v>3.9039304000000001</v>
      </c>
      <c r="AV229" s="11">
        <v>3.8951799</v>
      </c>
      <c r="AW229" s="11">
        <v>3.8868808000000001</v>
      </c>
      <c r="AX229" s="11">
        <v>3.8790417000000001</v>
      </c>
      <c r="AY229" s="11">
        <v>3.8716713999999999</v>
      </c>
      <c r="AZ229" s="11">
        <v>3.8647787999999998</v>
      </c>
      <c r="BA229" s="11">
        <v>3.8583710999999998</v>
      </c>
      <c r="BB229" s="11">
        <v>3.8524473000000001</v>
      </c>
      <c r="BC229" s="11">
        <v>3.8470043999999999</v>
      </c>
      <c r="BD229" s="11">
        <v>3.8420391</v>
      </c>
      <c r="BE229" s="11">
        <v>3.8375482000000001</v>
      </c>
      <c r="BF229" s="11">
        <v>3.8335284000000001</v>
      </c>
      <c r="BG229" s="11">
        <v>3.8299766000000002</v>
      </c>
      <c r="BH229" s="11">
        <v>3.8268895000000001</v>
      </c>
      <c r="BI229" s="11">
        <v>3.8242639</v>
      </c>
      <c r="BJ229" s="11">
        <v>3.8220966000000001</v>
      </c>
      <c r="BK229" s="11">
        <v>3.8203843000000002</v>
      </c>
      <c r="BL229" s="11">
        <v>3.8191239000000001</v>
      </c>
      <c r="BM229" s="11">
        <v>3.8205608</v>
      </c>
      <c r="BN229" s="11">
        <v>3.8355769</v>
      </c>
    </row>
    <row r="230" spans="1:66" x14ac:dyDescent="0.25">
      <c r="A230" s="5">
        <f t="shared" si="3"/>
        <v>45602</v>
      </c>
      <c r="B230" t="s">
        <v>1053</v>
      </c>
      <c r="C230" s="3">
        <v>5</v>
      </c>
      <c r="D230" s="3">
        <v>4.95</v>
      </c>
      <c r="E230" s="11">
        <v>4.6995695</v>
      </c>
      <c r="F230" s="11">
        <v>4.6246840999999996</v>
      </c>
      <c r="G230" s="11">
        <v>4.5318911999999996</v>
      </c>
      <c r="H230" s="11">
        <v>4.4325051999999996</v>
      </c>
      <c r="I230" s="11">
        <v>4.3415667999999998</v>
      </c>
      <c r="J230" s="11">
        <v>4.2653046999999997</v>
      </c>
      <c r="K230" s="11">
        <v>4.2065447999999996</v>
      </c>
      <c r="L230" s="11">
        <v>4.1655717000000001</v>
      </c>
      <c r="M230" s="11">
        <v>4.1405342000000003</v>
      </c>
      <c r="N230" s="11">
        <v>4.1285425</v>
      </c>
      <c r="O230" s="11">
        <v>4.1261083000000003</v>
      </c>
      <c r="P230" s="11">
        <v>4.1298779000000003</v>
      </c>
      <c r="Q230" s="11">
        <v>4.1350366000000003</v>
      </c>
      <c r="R230" s="11">
        <v>4.1400987000000002</v>
      </c>
      <c r="S230" s="11">
        <v>4.1445734999999999</v>
      </c>
      <c r="T230" s="11">
        <v>4.1479704999999996</v>
      </c>
      <c r="U230" s="11">
        <v>4.1497992000000004</v>
      </c>
      <c r="V230" s="11">
        <v>4.1495689000000002</v>
      </c>
      <c r="W230" s="11">
        <v>4.1469500999999998</v>
      </c>
      <c r="X230" s="11">
        <v>4.1421688999999997</v>
      </c>
      <c r="Y230" s="11">
        <v>4.1355710999999999</v>
      </c>
      <c r="Z230" s="11">
        <v>4.1275025999999997</v>
      </c>
      <c r="AA230" s="11">
        <v>4.118309</v>
      </c>
      <c r="AB230" s="11">
        <v>4.1083363999999998</v>
      </c>
      <c r="AC230" s="11">
        <v>4.0978846999999998</v>
      </c>
      <c r="AD230" s="11">
        <v>4.0870711999999996</v>
      </c>
      <c r="AE230" s="11">
        <v>4.0759676999999996</v>
      </c>
      <c r="AF230" s="11">
        <v>4.0646456000000004</v>
      </c>
      <c r="AG230" s="11">
        <v>4.0531763999999999</v>
      </c>
      <c r="AH230" s="11">
        <v>4.0416318999999996</v>
      </c>
      <c r="AI230" s="11">
        <v>4.0300834999999999</v>
      </c>
      <c r="AJ230" s="11">
        <v>4.0186026999999997</v>
      </c>
      <c r="AK230" s="11">
        <v>4.0072614</v>
      </c>
      <c r="AL230" s="11">
        <v>3.9961310000000001</v>
      </c>
      <c r="AM230" s="11">
        <v>3.9852829000000001</v>
      </c>
      <c r="AN230" s="11">
        <v>3.9747889999999999</v>
      </c>
      <c r="AO230" s="11">
        <v>3.9647114999999999</v>
      </c>
      <c r="AP230" s="11">
        <v>3.9550673999999999</v>
      </c>
      <c r="AQ230" s="11">
        <v>3.9458603999999999</v>
      </c>
      <c r="AR230" s="11">
        <v>3.9370938</v>
      </c>
      <c r="AS230" s="11">
        <v>3.9287709</v>
      </c>
      <c r="AT230" s="11">
        <v>3.9208954999999999</v>
      </c>
      <c r="AU230" s="11">
        <v>3.9134707</v>
      </c>
      <c r="AV230" s="11">
        <v>3.9064999999999999</v>
      </c>
      <c r="AW230" s="11">
        <v>3.8999871000000002</v>
      </c>
      <c r="AX230" s="11">
        <v>3.8939351000000002</v>
      </c>
      <c r="AY230" s="11">
        <v>3.8883475000000001</v>
      </c>
      <c r="AZ230" s="11">
        <v>3.8832279000000001</v>
      </c>
      <c r="BA230" s="11">
        <v>3.8785780000000001</v>
      </c>
      <c r="BB230" s="11">
        <v>3.8743918000000002</v>
      </c>
      <c r="BC230" s="11">
        <v>3.8706616</v>
      </c>
      <c r="BD230" s="11">
        <v>3.8673796</v>
      </c>
      <c r="BE230" s="11">
        <v>3.8645377000000001</v>
      </c>
      <c r="BF230" s="11">
        <v>3.8621281999999999</v>
      </c>
      <c r="BG230" s="11">
        <v>3.8601431000000002</v>
      </c>
      <c r="BH230" s="11">
        <v>3.8585747000000001</v>
      </c>
      <c r="BI230" s="11">
        <v>3.8574149000000002</v>
      </c>
      <c r="BJ230" s="11">
        <v>3.8566560999999999</v>
      </c>
      <c r="BK230" s="11">
        <v>3.8562902000000001</v>
      </c>
      <c r="BL230" s="11">
        <v>3.8563094000000002</v>
      </c>
      <c r="BM230" s="11">
        <v>3.8639668999999999</v>
      </c>
      <c r="BN230" s="11">
        <v>3.8828737000000002</v>
      </c>
    </row>
    <row r="231" spans="1:66" x14ac:dyDescent="0.25">
      <c r="A231" s="5">
        <f t="shared" si="3"/>
        <v>45603</v>
      </c>
      <c r="B231" t="s">
        <v>1054</v>
      </c>
      <c r="C231" s="3">
        <v>4.75</v>
      </c>
      <c r="D231" s="3">
        <v>4.7</v>
      </c>
      <c r="E231" s="11">
        <v>4.6973167</v>
      </c>
      <c r="F231" s="11">
        <v>4.6358240000000004</v>
      </c>
      <c r="G231" s="11">
        <v>4.5489192000000003</v>
      </c>
      <c r="H231" s="11">
        <v>4.4467463</v>
      </c>
      <c r="I231" s="11">
        <v>4.3463471</v>
      </c>
      <c r="J231" s="11">
        <v>4.2571393999999998</v>
      </c>
      <c r="K231" s="11">
        <v>4.1844035999999996</v>
      </c>
      <c r="L231" s="11">
        <v>4.1303156000000003</v>
      </c>
      <c r="M231" s="11">
        <v>4.0932105999999999</v>
      </c>
      <c r="N231" s="11">
        <v>4.0703908999999996</v>
      </c>
      <c r="O231" s="11">
        <v>4.0582259000000001</v>
      </c>
      <c r="P231" s="11">
        <v>4.0529659000000002</v>
      </c>
      <c r="Q231" s="11">
        <v>4.049506</v>
      </c>
      <c r="R231" s="11">
        <v>4.0463133999999998</v>
      </c>
      <c r="S231" s="11">
        <v>4.0429044999999997</v>
      </c>
      <c r="T231" s="11">
        <v>4.0387955</v>
      </c>
      <c r="U231" s="11">
        <v>4.0335023000000003</v>
      </c>
      <c r="V231" s="11">
        <v>4.0265414000000002</v>
      </c>
      <c r="W231" s="11">
        <v>4.0176052000000002</v>
      </c>
      <c r="X231" s="11">
        <v>4.0069945999999996</v>
      </c>
      <c r="Y231" s="11">
        <v>3.9951422999999999</v>
      </c>
      <c r="Z231" s="11">
        <v>3.9824804999999999</v>
      </c>
      <c r="AA231" s="11">
        <v>3.9694411999999999</v>
      </c>
      <c r="AB231" s="11">
        <v>3.9564571000000002</v>
      </c>
      <c r="AC231" s="11">
        <v>3.9439015999999998</v>
      </c>
      <c r="AD231" s="11">
        <v>3.9318616</v>
      </c>
      <c r="AE231" s="11">
        <v>3.9203374000000002</v>
      </c>
      <c r="AF231" s="11">
        <v>3.9093287000000001</v>
      </c>
      <c r="AG231" s="11">
        <v>3.8988355000000001</v>
      </c>
      <c r="AH231" s="11">
        <v>3.8888577999999998</v>
      </c>
      <c r="AI231" s="11">
        <v>3.8793953999999999</v>
      </c>
      <c r="AJ231" s="11">
        <v>3.8704481999999998</v>
      </c>
      <c r="AK231" s="11">
        <v>3.8620163999999999</v>
      </c>
      <c r="AL231" s="11">
        <v>3.8540996999999999</v>
      </c>
      <c r="AM231" s="11">
        <v>3.846698</v>
      </c>
      <c r="AN231" s="11">
        <v>3.8398113999999999</v>
      </c>
      <c r="AO231" s="11">
        <v>3.8334372000000001</v>
      </c>
      <c r="AP231" s="11">
        <v>3.8275621000000002</v>
      </c>
      <c r="AQ231" s="11">
        <v>3.8221696999999999</v>
      </c>
      <c r="AR231" s="11">
        <v>3.8172435</v>
      </c>
      <c r="AS231" s="11">
        <v>3.8127670999999999</v>
      </c>
      <c r="AT231" s="11">
        <v>3.8087241999999999</v>
      </c>
      <c r="AU231" s="11">
        <v>3.8050983</v>
      </c>
      <c r="AV231" s="11">
        <v>3.8018730000000001</v>
      </c>
      <c r="AW231" s="11">
        <v>3.7990319000000001</v>
      </c>
      <c r="AX231" s="11">
        <v>3.7965586</v>
      </c>
      <c r="AY231" s="11">
        <v>3.7944366</v>
      </c>
      <c r="AZ231" s="11">
        <v>3.7926495999999998</v>
      </c>
      <c r="BA231" s="11">
        <v>3.7911833000000001</v>
      </c>
      <c r="BB231" s="11">
        <v>3.7900323999999999</v>
      </c>
      <c r="BC231" s="11">
        <v>3.7891944999999998</v>
      </c>
      <c r="BD231" s="11">
        <v>3.7886669999999998</v>
      </c>
      <c r="BE231" s="11">
        <v>3.7884471999999998</v>
      </c>
      <c r="BF231" s="11">
        <v>3.7885327000000002</v>
      </c>
      <c r="BG231" s="11">
        <v>3.7889206999999998</v>
      </c>
      <c r="BH231" s="11">
        <v>3.7896089000000002</v>
      </c>
      <c r="BI231" s="11">
        <v>3.7905945000000001</v>
      </c>
      <c r="BJ231" s="11">
        <v>3.7918750999999999</v>
      </c>
      <c r="BK231" s="11">
        <v>3.7934478999999999</v>
      </c>
      <c r="BL231" s="11">
        <v>3.7953106000000001</v>
      </c>
      <c r="BM231" s="11">
        <v>3.8122082000000002</v>
      </c>
      <c r="BN231" s="11">
        <v>3.8375617000000002</v>
      </c>
    </row>
    <row r="232" spans="1:66" x14ac:dyDescent="0.25">
      <c r="A232" s="5">
        <f t="shared" si="3"/>
        <v>45604</v>
      </c>
      <c r="B232" t="s">
        <v>1055</v>
      </c>
      <c r="C232" s="3">
        <v>4.75</v>
      </c>
      <c r="D232" s="3">
        <v>4.7</v>
      </c>
      <c r="E232" s="11">
        <v>4.6942494999999997</v>
      </c>
      <c r="F232" s="11">
        <v>4.6330238000000001</v>
      </c>
      <c r="G232" s="11">
        <v>4.5513294999999996</v>
      </c>
      <c r="H232" s="11">
        <v>4.4577891999999997</v>
      </c>
      <c r="I232" s="11">
        <v>4.3662995000000002</v>
      </c>
      <c r="J232" s="11">
        <v>4.2842089000000003</v>
      </c>
      <c r="K232" s="11">
        <v>4.2159705000000001</v>
      </c>
      <c r="L232" s="11">
        <v>4.1636458999999997</v>
      </c>
      <c r="M232" s="11">
        <v>4.1260120999999996</v>
      </c>
      <c r="N232" s="11">
        <v>4.1009225000000002</v>
      </c>
      <c r="O232" s="11">
        <v>4.0855243000000003</v>
      </c>
      <c r="P232" s="11">
        <v>4.0765433</v>
      </c>
      <c r="Q232" s="11">
        <v>4.0692526000000004</v>
      </c>
      <c r="R232" s="11">
        <v>4.0622113999999998</v>
      </c>
      <c r="S232" s="11">
        <v>4.0551469999999998</v>
      </c>
      <c r="T232" s="11">
        <v>4.0477869000000002</v>
      </c>
      <c r="U232" s="11">
        <v>4.0398584</v>
      </c>
      <c r="V232" s="11">
        <v>4.0310889000000003</v>
      </c>
      <c r="W232" s="11">
        <v>4.0212966000000003</v>
      </c>
      <c r="X232" s="11">
        <v>4.0106120000000001</v>
      </c>
      <c r="Y232" s="11">
        <v>3.9992334</v>
      </c>
      <c r="Z232" s="11">
        <v>3.9873590000000001</v>
      </c>
      <c r="AA232" s="11">
        <v>3.9751867000000001</v>
      </c>
      <c r="AB232" s="11">
        <v>3.9629148999999999</v>
      </c>
      <c r="AC232" s="11">
        <v>3.9507165</v>
      </c>
      <c r="AD232" s="11">
        <v>3.9386530999999998</v>
      </c>
      <c r="AE232" s="11">
        <v>3.9267563000000001</v>
      </c>
      <c r="AF232" s="11">
        <v>3.915057</v>
      </c>
      <c r="AG232" s="11">
        <v>3.9035864</v>
      </c>
      <c r="AH232" s="11">
        <v>3.8923757000000001</v>
      </c>
      <c r="AI232" s="11">
        <v>3.8814562000000001</v>
      </c>
      <c r="AJ232" s="11">
        <v>3.8708586999999999</v>
      </c>
      <c r="AK232" s="11">
        <v>3.8606148999999998</v>
      </c>
      <c r="AL232" s="11">
        <v>3.8507555999999998</v>
      </c>
      <c r="AM232" s="11">
        <v>3.8413119</v>
      </c>
      <c r="AN232" s="11">
        <v>3.8323154000000001</v>
      </c>
      <c r="AO232" s="11">
        <v>3.8237915</v>
      </c>
      <c r="AP232" s="11">
        <v>3.8157443999999998</v>
      </c>
      <c r="AQ232" s="11">
        <v>3.808173</v>
      </c>
      <c r="AR232" s="11">
        <v>3.8010757000000002</v>
      </c>
      <c r="AS232" s="11">
        <v>3.7944513999999998</v>
      </c>
      <c r="AT232" s="11">
        <v>3.7882988000000002</v>
      </c>
      <c r="AU232" s="11">
        <v>3.7826165</v>
      </c>
      <c r="AV232" s="11">
        <v>3.7774033</v>
      </c>
      <c r="AW232" s="11">
        <v>3.7726579</v>
      </c>
      <c r="AX232" s="11">
        <v>3.7683789999999999</v>
      </c>
      <c r="AY232" s="11">
        <v>3.7645653000000001</v>
      </c>
      <c r="AZ232" s="11">
        <v>3.7612155</v>
      </c>
      <c r="BA232" s="11">
        <v>3.7583266000000002</v>
      </c>
      <c r="BB232" s="11">
        <v>3.7558881999999998</v>
      </c>
      <c r="BC232" s="11">
        <v>3.7538876000000001</v>
      </c>
      <c r="BD232" s="11">
        <v>3.7523124000000001</v>
      </c>
      <c r="BE232" s="11">
        <v>3.7511499000000001</v>
      </c>
      <c r="BF232" s="11">
        <v>3.7503877000000001</v>
      </c>
      <c r="BG232" s="11">
        <v>3.7500130999999999</v>
      </c>
      <c r="BH232" s="11">
        <v>3.7500136999999998</v>
      </c>
      <c r="BI232" s="11">
        <v>3.7503768000000002</v>
      </c>
      <c r="BJ232" s="11">
        <v>3.7510899000000002</v>
      </c>
      <c r="BK232" s="11">
        <v>3.7521406000000002</v>
      </c>
      <c r="BL232" s="11">
        <v>3.7535161000000001</v>
      </c>
      <c r="BM232" s="11">
        <v>3.7680167</v>
      </c>
      <c r="BN232" s="11">
        <v>3.7918221000000001</v>
      </c>
    </row>
    <row r="233" spans="1:66" x14ac:dyDescent="0.25">
      <c r="A233" s="5">
        <f t="shared" si="3"/>
        <v>45607</v>
      </c>
      <c r="B233" t="s">
        <v>1056</v>
      </c>
      <c r="C233" s="3">
        <v>4.75</v>
      </c>
      <c r="D233" s="3">
        <v>4.7</v>
      </c>
      <c r="E233" s="11">
        <v>4.6931843999999998</v>
      </c>
      <c r="F233" s="11">
        <v>4.6261191000000004</v>
      </c>
      <c r="G233" s="11">
        <v>4.5427159000000001</v>
      </c>
      <c r="H233" s="11">
        <v>4.4514265000000002</v>
      </c>
      <c r="I233" s="11">
        <v>4.3641885</v>
      </c>
      <c r="J233" s="11">
        <v>4.2868542999999999</v>
      </c>
      <c r="K233" s="11">
        <v>4.2224392999999996</v>
      </c>
      <c r="L233" s="11">
        <v>4.1721440000000003</v>
      </c>
      <c r="M233" s="11">
        <v>4.1348799999999999</v>
      </c>
      <c r="N233" s="11">
        <v>4.1089039999999999</v>
      </c>
      <c r="O233" s="11">
        <v>4.0919850000000002</v>
      </c>
      <c r="P233" s="11">
        <v>4.0814785999999996</v>
      </c>
      <c r="Q233" s="11">
        <v>4.073893</v>
      </c>
      <c r="R233" s="11">
        <v>4.0679316999999999</v>
      </c>
      <c r="S233" s="11">
        <v>4.0629561000000001</v>
      </c>
      <c r="T233" s="11">
        <v>4.0583273000000002</v>
      </c>
      <c r="U233" s="11">
        <v>4.0534064000000001</v>
      </c>
      <c r="V233" s="11">
        <v>4.0475545999999998</v>
      </c>
      <c r="W233" s="11">
        <v>4.0402987000000001</v>
      </c>
      <c r="X233" s="11">
        <v>4.0317363999999998</v>
      </c>
      <c r="Y233" s="11">
        <v>4.0220887000000003</v>
      </c>
      <c r="Z233" s="11">
        <v>4.0115765999999997</v>
      </c>
      <c r="AA233" s="11">
        <v>4.0004210000000002</v>
      </c>
      <c r="AB233" s="11">
        <v>3.9888428999999999</v>
      </c>
      <c r="AC233" s="11">
        <v>3.9770354000000001</v>
      </c>
      <c r="AD233" s="11">
        <v>3.9650799000000001</v>
      </c>
      <c r="AE233" s="11">
        <v>3.9530302000000002</v>
      </c>
      <c r="AF233" s="11">
        <v>3.9409398000000002</v>
      </c>
      <c r="AG233" s="11">
        <v>3.9288620999999999</v>
      </c>
      <c r="AH233" s="11">
        <v>3.9168512</v>
      </c>
      <c r="AI233" s="11">
        <v>3.9049605000000001</v>
      </c>
      <c r="AJ233" s="11">
        <v>3.8932433</v>
      </c>
      <c r="AK233" s="11">
        <v>3.8817537999999998</v>
      </c>
      <c r="AL233" s="11">
        <v>3.8705452</v>
      </c>
      <c r="AM233" s="11">
        <v>3.8596710999999999</v>
      </c>
      <c r="AN233" s="11">
        <v>3.8491854999999999</v>
      </c>
      <c r="AO233" s="11">
        <v>3.8391334000000001</v>
      </c>
      <c r="AP233" s="11">
        <v>3.8295268999999998</v>
      </c>
      <c r="AQ233" s="11">
        <v>3.82037</v>
      </c>
      <c r="AR233" s="11">
        <v>3.8116666000000001</v>
      </c>
      <c r="AS233" s="11">
        <v>3.8034202000000001</v>
      </c>
      <c r="AT233" s="11">
        <v>3.7956351000000002</v>
      </c>
      <c r="AU233" s="11">
        <v>3.7883148000000002</v>
      </c>
      <c r="AV233" s="11">
        <v>3.7814632000000001</v>
      </c>
      <c r="AW233" s="11">
        <v>3.7750841999999998</v>
      </c>
      <c r="AX233" s="11">
        <v>3.7691816</v>
      </c>
      <c r="AY233" s="11">
        <v>3.7637592999999998</v>
      </c>
      <c r="AZ233" s="11">
        <v>3.7588210000000002</v>
      </c>
      <c r="BA233" s="11">
        <v>3.7543693999999999</v>
      </c>
      <c r="BB233" s="11">
        <v>3.7503993000000002</v>
      </c>
      <c r="BC233" s="11">
        <v>3.7469036999999998</v>
      </c>
      <c r="BD233" s="11">
        <v>3.7438752000000002</v>
      </c>
      <c r="BE233" s="11">
        <v>3.7413063000000002</v>
      </c>
      <c r="BF233" s="11">
        <v>3.7391898000000001</v>
      </c>
      <c r="BG233" s="11">
        <v>3.7375183999999999</v>
      </c>
      <c r="BH233" s="11">
        <v>3.7362847000000001</v>
      </c>
      <c r="BI233" s="11">
        <v>3.7354815000000001</v>
      </c>
      <c r="BJ233" s="11">
        <v>3.7351013000000002</v>
      </c>
      <c r="BK233" s="11">
        <v>3.7351369000000001</v>
      </c>
      <c r="BL233" s="11">
        <v>3.7355809</v>
      </c>
      <c r="BM233" s="11">
        <v>3.7462502</v>
      </c>
      <c r="BN233" s="11">
        <v>3.768786</v>
      </c>
    </row>
    <row r="234" spans="1:66" x14ac:dyDescent="0.25">
      <c r="A234" s="5">
        <f t="shared" si="3"/>
        <v>45608</v>
      </c>
      <c r="B234" t="s">
        <v>1057</v>
      </c>
      <c r="C234" s="3">
        <v>4.75</v>
      </c>
      <c r="D234" s="3">
        <v>4.7</v>
      </c>
      <c r="E234" s="11">
        <v>4.6949461000000001</v>
      </c>
      <c r="F234" s="11">
        <v>4.6379014999999999</v>
      </c>
      <c r="G234" s="11">
        <v>4.5653756999999997</v>
      </c>
      <c r="H234" s="11">
        <v>4.4857724000000001</v>
      </c>
      <c r="I234" s="11">
        <v>4.4097397999999997</v>
      </c>
      <c r="J234" s="11">
        <v>4.3423059000000004</v>
      </c>
      <c r="K234" s="11">
        <v>4.2868538000000003</v>
      </c>
      <c r="L234" s="11">
        <v>4.2446156000000004</v>
      </c>
      <c r="M234" s="11">
        <v>4.2151163</v>
      </c>
      <c r="N234" s="11">
        <v>4.1963979</v>
      </c>
      <c r="O234" s="11">
        <v>4.1861794999999997</v>
      </c>
      <c r="P234" s="11">
        <v>4.1816307000000004</v>
      </c>
      <c r="Q234" s="11">
        <v>4.1787004999999997</v>
      </c>
      <c r="R234" s="11">
        <v>4.1761296999999997</v>
      </c>
      <c r="S234" s="11">
        <v>4.1734898999999999</v>
      </c>
      <c r="T234" s="11">
        <v>4.1703526000000002</v>
      </c>
      <c r="U234" s="11">
        <v>4.1662889999999999</v>
      </c>
      <c r="V234" s="11">
        <v>4.1608707999999996</v>
      </c>
      <c r="W234" s="11">
        <v>4.1538038000000004</v>
      </c>
      <c r="X234" s="11">
        <v>4.1452571999999996</v>
      </c>
      <c r="Y234" s="11">
        <v>4.1355006000000003</v>
      </c>
      <c r="Z234" s="11">
        <v>4.1248033</v>
      </c>
      <c r="AA234" s="11">
        <v>4.1134345000000003</v>
      </c>
      <c r="AB234" s="11">
        <v>4.1016639000000001</v>
      </c>
      <c r="AC234" s="11">
        <v>4.0897228999999999</v>
      </c>
      <c r="AD234" s="11">
        <v>4.077693</v>
      </c>
      <c r="AE234" s="11">
        <v>4.0656182000000003</v>
      </c>
      <c r="AF234" s="11">
        <v>4.0535421999999999</v>
      </c>
      <c r="AG234" s="11">
        <v>4.0415086000000002</v>
      </c>
      <c r="AH234" s="11">
        <v>4.0295616000000001</v>
      </c>
      <c r="AI234" s="11">
        <v>4.0177448</v>
      </c>
      <c r="AJ234" s="11">
        <v>4.0061019</v>
      </c>
      <c r="AK234" s="11">
        <v>3.9946769999999998</v>
      </c>
      <c r="AL234" s="11">
        <v>3.9835137</v>
      </c>
      <c r="AM234" s="11">
        <v>3.9726558000000001</v>
      </c>
      <c r="AN234" s="11">
        <v>3.9621472999999998</v>
      </c>
      <c r="AO234" s="11">
        <v>3.9520257000000001</v>
      </c>
      <c r="AP234" s="11">
        <v>3.9423042000000001</v>
      </c>
      <c r="AQ234" s="11">
        <v>3.9329901999999999</v>
      </c>
      <c r="AR234" s="11">
        <v>3.9240903999999999</v>
      </c>
      <c r="AS234" s="11">
        <v>3.9156121000000002</v>
      </c>
      <c r="AT234" s="11">
        <v>3.9075624000000002</v>
      </c>
      <c r="AU234" s="11">
        <v>3.8999484</v>
      </c>
      <c r="AV234" s="11">
        <v>3.8927770000000002</v>
      </c>
      <c r="AW234" s="11">
        <v>3.8860556000000002</v>
      </c>
      <c r="AX234" s="11">
        <v>3.879791</v>
      </c>
      <c r="AY234" s="11">
        <v>3.8739905000000001</v>
      </c>
      <c r="AZ234" s="11">
        <v>3.8686611000000002</v>
      </c>
      <c r="BA234" s="11">
        <v>3.8638081999999998</v>
      </c>
      <c r="BB234" s="11">
        <v>3.8594286000000002</v>
      </c>
      <c r="BC234" s="11">
        <v>3.8555164999999998</v>
      </c>
      <c r="BD234" s="11">
        <v>3.8520661999999999</v>
      </c>
      <c r="BE234" s="11">
        <v>3.8490719000000002</v>
      </c>
      <c r="BF234" s="11">
        <v>3.8465278000000001</v>
      </c>
      <c r="BG234" s="11">
        <v>3.8444281999999999</v>
      </c>
      <c r="BH234" s="11">
        <v>3.8427673000000002</v>
      </c>
      <c r="BI234" s="11">
        <v>3.8415393999999998</v>
      </c>
      <c r="BJ234" s="11">
        <v>3.8407385999999999</v>
      </c>
      <c r="BK234" s="11">
        <v>3.8403592999999998</v>
      </c>
      <c r="BL234" s="11">
        <v>3.8403955999999999</v>
      </c>
      <c r="BM234" s="11">
        <v>3.8487594999999999</v>
      </c>
      <c r="BN234" s="11">
        <v>3.8690574999999998</v>
      </c>
    </row>
    <row r="235" spans="1:66" x14ac:dyDescent="0.25">
      <c r="A235" s="5">
        <f t="shared" si="3"/>
        <v>45609</v>
      </c>
      <c r="B235" t="s">
        <v>1058</v>
      </c>
      <c r="C235" s="3">
        <v>4.75</v>
      </c>
      <c r="D235" s="3">
        <v>4.7</v>
      </c>
      <c r="E235" s="11">
        <v>4.6939921</v>
      </c>
      <c r="F235" s="11">
        <v>4.6362211000000002</v>
      </c>
      <c r="G235" s="11">
        <v>4.5639332000000001</v>
      </c>
      <c r="H235" s="11">
        <v>4.4856743999999997</v>
      </c>
      <c r="I235" s="11">
        <v>4.4113391000000002</v>
      </c>
      <c r="J235" s="11">
        <v>4.3455328</v>
      </c>
      <c r="K235" s="11">
        <v>4.2912001999999996</v>
      </c>
      <c r="L235" s="11">
        <v>4.2496288</v>
      </c>
      <c r="M235" s="11">
        <v>4.2202416999999999</v>
      </c>
      <c r="N235" s="11">
        <v>4.2014104999999997</v>
      </c>
      <c r="O235" s="11">
        <v>4.1907886000000003</v>
      </c>
      <c r="P235" s="11">
        <v>4.1859161</v>
      </c>
      <c r="Q235" s="11">
        <v>4.1828675999999998</v>
      </c>
      <c r="R235" s="11">
        <v>4.1803838999999998</v>
      </c>
      <c r="S235" s="11">
        <v>4.1780198000000004</v>
      </c>
      <c r="T235" s="11">
        <v>4.1753298000000001</v>
      </c>
      <c r="U235" s="11">
        <v>4.1718685000000004</v>
      </c>
      <c r="V235" s="11">
        <v>4.1671905999999996</v>
      </c>
      <c r="W235" s="11">
        <v>4.1609793000000002</v>
      </c>
      <c r="X235" s="11">
        <v>4.1533617999999999</v>
      </c>
      <c r="Y235" s="11">
        <v>4.1445613999999997</v>
      </c>
      <c r="Z235" s="11">
        <v>4.1348010999999998</v>
      </c>
      <c r="AA235" s="11">
        <v>4.1243037999999999</v>
      </c>
      <c r="AB235" s="11">
        <v>4.1132926999999997</v>
      </c>
      <c r="AC235" s="11">
        <v>4.1019633000000004</v>
      </c>
      <c r="AD235" s="11">
        <v>4.0904007</v>
      </c>
      <c r="AE235" s="11">
        <v>4.0786626999999998</v>
      </c>
      <c r="AF235" s="11">
        <v>4.0668068999999996</v>
      </c>
      <c r="AG235" s="11">
        <v>4.0548907999999999</v>
      </c>
      <c r="AH235" s="11">
        <v>4.0429722999999997</v>
      </c>
      <c r="AI235" s="11">
        <v>4.0311089000000004</v>
      </c>
      <c r="AJ235" s="11">
        <v>4.0193580999999998</v>
      </c>
      <c r="AK235" s="11">
        <v>4.0077778999999998</v>
      </c>
      <c r="AL235" s="11">
        <v>3.9964257000000001</v>
      </c>
      <c r="AM235" s="11">
        <v>3.9853592</v>
      </c>
      <c r="AN235" s="11">
        <v>3.9746361000000001</v>
      </c>
      <c r="AO235" s="11">
        <v>3.9643069999999998</v>
      </c>
      <c r="AP235" s="11">
        <v>3.9543881999999999</v>
      </c>
      <c r="AQ235" s="11">
        <v>3.9448858000000002</v>
      </c>
      <c r="AR235" s="11">
        <v>3.9358057999999998</v>
      </c>
      <c r="AS235" s="11">
        <v>3.9271539</v>
      </c>
      <c r="AT235" s="11">
        <v>3.9189362999999999</v>
      </c>
      <c r="AU235" s="11">
        <v>3.9111589000000002</v>
      </c>
      <c r="AV235" s="11">
        <v>3.9038276000000001</v>
      </c>
      <c r="AW235" s="11">
        <v>3.8969485000000001</v>
      </c>
      <c r="AX235" s="11">
        <v>3.8905275000000001</v>
      </c>
      <c r="AY235" s="11">
        <v>3.8845703999999999</v>
      </c>
      <c r="AZ235" s="11">
        <v>3.8790835000000001</v>
      </c>
      <c r="BA235" s="11">
        <v>3.8740701999999998</v>
      </c>
      <c r="BB235" s="11">
        <v>3.8695244</v>
      </c>
      <c r="BC235" s="11">
        <v>3.8654372000000001</v>
      </c>
      <c r="BD235" s="11">
        <v>3.8617995999999999</v>
      </c>
      <c r="BE235" s="11">
        <v>3.8586024999999999</v>
      </c>
      <c r="BF235" s="11">
        <v>3.8558371999999999</v>
      </c>
      <c r="BG235" s="11">
        <v>3.8534945</v>
      </c>
      <c r="BH235" s="11">
        <v>3.8515655</v>
      </c>
      <c r="BI235" s="11">
        <v>3.8500413</v>
      </c>
      <c r="BJ235" s="11">
        <v>3.848913</v>
      </c>
      <c r="BK235" s="11">
        <v>3.8481714</v>
      </c>
      <c r="BL235" s="11">
        <v>3.8478078</v>
      </c>
      <c r="BM235" s="11">
        <v>3.8529854000000001</v>
      </c>
      <c r="BN235" s="11">
        <v>3.8690587000000001</v>
      </c>
    </row>
    <row r="236" spans="1:66" x14ac:dyDescent="0.25">
      <c r="A236" s="5">
        <f t="shared" si="3"/>
        <v>45610</v>
      </c>
      <c r="B236" t="s">
        <v>1059</v>
      </c>
      <c r="C236" s="3">
        <v>4.75</v>
      </c>
      <c r="D236" s="3">
        <v>4.7</v>
      </c>
      <c r="E236" s="11">
        <v>4.6945606</v>
      </c>
      <c r="F236" s="11">
        <v>4.6340195</v>
      </c>
      <c r="G236" s="11">
        <v>4.5595039999999996</v>
      </c>
      <c r="H236" s="11">
        <v>4.4787980999999997</v>
      </c>
      <c r="I236" s="11">
        <v>4.4009112999999997</v>
      </c>
      <c r="J236" s="11">
        <v>4.3300051000000002</v>
      </c>
      <c r="K236" s="11">
        <v>4.2688161999999998</v>
      </c>
      <c r="L236" s="11">
        <v>4.2193398999999996</v>
      </c>
      <c r="M236" s="11">
        <v>4.1814901999999998</v>
      </c>
      <c r="N236" s="11">
        <v>4.1542633000000002</v>
      </c>
      <c r="O236" s="11">
        <v>4.1355991999999997</v>
      </c>
      <c r="P236" s="11">
        <v>4.1230193000000002</v>
      </c>
      <c r="Q236" s="11">
        <v>4.1127134999999999</v>
      </c>
      <c r="R236" s="11">
        <v>4.1034497999999999</v>
      </c>
      <c r="S236" s="11">
        <v>4.0947728000000003</v>
      </c>
      <c r="T236" s="11">
        <v>4.0862262999999999</v>
      </c>
      <c r="U236" s="11">
        <v>4.0773545000000002</v>
      </c>
      <c r="V236" s="11">
        <v>4.0677016999999998</v>
      </c>
      <c r="W236" s="11">
        <v>4.0569519999999999</v>
      </c>
      <c r="X236" s="11">
        <v>4.0452715000000001</v>
      </c>
      <c r="Y236" s="11">
        <v>4.0329313999999998</v>
      </c>
      <c r="Z236" s="11">
        <v>4.0202020000000003</v>
      </c>
      <c r="AA236" s="11">
        <v>4.0073537999999997</v>
      </c>
      <c r="AB236" s="11">
        <v>3.9946576999999999</v>
      </c>
      <c r="AC236" s="11">
        <v>3.9823472</v>
      </c>
      <c r="AD236" s="11">
        <v>3.9704761</v>
      </c>
      <c r="AE236" s="11">
        <v>3.9590434999999999</v>
      </c>
      <c r="AF236" s="11">
        <v>3.9480483</v>
      </c>
      <c r="AG236" s="11">
        <v>3.9374894999999999</v>
      </c>
      <c r="AH236" s="11">
        <v>3.9273661999999998</v>
      </c>
      <c r="AI236" s="11">
        <v>3.9176772999999998</v>
      </c>
      <c r="AJ236" s="11">
        <v>3.9084218000000002</v>
      </c>
      <c r="AK236" s="11">
        <v>3.8995988000000001</v>
      </c>
      <c r="AL236" s="11">
        <v>3.8912073</v>
      </c>
      <c r="AM236" s="11">
        <v>3.8832461</v>
      </c>
      <c r="AN236" s="11">
        <v>3.8757145</v>
      </c>
      <c r="AO236" s="11">
        <v>3.8686099</v>
      </c>
      <c r="AP236" s="11">
        <v>3.8619241</v>
      </c>
      <c r="AQ236" s="11">
        <v>3.8556473000000002</v>
      </c>
      <c r="AR236" s="11">
        <v>3.8497693000000002</v>
      </c>
      <c r="AS236" s="11">
        <v>3.8442802999999999</v>
      </c>
      <c r="AT236" s="11">
        <v>3.8391704999999998</v>
      </c>
      <c r="AU236" s="11">
        <v>3.8344296999999998</v>
      </c>
      <c r="AV236" s="11">
        <v>3.8300481</v>
      </c>
      <c r="AW236" s="11">
        <v>3.8260158999999998</v>
      </c>
      <c r="AX236" s="11">
        <v>3.8223229000000001</v>
      </c>
      <c r="AY236" s="11">
        <v>3.8189592999999999</v>
      </c>
      <c r="AZ236" s="11">
        <v>3.8159152000000001</v>
      </c>
      <c r="BA236" s="11">
        <v>3.8131819999999998</v>
      </c>
      <c r="BB236" s="11">
        <v>3.8107565000000001</v>
      </c>
      <c r="BC236" s="11">
        <v>3.8086376999999998</v>
      </c>
      <c r="BD236" s="11">
        <v>3.8068241</v>
      </c>
      <c r="BE236" s="11">
        <v>3.8053142000000002</v>
      </c>
      <c r="BF236" s="11">
        <v>3.8041070000000001</v>
      </c>
      <c r="BG236" s="11">
        <v>3.8032007999999999</v>
      </c>
      <c r="BH236" s="11">
        <v>3.8025945000000001</v>
      </c>
      <c r="BI236" s="11">
        <v>3.8022866999999998</v>
      </c>
      <c r="BJ236" s="11">
        <v>3.8022759000000002</v>
      </c>
      <c r="BK236" s="11">
        <v>3.8025609999999999</v>
      </c>
      <c r="BL236" s="11">
        <v>3.8031404000000002</v>
      </c>
      <c r="BM236" s="11">
        <v>3.8125390000000001</v>
      </c>
      <c r="BN236" s="11">
        <v>3.8310718000000001</v>
      </c>
    </row>
    <row r="237" spans="1:66" x14ac:dyDescent="0.25">
      <c r="A237" s="5">
        <f t="shared" si="3"/>
        <v>45611</v>
      </c>
      <c r="B237" t="s">
        <v>1060</v>
      </c>
      <c r="C237" s="3">
        <v>4.75</v>
      </c>
      <c r="D237" s="3">
        <v>4.7</v>
      </c>
      <c r="E237" s="11">
        <v>4.693511</v>
      </c>
      <c r="F237" s="11">
        <v>4.6294551999999998</v>
      </c>
      <c r="G237" s="11">
        <v>4.5510264999999999</v>
      </c>
      <c r="H237" s="11">
        <v>4.4652029999999998</v>
      </c>
      <c r="I237" s="11">
        <v>4.3822080000000003</v>
      </c>
      <c r="J237" s="11">
        <v>4.3079064000000002</v>
      </c>
      <c r="K237" s="11">
        <v>4.2455015999999999</v>
      </c>
      <c r="L237" s="11">
        <v>4.1962558999999997</v>
      </c>
      <c r="M237" s="11">
        <v>4.1590663000000001</v>
      </c>
      <c r="N237" s="11">
        <v>4.1321338000000001</v>
      </c>
      <c r="O237" s="11">
        <v>4.1131241000000003</v>
      </c>
      <c r="P237" s="11">
        <v>4.0994095000000002</v>
      </c>
      <c r="Q237" s="11">
        <v>4.0870977000000002</v>
      </c>
      <c r="R237" s="11">
        <v>4.0750693</v>
      </c>
      <c r="S237" s="11">
        <v>4.0631950000000003</v>
      </c>
      <c r="T237" s="11">
        <v>4.0513453999999998</v>
      </c>
      <c r="U237" s="11">
        <v>4.0393908999999999</v>
      </c>
      <c r="V237" s="11">
        <v>4.0272024000000002</v>
      </c>
      <c r="W237" s="11">
        <v>4.0147037000000001</v>
      </c>
      <c r="X237" s="11">
        <v>4.0020018000000004</v>
      </c>
      <c r="Y237" s="11">
        <v>3.9892439999999998</v>
      </c>
      <c r="Z237" s="11">
        <v>3.9765771000000001</v>
      </c>
      <c r="AA237" s="11">
        <v>3.9641476999999998</v>
      </c>
      <c r="AB237" s="11">
        <v>3.9521030000000001</v>
      </c>
      <c r="AC237" s="11">
        <v>3.9405646999999999</v>
      </c>
      <c r="AD237" s="11">
        <v>3.9295441000000002</v>
      </c>
      <c r="AE237" s="11">
        <v>3.9190223999999998</v>
      </c>
      <c r="AF237" s="11">
        <v>3.9089803000000001</v>
      </c>
      <c r="AG237" s="11">
        <v>3.8993985000000002</v>
      </c>
      <c r="AH237" s="11">
        <v>3.8902583000000002</v>
      </c>
      <c r="AI237" s="11">
        <v>3.8815404</v>
      </c>
      <c r="AJ237" s="11">
        <v>3.8732256</v>
      </c>
      <c r="AK237" s="11">
        <v>3.8652951</v>
      </c>
      <c r="AL237" s="11">
        <v>3.8577295</v>
      </c>
      <c r="AM237" s="11">
        <v>3.8505098000000002</v>
      </c>
      <c r="AN237" s="11">
        <v>3.8436170000000001</v>
      </c>
      <c r="AO237" s="11">
        <v>3.8370354</v>
      </c>
      <c r="AP237" s="11">
        <v>3.8307636</v>
      </c>
      <c r="AQ237" s="11">
        <v>3.8248039</v>
      </c>
      <c r="AR237" s="11">
        <v>3.8191582999999998</v>
      </c>
      <c r="AS237" s="11">
        <v>3.8138290000000001</v>
      </c>
      <c r="AT237" s="11">
        <v>3.8088182000000002</v>
      </c>
      <c r="AU237" s="11">
        <v>3.804128</v>
      </c>
      <c r="AV237" s="11">
        <v>3.7997603999999998</v>
      </c>
      <c r="AW237" s="11">
        <v>3.7957179000000001</v>
      </c>
      <c r="AX237" s="11">
        <v>3.7920023999999999</v>
      </c>
      <c r="AY237" s="11">
        <v>3.7886160000000002</v>
      </c>
      <c r="AZ237" s="11">
        <v>3.785561</v>
      </c>
      <c r="BA237" s="11">
        <v>3.7828390000000001</v>
      </c>
      <c r="BB237" s="11">
        <v>3.7804489000000001</v>
      </c>
      <c r="BC237" s="11">
        <v>3.7783891000000001</v>
      </c>
      <c r="BD237" s="11">
        <v>3.7766582</v>
      </c>
      <c r="BE237" s="11">
        <v>3.7752542999999998</v>
      </c>
      <c r="BF237" s="11">
        <v>3.7741758999999999</v>
      </c>
      <c r="BG237" s="11">
        <v>3.7734212999999999</v>
      </c>
      <c r="BH237" s="11">
        <v>3.7729889000000001</v>
      </c>
      <c r="BI237" s="11">
        <v>3.7728771999999999</v>
      </c>
      <c r="BJ237" s="11">
        <v>3.7730844000000001</v>
      </c>
      <c r="BK237" s="11">
        <v>3.773609</v>
      </c>
      <c r="BL237" s="11">
        <v>3.7744491999999998</v>
      </c>
      <c r="BM237" s="11">
        <v>3.7858328999999999</v>
      </c>
      <c r="BN237" s="11">
        <v>3.8069785999999999</v>
      </c>
    </row>
    <row r="238" spans="1:66" x14ac:dyDescent="0.25">
      <c r="A238" s="5">
        <f t="shared" si="3"/>
        <v>45614</v>
      </c>
      <c r="B238" t="s">
        <v>1061</v>
      </c>
      <c r="C238" s="3">
        <v>4.75</v>
      </c>
      <c r="D238" s="3">
        <v>4.7</v>
      </c>
      <c r="E238" s="11">
        <v>4.6931117000000002</v>
      </c>
      <c r="F238" s="11">
        <v>4.6259515000000002</v>
      </c>
      <c r="G238" s="11">
        <v>4.5466407000000002</v>
      </c>
      <c r="H238" s="11">
        <v>4.4629478999999996</v>
      </c>
      <c r="I238" s="11">
        <v>4.3836735999999998</v>
      </c>
      <c r="J238" s="11">
        <v>4.3134363999999996</v>
      </c>
      <c r="K238" s="11">
        <v>4.2543940999999998</v>
      </c>
      <c r="L238" s="11">
        <v>4.2069647999999997</v>
      </c>
      <c r="M238" s="11">
        <v>4.1700447</v>
      </c>
      <c r="N238" s="11">
        <v>4.1421270999999997</v>
      </c>
      <c r="O238" s="11">
        <v>4.1214474000000001</v>
      </c>
      <c r="P238" s="11">
        <v>4.1060131000000002</v>
      </c>
      <c r="Q238" s="11">
        <v>4.0935172</v>
      </c>
      <c r="R238" s="11">
        <v>4.0829836999999998</v>
      </c>
      <c r="S238" s="11">
        <v>4.0738196999999996</v>
      </c>
      <c r="T238" s="11">
        <v>4.0654317000000004</v>
      </c>
      <c r="U238" s="11">
        <v>4.0572264000000002</v>
      </c>
      <c r="V238" s="11">
        <v>4.0486107999999996</v>
      </c>
      <c r="W238" s="11">
        <v>4.0391374000000004</v>
      </c>
      <c r="X238" s="11">
        <v>4.0288617000000002</v>
      </c>
      <c r="Y238" s="11">
        <v>4.0179482000000002</v>
      </c>
      <c r="Z238" s="11">
        <v>4.0065607999999999</v>
      </c>
      <c r="AA238" s="11">
        <v>3.9948635000000001</v>
      </c>
      <c r="AB238" s="11">
        <v>3.9830209000000001</v>
      </c>
      <c r="AC238" s="11">
        <v>3.9711751</v>
      </c>
      <c r="AD238" s="11">
        <v>3.9593818000000001</v>
      </c>
      <c r="AE238" s="11">
        <v>3.9476751999999999</v>
      </c>
      <c r="AF238" s="11">
        <v>3.9360889000000001</v>
      </c>
      <c r="AG238" s="11">
        <v>3.9246569</v>
      </c>
      <c r="AH238" s="11">
        <v>3.9134134</v>
      </c>
      <c r="AI238" s="11">
        <v>3.9023922</v>
      </c>
      <c r="AJ238" s="11">
        <v>3.8916270000000002</v>
      </c>
      <c r="AK238" s="11">
        <v>3.8811521999999998</v>
      </c>
      <c r="AL238" s="11">
        <v>3.8710013999999999</v>
      </c>
      <c r="AM238" s="11">
        <v>3.8612085999999999</v>
      </c>
      <c r="AN238" s="11">
        <v>3.8518078999999998</v>
      </c>
      <c r="AO238" s="11">
        <v>3.8428274999999998</v>
      </c>
      <c r="AP238" s="11">
        <v>3.8342733999999998</v>
      </c>
      <c r="AQ238" s="11">
        <v>3.8261463</v>
      </c>
      <c r="AR238" s="11">
        <v>3.8184464999999999</v>
      </c>
      <c r="AS238" s="11">
        <v>3.8111744999999999</v>
      </c>
      <c r="AT238" s="11">
        <v>3.8043307999999998</v>
      </c>
      <c r="AU238" s="11">
        <v>3.7979159</v>
      </c>
      <c r="AV238" s="11">
        <v>3.7919301000000001</v>
      </c>
      <c r="AW238" s="11">
        <v>3.7863739999999999</v>
      </c>
      <c r="AX238" s="11">
        <v>3.7812481</v>
      </c>
      <c r="AY238" s="11">
        <v>3.7765528000000002</v>
      </c>
      <c r="AZ238" s="11">
        <v>3.7722886</v>
      </c>
      <c r="BA238" s="11">
        <v>3.7684552999999998</v>
      </c>
      <c r="BB238" s="11">
        <v>3.7650489999999999</v>
      </c>
      <c r="BC238" s="11">
        <v>3.7620646999999998</v>
      </c>
      <c r="BD238" s="11">
        <v>3.7594973</v>
      </c>
      <c r="BE238" s="11">
        <v>3.7573417999999998</v>
      </c>
      <c r="BF238" s="11">
        <v>3.7555930000000002</v>
      </c>
      <c r="BG238" s="11">
        <v>3.7542460000000002</v>
      </c>
      <c r="BH238" s="11">
        <v>3.7532956999999998</v>
      </c>
      <c r="BI238" s="11">
        <v>3.7527368999999999</v>
      </c>
      <c r="BJ238" s="11">
        <v>3.7525647000000002</v>
      </c>
      <c r="BK238" s="11">
        <v>3.7527740000000001</v>
      </c>
      <c r="BL238" s="11">
        <v>3.7533596999999999</v>
      </c>
      <c r="BM238" s="11">
        <v>3.7642954999999998</v>
      </c>
      <c r="BN238" s="11">
        <v>3.7862819000000001</v>
      </c>
    </row>
    <row r="239" spans="1:66" x14ac:dyDescent="0.25">
      <c r="A239" s="5">
        <f t="shared" si="3"/>
        <v>45615</v>
      </c>
      <c r="B239" t="s">
        <v>1062</v>
      </c>
      <c r="C239" s="3">
        <v>4.75</v>
      </c>
      <c r="D239" s="3">
        <v>4.7</v>
      </c>
      <c r="E239" s="11">
        <v>4.6927336999999998</v>
      </c>
      <c r="F239" s="11">
        <v>4.6242158</v>
      </c>
      <c r="G239" s="11">
        <v>4.5436183000000003</v>
      </c>
      <c r="H239" s="11">
        <v>4.4581280000000003</v>
      </c>
      <c r="I239" s="11">
        <v>4.3761327000000003</v>
      </c>
      <c r="J239" s="11">
        <v>4.3027683999999997</v>
      </c>
      <c r="K239" s="11">
        <v>4.2413977999999997</v>
      </c>
      <c r="L239" s="11">
        <v>4.1930231999999998</v>
      </c>
      <c r="M239" s="11">
        <v>4.1571667000000003</v>
      </c>
      <c r="N239" s="11">
        <v>4.1319261999999997</v>
      </c>
      <c r="O239" s="11">
        <v>4.1151229000000003</v>
      </c>
      <c r="P239" s="11">
        <v>4.1041032</v>
      </c>
      <c r="Q239" s="11">
        <v>4.0950499000000002</v>
      </c>
      <c r="R239" s="11">
        <v>4.0867509000000002</v>
      </c>
      <c r="S239" s="11">
        <v>4.0787721000000001</v>
      </c>
      <c r="T239" s="11">
        <v>4.0706787999999996</v>
      </c>
      <c r="U239" s="11">
        <v>4.0620364999999996</v>
      </c>
      <c r="V239" s="11">
        <v>4.0524108999999999</v>
      </c>
      <c r="W239" s="11">
        <v>4.0415032000000002</v>
      </c>
      <c r="X239" s="11">
        <v>4.0294825000000003</v>
      </c>
      <c r="Y239" s="11">
        <v>4.0166193000000003</v>
      </c>
      <c r="Z239" s="11">
        <v>4.0031837000000001</v>
      </c>
      <c r="AA239" s="11">
        <v>3.9894455999999998</v>
      </c>
      <c r="AB239" s="11">
        <v>3.9756757</v>
      </c>
      <c r="AC239" s="11">
        <v>3.9621018000000001</v>
      </c>
      <c r="AD239" s="11">
        <v>3.9487833000000001</v>
      </c>
      <c r="AE239" s="11">
        <v>3.9357376999999998</v>
      </c>
      <c r="AF239" s="11">
        <v>3.9229821999999999</v>
      </c>
      <c r="AG239" s="11">
        <v>3.9105340000000002</v>
      </c>
      <c r="AH239" s="11">
        <v>3.8984106999999999</v>
      </c>
      <c r="AI239" s="11">
        <v>3.8866293999999999</v>
      </c>
      <c r="AJ239" s="11">
        <v>3.8752073</v>
      </c>
      <c r="AK239" s="11">
        <v>3.8641621000000002</v>
      </c>
      <c r="AL239" s="11">
        <v>3.8535108999999999</v>
      </c>
      <c r="AM239" s="11">
        <v>3.8432708</v>
      </c>
      <c r="AN239" s="11">
        <v>3.8334595</v>
      </c>
      <c r="AO239" s="11">
        <v>3.8240908999999998</v>
      </c>
      <c r="AP239" s="11">
        <v>3.8151665000000001</v>
      </c>
      <c r="AQ239" s="11">
        <v>3.8066846999999999</v>
      </c>
      <c r="AR239" s="11">
        <v>3.7986437</v>
      </c>
      <c r="AS239" s="11">
        <v>3.7910419000000002</v>
      </c>
      <c r="AT239" s="11">
        <v>3.7838775999999998</v>
      </c>
      <c r="AU239" s="11">
        <v>3.7771490999999999</v>
      </c>
      <c r="AV239" s="11">
        <v>3.7708547000000001</v>
      </c>
      <c r="AW239" s="11">
        <v>3.7649927000000001</v>
      </c>
      <c r="AX239" s="11">
        <v>3.7595614999999998</v>
      </c>
      <c r="AY239" s="11">
        <v>3.7545592999999999</v>
      </c>
      <c r="AZ239" s="11">
        <v>3.7499845000000001</v>
      </c>
      <c r="BA239" s="11">
        <v>3.7458350999999999</v>
      </c>
      <c r="BB239" s="11">
        <v>3.7421079000000002</v>
      </c>
      <c r="BC239" s="11">
        <v>3.7387994</v>
      </c>
      <c r="BD239" s="11">
        <v>3.7359059999999999</v>
      </c>
      <c r="BE239" s="11">
        <v>3.7334241000000001</v>
      </c>
      <c r="BF239" s="11">
        <v>3.7313502000000001</v>
      </c>
      <c r="BG239" s="11">
        <v>3.7296806999999998</v>
      </c>
      <c r="BH239" s="11">
        <v>3.7284120999999999</v>
      </c>
      <c r="BI239" s="11">
        <v>3.7275407999999999</v>
      </c>
      <c r="BJ239" s="11">
        <v>3.7270631999999999</v>
      </c>
      <c r="BK239" s="11">
        <v>3.7269757000000001</v>
      </c>
      <c r="BL239" s="11">
        <v>3.7272748</v>
      </c>
      <c r="BM239" s="11">
        <v>3.7367175000000001</v>
      </c>
      <c r="BN239" s="11">
        <v>3.7575352</v>
      </c>
    </row>
    <row r="240" spans="1:66" x14ac:dyDescent="0.25">
      <c r="A240" s="5">
        <f t="shared" si="3"/>
        <v>45616</v>
      </c>
      <c r="B240" t="s">
        <v>1063</v>
      </c>
      <c r="C240" s="3">
        <v>4.75</v>
      </c>
      <c r="D240" s="3">
        <v>4.7</v>
      </c>
      <c r="E240" s="11">
        <v>4.6948490999999999</v>
      </c>
      <c r="F240" s="11">
        <v>4.6321503999999996</v>
      </c>
      <c r="G240" s="11">
        <v>4.5547792999999999</v>
      </c>
      <c r="H240" s="11">
        <v>4.4704195999999996</v>
      </c>
      <c r="I240" s="11">
        <v>4.3878678000000004</v>
      </c>
      <c r="J240" s="11">
        <v>4.3123782000000004</v>
      </c>
      <c r="K240" s="11">
        <v>4.2475414999999996</v>
      </c>
      <c r="L240" s="11">
        <v>4.1949215999999998</v>
      </c>
      <c r="M240" s="11">
        <v>4.1545179000000001</v>
      </c>
      <c r="N240" s="11">
        <v>4.1251553999999997</v>
      </c>
      <c r="O240" s="11">
        <v>4.1047079999999996</v>
      </c>
      <c r="P240" s="11">
        <v>4.0908096</v>
      </c>
      <c r="Q240" s="11">
        <v>4.0795298000000004</v>
      </c>
      <c r="R240" s="11">
        <v>4.0695663</v>
      </c>
      <c r="S240" s="11">
        <v>4.0604258</v>
      </c>
      <c r="T240" s="11">
        <v>4.0516148999999997</v>
      </c>
      <c r="U240" s="11">
        <v>4.0426399000000002</v>
      </c>
      <c r="V240" s="11">
        <v>4.0330076000000004</v>
      </c>
      <c r="W240" s="11">
        <v>4.0223608000000004</v>
      </c>
      <c r="X240" s="11">
        <v>4.0108129000000003</v>
      </c>
      <c r="Y240" s="11">
        <v>3.9985792999999998</v>
      </c>
      <c r="Z240" s="11">
        <v>3.9858747000000001</v>
      </c>
      <c r="AA240" s="11">
        <v>3.9729139999999998</v>
      </c>
      <c r="AB240" s="11">
        <v>3.9599126</v>
      </c>
      <c r="AC240" s="11">
        <v>3.9470543</v>
      </c>
      <c r="AD240" s="11">
        <v>3.9343990999999998</v>
      </c>
      <c r="AE240" s="11">
        <v>3.9219765999999998</v>
      </c>
      <c r="AF240" s="11">
        <v>3.9098158000000001</v>
      </c>
      <c r="AG240" s="11">
        <v>3.8979455999999999</v>
      </c>
      <c r="AH240" s="11">
        <v>3.8863957</v>
      </c>
      <c r="AI240" s="11">
        <v>3.8751951</v>
      </c>
      <c r="AJ240" s="11">
        <v>3.8643727000000001</v>
      </c>
      <c r="AK240" s="11">
        <v>3.8539582000000001</v>
      </c>
      <c r="AL240" s="11">
        <v>3.8439804</v>
      </c>
      <c r="AM240" s="11">
        <v>3.8344686000000001</v>
      </c>
      <c r="AN240" s="11">
        <v>3.8254522</v>
      </c>
      <c r="AO240" s="11">
        <v>3.8169553999999999</v>
      </c>
      <c r="AP240" s="11">
        <v>3.8089795999999998</v>
      </c>
      <c r="AQ240" s="11">
        <v>3.8015194000000001</v>
      </c>
      <c r="AR240" s="11">
        <v>3.7945690999999999</v>
      </c>
      <c r="AS240" s="11">
        <v>3.7881230000000001</v>
      </c>
      <c r="AT240" s="11">
        <v>3.7821756</v>
      </c>
      <c r="AU240" s="11">
        <v>3.7767213000000002</v>
      </c>
      <c r="AV240" s="11">
        <v>3.7717543999999998</v>
      </c>
      <c r="AW240" s="11">
        <v>3.7672694</v>
      </c>
      <c r="AX240" s="11">
        <v>3.7632606000000002</v>
      </c>
      <c r="AY240" s="11">
        <v>3.7597225000000001</v>
      </c>
      <c r="AZ240" s="11">
        <v>3.7566494000000001</v>
      </c>
      <c r="BA240" s="11">
        <v>3.7540349000000002</v>
      </c>
      <c r="BB240" s="11">
        <v>3.7518690000000001</v>
      </c>
      <c r="BC240" s="11">
        <v>3.7501408000000001</v>
      </c>
      <c r="BD240" s="11">
        <v>3.7488391999999999</v>
      </c>
      <c r="BE240" s="11">
        <v>3.7479532999999998</v>
      </c>
      <c r="BF240" s="11">
        <v>3.7474720000000001</v>
      </c>
      <c r="BG240" s="11">
        <v>3.7473844999999999</v>
      </c>
      <c r="BH240" s="11">
        <v>3.7476796999999999</v>
      </c>
      <c r="BI240" s="11">
        <v>3.7483466000000001</v>
      </c>
      <c r="BJ240" s="11">
        <v>3.7493742000000001</v>
      </c>
      <c r="BK240" s="11">
        <v>3.7507516000000001</v>
      </c>
      <c r="BL240" s="11">
        <v>3.7524677999999998</v>
      </c>
      <c r="BM240" s="11">
        <v>3.7692350000000001</v>
      </c>
      <c r="BN240" s="11">
        <v>3.7952533000000002</v>
      </c>
    </row>
    <row r="241" spans="1:66" x14ac:dyDescent="0.25">
      <c r="A241" s="5">
        <f t="shared" si="3"/>
        <v>45617</v>
      </c>
      <c r="B241" t="s">
        <v>1064</v>
      </c>
      <c r="C241" s="3">
        <v>4.75</v>
      </c>
      <c r="D241" s="3">
        <v>4.7</v>
      </c>
      <c r="E241" s="11">
        <v>4.6935298999999997</v>
      </c>
      <c r="F241" s="11">
        <v>4.6295305999999998</v>
      </c>
      <c r="G241" s="11">
        <v>4.5486509000000002</v>
      </c>
      <c r="H241" s="11">
        <v>4.4595655000000001</v>
      </c>
      <c r="I241" s="11">
        <v>4.3720359999999996</v>
      </c>
      <c r="J241" s="11">
        <v>4.2921633999999997</v>
      </c>
      <c r="K241" s="11">
        <v>4.2236817999999996</v>
      </c>
      <c r="L241" s="11">
        <v>4.1683187999999998</v>
      </c>
      <c r="M241" s="11">
        <v>4.1256206000000004</v>
      </c>
      <c r="N241" s="11">
        <v>4.0943139999999998</v>
      </c>
      <c r="O241" s="11">
        <v>4.0721679000000002</v>
      </c>
      <c r="P241" s="11">
        <v>4.0565853000000001</v>
      </c>
      <c r="Q241" s="11">
        <v>4.0436174999999999</v>
      </c>
      <c r="R241" s="11">
        <v>4.0319608999999996</v>
      </c>
      <c r="S241" s="11">
        <v>4.0211081000000002</v>
      </c>
      <c r="T241" s="11">
        <v>4.0105513000000004</v>
      </c>
      <c r="U241" s="11">
        <v>3.9997829999999999</v>
      </c>
      <c r="V241" s="11">
        <v>3.9882957000000001</v>
      </c>
      <c r="W241" s="11">
        <v>3.9757370999999999</v>
      </c>
      <c r="X241" s="11">
        <v>3.9622915000000001</v>
      </c>
      <c r="Y241" s="11">
        <v>3.9482593000000001</v>
      </c>
      <c r="Z241" s="11">
        <v>3.9339401999999999</v>
      </c>
      <c r="AA241" s="11">
        <v>3.9196342</v>
      </c>
      <c r="AB241" s="11">
        <v>3.9056415000000002</v>
      </c>
      <c r="AC241" s="11">
        <v>3.8922203999999998</v>
      </c>
      <c r="AD241" s="11">
        <v>3.8794254000000001</v>
      </c>
      <c r="AE241" s="11">
        <v>3.8672499999999999</v>
      </c>
      <c r="AF241" s="11">
        <v>3.8556868999999998</v>
      </c>
      <c r="AG241" s="11">
        <v>3.8447287999999999</v>
      </c>
      <c r="AH241" s="11">
        <v>3.8343691</v>
      </c>
      <c r="AI241" s="11">
        <v>3.8246006000000001</v>
      </c>
      <c r="AJ241" s="11">
        <v>3.8154159999999999</v>
      </c>
      <c r="AK241" s="11">
        <v>3.8068086000000001</v>
      </c>
      <c r="AL241" s="11">
        <v>3.7987711000000002</v>
      </c>
      <c r="AM241" s="11">
        <v>3.7912965000000001</v>
      </c>
      <c r="AN241" s="11">
        <v>3.7843779</v>
      </c>
      <c r="AO241" s="11">
        <v>3.7780065</v>
      </c>
      <c r="AP241" s="11">
        <v>3.7721662999999999</v>
      </c>
      <c r="AQ241" s="11">
        <v>3.7668395000000001</v>
      </c>
      <c r="AR241" s="11">
        <v>3.7620079999999998</v>
      </c>
      <c r="AS241" s="11">
        <v>3.7576537999999999</v>
      </c>
      <c r="AT241" s="11">
        <v>3.7537590999999999</v>
      </c>
      <c r="AU241" s="11">
        <v>3.7503058</v>
      </c>
      <c r="AV241" s="11">
        <v>3.7472761000000001</v>
      </c>
      <c r="AW241" s="11">
        <v>3.7446519</v>
      </c>
      <c r="AX241" s="11">
        <v>3.7424154000000001</v>
      </c>
      <c r="AY241" s="11">
        <v>3.7405484000000002</v>
      </c>
      <c r="AZ241" s="11">
        <v>3.7390332000000002</v>
      </c>
      <c r="BA241" s="11">
        <v>3.7378536000000002</v>
      </c>
      <c r="BB241" s="11">
        <v>3.7370019000000001</v>
      </c>
      <c r="BC241" s="11">
        <v>3.7364727000000002</v>
      </c>
      <c r="BD241" s="11">
        <v>3.7362603999999999</v>
      </c>
      <c r="BE241" s="11">
        <v>3.7363597999999998</v>
      </c>
      <c r="BF241" s="11">
        <v>3.7367651999999998</v>
      </c>
      <c r="BG241" s="11">
        <v>3.7374714</v>
      </c>
      <c r="BH241" s="11">
        <v>3.7384729000000001</v>
      </c>
      <c r="BI241" s="11">
        <v>3.7397642000000002</v>
      </c>
      <c r="BJ241" s="11">
        <v>3.7413398</v>
      </c>
      <c r="BK241" s="11">
        <v>3.7431945</v>
      </c>
      <c r="BL241" s="11">
        <v>3.7453226000000002</v>
      </c>
      <c r="BM241" s="11">
        <v>3.7634477999999998</v>
      </c>
      <c r="BN241" s="11">
        <v>3.7895444</v>
      </c>
    </row>
    <row r="242" spans="1:66" x14ac:dyDescent="0.25">
      <c r="A242" s="5">
        <f t="shared" si="3"/>
        <v>45618</v>
      </c>
      <c r="B242" t="s">
        <v>1065</v>
      </c>
      <c r="C242" s="3">
        <v>4.75</v>
      </c>
      <c r="D242" s="3">
        <v>4.7</v>
      </c>
      <c r="E242" s="11">
        <v>4.6878295000000003</v>
      </c>
      <c r="F242" s="11">
        <v>4.6094486000000003</v>
      </c>
      <c r="G242" s="11">
        <v>4.5164118999999996</v>
      </c>
      <c r="H242" s="11">
        <v>4.4191577000000004</v>
      </c>
      <c r="I242" s="11">
        <v>4.3256477999999996</v>
      </c>
      <c r="J242" s="11">
        <v>4.2408375999999999</v>
      </c>
      <c r="K242" s="11">
        <v>4.1690468999999997</v>
      </c>
      <c r="L242" s="11">
        <v>4.1122842000000004</v>
      </c>
      <c r="M242" s="11">
        <v>4.0695820999999999</v>
      </c>
      <c r="N242" s="11">
        <v>4.0389711999999998</v>
      </c>
      <c r="O242" s="11">
        <v>4.017684</v>
      </c>
      <c r="P242" s="11">
        <v>4.0025959999999996</v>
      </c>
      <c r="Q242" s="11">
        <v>3.9892479999999999</v>
      </c>
      <c r="R242" s="11">
        <v>3.9763670000000002</v>
      </c>
      <c r="S242" s="11">
        <v>3.9638076999999998</v>
      </c>
      <c r="T242" s="11">
        <v>3.9514247999999998</v>
      </c>
      <c r="U242" s="11">
        <v>3.9390730999999999</v>
      </c>
      <c r="V242" s="11">
        <v>3.9266076000000001</v>
      </c>
      <c r="W242" s="11">
        <v>3.9139379999999999</v>
      </c>
      <c r="X242" s="11">
        <v>3.9011638999999998</v>
      </c>
      <c r="Y242" s="11">
        <v>3.8884262000000001</v>
      </c>
      <c r="Z242" s="11">
        <v>3.8758653000000001</v>
      </c>
      <c r="AA242" s="11">
        <v>3.8636216999999999</v>
      </c>
      <c r="AB242" s="11">
        <v>3.8518363999999998</v>
      </c>
      <c r="AC242" s="11">
        <v>3.8406253000000001</v>
      </c>
      <c r="AD242" s="11">
        <v>3.8299957999999998</v>
      </c>
      <c r="AE242" s="11">
        <v>3.8199258999999999</v>
      </c>
      <c r="AF242" s="11">
        <v>3.8103932999999999</v>
      </c>
      <c r="AG242" s="11">
        <v>3.8013756000000001</v>
      </c>
      <c r="AH242" s="11">
        <v>3.7928506</v>
      </c>
      <c r="AI242" s="11">
        <v>3.784796</v>
      </c>
      <c r="AJ242" s="11">
        <v>3.7771895</v>
      </c>
      <c r="AK242" s="11">
        <v>3.7700087999999998</v>
      </c>
      <c r="AL242" s="11">
        <v>3.7632317</v>
      </c>
      <c r="AM242" s="11">
        <v>3.7568358000000002</v>
      </c>
      <c r="AN242" s="11">
        <v>3.7507990000000002</v>
      </c>
      <c r="AO242" s="11">
        <v>3.7451023000000001</v>
      </c>
      <c r="AP242" s="11">
        <v>3.7397404999999999</v>
      </c>
      <c r="AQ242" s="11">
        <v>3.7347120999999999</v>
      </c>
      <c r="AR242" s="11">
        <v>3.7300152</v>
      </c>
      <c r="AS242" s="11">
        <v>3.7256480999999999</v>
      </c>
      <c r="AT242" s="11">
        <v>3.7216090999999998</v>
      </c>
      <c r="AU242" s="11">
        <v>3.7178966</v>
      </c>
      <c r="AV242" s="11">
        <v>3.7145087000000001</v>
      </c>
      <c r="AW242" s="11">
        <v>3.7114438000000001</v>
      </c>
      <c r="AX242" s="11">
        <v>3.7087001000000002</v>
      </c>
      <c r="AY242" s="11">
        <v>3.7062759000000001</v>
      </c>
      <c r="AZ242" s="11">
        <v>3.7041694999999999</v>
      </c>
      <c r="BA242" s="11">
        <v>3.7023787000000001</v>
      </c>
      <c r="BB242" s="11">
        <v>3.7008990000000002</v>
      </c>
      <c r="BC242" s="11">
        <v>3.6997252</v>
      </c>
      <c r="BD242" s="11">
        <v>3.6988520999999999</v>
      </c>
      <c r="BE242" s="11">
        <v>3.6982746999999998</v>
      </c>
      <c r="BF242" s="11">
        <v>3.6979879000000002</v>
      </c>
      <c r="BG242" s="11">
        <v>3.6979864</v>
      </c>
      <c r="BH242" s="11">
        <v>3.6982651</v>
      </c>
      <c r="BI242" s="11">
        <v>3.6988189999999999</v>
      </c>
      <c r="BJ242" s="11">
        <v>3.6996427999999999</v>
      </c>
      <c r="BK242" s="11">
        <v>3.7007314</v>
      </c>
      <c r="BL242" s="11">
        <v>3.7020797999999999</v>
      </c>
      <c r="BM242" s="11">
        <v>3.7153425000000002</v>
      </c>
      <c r="BN242" s="11">
        <v>3.7367007000000001</v>
      </c>
    </row>
    <row r="243" spans="1:66" x14ac:dyDescent="0.25">
      <c r="A243" s="5">
        <f t="shared" si="3"/>
        <v>45621</v>
      </c>
      <c r="B243" t="s">
        <v>1066</v>
      </c>
      <c r="C243" s="3">
        <v>4.75</v>
      </c>
      <c r="D243" s="3">
        <v>4.7</v>
      </c>
      <c r="E243" s="11">
        <v>4.6849340000000002</v>
      </c>
      <c r="F243" s="11">
        <v>4.6072598999999999</v>
      </c>
      <c r="G243" s="11">
        <v>4.5146860999999996</v>
      </c>
      <c r="H243" s="11">
        <v>4.4197699999999998</v>
      </c>
      <c r="I243" s="11">
        <v>4.3306338999999996</v>
      </c>
      <c r="J243" s="11">
        <v>4.2512525999999999</v>
      </c>
      <c r="K243" s="11">
        <v>4.1833897999999996</v>
      </c>
      <c r="L243" s="11">
        <v>4.1275300000000001</v>
      </c>
      <c r="M243" s="11">
        <v>4.0827720999999997</v>
      </c>
      <c r="N243" s="11">
        <v>4.0476697000000001</v>
      </c>
      <c r="O243" s="11">
        <v>4.0207004</v>
      </c>
      <c r="P243" s="11">
        <v>3.9999007</v>
      </c>
      <c r="Q243" s="11">
        <v>3.9827937000000002</v>
      </c>
      <c r="R243" s="11">
        <v>3.9683050999999998</v>
      </c>
      <c r="S243" s="11">
        <v>3.9557739999999999</v>
      </c>
      <c r="T243" s="11">
        <v>3.9445386999999998</v>
      </c>
      <c r="U243" s="11">
        <v>3.9339376000000001</v>
      </c>
      <c r="V243" s="11">
        <v>3.9233096999999999</v>
      </c>
      <c r="W243" s="11">
        <v>3.9121370999999998</v>
      </c>
      <c r="X243" s="11">
        <v>3.9004485999999998</v>
      </c>
      <c r="Y243" s="11">
        <v>3.8884037999999999</v>
      </c>
      <c r="Z243" s="11">
        <v>3.8761618000000002</v>
      </c>
      <c r="AA243" s="11">
        <v>3.8638818000000001</v>
      </c>
      <c r="AB243" s="11">
        <v>3.8517233000000002</v>
      </c>
      <c r="AC243" s="11">
        <v>3.8398203</v>
      </c>
      <c r="AD243" s="11">
        <v>3.8282067</v>
      </c>
      <c r="AE243" s="11">
        <v>3.8168918000000001</v>
      </c>
      <c r="AF243" s="11">
        <v>3.8058844000000001</v>
      </c>
      <c r="AG243" s="11">
        <v>3.7951933000000002</v>
      </c>
      <c r="AH243" s="11">
        <v>3.7848278999999998</v>
      </c>
      <c r="AI243" s="11">
        <v>3.7747969000000001</v>
      </c>
      <c r="AJ243" s="11">
        <v>3.7651091999999999</v>
      </c>
      <c r="AK243" s="11">
        <v>3.7557741</v>
      </c>
      <c r="AL243" s="11">
        <v>3.7468002999999999</v>
      </c>
      <c r="AM243" s="11">
        <v>3.7381967</v>
      </c>
      <c r="AN243" s="11">
        <v>3.7299726</v>
      </c>
      <c r="AO243" s="11">
        <v>3.7221346</v>
      </c>
      <c r="AP243" s="11">
        <v>3.7146800999999998</v>
      </c>
      <c r="AQ243" s="11">
        <v>3.7076047000000001</v>
      </c>
      <c r="AR243" s="11">
        <v>3.7009036000000002</v>
      </c>
      <c r="AS243" s="11">
        <v>3.6945720999999998</v>
      </c>
      <c r="AT243" s="11">
        <v>3.6886057999999999</v>
      </c>
      <c r="AU243" s="11">
        <v>3.6829998000000002</v>
      </c>
      <c r="AV243" s="11">
        <v>3.6777495</v>
      </c>
      <c r="AW243" s="11">
        <v>3.6728504000000002</v>
      </c>
      <c r="AX243" s="11">
        <v>3.6682975999999998</v>
      </c>
      <c r="AY243" s="11">
        <v>3.6640866000000001</v>
      </c>
      <c r="AZ243" s="11">
        <v>3.6602127000000002</v>
      </c>
      <c r="BA243" s="11">
        <v>3.6566719999999999</v>
      </c>
      <c r="BB243" s="11">
        <v>3.6534646999999998</v>
      </c>
      <c r="BC243" s="11">
        <v>3.6505920999999999</v>
      </c>
      <c r="BD243" s="11">
        <v>3.6480559000000001</v>
      </c>
      <c r="BE243" s="11">
        <v>3.6458575</v>
      </c>
      <c r="BF243" s="11">
        <v>3.6439982999999998</v>
      </c>
      <c r="BG243" s="11">
        <v>3.6424799999999999</v>
      </c>
      <c r="BH243" s="11">
        <v>3.6413039</v>
      </c>
      <c r="BI243" s="11">
        <v>3.6404714999999999</v>
      </c>
      <c r="BJ243" s="11">
        <v>3.6399843000000001</v>
      </c>
      <c r="BK243" s="11">
        <v>3.6398438999999998</v>
      </c>
      <c r="BL243" s="11">
        <v>3.6400516999999999</v>
      </c>
      <c r="BM243" s="11">
        <v>3.6484068999999999</v>
      </c>
      <c r="BN243" s="11">
        <v>3.6679116</v>
      </c>
    </row>
    <row r="244" spans="1:66" x14ac:dyDescent="0.25">
      <c r="A244" s="5">
        <f t="shared" si="3"/>
        <v>45622</v>
      </c>
      <c r="B244" t="s">
        <v>1067</v>
      </c>
      <c r="C244" s="3">
        <v>4.75</v>
      </c>
      <c r="D244" s="3">
        <v>4.7</v>
      </c>
      <c r="E244" s="11">
        <v>4.6839741999999998</v>
      </c>
      <c r="F244" s="11">
        <v>4.6039754999999998</v>
      </c>
      <c r="G244" s="11">
        <v>4.5111309000000004</v>
      </c>
      <c r="H244" s="11">
        <v>4.4172950000000002</v>
      </c>
      <c r="I244" s="11">
        <v>4.3289103000000004</v>
      </c>
      <c r="J244" s="11">
        <v>4.2491637999999998</v>
      </c>
      <c r="K244" s="11">
        <v>4.1807385000000004</v>
      </c>
      <c r="L244" s="11">
        <v>4.1246615000000002</v>
      </c>
      <c r="M244" s="11">
        <v>4.0808933999999999</v>
      </c>
      <c r="N244" s="11">
        <v>4.0480124000000002</v>
      </c>
      <c r="O244" s="11">
        <v>4.0241528999999998</v>
      </c>
      <c r="P244" s="11">
        <v>4.0068612999999997</v>
      </c>
      <c r="Q244" s="11">
        <v>3.9927448000000001</v>
      </c>
      <c r="R244" s="11">
        <v>3.9805632000000002</v>
      </c>
      <c r="S244" s="11">
        <v>3.9697146999999999</v>
      </c>
      <c r="T244" s="11">
        <v>3.9595970999999999</v>
      </c>
      <c r="U244" s="11">
        <v>3.9496080999999998</v>
      </c>
      <c r="V244" s="11">
        <v>3.9391457000000001</v>
      </c>
      <c r="W244" s="11">
        <v>3.9277620999999998</v>
      </c>
      <c r="X244" s="11">
        <v>3.9155413000000001</v>
      </c>
      <c r="Y244" s="11">
        <v>3.9026828999999998</v>
      </c>
      <c r="Z244" s="11">
        <v>3.8893859000000002</v>
      </c>
      <c r="AA244" s="11">
        <v>3.8758492000000002</v>
      </c>
      <c r="AB244" s="11">
        <v>3.8622722999999999</v>
      </c>
      <c r="AC244" s="11">
        <v>3.8488254999999998</v>
      </c>
      <c r="AD244" s="11">
        <v>3.8355640000000002</v>
      </c>
      <c r="AE244" s="11">
        <v>3.8225150000000001</v>
      </c>
      <c r="AF244" s="11">
        <v>3.8097048999999998</v>
      </c>
      <c r="AG244" s="11">
        <v>3.7971604999999999</v>
      </c>
      <c r="AH244" s="11">
        <v>3.7849086999999999</v>
      </c>
      <c r="AI244" s="11">
        <v>3.7729761000000002</v>
      </c>
      <c r="AJ244" s="11">
        <v>3.7613894000000001</v>
      </c>
      <c r="AK244" s="11">
        <v>3.7501755000000001</v>
      </c>
      <c r="AL244" s="11">
        <v>3.7393610000000002</v>
      </c>
      <c r="AM244" s="11">
        <v>3.7289726999999999</v>
      </c>
      <c r="AN244" s="11">
        <v>3.7190373000000001</v>
      </c>
      <c r="AO244" s="11">
        <v>3.7095767999999998</v>
      </c>
      <c r="AP244" s="11">
        <v>3.7005933999999998</v>
      </c>
      <c r="AQ244" s="11">
        <v>3.6920845999999998</v>
      </c>
      <c r="AR244" s="11">
        <v>3.6840481</v>
      </c>
      <c r="AS244" s="11">
        <v>3.6764811000000002</v>
      </c>
      <c r="AT244" s="11">
        <v>3.6693812000000001</v>
      </c>
      <c r="AU244" s="11">
        <v>3.6627459999999998</v>
      </c>
      <c r="AV244" s="11">
        <v>3.6565729</v>
      </c>
      <c r="AW244" s="11">
        <v>3.6508593999999999</v>
      </c>
      <c r="AX244" s="11">
        <v>3.6456029000000001</v>
      </c>
      <c r="AY244" s="11">
        <v>3.6408010000000002</v>
      </c>
      <c r="AZ244" s="11">
        <v>3.6364512000000002</v>
      </c>
      <c r="BA244" s="11">
        <v>3.6325506000000001</v>
      </c>
      <c r="BB244" s="11">
        <v>3.6290944999999999</v>
      </c>
      <c r="BC244" s="11">
        <v>3.6260778999999999</v>
      </c>
      <c r="BD244" s="11">
        <v>3.6234955000000002</v>
      </c>
      <c r="BE244" s="11">
        <v>3.6213422</v>
      </c>
      <c r="BF244" s="11">
        <v>3.6196128999999999</v>
      </c>
      <c r="BG244" s="11">
        <v>3.6183024000000001</v>
      </c>
      <c r="BH244" s="11">
        <v>3.6174054999999998</v>
      </c>
      <c r="BI244" s="11">
        <v>3.6169169999999999</v>
      </c>
      <c r="BJ244" s="11">
        <v>3.6168319000000002</v>
      </c>
      <c r="BK244" s="11">
        <v>3.6171449999999998</v>
      </c>
      <c r="BL244" s="11">
        <v>3.6178511000000002</v>
      </c>
      <c r="BM244" s="11">
        <v>3.6298335000000002</v>
      </c>
      <c r="BN244" s="11">
        <v>3.6533389999999999</v>
      </c>
    </row>
    <row r="245" spans="1:66" x14ac:dyDescent="0.25">
      <c r="A245" s="5">
        <f t="shared" si="3"/>
        <v>45623</v>
      </c>
      <c r="B245" t="s">
        <v>1068</v>
      </c>
      <c r="C245" s="3">
        <v>4.75</v>
      </c>
      <c r="D245" s="3">
        <v>4.7</v>
      </c>
      <c r="E245" s="11">
        <v>4.6829096000000003</v>
      </c>
      <c r="F245" s="11">
        <v>4.6036427</v>
      </c>
      <c r="G245" s="11">
        <v>4.5124148000000002</v>
      </c>
      <c r="H245" s="11">
        <v>4.4203302999999998</v>
      </c>
      <c r="I245" s="11">
        <v>4.3329955</v>
      </c>
      <c r="J245" s="11">
        <v>4.2535679999999996</v>
      </c>
      <c r="K245" s="11">
        <v>4.1849525999999999</v>
      </c>
      <c r="L245" s="11">
        <v>4.1287900000000004</v>
      </c>
      <c r="M245" s="11">
        <v>4.0853216000000003</v>
      </c>
      <c r="N245" s="11">
        <v>4.0533675999999996</v>
      </c>
      <c r="O245" s="11">
        <v>4.0305492999999997</v>
      </c>
      <c r="P245" s="11">
        <v>4.0142500999999999</v>
      </c>
      <c r="Q245" s="11">
        <v>4.0003957999999997</v>
      </c>
      <c r="R245" s="11">
        <v>3.9876692</v>
      </c>
      <c r="S245" s="11">
        <v>3.9755902999999999</v>
      </c>
      <c r="T245" s="11">
        <v>3.9636786000000002</v>
      </c>
      <c r="U245" s="11">
        <v>3.9514539000000002</v>
      </c>
      <c r="V245" s="11">
        <v>3.9384361000000001</v>
      </c>
      <c r="W245" s="11">
        <v>3.9242851999999999</v>
      </c>
      <c r="X245" s="11">
        <v>3.9091455000000002</v>
      </c>
      <c r="Y245" s="11">
        <v>3.8932663999999999</v>
      </c>
      <c r="Z245" s="11">
        <v>3.8768967000000001</v>
      </c>
      <c r="AA245" s="11">
        <v>3.8602850000000002</v>
      </c>
      <c r="AB245" s="11">
        <v>3.8436807000000002</v>
      </c>
      <c r="AC245" s="11">
        <v>3.8272959000000002</v>
      </c>
      <c r="AD245" s="11">
        <v>3.8111958000000001</v>
      </c>
      <c r="AE245" s="11">
        <v>3.7954097</v>
      </c>
      <c r="AF245" s="11">
        <v>3.7799659999999999</v>
      </c>
      <c r="AG245" s="11">
        <v>3.7648934000000001</v>
      </c>
      <c r="AH245" s="11">
        <v>3.7502209999999998</v>
      </c>
      <c r="AI245" s="11">
        <v>3.7359775000000002</v>
      </c>
      <c r="AJ245" s="11">
        <v>3.7221913999999998</v>
      </c>
      <c r="AK245" s="11">
        <v>3.7088918</v>
      </c>
      <c r="AL245" s="11">
        <v>3.6961073999999998</v>
      </c>
      <c r="AM245" s="11">
        <v>3.6838666999999998</v>
      </c>
      <c r="AN245" s="11">
        <v>3.6721989000000002</v>
      </c>
      <c r="AO245" s="11">
        <v>3.6611280000000002</v>
      </c>
      <c r="AP245" s="11">
        <v>3.6506558999999998</v>
      </c>
      <c r="AQ245" s="11">
        <v>3.6407778999999998</v>
      </c>
      <c r="AR245" s="11">
        <v>3.6314893000000001</v>
      </c>
      <c r="AS245" s="11">
        <v>3.6227852</v>
      </c>
      <c r="AT245" s="11">
        <v>3.6146607999999998</v>
      </c>
      <c r="AU245" s="11">
        <v>3.6071114</v>
      </c>
      <c r="AV245" s="11">
        <v>3.6001319999999999</v>
      </c>
      <c r="AW245" s="11">
        <v>3.593718</v>
      </c>
      <c r="AX245" s="11">
        <v>3.5878646000000001</v>
      </c>
      <c r="AY245" s="11">
        <v>3.5825670000000001</v>
      </c>
      <c r="AZ245" s="11">
        <v>3.5778203</v>
      </c>
      <c r="BA245" s="11">
        <v>3.5736186000000001</v>
      </c>
      <c r="BB245" s="11">
        <v>3.5699507000000001</v>
      </c>
      <c r="BC245" s="11">
        <v>3.5668039999999999</v>
      </c>
      <c r="BD245" s="11">
        <v>3.5641658000000001</v>
      </c>
      <c r="BE245" s="11">
        <v>3.5620235</v>
      </c>
      <c r="BF245" s="11">
        <v>3.5603644000000001</v>
      </c>
      <c r="BG245" s="11">
        <v>3.5591759999999999</v>
      </c>
      <c r="BH245" s="11">
        <v>3.5584454999999999</v>
      </c>
      <c r="BI245" s="11">
        <v>3.5581603999999998</v>
      </c>
      <c r="BJ245" s="11">
        <v>3.5583079999999998</v>
      </c>
      <c r="BK245" s="11">
        <v>3.5588755999999999</v>
      </c>
      <c r="BL245" s="11">
        <v>3.5598507000000001</v>
      </c>
      <c r="BM245" s="11">
        <v>3.5735139</v>
      </c>
      <c r="BN245" s="11">
        <v>3.5984452</v>
      </c>
    </row>
    <row r="246" spans="1:66" x14ac:dyDescent="0.25">
      <c r="A246" s="5">
        <f t="shared" si="3"/>
        <v>45624</v>
      </c>
      <c r="B246" t="s">
        <v>1069</v>
      </c>
      <c r="C246" s="3">
        <v>4.75</v>
      </c>
      <c r="D246" s="3">
        <v>4.7</v>
      </c>
      <c r="E246" s="11">
        <v>4.6832232999999999</v>
      </c>
      <c r="F246" s="11">
        <v>4.6052533999999996</v>
      </c>
      <c r="G246" s="11">
        <v>4.5136279999999998</v>
      </c>
      <c r="H246" s="11">
        <v>4.4205528999999997</v>
      </c>
      <c r="I246" s="11">
        <v>4.3319112000000004</v>
      </c>
      <c r="J246" s="11">
        <v>4.2511523000000002</v>
      </c>
      <c r="K246" s="11">
        <v>4.1811338999999998</v>
      </c>
      <c r="L246" s="11">
        <v>4.1235897000000001</v>
      </c>
      <c r="M246" s="11">
        <v>4.0784444999999998</v>
      </c>
      <c r="N246" s="11">
        <v>4.0446637000000001</v>
      </c>
      <c r="O246" s="11">
        <v>4.0199448999999996</v>
      </c>
      <c r="P246" s="11">
        <v>4.0014924000000001</v>
      </c>
      <c r="Q246" s="11">
        <v>3.9850873999999998</v>
      </c>
      <c r="R246" s="11">
        <v>3.9694557000000001</v>
      </c>
      <c r="S246" s="11">
        <v>3.9542028999999999</v>
      </c>
      <c r="T246" s="11">
        <v>3.9389341999999998</v>
      </c>
      <c r="U246" s="11">
        <v>3.9232545999999999</v>
      </c>
      <c r="V246" s="11">
        <v>3.9067698000000002</v>
      </c>
      <c r="W246" s="11">
        <v>3.8892258000000002</v>
      </c>
      <c r="X246" s="11">
        <v>3.870854</v>
      </c>
      <c r="Y246" s="11">
        <v>3.8519917000000001</v>
      </c>
      <c r="Z246" s="11">
        <v>3.8329749999999998</v>
      </c>
      <c r="AA246" s="11">
        <v>3.8141403999999999</v>
      </c>
      <c r="AB246" s="11">
        <v>3.7958248999999999</v>
      </c>
      <c r="AC246" s="11">
        <v>3.7783163000000002</v>
      </c>
      <c r="AD246" s="11">
        <v>3.7616654999999999</v>
      </c>
      <c r="AE246" s="11">
        <v>3.7458523000000001</v>
      </c>
      <c r="AF246" s="11">
        <v>3.7308555000000001</v>
      </c>
      <c r="AG246" s="11">
        <v>3.7166541</v>
      </c>
      <c r="AH246" s="11">
        <v>3.7032276999999998</v>
      </c>
      <c r="AI246" s="11">
        <v>3.6905553000000002</v>
      </c>
      <c r="AJ246" s="11">
        <v>3.6786159</v>
      </c>
      <c r="AK246" s="11">
        <v>3.6673889000000002</v>
      </c>
      <c r="AL246" s="11">
        <v>3.6568534000000001</v>
      </c>
      <c r="AM246" s="11">
        <v>3.6469885</v>
      </c>
      <c r="AN246" s="11">
        <v>3.6377733999999999</v>
      </c>
      <c r="AO246" s="11">
        <v>3.6291875999999998</v>
      </c>
      <c r="AP246" s="11">
        <v>3.6212108999999999</v>
      </c>
      <c r="AQ246" s="11">
        <v>3.6138238999999999</v>
      </c>
      <c r="AR246" s="11">
        <v>3.6070069999999999</v>
      </c>
      <c r="AS246" s="11">
        <v>3.6007402000000002</v>
      </c>
      <c r="AT246" s="11">
        <v>3.5950042999999998</v>
      </c>
      <c r="AU246" s="11">
        <v>3.5897793</v>
      </c>
      <c r="AV246" s="11">
        <v>3.5850455999999999</v>
      </c>
      <c r="AW246" s="11">
        <v>3.5807837</v>
      </c>
      <c r="AX246" s="11">
        <v>3.5769738000000002</v>
      </c>
      <c r="AY246" s="11">
        <v>3.5735961999999999</v>
      </c>
      <c r="AZ246" s="11">
        <v>3.5706313999999999</v>
      </c>
      <c r="BA246" s="11">
        <v>3.5680618000000002</v>
      </c>
      <c r="BB246" s="11">
        <v>3.5658794</v>
      </c>
      <c r="BC246" s="11">
        <v>3.5640789000000002</v>
      </c>
      <c r="BD246" s="11">
        <v>3.5626547999999998</v>
      </c>
      <c r="BE246" s="11">
        <v>3.5616017000000002</v>
      </c>
      <c r="BF246" s="11">
        <v>3.5609142999999999</v>
      </c>
      <c r="BG246" s="11">
        <v>3.5605872000000001</v>
      </c>
      <c r="BH246" s="11">
        <v>3.5606149999999999</v>
      </c>
      <c r="BI246" s="11">
        <v>3.5609923000000001</v>
      </c>
      <c r="BJ246" s="11">
        <v>3.5617136999999999</v>
      </c>
      <c r="BK246" s="11">
        <v>3.5627738</v>
      </c>
      <c r="BL246" s="11">
        <v>3.5641672999999998</v>
      </c>
      <c r="BM246" s="11">
        <v>3.5790555999999998</v>
      </c>
      <c r="BN246" s="11">
        <v>3.6035487000000002</v>
      </c>
    </row>
    <row r="247" spans="1:66" x14ac:dyDescent="0.25">
      <c r="A247" s="5">
        <f t="shared" si="3"/>
        <v>45625</v>
      </c>
      <c r="B247" t="s">
        <v>1070</v>
      </c>
      <c r="C247" s="3">
        <v>4.75</v>
      </c>
      <c r="D247" s="3">
        <v>4.7</v>
      </c>
      <c r="E247" s="11">
        <v>4.6812442000000001</v>
      </c>
      <c r="F247" s="11">
        <v>4.5997842999999996</v>
      </c>
      <c r="G247" s="11">
        <v>4.5040654</v>
      </c>
      <c r="H247" s="11">
        <v>4.4076686</v>
      </c>
      <c r="I247" s="11">
        <v>4.3172419</v>
      </c>
      <c r="J247" s="11">
        <v>4.2353885</v>
      </c>
      <c r="K247" s="11">
        <v>4.1642504000000002</v>
      </c>
      <c r="L247" s="11">
        <v>4.1049337000000001</v>
      </c>
      <c r="M247" s="11">
        <v>4.0569686999999997</v>
      </c>
      <c r="N247" s="11">
        <v>4.0190384000000003</v>
      </c>
      <c r="O247" s="11">
        <v>3.9889576999999998</v>
      </c>
      <c r="P247" s="11">
        <v>3.9641658</v>
      </c>
      <c r="Q247" s="11">
        <v>3.9412075</v>
      </c>
      <c r="R247" s="11">
        <v>3.9191102</v>
      </c>
      <c r="S247" s="11">
        <v>3.8977681</v>
      </c>
      <c r="T247" s="11">
        <v>3.8770747000000001</v>
      </c>
      <c r="U247" s="11">
        <v>3.8569233000000001</v>
      </c>
      <c r="V247" s="11">
        <v>3.8372082000000001</v>
      </c>
      <c r="W247" s="11">
        <v>3.8178576999999998</v>
      </c>
      <c r="X247" s="11">
        <v>3.7989204999999999</v>
      </c>
      <c r="Y247" s="11">
        <v>3.7804719000000002</v>
      </c>
      <c r="Z247" s="11">
        <v>3.7625863000000002</v>
      </c>
      <c r="AA247" s="11">
        <v>3.7453384999999999</v>
      </c>
      <c r="AB247" s="11">
        <v>3.7288036</v>
      </c>
      <c r="AC247" s="11">
        <v>3.7130421999999998</v>
      </c>
      <c r="AD247" s="11">
        <v>3.6980529</v>
      </c>
      <c r="AE247" s="11">
        <v>3.683818</v>
      </c>
      <c r="AF247" s="11">
        <v>3.6703190000000001</v>
      </c>
      <c r="AG247" s="11">
        <v>3.6575376999999998</v>
      </c>
      <c r="AH247" s="11">
        <v>3.6454561000000001</v>
      </c>
      <c r="AI247" s="11">
        <v>3.6340558999999999</v>
      </c>
      <c r="AJ247" s="11">
        <v>3.6233187</v>
      </c>
      <c r="AK247" s="11">
        <v>3.6132266</v>
      </c>
      <c r="AL247" s="11">
        <v>3.6037613999999998</v>
      </c>
      <c r="AM247" s="11">
        <v>3.5949046</v>
      </c>
      <c r="AN247" s="11">
        <v>3.5866381999999999</v>
      </c>
      <c r="AO247" s="11">
        <v>3.5789453999999998</v>
      </c>
      <c r="AP247" s="11">
        <v>3.5718141999999999</v>
      </c>
      <c r="AQ247" s="11">
        <v>3.5652341999999999</v>
      </c>
      <c r="AR247" s="11">
        <v>3.5591949999999999</v>
      </c>
      <c r="AS247" s="11">
        <v>3.5536857999999998</v>
      </c>
      <c r="AT247" s="11">
        <v>3.5486965000000001</v>
      </c>
      <c r="AU247" s="11">
        <v>3.5442163</v>
      </c>
      <c r="AV247" s="11">
        <v>3.5402347999999999</v>
      </c>
      <c r="AW247" s="11">
        <v>3.5367416</v>
      </c>
      <c r="AX247" s="11">
        <v>3.5337260000000001</v>
      </c>
      <c r="AY247" s="11">
        <v>3.5311777000000002</v>
      </c>
      <c r="AZ247" s="11">
        <v>3.5290859999999999</v>
      </c>
      <c r="BA247" s="11">
        <v>3.5274401000000002</v>
      </c>
      <c r="BB247" s="11">
        <v>3.5262267</v>
      </c>
      <c r="BC247" s="11">
        <v>3.5254317999999998</v>
      </c>
      <c r="BD247" s="11">
        <v>3.5250417999999999</v>
      </c>
      <c r="BE247" s="11">
        <v>3.5250427000000002</v>
      </c>
      <c r="BF247" s="11">
        <v>3.5254207000000002</v>
      </c>
      <c r="BG247" s="11">
        <v>3.5261619999999998</v>
      </c>
      <c r="BH247" s="11">
        <v>3.5272527</v>
      </c>
      <c r="BI247" s="11">
        <v>3.5286789000000001</v>
      </c>
      <c r="BJ247" s="11">
        <v>3.5304267999999999</v>
      </c>
      <c r="BK247" s="11">
        <v>3.5324827000000001</v>
      </c>
      <c r="BL247" s="11">
        <v>3.5348324999999998</v>
      </c>
      <c r="BM247" s="11">
        <v>3.5544994000000001</v>
      </c>
      <c r="BN247" s="11">
        <v>3.5822845000000001</v>
      </c>
    </row>
    <row r="248" spans="1:66" x14ac:dyDescent="0.25">
      <c r="A248" s="5">
        <f t="shared" si="3"/>
        <v>45628</v>
      </c>
      <c r="B248" t="s">
        <v>1071</v>
      </c>
      <c r="C248" s="3">
        <v>4.75</v>
      </c>
      <c r="D248" s="3">
        <v>4.7</v>
      </c>
      <c r="E248" s="11">
        <v>4.6789490000000002</v>
      </c>
      <c r="F248" s="11">
        <v>4.5927477999999997</v>
      </c>
      <c r="G248" s="11">
        <v>4.4917239000000002</v>
      </c>
      <c r="H248" s="11">
        <v>4.3921741000000001</v>
      </c>
      <c r="I248" s="11">
        <v>4.2988529</v>
      </c>
      <c r="J248" s="11">
        <v>4.2139550000000003</v>
      </c>
      <c r="K248" s="11">
        <v>4.1399103999999998</v>
      </c>
      <c r="L248" s="11">
        <v>4.0779867999999997</v>
      </c>
      <c r="M248" s="11">
        <v>4.0286723999999996</v>
      </c>
      <c r="N248" s="11">
        <v>3.9904228000000002</v>
      </c>
      <c r="O248" s="11">
        <v>3.9614267999999999</v>
      </c>
      <c r="P248" s="11">
        <v>3.9390434999999999</v>
      </c>
      <c r="Q248" s="11">
        <v>3.9196080000000002</v>
      </c>
      <c r="R248" s="11">
        <v>3.9018866000000001</v>
      </c>
      <c r="S248" s="11">
        <v>3.8853689</v>
      </c>
      <c r="T248" s="11">
        <v>3.8695436999999999</v>
      </c>
      <c r="U248" s="11">
        <v>3.8538999</v>
      </c>
      <c r="V248" s="11">
        <v>3.8379270000000001</v>
      </c>
      <c r="W248" s="11">
        <v>3.8212489000000001</v>
      </c>
      <c r="X248" s="11">
        <v>3.8040034</v>
      </c>
      <c r="Y248" s="11">
        <v>3.7864512000000001</v>
      </c>
      <c r="Z248" s="11">
        <v>3.7688524000000001</v>
      </c>
      <c r="AA248" s="11">
        <v>3.7514669999999999</v>
      </c>
      <c r="AB248" s="11">
        <v>3.7345557999999999</v>
      </c>
      <c r="AC248" s="11">
        <v>3.7183334000000001</v>
      </c>
      <c r="AD248" s="11">
        <v>3.7028322999999999</v>
      </c>
      <c r="AE248" s="11">
        <v>3.6880399000000001</v>
      </c>
      <c r="AF248" s="11">
        <v>3.6739435</v>
      </c>
      <c r="AG248" s="11">
        <v>3.6605297999999999</v>
      </c>
      <c r="AH248" s="11">
        <v>3.6477865999999999</v>
      </c>
      <c r="AI248" s="11">
        <v>3.6357007000000001</v>
      </c>
      <c r="AJ248" s="11">
        <v>3.6242592999999999</v>
      </c>
      <c r="AK248" s="11">
        <v>3.6134498000000002</v>
      </c>
      <c r="AL248" s="11">
        <v>3.6032592999999999</v>
      </c>
      <c r="AM248" s="11">
        <v>3.5936748000000001</v>
      </c>
      <c r="AN248" s="11">
        <v>3.5846836999999998</v>
      </c>
      <c r="AO248" s="11">
        <v>3.5762733999999998</v>
      </c>
      <c r="AP248" s="11">
        <v>3.5684323999999998</v>
      </c>
      <c r="AQ248" s="11">
        <v>3.5611497999999999</v>
      </c>
      <c r="AR248" s="11">
        <v>3.5544140999999998</v>
      </c>
      <c r="AS248" s="11">
        <v>3.5482144</v>
      </c>
      <c r="AT248" s="11">
        <v>3.5425395000000002</v>
      </c>
      <c r="AU248" s="11">
        <v>3.5373781000000002</v>
      </c>
      <c r="AV248" s="11">
        <v>3.5327193000000001</v>
      </c>
      <c r="AW248" s="11">
        <v>3.5285517</v>
      </c>
      <c r="AX248" s="11">
        <v>3.5248643999999998</v>
      </c>
      <c r="AY248" s="11">
        <v>3.5216460000000001</v>
      </c>
      <c r="AZ248" s="11">
        <v>3.5188855999999999</v>
      </c>
      <c r="BA248" s="11">
        <v>3.5165725999999999</v>
      </c>
      <c r="BB248" s="11">
        <v>3.5147007000000001</v>
      </c>
      <c r="BC248" s="11">
        <v>3.5132650999999999</v>
      </c>
      <c r="BD248" s="11">
        <v>3.5122605999999998</v>
      </c>
      <c r="BE248" s="11">
        <v>3.5116825</v>
      </c>
      <c r="BF248" s="11">
        <v>3.5115257</v>
      </c>
      <c r="BG248" s="11">
        <v>3.5117851999999998</v>
      </c>
      <c r="BH248" s="11">
        <v>3.5124561000000001</v>
      </c>
      <c r="BI248" s="11">
        <v>3.5135334</v>
      </c>
      <c r="BJ248" s="11">
        <v>3.5150123</v>
      </c>
      <c r="BK248" s="11">
        <v>3.5168876</v>
      </c>
      <c r="BL248" s="11">
        <v>3.5191545</v>
      </c>
      <c r="BM248" s="11">
        <v>3.5404043999999999</v>
      </c>
      <c r="BN248" s="11">
        <v>3.5726824000000001</v>
      </c>
    </row>
    <row r="249" spans="1:66" x14ac:dyDescent="0.25">
      <c r="A249" s="5">
        <f t="shared" si="3"/>
        <v>45629</v>
      </c>
      <c r="B249" t="s">
        <v>1072</v>
      </c>
      <c r="C249" s="3">
        <v>4.75</v>
      </c>
      <c r="D249" s="3">
        <v>4.7</v>
      </c>
      <c r="E249" s="11">
        <v>4.6794918000000001</v>
      </c>
      <c r="F249" s="11">
        <v>4.5936119</v>
      </c>
      <c r="G249" s="11">
        <v>4.4928948999999996</v>
      </c>
      <c r="H249" s="11">
        <v>4.3931127999999999</v>
      </c>
      <c r="I249" s="11">
        <v>4.2985207000000001</v>
      </c>
      <c r="J249" s="11">
        <v>4.2115682999999997</v>
      </c>
      <c r="K249" s="11">
        <v>4.1356045999999997</v>
      </c>
      <c r="L249" s="11">
        <v>4.0721767</v>
      </c>
      <c r="M249" s="11">
        <v>4.0217843999999996</v>
      </c>
      <c r="N249" s="11">
        <v>3.9829824999999999</v>
      </c>
      <c r="O249" s="11">
        <v>3.9538999000000001</v>
      </c>
      <c r="P249" s="11">
        <v>3.9318344000000001</v>
      </c>
      <c r="Q249" s="11">
        <v>3.9130082000000002</v>
      </c>
      <c r="R249" s="11">
        <v>3.8961337</v>
      </c>
      <c r="S249" s="11">
        <v>3.8806565000000002</v>
      </c>
      <c r="T249" s="11">
        <v>3.8660218</v>
      </c>
      <c r="U249" s="11">
        <v>3.8516743999999998</v>
      </c>
      <c r="V249" s="11">
        <v>3.8370601</v>
      </c>
      <c r="W249" s="11">
        <v>3.8217628000000001</v>
      </c>
      <c r="X249" s="11">
        <v>3.805895</v>
      </c>
      <c r="Y249" s="11">
        <v>3.7896958000000001</v>
      </c>
      <c r="Z249" s="11">
        <v>3.7734033</v>
      </c>
      <c r="AA249" s="11">
        <v>3.7572562</v>
      </c>
      <c r="AB249" s="11">
        <v>3.7414933000000001</v>
      </c>
      <c r="AC249" s="11">
        <v>3.7263131</v>
      </c>
      <c r="AD249" s="11">
        <v>3.7117551999999998</v>
      </c>
      <c r="AE249" s="11">
        <v>3.6978194000000002</v>
      </c>
      <c r="AF249" s="11">
        <v>3.6845055000000002</v>
      </c>
      <c r="AG249" s="11">
        <v>3.6718128999999999</v>
      </c>
      <c r="AH249" s="11">
        <v>3.6597417000000001</v>
      </c>
      <c r="AI249" s="11">
        <v>3.6482914000000002</v>
      </c>
      <c r="AJ249" s="11">
        <v>3.6374618000000001</v>
      </c>
      <c r="AK249" s="11">
        <v>3.6272525999999998</v>
      </c>
      <c r="AL249" s="11">
        <v>3.6176636000000002</v>
      </c>
      <c r="AM249" s="11">
        <v>3.6086944000000001</v>
      </c>
      <c r="AN249" s="11">
        <v>3.6003447999999998</v>
      </c>
      <c r="AO249" s="11">
        <v>3.5926119999999999</v>
      </c>
      <c r="AP249" s="11">
        <v>3.5854829000000001</v>
      </c>
      <c r="AQ249" s="11">
        <v>3.5789420999999999</v>
      </c>
      <c r="AR249" s="11">
        <v>3.5729739</v>
      </c>
      <c r="AS249" s="11">
        <v>3.5675628000000001</v>
      </c>
      <c r="AT249" s="11">
        <v>3.5626932</v>
      </c>
      <c r="AU249" s="11">
        <v>3.5583496999999999</v>
      </c>
      <c r="AV249" s="11">
        <v>3.5545165999999999</v>
      </c>
      <c r="AW249" s="11">
        <v>3.5511783000000001</v>
      </c>
      <c r="AX249" s="11">
        <v>3.5483194999999998</v>
      </c>
      <c r="AY249" s="11">
        <v>3.5459242999999998</v>
      </c>
      <c r="AZ249" s="11">
        <v>3.5439774000000002</v>
      </c>
      <c r="BA249" s="11">
        <v>3.5424641000000001</v>
      </c>
      <c r="BB249" s="11">
        <v>3.5413741000000001</v>
      </c>
      <c r="BC249" s="11">
        <v>3.5406984000000001</v>
      </c>
      <c r="BD249" s="11">
        <v>3.5404282</v>
      </c>
      <c r="BE249" s="11">
        <v>3.5405544999999998</v>
      </c>
      <c r="BF249" s="11">
        <v>3.5410683000000001</v>
      </c>
      <c r="BG249" s="11">
        <v>3.5419608</v>
      </c>
      <c r="BH249" s="11">
        <v>3.5432229</v>
      </c>
      <c r="BI249" s="11">
        <v>3.5448458</v>
      </c>
      <c r="BJ249" s="11">
        <v>3.5468204999999999</v>
      </c>
      <c r="BK249" s="11">
        <v>3.5491381</v>
      </c>
      <c r="BL249" s="11">
        <v>3.5517897</v>
      </c>
      <c r="BM249" s="11">
        <v>3.5741417000000002</v>
      </c>
      <c r="BN249" s="11">
        <v>3.6058408000000002</v>
      </c>
    </row>
    <row r="250" spans="1:66" x14ac:dyDescent="0.25">
      <c r="A250" s="5">
        <f t="shared" si="3"/>
        <v>45630</v>
      </c>
      <c r="B250" t="s">
        <v>1073</v>
      </c>
      <c r="C250" s="3">
        <v>4.75</v>
      </c>
      <c r="D250" s="3">
        <v>4.7</v>
      </c>
      <c r="E250" s="11">
        <v>4.6738565000000003</v>
      </c>
      <c r="F250" s="11">
        <v>4.5941231</v>
      </c>
      <c r="G250" s="11">
        <v>4.4948690999999998</v>
      </c>
      <c r="H250" s="11">
        <v>4.3957750000000004</v>
      </c>
      <c r="I250" s="11">
        <v>4.3019105</v>
      </c>
      <c r="J250" s="11">
        <v>4.2153213999999997</v>
      </c>
      <c r="K250" s="11">
        <v>4.1390311999999998</v>
      </c>
      <c r="L250" s="11">
        <v>4.0747258000000004</v>
      </c>
      <c r="M250" s="11">
        <v>4.0230740000000003</v>
      </c>
      <c r="N250" s="11">
        <v>3.9832049999999999</v>
      </c>
      <c r="O250" s="11">
        <v>3.9531896</v>
      </c>
      <c r="P250" s="11">
        <v>3.9306161999999998</v>
      </c>
      <c r="Q250" s="11">
        <v>3.9115883999999999</v>
      </c>
      <c r="R250" s="11">
        <v>3.8947082000000002</v>
      </c>
      <c r="S250" s="11">
        <v>3.8793552</v>
      </c>
      <c r="T250" s="11">
        <v>3.8649086000000001</v>
      </c>
      <c r="U250" s="11">
        <v>3.8507475000000002</v>
      </c>
      <c r="V250" s="11">
        <v>3.8362517999999999</v>
      </c>
      <c r="W250" s="11">
        <v>3.8209529999999998</v>
      </c>
      <c r="X250" s="11">
        <v>3.8049635999999998</v>
      </c>
      <c r="Y250" s="11">
        <v>3.7885344000000001</v>
      </c>
      <c r="Z250" s="11">
        <v>3.7719160999999999</v>
      </c>
      <c r="AA250" s="11">
        <v>3.7553589999999999</v>
      </c>
      <c r="AB250" s="11">
        <v>3.7391142999999998</v>
      </c>
      <c r="AC250" s="11">
        <v>3.7233930000000002</v>
      </c>
      <c r="AD250" s="11">
        <v>3.7082481999999999</v>
      </c>
      <c r="AE250" s="11">
        <v>3.6936944</v>
      </c>
      <c r="AF250" s="11">
        <v>3.6797450999999999</v>
      </c>
      <c r="AG250" s="11">
        <v>3.6664143999999999</v>
      </c>
      <c r="AH250" s="11">
        <v>3.6537163000000001</v>
      </c>
      <c r="AI250" s="11">
        <v>3.6416645999999999</v>
      </c>
      <c r="AJ250" s="11">
        <v>3.6302732999999998</v>
      </c>
      <c r="AK250" s="11">
        <v>3.6195564</v>
      </c>
      <c r="AL250" s="11">
        <v>3.6095278999999998</v>
      </c>
      <c r="AM250" s="11">
        <v>3.6002014999999998</v>
      </c>
      <c r="AN250" s="11">
        <v>3.5915914</v>
      </c>
      <c r="AO250" s="11">
        <v>3.5837061000000001</v>
      </c>
      <c r="AP250" s="11">
        <v>3.5765286000000001</v>
      </c>
      <c r="AQ250" s="11">
        <v>3.5700341</v>
      </c>
      <c r="AR250" s="11">
        <v>3.5641976</v>
      </c>
      <c r="AS250" s="11">
        <v>3.5589944</v>
      </c>
      <c r="AT250" s="11">
        <v>3.5543995000000002</v>
      </c>
      <c r="AU250" s="11">
        <v>3.5503882</v>
      </c>
      <c r="AV250" s="11">
        <v>3.5469354000000002</v>
      </c>
      <c r="AW250" s="11">
        <v>3.5440163999999998</v>
      </c>
      <c r="AX250" s="11">
        <v>3.5416063000000002</v>
      </c>
      <c r="AY250" s="11">
        <v>3.5396801999999998</v>
      </c>
      <c r="AZ250" s="11">
        <v>3.5382132999999998</v>
      </c>
      <c r="BA250" s="11">
        <v>3.5371825000000001</v>
      </c>
      <c r="BB250" s="11">
        <v>3.5365728000000001</v>
      </c>
      <c r="BC250" s="11">
        <v>3.5363712999999999</v>
      </c>
      <c r="BD250" s="11">
        <v>3.5365652999999999</v>
      </c>
      <c r="BE250" s="11">
        <v>3.5371418999999999</v>
      </c>
      <c r="BF250" s="11">
        <v>3.5380881999999998</v>
      </c>
      <c r="BG250" s="11">
        <v>3.5393916000000001</v>
      </c>
      <c r="BH250" s="11">
        <v>3.5410390999999999</v>
      </c>
      <c r="BI250" s="11">
        <v>3.543018</v>
      </c>
      <c r="BJ250" s="11">
        <v>3.5453152999999999</v>
      </c>
      <c r="BK250" s="11">
        <v>3.5479183999999999</v>
      </c>
      <c r="BL250" s="11">
        <v>3.5508144000000001</v>
      </c>
      <c r="BM250" s="11">
        <v>3.5737793</v>
      </c>
      <c r="BN250" s="11">
        <v>3.6050080000000002</v>
      </c>
    </row>
    <row r="251" spans="1:66" x14ac:dyDescent="0.25">
      <c r="A251" s="5">
        <f t="shared" si="3"/>
        <v>45631</v>
      </c>
      <c r="B251" t="s">
        <v>1074</v>
      </c>
      <c r="C251" s="3">
        <v>4.75</v>
      </c>
      <c r="D251" s="3">
        <v>4.7</v>
      </c>
      <c r="E251" s="11">
        <v>4.6788553999999998</v>
      </c>
      <c r="F251" s="11">
        <v>4.5948390000000003</v>
      </c>
      <c r="G251" s="11">
        <v>4.4978534000000003</v>
      </c>
      <c r="H251" s="11">
        <v>4.4042003000000003</v>
      </c>
      <c r="I251" s="11">
        <v>4.3162446000000001</v>
      </c>
      <c r="J251" s="11">
        <v>4.2348403000000001</v>
      </c>
      <c r="K251" s="11">
        <v>4.1628314</v>
      </c>
      <c r="L251" s="11">
        <v>4.1024058999999999</v>
      </c>
      <c r="M251" s="11">
        <v>4.0546416000000001</v>
      </c>
      <c r="N251" s="11">
        <v>4.0187865</v>
      </c>
      <c r="O251" s="11">
        <v>3.9929329999999998</v>
      </c>
      <c r="P251" s="11">
        <v>3.9742378</v>
      </c>
      <c r="Q251" s="11">
        <v>3.9584020999999998</v>
      </c>
      <c r="R251" s="11">
        <v>3.9439668000000001</v>
      </c>
      <c r="S251" s="11">
        <v>3.9303303000000001</v>
      </c>
      <c r="T251" s="11">
        <v>3.9168905000000001</v>
      </c>
      <c r="U251" s="11">
        <v>3.9030453999999999</v>
      </c>
      <c r="V251" s="11">
        <v>3.8881934999999999</v>
      </c>
      <c r="W251" s="11">
        <v>3.8719017</v>
      </c>
      <c r="X251" s="11">
        <v>3.8543815000000001</v>
      </c>
      <c r="Y251" s="11">
        <v>3.8359980999999999</v>
      </c>
      <c r="Z251" s="11">
        <v>3.817116</v>
      </c>
      <c r="AA251" s="11">
        <v>3.7980998000000001</v>
      </c>
      <c r="AB251" s="11">
        <v>3.7793147999999999</v>
      </c>
      <c r="AC251" s="11">
        <v>3.7610788999999998</v>
      </c>
      <c r="AD251" s="11">
        <v>3.7434820000000002</v>
      </c>
      <c r="AE251" s="11">
        <v>3.7265457999999998</v>
      </c>
      <c r="AF251" s="11">
        <v>3.7102908000000001</v>
      </c>
      <c r="AG251" s="11">
        <v>3.6947380000000001</v>
      </c>
      <c r="AH251" s="11">
        <v>3.6799086999999999</v>
      </c>
      <c r="AI251" s="11">
        <v>3.6658236</v>
      </c>
      <c r="AJ251" s="11">
        <v>3.6525037</v>
      </c>
      <c r="AK251" s="11">
        <v>3.6399702</v>
      </c>
      <c r="AL251" s="11">
        <v>3.6282439000000002</v>
      </c>
      <c r="AM251" s="11">
        <v>3.6173457999999998</v>
      </c>
      <c r="AN251" s="11">
        <v>3.6072969000000001</v>
      </c>
      <c r="AO251" s="11">
        <v>3.5981098</v>
      </c>
      <c r="AP251" s="11">
        <v>3.5897591000000002</v>
      </c>
      <c r="AQ251" s="11">
        <v>3.5822096999999999</v>
      </c>
      <c r="AR251" s="11">
        <v>3.5754258000000001</v>
      </c>
      <c r="AS251" s="11">
        <v>3.5693720999999998</v>
      </c>
      <c r="AT251" s="11">
        <v>3.5640132000000002</v>
      </c>
      <c r="AU251" s="11">
        <v>3.5593135</v>
      </c>
      <c r="AV251" s="11">
        <v>3.5552375000000001</v>
      </c>
      <c r="AW251" s="11">
        <v>3.5517498000000001</v>
      </c>
      <c r="AX251" s="11">
        <v>3.5488149999999998</v>
      </c>
      <c r="AY251" s="11">
        <v>3.5463974</v>
      </c>
      <c r="AZ251" s="11">
        <v>3.5444618000000001</v>
      </c>
      <c r="BA251" s="11">
        <v>3.5429757999999998</v>
      </c>
      <c r="BB251" s="11">
        <v>3.5419212999999998</v>
      </c>
      <c r="BC251" s="11">
        <v>3.5412842000000002</v>
      </c>
      <c r="BD251" s="11">
        <v>3.5410501999999999</v>
      </c>
      <c r="BE251" s="11">
        <v>3.5412051999999998</v>
      </c>
      <c r="BF251" s="11">
        <v>3.5417350000000001</v>
      </c>
      <c r="BG251" s="11">
        <v>3.5426255000000002</v>
      </c>
      <c r="BH251" s="11">
        <v>3.5438624000000001</v>
      </c>
      <c r="BI251" s="11">
        <v>3.5454316000000001</v>
      </c>
      <c r="BJ251" s="11">
        <v>3.5473188000000002</v>
      </c>
      <c r="BK251" s="11">
        <v>3.5495100000000002</v>
      </c>
      <c r="BL251" s="11">
        <v>3.5519908999999998</v>
      </c>
      <c r="BM251" s="11">
        <v>3.5724184999999999</v>
      </c>
      <c r="BN251" s="11">
        <v>3.6012298999999999</v>
      </c>
    </row>
    <row r="252" spans="1:66" x14ac:dyDescent="0.25">
      <c r="A252" s="5">
        <f t="shared" si="3"/>
        <v>45632</v>
      </c>
      <c r="B252" t="s">
        <v>1075</v>
      </c>
      <c r="C252" s="3">
        <v>4.75</v>
      </c>
      <c r="D252" s="3">
        <v>4.7</v>
      </c>
      <c r="E252" s="11">
        <v>4.6885779000000003</v>
      </c>
      <c r="F252" s="11">
        <v>4.5995410000000003</v>
      </c>
      <c r="G252" s="11">
        <v>4.4989090999999997</v>
      </c>
      <c r="H252" s="11">
        <v>4.4028323</v>
      </c>
      <c r="I252" s="11">
        <v>4.3132992999999997</v>
      </c>
      <c r="J252" s="11">
        <v>4.2310356000000002</v>
      </c>
      <c r="K252" s="11">
        <v>4.1587275000000004</v>
      </c>
      <c r="L252" s="11">
        <v>4.0981335000000003</v>
      </c>
      <c r="M252" s="11">
        <v>4.0495977999999999</v>
      </c>
      <c r="N252" s="11">
        <v>4.0123084999999996</v>
      </c>
      <c r="O252" s="11">
        <v>3.9839839000000001</v>
      </c>
      <c r="P252" s="11">
        <v>3.9618215999999999</v>
      </c>
      <c r="Q252" s="11">
        <v>3.9415784</v>
      </c>
      <c r="R252" s="11">
        <v>3.9219385999999998</v>
      </c>
      <c r="S252" s="11">
        <v>3.9026592999999998</v>
      </c>
      <c r="T252" s="11">
        <v>3.8834968000000001</v>
      </c>
      <c r="U252" s="11">
        <v>3.8642077000000001</v>
      </c>
      <c r="V252" s="11">
        <v>3.8445493000000002</v>
      </c>
      <c r="W252" s="11">
        <v>3.8243615000000002</v>
      </c>
      <c r="X252" s="11">
        <v>3.8038729999999998</v>
      </c>
      <c r="Y252" s="11">
        <v>3.7834251000000001</v>
      </c>
      <c r="Z252" s="11">
        <v>3.7633589000000001</v>
      </c>
      <c r="AA252" s="11">
        <v>3.7440150999999999</v>
      </c>
      <c r="AB252" s="11">
        <v>3.7257354</v>
      </c>
      <c r="AC252" s="11">
        <v>3.7087986000000002</v>
      </c>
      <c r="AD252" s="11">
        <v>3.6932103999999999</v>
      </c>
      <c r="AE252" s="11">
        <v>3.6789013000000002</v>
      </c>
      <c r="AF252" s="11">
        <v>3.6658013</v>
      </c>
      <c r="AG252" s="11">
        <v>3.6538406000000001</v>
      </c>
      <c r="AH252" s="11">
        <v>3.6429494999999998</v>
      </c>
      <c r="AI252" s="11">
        <v>3.6330583999999999</v>
      </c>
      <c r="AJ252" s="11">
        <v>3.6240972</v>
      </c>
      <c r="AK252" s="11">
        <v>3.6159964000000002</v>
      </c>
      <c r="AL252" s="11">
        <v>3.6086860999999999</v>
      </c>
      <c r="AM252" s="11">
        <v>3.6020965</v>
      </c>
      <c r="AN252" s="11">
        <v>3.5961579000000001</v>
      </c>
      <c r="AO252" s="11">
        <v>3.5908074999999999</v>
      </c>
      <c r="AP252" s="11">
        <v>3.5860094</v>
      </c>
      <c r="AQ252" s="11">
        <v>3.5817351999999998</v>
      </c>
      <c r="AR252" s="11">
        <v>3.5779559000000001</v>
      </c>
      <c r="AS252" s="11">
        <v>3.574643</v>
      </c>
      <c r="AT252" s="11">
        <v>3.5717675</v>
      </c>
      <c r="AU252" s="11">
        <v>3.5693009</v>
      </c>
      <c r="AV252" s="11">
        <v>3.5672144000000001</v>
      </c>
      <c r="AW252" s="11">
        <v>3.5654792</v>
      </c>
      <c r="AX252" s="11">
        <v>3.5640665999999999</v>
      </c>
      <c r="AY252" s="11">
        <v>3.5629477999999999</v>
      </c>
      <c r="AZ252" s="11">
        <v>3.5620942000000002</v>
      </c>
      <c r="BA252" s="11">
        <v>3.5614813999999999</v>
      </c>
      <c r="BB252" s="11">
        <v>3.5611044000000001</v>
      </c>
      <c r="BC252" s="11">
        <v>3.5609639</v>
      </c>
      <c r="BD252" s="11">
        <v>3.5610602999999998</v>
      </c>
      <c r="BE252" s="11">
        <v>3.5613939999999999</v>
      </c>
      <c r="BF252" s="11">
        <v>3.5619654999999999</v>
      </c>
      <c r="BG252" s="11">
        <v>3.5627754</v>
      </c>
      <c r="BH252" s="11">
        <v>3.5638239999999999</v>
      </c>
      <c r="BI252" s="11">
        <v>3.5651118999999998</v>
      </c>
      <c r="BJ252" s="11">
        <v>3.5666395999999998</v>
      </c>
      <c r="BK252" s="11">
        <v>3.5684075000000002</v>
      </c>
      <c r="BL252" s="11">
        <v>3.5704161999999999</v>
      </c>
      <c r="BM252" s="11">
        <v>3.587421</v>
      </c>
      <c r="BN252" s="11">
        <v>3.6124301999999999</v>
      </c>
    </row>
    <row r="253" spans="1:66" x14ac:dyDescent="0.25">
      <c r="A253" s="5">
        <f t="shared" si="3"/>
        <v>45635</v>
      </c>
      <c r="B253" t="s">
        <v>1076</v>
      </c>
      <c r="C253" s="3">
        <v>4.75</v>
      </c>
      <c r="D253" s="3">
        <v>4.7</v>
      </c>
      <c r="E253" s="11">
        <v>4.6753656000000001</v>
      </c>
      <c r="F253" s="11">
        <v>4.5851742</v>
      </c>
      <c r="G253" s="11">
        <v>4.4847666000000004</v>
      </c>
      <c r="H253" s="11">
        <v>4.3865620999999999</v>
      </c>
      <c r="I253" s="11">
        <v>4.2926301999999996</v>
      </c>
      <c r="J253" s="11">
        <v>4.2056081000000001</v>
      </c>
      <c r="K253" s="11">
        <v>4.1295183</v>
      </c>
      <c r="L253" s="11">
        <v>4.0664224000000004</v>
      </c>
      <c r="M253" s="11">
        <v>4.0171087999999999</v>
      </c>
      <c r="N253" s="11">
        <v>3.9799369000000002</v>
      </c>
      <c r="O253" s="11">
        <v>3.9528222999999998</v>
      </c>
      <c r="P253" s="11">
        <v>3.9327000000000001</v>
      </c>
      <c r="Q253" s="11">
        <v>3.9153554000000002</v>
      </c>
      <c r="R253" s="11">
        <v>3.8994379000000001</v>
      </c>
      <c r="S253" s="11">
        <v>3.8844446000000001</v>
      </c>
      <c r="T253" s="11">
        <v>3.8698717999999999</v>
      </c>
      <c r="U253" s="11">
        <v>3.855216</v>
      </c>
      <c r="V253" s="11">
        <v>3.8399740000000002</v>
      </c>
      <c r="W253" s="11">
        <v>3.8237844999999999</v>
      </c>
      <c r="X253" s="11">
        <v>3.8068274</v>
      </c>
      <c r="Y253" s="11">
        <v>3.7894122000000001</v>
      </c>
      <c r="Z253" s="11">
        <v>3.7718476999999999</v>
      </c>
      <c r="AA253" s="11">
        <v>3.7544426999999998</v>
      </c>
      <c r="AB253" s="11">
        <v>3.7375066000000001</v>
      </c>
      <c r="AC253" s="11">
        <v>3.7212944000000001</v>
      </c>
      <c r="AD253" s="11">
        <v>3.7058461999999999</v>
      </c>
      <c r="AE253" s="11">
        <v>3.6911486999999998</v>
      </c>
      <c r="AF253" s="11">
        <v>3.6771881999999998</v>
      </c>
      <c r="AG253" s="11">
        <v>3.663951</v>
      </c>
      <c r="AH253" s="11">
        <v>3.6514237999999999</v>
      </c>
      <c r="AI253" s="11">
        <v>3.6395928</v>
      </c>
      <c r="AJ253" s="11">
        <v>3.6284443</v>
      </c>
      <c r="AK253" s="11">
        <v>3.6179651000000002</v>
      </c>
      <c r="AL253" s="11">
        <v>3.6081414000000001</v>
      </c>
      <c r="AM253" s="11">
        <v>3.5989594999999999</v>
      </c>
      <c r="AN253" s="11">
        <v>3.5904061</v>
      </c>
      <c r="AO253" s="11">
        <v>3.5824672999999998</v>
      </c>
      <c r="AP253" s="11">
        <v>3.5751279</v>
      </c>
      <c r="AQ253" s="11">
        <v>3.5683728000000001</v>
      </c>
      <c r="AR253" s="11">
        <v>3.5621868999999999</v>
      </c>
      <c r="AS253" s="11">
        <v>3.5565547</v>
      </c>
      <c r="AT253" s="11">
        <v>3.5514611</v>
      </c>
      <c r="AU253" s="11">
        <v>3.5468909000000002</v>
      </c>
      <c r="AV253" s="11">
        <v>3.5428286999999998</v>
      </c>
      <c r="AW253" s="11">
        <v>3.5392595</v>
      </c>
      <c r="AX253" s="11">
        <v>3.5361677999999999</v>
      </c>
      <c r="AY253" s="11">
        <v>3.5335383999999999</v>
      </c>
      <c r="AZ253" s="11">
        <v>3.5313561999999998</v>
      </c>
      <c r="BA253" s="11">
        <v>3.5296072000000001</v>
      </c>
      <c r="BB253" s="11">
        <v>3.5282844999999998</v>
      </c>
      <c r="BC253" s="11">
        <v>3.5273837000000001</v>
      </c>
      <c r="BD253" s="11">
        <v>3.5269002999999999</v>
      </c>
      <c r="BE253" s="11">
        <v>3.5268297</v>
      </c>
      <c r="BF253" s="11">
        <v>3.5271675999999998</v>
      </c>
      <c r="BG253" s="11">
        <v>3.5279094</v>
      </c>
      <c r="BH253" s="11">
        <v>3.5290507</v>
      </c>
      <c r="BI253" s="11">
        <v>3.5305868999999999</v>
      </c>
      <c r="BJ253" s="11">
        <v>3.5325136000000001</v>
      </c>
      <c r="BK253" s="11">
        <v>3.5348264</v>
      </c>
      <c r="BL253" s="11">
        <v>3.5375207</v>
      </c>
      <c r="BM253" s="11">
        <v>3.5611975</v>
      </c>
      <c r="BN253" s="11">
        <v>3.5959454000000002</v>
      </c>
    </row>
    <row r="254" spans="1:66" x14ac:dyDescent="0.25">
      <c r="A254" s="5">
        <f t="shared" si="3"/>
        <v>45636</v>
      </c>
      <c r="B254" t="s">
        <v>1077</v>
      </c>
      <c r="C254" s="3">
        <v>4.75</v>
      </c>
      <c r="D254" s="3">
        <v>4.7</v>
      </c>
      <c r="E254" s="11">
        <v>4.6750939000000002</v>
      </c>
      <c r="F254" s="11">
        <v>4.5818979999999998</v>
      </c>
      <c r="G254" s="11">
        <v>4.4822388000000002</v>
      </c>
      <c r="H254" s="11">
        <v>4.3877812</v>
      </c>
      <c r="I254" s="11">
        <v>4.2991105999999997</v>
      </c>
      <c r="J254" s="11">
        <v>4.2173518000000003</v>
      </c>
      <c r="K254" s="11">
        <v>4.1457934999999999</v>
      </c>
      <c r="L254" s="11">
        <v>4.0862698000000002</v>
      </c>
      <c r="M254" s="11">
        <v>4.0394420000000002</v>
      </c>
      <c r="N254" s="11">
        <v>4.0039049000000002</v>
      </c>
      <c r="O254" s="11">
        <v>3.9777395000000002</v>
      </c>
      <c r="P254" s="11">
        <v>3.9582079999999999</v>
      </c>
      <c r="Q254" s="11">
        <v>3.9415365000000002</v>
      </c>
      <c r="R254" s="11">
        <v>3.9264679</v>
      </c>
      <c r="S254" s="11">
        <v>3.9124837000000001</v>
      </c>
      <c r="T254" s="11">
        <v>3.8990643</v>
      </c>
      <c r="U254" s="11">
        <v>3.8856904999999999</v>
      </c>
      <c r="V254" s="11">
        <v>3.8718435000000002</v>
      </c>
      <c r="W254" s="11">
        <v>3.8571431999999999</v>
      </c>
      <c r="X254" s="11">
        <v>3.8417401</v>
      </c>
      <c r="Y254" s="11">
        <v>3.8259110999999999</v>
      </c>
      <c r="Z254" s="11">
        <v>3.8099327000000001</v>
      </c>
      <c r="AA254" s="11">
        <v>3.7940816000000002</v>
      </c>
      <c r="AB254" s="11">
        <v>3.7786349000000001</v>
      </c>
      <c r="AC254" s="11">
        <v>3.7638215000000002</v>
      </c>
      <c r="AD254" s="11">
        <v>3.7496806999999999</v>
      </c>
      <c r="AE254" s="11">
        <v>3.7362049000000002</v>
      </c>
      <c r="AF254" s="11">
        <v>3.7233857000000001</v>
      </c>
      <c r="AG254" s="11">
        <v>3.7112151999999998</v>
      </c>
      <c r="AH254" s="11">
        <v>3.6996853999999999</v>
      </c>
      <c r="AI254" s="11">
        <v>3.6887881999999999</v>
      </c>
      <c r="AJ254" s="11">
        <v>3.6785155</v>
      </c>
      <c r="AK254" s="11">
        <v>3.6688594999999999</v>
      </c>
      <c r="AL254" s="11">
        <v>3.6598118999999998</v>
      </c>
      <c r="AM254" s="11">
        <v>3.6513646999999998</v>
      </c>
      <c r="AN254" s="11">
        <v>3.64351</v>
      </c>
      <c r="AO254" s="11">
        <v>3.6362388999999999</v>
      </c>
      <c r="AP254" s="11">
        <v>3.6295389999999998</v>
      </c>
      <c r="AQ254" s="11">
        <v>3.6233974</v>
      </c>
      <c r="AR254" s="11">
        <v>3.617801</v>
      </c>
      <c r="AS254" s="11">
        <v>3.6127365</v>
      </c>
      <c r="AT254" s="11">
        <v>3.6081911</v>
      </c>
      <c r="AU254" s="11">
        <v>3.6041517000000001</v>
      </c>
      <c r="AV254" s="11">
        <v>3.6006049999999998</v>
      </c>
      <c r="AW254" s="11">
        <v>3.5975381999999998</v>
      </c>
      <c r="AX254" s="11">
        <v>3.594938</v>
      </c>
      <c r="AY254" s="11">
        <v>3.5927913999999999</v>
      </c>
      <c r="AZ254" s="11">
        <v>3.5910853</v>
      </c>
      <c r="BA254" s="11">
        <v>3.5898077000000002</v>
      </c>
      <c r="BB254" s="11">
        <v>3.5889506</v>
      </c>
      <c r="BC254" s="11">
        <v>3.5885077000000001</v>
      </c>
      <c r="BD254" s="11">
        <v>3.5884725999999998</v>
      </c>
      <c r="BE254" s="11">
        <v>3.5888390000000001</v>
      </c>
      <c r="BF254" s="11">
        <v>3.5896004000000001</v>
      </c>
      <c r="BG254" s="11">
        <v>3.5907504000000001</v>
      </c>
      <c r="BH254" s="11">
        <v>3.5922825999999999</v>
      </c>
      <c r="BI254" s="11">
        <v>3.5941906000000001</v>
      </c>
      <c r="BJ254" s="11">
        <v>3.5964680000000002</v>
      </c>
      <c r="BK254" s="11">
        <v>3.5991084</v>
      </c>
      <c r="BL254" s="11">
        <v>3.6021054000000001</v>
      </c>
      <c r="BM254" s="11">
        <v>3.6270083</v>
      </c>
      <c r="BN254" s="11">
        <v>3.6618636000000002</v>
      </c>
    </row>
    <row r="255" spans="1:66" x14ac:dyDescent="0.25">
      <c r="A255" s="5">
        <f t="shared" si="3"/>
        <v>45637</v>
      </c>
      <c r="B255" t="s">
        <v>1078</v>
      </c>
      <c r="C255" s="3">
        <v>4.75</v>
      </c>
      <c r="D255" s="3">
        <v>4.7</v>
      </c>
      <c r="E255" s="11">
        <v>4.6788319999999999</v>
      </c>
      <c r="F255" s="11">
        <v>4.5802608999999999</v>
      </c>
      <c r="G255" s="11">
        <v>4.4782215000000001</v>
      </c>
      <c r="H255" s="11">
        <v>4.3823676000000003</v>
      </c>
      <c r="I255" s="11">
        <v>4.2927694000000001</v>
      </c>
      <c r="J255" s="11">
        <v>4.2105458999999996</v>
      </c>
      <c r="K255" s="11">
        <v>4.1385744999999998</v>
      </c>
      <c r="L255" s="11">
        <v>4.0784589000000002</v>
      </c>
      <c r="M255" s="11">
        <v>4.0305936999999998</v>
      </c>
      <c r="N255" s="11">
        <v>3.9938066999999999</v>
      </c>
      <c r="O255" s="11">
        <v>3.9659515000000001</v>
      </c>
      <c r="P255" s="11">
        <v>3.9445294999999998</v>
      </c>
      <c r="Q255" s="11">
        <v>3.9257073999999998</v>
      </c>
      <c r="R255" s="11">
        <v>3.9082604999999999</v>
      </c>
      <c r="S255" s="11">
        <v>3.8917627000000001</v>
      </c>
      <c r="T255" s="11">
        <v>3.8757874999999999</v>
      </c>
      <c r="U255" s="11">
        <v>3.8599084000000001</v>
      </c>
      <c r="V255" s="11">
        <v>3.8436992999999999</v>
      </c>
      <c r="W255" s="11">
        <v>3.8268575999999999</v>
      </c>
      <c r="X255" s="11">
        <v>3.8095517000000001</v>
      </c>
      <c r="Y255" s="11">
        <v>3.7920628000000001</v>
      </c>
      <c r="Z255" s="11">
        <v>3.7746718000000001</v>
      </c>
      <c r="AA255" s="11">
        <v>3.7576591000000001</v>
      </c>
      <c r="AB255" s="11">
        <v>3.7413061000000001</v>
      </c>
      <c r="AC255" s="11">
        <v>3.7258433000000002</v>
      </c>
      <c r="AD255" s="11">
        <v>3.7113003999999998</v>
      </c>
      <c r="AE255" s="11">
        <v>3.6976574000000002</v>
      </c>
      <c r="AF255" s="11">
        <v>3.6848938000000002</v>
      </c>
      <c r="AG255" s="11">
        <v>3.6729891000000001</v>
      </c>
      <c r="AH255" s="11">
        <v>3.6619234000000001</v>
      </c>
      <c r="AI255" s="11">
        <v>3.6516761999999998</v>
      </c>
      <c r="AJ255" s="11">
        <v>3.6422270000000001</v>
      </c>
      <c r="AK255" s="11">
        <v>3.6335557999999999</v>
      </c>
      <c r="AL255" s="11">
        <v>3.6256422000000001</v>
      </c>
      <c r="AM255" s="11">
        <v>3.6184656999999998</v>
      </c>
      <c r="AN255" s="11">
        <v>3.6120062000000002</v>
      </c>
      <c r="AO255" s="11">
        <v>3.6062422999999999</v>
      </c>
      <c r="AP255" s="11">
        <v>3.6011473000000001</v>
      </c>
      <c r="AQ255" s="11">
        <v>3.5966931</v>
      </c>
      <c r="AR255" s="11">
        <v>3.5928515999999999</v>
      </c>
      <c r="AS255" s="11">
        <v>3.5895945</v>
      </c>
      <c r="AT255" s="11">
        <v>3.5868937000000001</v>
      </c>
      <c r="AU255" s="11">
        <v>3.584721</v>
      </c>
      <c r="AV255" s="11">
        <v>3.5830483000000002</v>
      </c>
      <c r="AW255" s="11">
        <v>3.5818474</v>
      </c>
      <c r="AX255" s="11">
        <v>3.5810901999999998</v>
      </c>
      <c r="AY255" s="11">
        <v>3.5807484000000001</v>
      </c>
      <c r="AZ255" s="11">
        <v>3.5807939000000002</v>
      </c>
      <c r="BA255" s="11">
        <v>3.5812015000000001</v>
      </c>
      <c r="BB255" s="11">
        <v>3.5819594000000001</v>
      </c>
      <c r="BC255" s="11">
        <v>3.5830592000000001</v>
      </c>
      <c r="BD255" s="11">
        <v>3.5844925999999999</v>
      </c>
      <c r="BE255" s="11">
        <v>3.5862514999999999</v>
      </c>
      <c r="BF255" s="11">
        <v>3.5883276</v>
      </c>
      <c r="BG255" s="11">
        <v>3.5907124000000001</v>
      </c>
      <c r="BH255" s="11">
        <v>3.5933980000000001</v>
      </c>
      <c r="BI255" s="11">
        <v>3.5963758000000001</v>
      </c>
      <c r="BJ255" s="11">
        <v>3.5996377000000002</v>
      </c>
      <c r="BK255" s="11">
        <v>3.6031754</v>
      </c>
      <c r="BL255" s="11">
        <v>3.6069806999999998</v>
      </c>
      <c r="BM255" s="11">
        <v>3.6350161000000001</v>
      </c>
      <c r="BN255" s="11">
        <v>3.6708945000000002</v>
      </c>
    </row>
    <row r="256" spans="1:66" x14ac:dyDescent="0.25">
      <c r="A256" s="5">
        <f t="shared" si="3"/>
        <v>45638</v>
      </c>
      <c r="B256" t="s">
        <v>1079</v>
      </c>
      <c r="C256" s="3">
        <v>4.75</v>
      </c>
      <c r="D256" s="3">
        <v>4.7</v>
      </c>
      <c r="E256" s="11">
        <v>4.6722222000000002</v>
      </c>
      <c r="F256" s="11">
        <v>4.5771948</v>
      </c>
      <c r="G256" s="11">
        <v>4.4793396999999997</v>
      </c>
      <c r="H256" s="11">
        <v>4.3868698000000004</v>
      </c>
      <c r="I256" s="11">
        <v>4.3001250000000004</v>
      </c>
      <c r="J256" s="11">
        <v>4.2208028000000004</v>
      </c>
      <c r="K256" s="11">
        <v>4.1521654999999997</v>
      </c>
      <c r="L256" s="11">
        <v>4.0961043000000004</v>
      </c>
      <c r="M256" s="11">
        <v>4.0528015999999996</v>
      </c>
      <c r="N256" s="11">
        <v>4.0206917000000004</v>
      </c>
      <c r="O256" s="11">
        <v>3.9974319999999999</v>
      </c>
      <c r="P256" s="11">
        <v>3.9801544999999998</v>
      </c>
      <c r="Q256" s="11">
        <v>3.9648393999999998</v>
      </c>
      <c r="R256" s="11">
        <v>3.9502381</v>
      </c>
      <c r="S256" s="11">
        <v>3.9359248</v>
      </c>
      <c r="T256" s="11">
        <v>3.9214736000000001</v>
      </c>
      <c r="U256" s="11">
        <v>3.9064581999999999</v>
      </c>
      <c r="V256" s="11">
        <v>3.8904532999999999</v>
      </c>
      <c r="W256" s="11">
        <v>3.8731765</v>
      </c>
      <c r="X256" s="11">
        <v>3.8548933999999999</v>
      </c>
      <c r="Y256" s="11">
        <v>3.8360004000000001</v>
      </c>
      <c r="Z256" s="11">
        <v>3.8168932999999998</v>
      </c>
      <c r="AA256" s="11">
        <v>3.7979679000000002</v>
      </c>
      <c r="AB256" s="11">
        <v>3.7796207000000002</v>
      </c>
      <c r="AC256" s="11">
        <v>3.7621924999999998</v>
      </c>
      <c r="AD256" s="11">
        <v>3.7457554000000002</v>
      </c>
      <c r="AE256" s="11">
        <v>3.7303004999999998</v>
      </c>
      <c r="AF256" s="11">
        <v>3.7158183999999999</v>
      </c>
      <c r="AG256" s="11">
        <v>3.7022993999999998</v>
      </c>
      <c r="AH256" s="11">
        <v>3.6897346</v>
      </c>
      <c r="AI256" s="11">
        <v>3.6781145</v>
      </c>
      <c r="AJ256" s="11">
        <v>3.6674296000000002</v>
      </c>
      <c r="AK256" s="11">
        <v>3.6576708999999998</v>
      </c>
      <c r="AL256" s="11">
        <v>3.6488288</v>
      </c>
      <c r="AM256" s="11">
        <v>3.6408941000000001</v>
      </c>
      <c r="AN256" s="11">
        <v>3.6338574000000001</v>
      </c>
      <c r="AO256" s="11">
        <v>3.6277043</v>
      </c>
      <c r="AP256" s="11">
        <v>3.6223976000000002</v>
      </c>
      <c r="AQ256" s="11">
        <v>3.6178938</v>
      </c>
      <c r="AR256" s="11">
        <v>3.6141496000000002</v>
      </c>
      <c r="AS256" s="11">
        <v>3.6111214</v>
      </c>
      <c r="AT256" s="11">
        <v>3.6087658</v>
      </c>
      <c r="AU256" s="11">
        <v>3.6070395</v>
      </c>
      <c r="AV256" s="11">
        <v>3.605899</v>
      </c>
      <c r="AW256" s="11">
        <v>3.6053008000000002</v>
      </c>
      <c r="AX256" s="11">
        <v>3.6052016</v>
      </c>
      <c r="AY256" s="11">
        <v>3.6055578000000001</v>
      </c>
      <c r="AZ256" s="11">
        <v>3.6063261</v>
      </c>
      <c r="BA256" s="11">
        <v>3.6074677999999998</v>
      </c>
      <c r="BB256" s="11">
        <v>3.6089660000000001</v>
      </c>
      <c r="BC256" s="11">
        <v>3.6108093000000001</v>
      </c>
      <c r="BD256" s="11">
        <v>3.6129866000000002</v>
      </c>
      <c r="BE256" s="11">
        <v>3.6154867999999998</v>
      </c>
      <c r="BF256" s="11">
        <v>3.6182987</v>
      </c>
      <c r="BG256" s="11">
        <v>3.6214110000000002</v>
      </c>
      <c r="BH256" s="11">
        <v>3.6248127000000001</v>
      </c>
      <c r="BI256" s="11">
        <v>3.6284923999999998</v>
      </c>
      <c r="BJ256" s="11">
        <v>3.6324391</v>
      </c>
      <c r="BK256" s="11">
        <v>3.6366417000000002</v>
      </c>
      <c r="BL256" s="11">
        <v>3.6410887000000001</v>
      </c>
      <c r="BM256" s="11">
        <v>3.6724755999999998</v>
      </c>
      <c r="BN256" s="11">
        <v>3.7110268</v>
      </c>
    </row>
    <row r="257" spans="1:66" x14ac:dyDescent="0.25">
      <c r="A257" s="5">
        <f t="shared" si="3"/>
        <v>45639</v>
      </c>
      <c r="B257" t="s">
        <v>1080</v>
      </c>
      <c r="C257" s="3">
        <v>4.75</v>
      </c>
      <c r="D257" s="3">
        <v>4.7</v>
      </c>
      <c r="E257" s="11">
        <v>4.6622693999999996</v>
      </c>
      <c r="F257" s="11">
        <v>4.5733471999999997</v>
      </c>
      <c r="G257" s="11">
        <v>4.4814312000000003</v>
      </c>
      <c r="H257" s="11">
        <v>4.3939212000000003</v>
      </c>
      <c r="I257" s="11">
        <v>4.3109112999999999</v>
      </c>
      <c r="J257" s="11">
        <v>4.2340872000000003</v>
      </c>
      <c r="K257" s="11">
        <v>4.1669513</v>
      </c>
      <c r="L257" s="11">
        <v>4.1118480999999996</v>
      </c>
      <c r="M257" s="11">
        <v>4.0691819000000002</v>
      </c>
      <c r="N257" s="11">
        <v>4.0378812999999996</v>
      </c>
      <c r="O257" s="11">
        <v>4.0154544999999997</v>
      </c>
      <c r="P257" s="11">
        <v>3.9990198000000001</v>
      </c>
      <c r="Q257" s="11">
        <v>3.9844556999999998</v>
      </c>
      <c r="R257" s="11">
        <v>3.9704809999999999</v>
      </c>
      <c r="S257" s="11">
        <v>3.9568428</v>
      </c>
      <c r="T257" s="11">
        <v>3.9432876000000001</v>
      </c>
      <c r="U257" s="11">
        <v>3.9295621000000001</v>
      </c>
      <c r="V257" s="11">
        <v>3.9154135999999999</v>
      </c>
      <c r="W257" s="11">
        <v>3.9006639999999999</v>
      </c>
      <c r="X257" s="11">
        <v>3.8854850000000001</v>
      </c>
      <c r="Y257" s="11">
        <v>3.8701501999999999</v>
      </c>
      <c r="Z257" s="11">
        <v>3.8549324</v>
      </c>
      <c r="AA257" s="11">
        <v>3.8401048000000002</v>
      </c>
      <c r="AB257" s="11">
        <v>3.8259406999999999</v>
      </c>
      <c r="AC257" s="11">
        <v>3.8126661999999998</v>
      </c>
      <c r="AD257" s="11">
        <v>3.8003002000000001</v>
      </c>
      <c r="AE257" s="11">
        <v>3.7888047</v>
      </c>
      <c r="AF257" s="11">
        <v>3.7781413000000001</v>
      </c>
      <c r="AG257" s="11">
        <v>3.7682718999999998</v>
      </c>
      <c r="AH257" s="11">
        <v>3.7591583000000002</v>
      </c>
      <c r="AI257" s="11">
        <v>3.7507622</v>
      </c>
      <c r="AJ257" s="11">
        <v>3.7430454000000002</v>
      </c>
      <c r="AK257" s="11">
        <v>3.7359697999999999</v>
      </c>
      <c r="AL257" s="11">
        <v>3.7294972</v>
      </c>
      <c r="AM257" s="11">
        <v>3.7235892000000002</v>
      </c>
      <c r="AN257" s="11">
        <v>3.7182078000000001</v>
      </c>
      <c r="AO257" s="11">
        <v>3.7133183000000001</v>
      </c>
      <c r="AP257" s="11">
        <v>3.7088998000000002</v>
      </c>
      <c r="AQ257" s="11">
        <v>3.7049354000000001</v>
      </c>
      <c r="AR257" s="11">
        <v>3.7014079</v>
      </c>
      <c r="AS257" s="11">
        <v>3.6983000000000001</v>
      </c>
      <c r="AT257" s="11">
        <v>3.6955947</v>
      </c>
      <c r="AU257" s="11">
        <v>3.6932748000000002</v>
      </c>
      <c r="AV257" s="11">
        <v>3.6913231999999998</v>
      </c>
      <c r="AW257" s="11">
        <v>3.6897226000000001</v>
      </c>
      <c r="AX257" s="11">
        <v>3.688456</v>
      </c>
      <c r="AY257" s="11">
        <v>3.6875062000000001</v>
      </c>
      <c r="AZ257" s="11">
        <v>3.6868560000000001</v>
      </c>
      <c r="BA257" s="11">
        <v>3.6864910000000002</v>
      </c>
      <c r="BB257" s="11">
        <v>3.6864088000000002</v>
      </c>
      <c r="BC257" s="11">
        <v>3.6866102999999999</v>
      </c>
      <c r="BD257" s="11">
        <v>3.6870962999999999</v>
      </c>
      <c r="BE257" s="11">
        <v>3.6878677999999998</v>
      </c>
      <c r="BF257" s="11">
        <v>3.6889256000000001</v>
      </c>
      <c r="BG257" s="11">
        <v>3.6902705999999998</v>
      </c>
      <c r="BH257" s="11">
        <v>3.6919038</v>
      </c>
      <c r="BI257" s="11">
        <v>3.6938260000000001</v>
      </c>
      <c r="BJ257" s="11">
        <v>3.6960381</v>
      </c>
      <c r="BK257" s="11">
        <v>3.6985410999999999</v>
      </c>
      <c r="BL257" s="11">
        <v>3.7013356000000002</v>
      </c>
      <c r="BM257" s="11">
        <v>3.7240839000000001</v>
      </c>
      <c r="BN257" s="11">
        <v>3.7563770999999999</v>
      </c>
    </row>
    <row r="258" spans="1:66" x14ac:dyDescent="0.25">
      <c r="A258" s="5">
        <f t="shared" si="3"/>
        <v>45642</v>
      </c>
      <c r="B258" t="s">
        <v>1081</v>
      </c>
      <c r="C258" s="3">
        <v>4.75</v>
      </c>
      <c r="D258" s="3">
        <v>4.7</v>
      </c>
      <c r="E258" s="11">
        <v>4.6577953000000001</v>
      </c>
      <c r="F258" s="11">
        <v>4.5640872000000003</v>
      </c>
      <c r="G258" s="11">
        <v>4.4722533000000002</v>
      </c>
      <c r="H258" s="11">
        <v>4.3871307000000002</v>
      </c>
      <c r="I258" s="11">
        <v>4.3079194000000003</v>
      </c>
      <c r="J258" s="11">
        <v>4.2357310999999997</v>
      </c>
      <c r="K258" s="11">
        <v>4.1734325999999999</v>
      </c>
      <c r="L258" s="11">
        <v>4.1229355999999999</v>
      </c>
      <c r="M258" s="11">
        <v>4.0850225</v>
      </c>
      <c r="N258" s="11">
        <v>4.0581902999999997</v>
      </c>
      <c r="O258" s="11">
        <v>4.0405544999999998</v>
      </c>
      <c r="P258" s="11">
        <v>4.0293815000000004</v>
      </c>
      <c r="Q258" s="11">
        <v>4.0209396999999996</v>
      </c>
      <c r="R258" s="11">
        <v>4.0139084</v>
      </c>
      <c r="S258" s="11">
        <v>4.0076821000000002</v>
      </c>
      <c r="T258" s="11">
        <v>4.0016550999999998</v>
      </c>
      <c r="U258" s="11">
        <v>3.9952215999999998</v>
      </c>
      <c r="V258" s="11">
        <v>3.9877760000000002</v>
      </c>
      <c r="W258" s="11">
        <v>3.9788652999999998</v>
      </c>
      <c r="X258" s="11">
        <v>3.9686184999999998</v>
      </c>
      <c r="Y258" s="11">
        <v>3.9573032000000001</v>
      </c>
      <c r="Z258" s="11">
        <v>3.9451868000000001</v>
      </c>
      <c r="AA258" s="11">
        <v>3.9325366000000002</v>
      </c>
      <c r="AB258" s="11">
        <v>3.9196205000000002</v>
      </c>
      <c r="AC258" s="11">
        <v>3.9066684</v>
      </c>
      <c r="AD258" s="11">
        <v>3.8937617000000002</v>
      </c>
      <c r="AE258" s="11">
        <v>3.8809448</v>
      </c>
      <c r="AF258" s="11">
        <v>3.8682615999999999</v>
      </c>
      <c r="AG258" s="11">
        <v>3.8557564000000002</v>
      </c>
      <c r="AH258" s="11">
        <v>3.8434734000000002</v>
      </c>
      <c r="AI258" s="11">
        <v>3.8314568000000002</v>
      </c>
      <c r="AJ258" s="11">
        <v>3.8197505</v>
      </c>
      <c r="AK258" s="11">
        <v>3.8083990999999999</v>
      </c>
      <c r="AL258" s="11">
        <v>3.7974464000000001</v>
      </c>
      <c r="AM258" s="11">
        <v>3.7869367</v>
      </c>
      <c r="AN258" s="11">
        <v>3.7769142000000002</v>
      </c>
      <c r="AO258" s="11">
        <v>3.7674153000000001</v>
      </c>
      <c r="AP258" s="11">
        <v>3.7584452000000002</v>
      </c>
      <c r="AQ258" s="11">
        <v>3.7500013999999999</v>
      </c>
      <c r="AR258" s="11">
        <v>3.7420814999999998</v>
      </c>
      <c r="AS258" s="11">
        <v>3.7346829000000001</v>
      </c>
      <c r="AT258" s="11">
        <v>3.7278031</v>
      </c>
      <c r="AU258" s="11">
        <v>3.7214396000000001</v>
      </c>
      <c r="AV258" s="11">
        <v>3.7155898000000001</v>
      </c>
      <c r="AW258" s="11">
        <v>3.7102514000000002</v>
      </c>
      <c r="AX258" s="11">
        <v>3.7054217999999999</v>
      </c>
      <c r="AY258" s="11">
        <v>3.7010983999999998</v>
      </c>
      <c r="AZ258" s="11">
        <v>3.6972787999999999</v>
      </c>
      <c r="BA258" s="11">
        <v>3.6939600000000001</v>
      </c>
      <c r="BB258" s="11">
        <v>3.6911369000000001</v>
      </c>
      <c r="BC258" s="11">
        <v>3.6888036</v>
      </c>
      <c r="BD258" s="11">
        <v>3.6869542000000002</v>
      </c>
      <c r="BE258" s="11">
        <v>3.6855826999999999</v>
      </c>
      <c r="BF258" s="11">
        <v>3.6846833000000001</v>
      </c>
      <c r="BG258" s="11">
        <v>3.68425</v>
      </c>
      <c r="BH258" s="11">
        <v>3.6842769</v>
      </c>
      <c r="BI258" s="11">
        <v>3.6847582000000001</v>
      </c>
      <c r="BJ258" s="11">
        <v>3.6856878000000002</v>
      </c>
      <c r="BK258" s="11">
        <v>3.6870599999999998</v>
      </c>
      <c r="BL258" s="11">
        <v>3.6888687</v>
      </c>
      <c r="BM258" s="11">
        <v>3.7083111</v>
      </c>
      <c r="BN258" s="11">
        <v>3.7404625</v>
      </c>
    </row>
    <row r="259" spans="1:66" x14ac:dyDescent="0.25">
      <c r="A259" s="5">
        <f t="shared" si="3"/>
        <v>45643</v>
      </c>
      <c r="B259" t="s">
        <v>1082</v>
      </c>
      <c r="C259" s="3">
        <v>4.75</v>
      </c>
      <c r="D259" s="3">
        <v>4.7</v>
      </c>
      <c r="E259" s="11">
        <v>4.6787789999999996</v>
      </c>
      <c r="F259" s="11">
        <v>4.6083048</v>
      </c>
      <c r="G259" s="11">
        <v>4.5446486000000004</v>
      </c>
      <c r="H259" s="11">
        <v>4.4878166999999998</v>
      </c>
      <c r="I259" s="11">
        <v>4.4334011999999996</v>
      </c>
      <c r="J259" s="11">
        <v>4.3805481999999998</v>
      </c>
      <c r="K259" s="11">
        <v>4.3316274000000003</v>
      </c>
      <c r="L259" s="11">
        <v>4.2893692999999997</v>
      </c>
      <c r="M259" s="11">
        <v>4.2555946999999996</v>
      </c>
      <c r="N259" s="11">
        <v>4.2301167</v>
      </c>
      <c r="O259" s="11">
        <v>4.2118634000000004</v>
      </c>
      <c r="P259" s="11">
        <v>4.1987427000000004</v>
      </c>
      <c r="Q259" s="11">
        <v>4.1875176999999999</v>
      </c>
      <c r="R259" s="11">
        <v>4.1770918999999997</v>
      </c>
      <c r="S259" s="11">
        <v>4.1670121</v>
      </c>
      <c r="T259" s="11">
        <v>4.1568246000000002</v>
      </c>
      <c r="U259" s="11">
        <v>4.1460756999999999</v>
      </c>
      <c r="V259" s="11">
        <v>4.1343120999999998</v>
      </c>
      <c r="W259" s="11">
        <v>4.1212058999999996</v>
      </c>
      <c r="X259" s="11">
        <v>4.1069085999999997</v>
      </c>
      <c r="Y259" s="11">
        <v>4.0916861000000004</v>
      </c>
      <c r="Z259" s="11">
        <v>4.0758039000000004</v>
      </c>
      <c r="AA259" s="11">
        <v>4.0595274000000003</v>
      </c>
      <c r="AB259" s="11">
        <v>4.0431226000000002</v>
      </c>
      <c r="AC259" s="11">
        <v>4.0268174999999999</v>
      </c>
      <c r="AD259" s="11">
        <v>4.0106906999999996</v>
      </c>
      <c r="AE259" s="11">
        <v>3.9947840000000001</v>
      </c>
      <c r="AF259" s="11">
        <v>3.9791386000000002</v>
      </c>
      <c r="AG259" s="11">
        <v>3.9637956000000001</v>
      </c>
      <c r="AH259" s="11">
        <v>3.9487968000000002</v>
      </c>
      <c r="AI259" s="11">
        <v>3.9341834000000002</v>
      </c>
      <c r="AJ259" s="11">
        <v>3.9199964999999999</v>
      </c>
      <c r="AK259" s="11">
        <v>3.9062779999999999</v>
      </c>
      <c r="AL259" s="11">
        <v>3.8930690000000001</v>
      </c>
      <c r="AM259" s="11">
        <v>3.8804107000000001</v>
      </c>
      <c r="AN259" s="11">
        <v>3.8683448</v>
      </c>
      <c r="AO259" s="11">
        <v>3.8569051000000001</v>
      </c>
      <c r="AP259" s="11">
        <v>3.8460958999999999</v>
      </c>
      <c r="AQ259" s="11">
        <v>3.8359141999999999</v>
      </c>
      <c r="AR259" s="11">
        <v>3.8263568000000001</v>
      </c>
      <c r="AS259" s="11">
        <v>3.8174204999999999</v>
      </c>
      <c r="AT259" s="11">
        <v>3.8091024</v>
      </c>
      <c r="AU259" s="11">
        <v>3.8013992999999999</v>
      </c>
      <c r="AV259" s="11">
        <v>3.7943079000000002</v>
      </c>
      <c r="AW259" s="11">
        <v>3.7878254999999998</v>
      </c>
      <c r="AX259" s="11">
        <v>3.7819487000000001</v>
      </c>
      <c r="AY259" s="11">
        <v>3.7766742999999998</v>
      </c>
      <c r="AZ259" s="11">
        <v>3.7719995000000002</v>
      </c>
      <c r="BA259" s="11">
        <v>3.7679197000000002</v>
      </c>
      <c r="BB259" s="11">
        <v>3.7644237</v>
      </c>
      <c r="BC259" s="11">
        <v>3.7614985000000001</v>
      </c>
      <c r="BD259" s="11">
        <v>3.759131</v>
      </c>
      <c r="BE259" s="11">
        <v>3.7573080000000001</v>
      </c>
      <c r="BF259" s="11">
        <v>3.7560166000000001</v>
      </c>
      <c r="BG259" s="11">
        <v>3.7552435000000002</v>
      </c>
      <c r="BH259" s="11">
        <v>3.7549757000000001</v>
      </c>
      <c r="BI259" s="11">
        <v>3.7551999999999999</v>
      </c>
      <c r="BJ259" s="11">
        <v>3.7559032999999999</v>
      </c>
      <c r="BK259" s="11">
        <v>3.7570727000000002</v>
      </c>
      <c r="BL259" s="11">
        <v>3.7586947999999998</v>
      </c>
      <c r="BM259" s="11">
        <v>3.7770801000000001</v>
      </c>
      <c r="BN259" s="11">
        <v>3.8077166999999998</v>
      </c>
    </row>
    <row r="260" spans="1:66" x14ac:dyDescent="0.25">
      <c r="A260" s="5">
        <f t="shared" si="3"/>
        <v>45644</v>
      </c>
      <c r="B260" t="s">
        <v>1083</v>
      </c>
      <c r="C260" s="3">
        <v>4.75</v>
      </c>
      <c r="D260" s="3">
        <v>4.7</v>
      </c>
      <c r="E260" s="11">
        <v>4.6773838999999997</v>
      </c>
      <c r="F260" s="11">
        <v>4.6007935</v>
      </c>
      <c r="G260" s="11">
        <v>4.5343780000000002</v>
      </c>
      <c r="H260" s="11">
        <v>4.4788383999999999</v>
      </c>
      <c r="I260" s="11">
        <v>4.4296635000000002</v>
      </c>
      <c r="J260" s="11">
        <v>4.3844533999999999</v>
      </c>
      <c r="K260" s="11">
        <v>4.3437270999999997</v>
      </c>
      <c r="L260" s="11">
        <v>4.3088480999999996</v>
      </c>
      <c r="M260" s="11">
        <v>4.2808460000000004</v>
      </c>
      <c r="N260" s="11">
        <v>4.2595463999999996</v>
      </c>
      <c r="O260" s="11">
        <v>4.2437692</v>
      </c>
      <c r="P260" s="11">
        <v>4.2317780999999997</v>
      </c>
      <c r="Q260" s="11">
        <v>4.2205689</v>
      </c>
      <c r="R260" s="11">
        <v>4.2092334999999999</v>
      </c>
      <c r="S260" s="11">
        <v>4.1975157999999997</v>
      </c>
      <c r="T260" s="11">
        <v>4.1851589999999996</v>
      </c>
      <c r="U260" s="11">
        <v>4.1719064000000001</v>
      </c>
      <c r="V260" s="11">
        <v>4.1575017000000001</v>
      </c>
      <c r="W260" s="11">
        <v>4.1417890999999996</v>
      </c>
      <c r="X260" s="11">
        <v>4.1249966000000002</v>
      </c>
      <c r="Y260" s="11">
        <v>4.1074441999999998</v>
      </c>
      <c r="Z260" s="11">
        <v>4.0894510999999998</v>
      </c>
      <c r="AA260" s="11">
        <v>4.0713369000000004</v>
      </c>
      <c r="AB260" s="11">
        <v>4.0534214000000004</v>
      </c>
      <c r="AC260" s="11">
        <v>4.0359737999999998</v>
      </c>
      <c r="AD260" s="11">
        <v>4.0190621000000002</v>
      </c>
      <c r="AE260" s="11">
        <v>4.0027046999999998</v>
      </c>
      <c r="AF260" s="11">
        <v>3.9869192999999998</v>
      </c>
      <c r="AG260" s="11">
        <v>3.9717237999999999</v>
      </c>
      <c r="AH260" s="11">
        <v>3.9571363000000002</v>
      </c>
      <c r="AI260" s="11">
        <v>3.9431748</v>
      </c>
      <c r="AJ260" s="11">
        <v>3.9298571</v>
      </c>
      <c r="AK260" s="11">
        <v>3.9172012999999999</v>
      </c>
      <c r="AL260" s="11">
        <v>3.9052254</v>
      </c>
      <c r="AM260" s="11">
        <v>3.8939469999999998</v>
      </c>
      <c r="AN260" s="11">
        <v>3.8833845999999999</v>
      </c>
      <c r="AO260" s="11">
        <v>3.8735504999999999</v>
      </c>
      <c r="AP260" s="11">
        <v>3.8644314</v>
      </c>
      <c r="AQ260" s="11">
        <v>3.8560063000000002</v>
      </c>
      <c r="AR260" s="11">
        <v>3.8482539</v>
      </c>
      <c r="AS260" s="11">
        <v>3.8411529999999998</v>
      </c>
      <c r="AT260" s="11">
        <v>3.8346824000000002</v>
      </c>
      <c r="AU260" s="11">
        <v>3.828821</v>
      </c>
      <c r="AV260" s="11">
        <v>3.8235473999999998</v>
      </c>
      <c r="AW260" s="11">
        <v>3.8188407</v>
      </c>
      <c r="AX260" s="11">
        <v>3.8146795</v>
      </c>
      <c r="AY260" s="11">
        <v>3.8110426999999998</v>
      </c>
      <c r="AZ260" s="11">
        <v>3.807909</v>
      </c>
      <c r="BA260" s="11">
        <v>3.8052587999999998</v>
      </c>
      <c r="BB260" s="11">
        <v>3.8030786000000001</v>
      </c>
      <c r="BC260" s="11">
        <v>3.8013566999999999</v>
      </c>
      <c r="BD260" s="11">
        <v>3.8000813999999998</v>
      </c>
      <c r="BE260" s="11">
        <v>3.7992409999999999</v>
      </c>
      <c r="BF260" s="11">
        <v>3.7988238999999999</v>
      </c>
      <c r="BG260" s="11">
        <v>3.7988183000000002</v>
      </c>
      <c r="BH260" s="11">
        <v>3.7992126000000002</v>
      </c>
      <c r="BI260" s="11">
        <v>3.7999950999999998</v>
      </c>
      <c r="BJ260" s="11">
        <v>3.8011541000000002</v>
      </c>
      <c r="BK260" s="11">
        <v>3.8026779999999998</v>
      </c>
      <c r="BL260" s="11">
        <v>3.8045548999999999</v>
      </c>
      <c r="BM260" s="11">
        <v>3.8226239</v>
      </c>
      <c r="BN260" s="11">
        <v>3.8507400000000001</v>
      </c>
    </row>
    <row r="261" spans="1:66" x14ac:dyDescent="0.25">
      <c r="A261" s="5">
        <f t="shared" si="3"/>
        <v>45645</v>
      </c>
      <c r="B261" t="s">
        <v>1084</v>
      </c>
      <c r="C261" s="3">
        <v>4.75</v>
      </c>
      <c r="D261" s="3">
        <v>4.7</v>
      </c>
      <c r="E261" s="11">
        <v>4.6701034000000003</v>
      </c>
      <c r="F261" s="11">
        <v>4.5827121000000002</v>
      </c>
      <c r="G261" s="11">
        <v>4.5106400000000004</v>
      </c>
      <c r="H261" s="11">
        <v>4.4522928000000004</v>
      </c>
      <c r="I261" s="11">
        <v>4.4011940000000003</v>
      </c>
      <c r="J261" s="11">
        <v>4.3541834000000001</v>
      </c>
      <c r="K261" s="11">
        <v>4.3113437000000001</v>
      </c>
      <c r="L261" s="11">
        <v>4.2739392</v>
      </c>
      <c r="M261" s="11">
        <v>4.2431969</v>
      </c>
      <c r="N261" s="11">
        <v>4.2192955999999997</v>
      </c>
      <c r="O261" s="11">
        <v>4.2015080999999999</v>
      </c>
      <c r="P261" s="11">
        <v>4.1882171000000001</v>
      </c>
      <c r="Q261" s="11">
        <v>4.1765384000000001</v>
      </c>
      <c r="R261" s="11">
        <v>4.1654822999999999</v>
      </c>
      <c r="S261" s="11">
        <v>4.1546487000000001</v>
      </c>
      <c r="T261" s="11">
        <v>4.1436371999999997</v>
      </c>
      <c r="U261" s="11">
        <v>4.132047</v>
      </c>
      <c r="V261" s="11">
        <v>4.1194782999999999</v>
      </c>
      <c r="W261" s="11">
        <v>4.1056578999999997</v>
      </c>
      <c r="X261" s="11">
        <v>4.0907982000000001</v>
      </c>
      <c r="Y261" s="11">
        <v>4.0752275999999998</v>
      </c>
      <c r="Z261" s="11">
        <v>4.0592740000000003</v>
      </c>
      <c r="AA261" s="11">
        <v>4.0432652999999998</v>
      </c>
      <c r="AB261" s="11">
        <v>4.0275299000000002</v>
      </c>
      <c r="AC261" s="11">
        <v>4.0123531000000003</v>
      </c>
      <c r="AD261" s="11">
        <v>3.9978121</v>
      </c>
      <c r="AE261" s="11">
        <v>3.9839216999999998</v>
      </c>
      <c r="AF261" s="11">
        <v>3.9706958999999999</v>
      </c>
      <c r="AG261" s="11">
        <v>3.9581488</v>
      </c>
      <c r="AH261" s="11">
        <v>3.9462950000000001</v>
      </c>
      <c r="AI261" s="11">
        <v>3.9351484999999999</v>
      </c>
      <c r="AJ261" s="11">
        <v>3.9247236000000001</v>
      </c>
      <c r="AK261" s="11">
        <v>3.9150347999999999</v>
      </c>
      <c r="AL261" s="11">
        <v>3.9060961000000001</v>
      </c>
      <c r="AM261" s="11">
        <v>3.8979218000000002</v>
      </c>
      <c r="AN261" s="11">
        <v>3.8905262999999999</v>
      </c>
      <c r="AO261" s="11">
        <v>3.8839163999999999</v>
      </c>
      <c r="AP261" s="11">
        <v>3.8780663999999998</v>
      </c>
      <c r="AQ261" s="11">
        <v>3.8729418999999998</v>
      </c>
      <c r="AR261" s="11">
        <v>3.8685081000000001</v>
      </c>
      <c r="AS261" s="11">
        <v>3.8647304</v>
      </c>
      <c r="AT261" s="11">
        <v>3.8615743999999999</v>
      </c>
      <c r="AU261" s="11">
        <v>3.8590053000000002</v>
      </c>
      <c r="AV261" s="11">
        <v>3.8569886000000002</v>
      </c>
      <c r="AW261" s="11">
        <v>3.8554897000000001</v>
      </c>
      <c r="AX261" s="11">
        <v>3.8544740000000002</v>
      </c>
      <c r="AY261" s="11">
        <v>3.8539067999999999</v>
      </c>
      <c r="AZ261" s="11">
        <v>3.8537536000000001</v>
      </c>
      <c r="BA261" s="11">
        <v>3.8539832999999999</v>
      </c>
      <c r="BB261" s="11">
        <v>3.8545807000000001</v>
      </c>
      <c r="BC261" s="11">
        <v>3.8555348999999999</v>
      </c>
      <c r="BD261" s="11">
        <v>3.8568349999999998</v>
      </c>
      <c r="BE261" s="11">
        <v>3.8584700000000001</v>
      </c>
      <c r="BF261" s="11">
        <v>3.8604291000000002</v>
      </c>
      <c r="BG261" s="11">
        <v>3.8627012000000001</v>
      </c>
      <c r="BH261" s="11">
        <v>3.8652757000000002</v>
      </c>
      <c r="BI261" s="11">
        <v>3.8681413999999998</v>
      </c>
      <c r="BJ261" s="11">
        <v>3.8712876000000001</v>
      </c>
      <c r="BK261" s="11">
        <v>3.8747033000000002</v>
      </c>
      <c r="BL261" s="11">
        <v>3.8783775</v>
      </c>
      <c r="BM261" s="11">
        <v>3.9053908000000002</v>
      </c>
      <c r="BN261" s="11">
        <v>3.9398626999999999</v>
      </c>
    </row>
    <row r="262" spans="1:66" x14ac:dyDescent="0.25">
      <c r="A262" s="5">
        <f t="shared" si="3"/>
        <v>45646</v>
      </c>
      <c r="B262" t="s">
        <v>1085</v>
      </c>
      <c r="C262" s="3">
        <v>4.75</v>
      </c>
      <c r="D262" s="3">
        <v>4.7</v>
      </c>
      <c r="E262" s="11">
        <v>4.6686895000000002</v>
      </c>
      <c r="F262" s="11">
        <v>4.5813677999999998</v>
      </c>
      <c r="G262" s="11">
        <v>4.5065596000000001</v>
      </c>
      <c r="H262" s="11">
        <v>4.4428026000000003</v>
      </c>
      <c r="I262" s="11">
        <v>4.3850518999999997</v>
      </c>
      <c r="J262" s="11">
        <v>4.3314662999999998</v>
      </c>
      <c r="K262" s="11">
        <v>4.2828179999999998</v>
      </c>
      <c r="L262" s="11">
        <v>4.2405720000000002</v>
      </c>
      <c r="M262" s="11">
        <v>4.2054397000000003</v>
      </c>
      <c r="N262" s="11">
        <v>4.1769536</v>
      </c>
      <c r="O262" s="11">
        <v>4.1535624999999996</v>
      </c>
      <c r="P262" s="11">
        <v>4.1333468</v>
      </c>
      <c r="Q262" s="11">
        <v>4.1131472999999996</v>
      </c>
      <c r="R262" s="11">
        <v>4.0922985000000001</v>
      </c>
      <c r="S262" s="11">
        <v>4.0710492</v>
      </c>
      <c r="T262" s="11">
        <v>4.0496480000000004</v>
      </c>
      <c r="U262" s="11">
        <v>4.0283432000000001</v>
      </c>
      <c r="V262" s="11">
        <v>4.0073840000000001</v>
      </c>
      <c r="W262" s="11">
        <v>3.986996</v>
      </c>
      <c r="X262" s="11">
        <v>3.9672993000000001</v>
      </c>
      <c r="Y262" s="11">
        <v>3.9483839000000001</v>
      </c>
      <c r="Z262" s="11">
        <v>3.9303392000000001</v>
      </c>
      <c r="AA262" s="11">
        <v>3.9132547999999998</v>
      </c>
      <c r="AB262" s="11">
        <v>3.8972205999999998</v>
      </c>
      <c r="AC262" s="11">
        <v>3.8823045999999999</v>
      </c>
      <c r="AD262" s="11">
        <v>3.8684799999999999</v>
      </c>
      <c r="AE262" s="11">
        <v>3.8556944999999998</v>
      </c>
      <c r="AF262" s="11">
        <v>3.8438949999999998</v>
      </c>
      <c r="AG262" s="11">
        <v>3.8330288000000001</v>
      </c>
      <c r="AH262" s="11">
        <v>3.8230433000000001</v>
      </c>
      <c r="AI262" s="11">
        <v>3.8138855999999999</v>
      </c>
      <c r="AJ262" s="11">
        <v>3.8055029999999999</v>
      </c>
      <c r="AK262" s="11">
        <v>3.7978426999999999</v>
      </c>
      <c r="AL262" s="11">
        <v>3.7908520999999999</v>
      </c>
      <c r="AM262" s="11">
        <v>3.7844782000000001</v>
      </c>
      <c r="AN262" s="11">
        <v>3.7786685000000002</v>
      </c>
      <c r="AO262" s="11">
        <v>3.7733772000000001</v>
      </c>
      <c r="AP262" s="11">
        <v>3.7685862999999999</v>
      </c>
      <c r="AQ262" s="11">
        <v>3.7642853999999999</v>
      </c>
      <c r="AR262" s="11">
        <v>3.7604635000000002</v>
      </c>
      <c r="AS262" s="11">
        <v>3.7571099000000001</v>
      </c>
      <c r="AT262" s="11">
        <v>3.7542138999999999</v>
      </c>
      <c r="AU262" s="11">
        <v>3.7517646999999998</v>
      </c>
      <c r="AV262" s="11">
        <v>3.7497514999999999</v>
      </c>
      <c r="AW262" s="11">
        <v>3.7481637000000001</v>
      </c>
      <c r="AX262" s="11">
        <v>3.7469904000000001</v>
      </c>
      <c r="AY262" s="11">
        <v>3.7462208000000001</v>
      </c>
      <c r="AZ262" s="11">
        <v>3.7458442999999999</v>
      </c>
      <c r="BA262" s="11">
        <v>3.7458502999999999</v>
      </c>
      <c r="BB262" s="11">
        <v>3.7462290999999999</v>
      </c>
      <c r="BC262" s="11">
        <v>3.7469712999999998</v>
      </c>
      <c r="BD262" s="11">
        <v>3.7480674</v>
      </c>
      <c r="BE262" s="11">
        <v>3.7495080000000001</v>
      </c>
      <c r="BF262" s="11">
        <v>3.7512837999999999</v>
      </c>
      <c r="BG262" s="11">
        <v>3.7533851999999999</v>
      </c>
      <c r="BH262" s="11">
        <v>3.7558028999999999</v>
      </c>
      <c r="BI262" s="11">
        <v>3.7585275</v>
      </c>
      <c r="BJ262" s="11">
        <v>3.7615493999999998</v>
      </c>
      <c r="BK262" s="11">
        <v>3.7648592999999999</v>
      </c>
      <c r="BL262" s="11">
        <v>3.7684478000000001</v>
      </c>
      <c r="BM262" s="11">
        <v>3.7953725</v>
      </c>
      <c r="BN262" s="11">
        <v>3.8303859</v>
      </c>
    </row>
    <row r="263" spans="1:66" x14ac:dyDescent="0.25">
      <c r="A263" s="5">
        <f t="shared" si="3"/>
        <v>45649</v>
      </c>
      <c r="B263" t="s">
        <v>1086</v>
      </c>
      <c r="C263" s="3">
        <v>4.75</v>
      </c>
      <c r="D263" s="3">
        <v>4.7</v>
      </c>
      <c r="E263" s="11">
        <v>4.6626893000000003</v>
      </c>
      <c r="F263" s="11">
        <v>4.5773270999999998</v>
      </c>
      <c r="G263" s="11">
        <v>4.5093607000000002</v>
      </c>
      <c r="H263" s="11">
        <v>4.4522988000000003</v>
      </c>
      <c r="I263" s="11">
        <v>4.3984918999999998</v>
      </c>
      <c r="J263" s="11">
        <v>4.3462316000000003</v>
      </c>
      <c r="K263" s="11">
        <v>4.2969561000000001</v>
      </c>
      <c r="L263" s="11">
        <v>4.2526665000000001</v>
      </c>
      <c r="M263" s="11">
        <v>4.2150660999999996</v>
      </c>
      <c r="N263" s="11">
        <v>4.1842439999999996</v>
      </c>
      <c r="O263" s="11">
        <v>4.1596421000000001</v>
      </c>
      <c r="P263" s="11">
        <v>4.1397120999999997</v>
      </c>
      <c r="Q263" s="11">
        <v>4.1218111000000004</v>
      </c>
      <c r="R263" s="11">
        <v>4.1050658000000002</v>
      </c>
      <c r="S263" s="11">
        <v>4.0891522</v>
      </c>
      <c r="T263" s="11">
        <v>4.0737458000000002</v>
      </c>
      <c r="U263" s="11">
        <v>4.0585218999999997</v>
      </c>
      <c r="V263" s="11">
        <v>4.0431564</v>
      </c>
      <c r="W263" s="11">
        <v>4.0274159000000003</v>
      </c>
      <c r="X263" s="11">
        <v>4.0114131999999998</v>
      </c>
      <c r="Y263" s="11">
        <v>3.9953444</v>
      </c>
      <c r="Z263" s="11">
        <v>3.9794049</v>
      </c>
      <c r="AA263" s="11">
        <v>3.9637899999999999</v>
      </c>
      <c r="AB263" s="11">
        <v>3.9486959000000001</v>
      </c>
      <c r="AC263" s="11">
        <v>3.9342834</v>
      </c>
      <c r="AD263" s="11">
        <v>3.9205758999999998</v>
      </c>
      <c r="AE263" s="11">
        <v>3.9075625999999999</v>
      </c>
      <c r="AF263" s="11">
        <v>3.8952322000000001</v>
      </c>
      <c r="AG263" s="11">
        <v>3.8835736000000001</v>
      </c>
      <c r="AH263" s="11">
        <v>3.872576</v>
      </c>
      <c r="AI263" s="11">
        <v>3.8622282000000001</v>
      </c>
      <c r="AJ263" s="11">
        <v>3.8525190999999999</v>
      </c>
      <c r="AK263" s="11">
        <v>3.8434377999999998</v>
      </c>
      <c r="AL263" s="11">
        <v>3.8349731</v>
      </c>
      <c r="AM263" s="11">
        <v>3.8271139999999999</v>
      </c>
      <c r="AN263" s="11">
        <v>3.8198495000000001</v>
      </c>
      <c r="AO263" s="11">
        <v>3.8131683999999999</v>
      </c>
      <c r="AP263" s="11">
        <v>3.8070596000000001</v>
      </c>
      <c r="AQ263" s="11">
        <v>3.8015118000000001</v>
      </c>
      <c r="AR263" s="11">
        <v>3.7965137000000002</v>
      </c>
      <c r="AS263" s="11">
        <v>3.7920541000000001</v>
      </c>
      <c r="AT263" s="11">
        <v>3.7881217999999999</v>
      </c>
      <c r="AU263" s="11">
        <v>3.7847054999999998</v>
      </c>
      <c r="AV263" s="11">
        <v>3.7817938</v>
      </c>
      <c r="AW263" s="11">
        <v>3.7793757000000001</v>
      </c>
      <c r="AX263" s="11">
        <v>3.7774397999999998</v>
      </c>
      <c r="AY263" s="11">
        <v>3.7759748000000002</v>
      </c>
      <c r="AZ263" s="11">
        <v>3.7749697000000002</v>
      </c>
      <c r="BA263" s="11">
        <v>3.7744133</v>
      </c>
      <c r="BB263" s="11">
        <v>3.7742974999999999</v>
      </c>
      <c r="BC263" s="11">
        <v>3.7746148000000002</v>
      </c>
      <c r="BD263" s="11">
        <v>3.7753578999999999</v>
      </c>
      <c r="BE263" s="11">
        <v>3.7765195</v>
      </c>
      <c r="BF263" s="11">
        <v>3.7780923</v>
      </c>
      <c r="BG263" s="11">
        <v>3.7800688999999998</v>
      </c>
      <c r="BH263" s="11">
        <v>3.7824420000000001</v>
      </c>
      <c r="BI263" s="11">
        <v>3.7852043000000002</v>
      </c>
      <c r="BJ263" s="11">
        <v>3.7883483</v>
      </c>
      <c r="BK263" s="11">
        <v>3.7918669</v>
      </c>
      <c r="BL263" s="11">
        <v>3.7957526000000001</v>
      </c>
      <c r="BM263" s="11">
        <v>3.8261381000000001</v>
      </c>
      <c r="BN263" s="11">
        <v>3.8664930000000002</v>
      </c>
    </row>
    <row r="264" spans="1:66" x14ac:dyDescent="0.25">
      <c r="A264" s="5">
        <f t="shared" si="3"/>
        <v>45650</v>
      </c>
      <c r="B264" t="s">
        <v>1087</v>
      </c>
      <c r="C264" s="3">
        <v>4.75</v>
      </c>
      <c r="D264" s="3">
        <v>4.7</v>
      </c>
      <c r="E264" s="11">
        <v>4.6626817000000003</v>
      </c>
      <c r="F264" s="11">
        <v>4.5796994</v>
      </c>
      <c r="G264" s="11">
        <v>4.5132681999999997</v>
      </c>
      <c r="H264" s="11">
        <v>4.4561603999999999</v>
      </c>
      <c r="I264" s="11">
        <v>4.4033632000000003</v>
      </c>
      <c r="J264" s="11">
        <v>4.3549810999999998</v>
      </c>
      <c r="K264" s="11">
        <v>4.3120551000000003</v>
      </c>
      <c r="L264" s="11">
        <v>4.275493</v>
      </c>
      <c r="M264" s="11">
        <v>4.2460149999999999</v>
      </c>
      <c r="N264" s="11">
        <v>4.2230333</v>
      </c>
      <c r="O264" s="11">
        <v>4.2056332000000003</v>
      </c>
      <c r="P264" s="11">
        <v>4.1921929000000002</v>
      </c>
      <c r="Q264" s="11">
        <v>4.1800755000000001</v>
      </c>
      <c r="R264" s="11">
        <v>4.168444</v>
      </c>
      <c r="S264" s="11">
        <v>4.1570064999999996</v>
      </c>
      <c r="T264" s="11">
        <v>4.1454711</v>
      </c>
      <c r="U264" s="11">
        <v>4.1335455999999997</v>
      </c>
      <c r="V264" s="11">
        <v>4.1209384</v>
      </c>
      <c r="W264" s="11">
        <v>4.1074479999999998</v>
      </c>
      <c r="X264" s="11">
        <v>4.0932173000000001</v>
      </c>
      <c r="Y264" s="11">
        <v>4.0784719999999997</v>
      </c>
      <c r="Z264" s="11">
        <v>4.0634372000000001</v>
      </c>
      <c r="AA264" s="11">
        <v>4.0483380000000002</v>
      </c>
      <c r="AB264" s="11">
        <v>4.0334000000000003</v>
      </c>
      <c r="AC264" s="11">
        <v>4.0188139999999999</v>
      </c>
      <c r="AD264" s="11">
        <v>4.0046344999999999</v>
      </c>
      <c r="AE264" s="11">
        <v>3.9908823</v>
      </c>
      <c r="AF264" s="11">
        <v>3.9775775000000002</v>
      </c>
      <c r="AG264" s="11">
        <v>3.9647402999999999</v>
      </c>
      <c r="AH264" s="11">
        <v>3.9523915999999999</v>
      </c>
      <c r="AI264" s="11">
        <v>3.9405515000000002</v>
      </c>
      <c r="AJ264" s="11">
        <v>3.9292403</v>
      </c>
      <c r="AK264" s="11">
        <v>3.9184785999999998</v>
      </c>
      <c r="AL264" s="11">
        <v>3.9082867999999999</v>
      </c>
      <c r="AM264" s="11">
        <v>3.8986850999999998</v>
      </c>
      <c r="AN264" s="11">
        <v>3.8896942000000001</v>
      </c>
      <c r="AO264" s="11">
        <v>3.8813295000000001</v>
      </c>
      <c r="AP264" s="11">
        <v>3.8735881999999999</v>
      </c>
      <c r="AQ264" s="11">
        <v>3.8664627999999999</v>
      </c>
      <c r="AR264" s="11">
        <v>3.8599454999999998</v>
      </c>
      <c r="AS264" s="11">
        <v>3.8540287000000002</v>
      </c>
      <c r="AT264" s="11">
        <v>3.8487049</v>
      </c>
      <c r="AU264" s="11">
        <v>3.8439662999999999</v>
      </c>
      <c r="AV264" s="11">
        <v>3.8398053999999999</v>
      </c>
      <c r="AW264" s="11">
        <v>3.8362145999999999</v>
      </c>
      <c r="AX264" s="11">
        <v>3.8331862000000001</v>
      </c>
      <c r="AY264" s="11">
        <v>3.8307125000000002</v>
      </c>
      <c r="AZ264" s="11">
        <v>3.8287860999999999</v>
      </c>
      <c r="BA264" s="11">
        <v>3.8273978999999998</v>
      </c>
      <c r="BB264" s="11">
        <v>3.8265311999999998</v>
      </c>
      <c r="BC264" s="11">
        <v>3.8261664</v>
      </c>
      <c r="BD264" s="11">
        <v>3.8262839</v>
      </c>
      <c r="BE264" s="11">
        <v>3.826864</v>
      </c>
      <c r="BF264" s="11">
        <v>3.8278872000000002</v>
      </c>
      <c r="BG264" s="11">
        <v>3.8293336999999998</v>
      </c>
      <c r="BH264" s="11">
        <v>3.8311841000000002</v>
      </c>
      <c r="BI264" s="11">
        <v>3.8334185999999999</v>
      </c>
      <c r="BJ264" s="11">
        <v>3.8360175999999999</v>
      </c>
      <c r="BK264" s="11">
        <v>3.8389616000000002</v>
      </c>
      <c r="BL264" s="11">
        <v>3.8422307999999998</v>
      </c>
      <c r="BM264" s="11">
        <v>3.8678013</v>
      </c>
      <c r="BN264" s="11">
        <v>3.9014872</v>
      </c>
    </row>
    <row r="265" spans="1:66" x14ac:dyDescent="0.25">
      <c r="A265" s="5">
        <f t="shared" si="3"/>
        <v>45651</v>
      </c>
      <c r="B265" t="s">
        <v>1088</v>
      </c>
      <c r="C265" s="3">
        <v>4.75</v>
      </c>
      <c r="D265" s="3" t="e">
        <v>#N/A</v>
      </c>
      <c r="E265" s="11" t="e">
        <v>#N/A</v>
      </c>
      <c r="F265" s="11" t="e">
        <v>#N/A</v>
      </c>
      <c r="G265" s="11" t="e">
        <v>#N/A</v>
      </c>
      <c r="H265" s="11" t="e">
        <v>#N/A</v>
      </c>
      <c r="I265" s="11" t="e">
        <v>#N/A</v>
      </c>
      <c r="J265" s="11" t="e">
        <v>#N/A</v>
      </c>
      <c r="K265" s="11" t="e">
        <v>#N/A</v>
      </c>
      <c r="L265" s="11" t="e">
        <v>#N/A</v>
      </c>
      <c r="M265" s="11" t="e">
        <v>#N/A</v>
      </c>
      <c r="N265" s="11" t="e">
        <v>#N/A</v>
      </c>
      <c r="O265" s="11" t="e">
        <v>#N/A</v>
      </c>
      <c r="P265" s="11" t="e">
        <v>#N/A</v>
      </c>
      <c r="Q265" s="11" t="e">
        <v>#N/A</v>
      </c>
      <c r="R265" s="11" t="e">
        <v>#N/A</v>
      </c>
      <c r="S265" s="11" t="e">
        <v>#N/A</v>
      </c>
      <c r="T265" s="11" t="e">
        <v>#N/A</v>
      </c>
      <c r="U265" s="11" t="e">
        <v>#N/A</v>
      </c>
      <c r="V265" s="11" t="e">
        <v>#N/A</v>
      </c>
      <c r="W265" s="11" t="e">
        <v>#N/A</v>
      </c>
      <c r="X265" s="11" t="e">
        <v>#N/A</v>
      </c>
      <c r="Y265" s="11" t="e">
        <v>#N/A</v>
      </c>
      <c r="Z265" s="11" t="e">
        <v>#N/A</v>
      </c>
      <c r="AA265" s="11" t="e">
        <v>#N/A</v>
      </c>
      <c r="AB265" s="11" t="e">
        <v>#N/A</v>
      </c>
      <c r="AC265" s="11" t="e">
        <v>#N/A</v>
      </c>
      <c r="AD265" s="11" t="e">
        <v>#N/A</v>
      </c>
      <c r="AE265" s="11" t="e">
        <v>#N/A</v>
      </c>
      <c r="AF265" s="11" t="e">
        <v>#N/A</v>
      </c>
      <c r="AG265" s="11" t="e">
        <v>#N/A</v>
      </c>
      <c r="AH265" s="11" t="e">
        <v>#N/A</v>
      </c>
      <c r="AI265" s="11" t="e">
        <v>#N/A</v>
      </c>
      <c r="AJ265" s="11" t="e">
        <v>#N/A</v>
      </c>
      <c r="AK265" s="11" t="e">
        <v>#N/A</v>
      </c>
      <c r="AL265" s="11" t="e">
        <v>#N/A</v>
      </c>
      <c r="AM265" s="11" t="e">
        <v>#N/A</v>
      </c>
      <c r="AN265" s="11" t="e">
        <v>#N/A</v>
      </c>
      <c r="AO265" s="11" t="e">
        <v>#N/A</v>
      </c>
      <c r="AP265" s="11" t="e">
        <v>#N/A</v>
      </c>
      <c r="AQ265" s="11" t="e">
        <v>#N/A</v>
      </c>
      <c r="AR265" s="11" t="e">
        <v>#N/A</v>
      </c>
      <c r="AS265" s="11" t="e">
        <v>#N/A</v>
      </c>
      <c r="AT265" s="11" t="e">
        <v>#N/A</v>
      </c>
      <c r="AU265" s="11" t="e">
        <v>#N/A</v>
      </c>
      <c r="AV265" s="11" t="e">
        <v>#N/A</v>
      </c>
      <c r="AW265" s="11" t="e">
        <v>#N/A</v>
      </c>
      <c r="AX265" s="11" t="e">
        <v>#N/A</v>
      </c>
      <c r="AY265" s="11" t="e">
        <v>#N/A</v>
      </c>
      <c r="AZ265" s="11" t="e">
        <v>#N/A</v>
      </c>
      <c r="BA265" s="11" t="e">
        <v>#N/A</v>
      </c>
      <c r="BB265" s="11" t="e">
        <v>#N/A</v>
      </c>
      <c r="BC265" s="11" t="e">
        <v>#N/A</v>
      </c>
      <c r="BD265" s="11" t="e">
        <v>#N/A</v>
      </c>
      <c r="BE265" s="11" t="e">
        <v>#N/A</v>
      </c>
      <c r="BF265" s="11" t="e">
        <v>#N/A</v>
      </c>
      <c r="BG265" s="11" t="e">
        <v>#N/A</v>
      </c>
      <c r="BH265" s="11" t="e">
        <v>#N/A</v>
      </c>
      <c r="BI265" s="11" t="e">
        <v>#N/A</v>
      </c>
      <c r="BJ265" s="11" t="e">
        <v>#N/A</v>
      </c>
      <c r="BK265" s="11" t="e">
        <v>#N/A</v>
      </c>
      <c r="BL265" s="11" t="e">
        <v>#N/A</v>
      </c>
      <c r="BM265" s="11" t="e">
        <v>#N/A</v>
      </c>
      <c r="BN265" s="11" t="e">
        <v>#N/A</v>
      </c>
    </row>
    <row r="266" spans="1:66" x14ac:dyDescent="0.25">
      <c r="A266" s="5">
        <f t="shared" si="3"/>
        <v>45652</v>
      </c>
      <c r="B266" t="s">
        <v>1089</v>
      </c>
      <c r="C266" s="3">
        <v>4.75</v>
      </c>
      <c r="D266" s="3" t="e">
        <v>#N/A</v>
      </c>
      <c r="E266" s="11" t="e">
        <v>#N/A</v>
      </c>
      <c r="F266" s="11" t="e">
        <v>#N/A</v>
      </c>
      <c r="G266" s="11" t="e">
        <v>#N/A</v>
      </c>
      <c r="H266" s="11" t="e">
        <v>#N/A</v>
      </c>
      <c r="I266" s="11" t="e">
        <v>#N/A</v>
      </c>
      <c r="J266" s="11" t="e">
        <v>#N/A</v>
      </c>
      <c r="K266" s="11" t="e">
        <v>#N/A</v>
      </c>
      <c r="L266" s="11" t="e">
        <v>#N/A</v>
      </c>
      <c r="M266" s="11" t="e">
        <v>#N/A</v>
      </c>
      <c r="N266" s="11" t="e">
        <v>#N/A</v>
      </c>
      <c r="O266" s="11" t="e">
        <v>#N/A</v>
      </c>
      <c r="P266" s="11" t="e">
        <v>#N/A</v>
      </c>
      <c r="Q266" s="11" t="e">
        <v>#N/A</v>
      </c>
      <c r="R266" s="11" t="e">
        <v>#N/A</v>
      </c>
      <c r="S266" s="11" t="e">
        <v>#N/A</v>
      </c>
      <c r="T266" s="11" t="e">
        <v>#N/A</v>
      </c>
      <c r="U266" s="11" t="e">
        <v>#N/A</v>
      </c>
      <c r="V266" s="11" t="e">
        <v>#N/A</v>
      </c>
      <c r="W266" s="11" t="e">
        <v>#N/A</v>
      </c>
      <c r="X266" s="11" t="e">
        <v>#N/A</v>
      </c>
      <c r="Y266" s="11" t="e">
        <v>#N/A</v>
      </c>
      <c r="Z266" s="11" t="e">
        <v>#N/A</v>
      </c>
      <c r="AA266" s="11" t="e">
        <v>#N/A</v>
      </c>
      <c r="AB266" s="11" t="e">
        <v>#N/A</v>
      </c>
      <c r="AC266" s="11" t="e">
        <v>#N/A</v>
      </c>
      <c r="AD266" s="11" t="e">
        <v>#N/A</v>
      </c>
      <c r="AE266" s="11" t="e">
        <v>#N/A</v>
      </c>
      <c r="AF266" s="11" t="e">
        <v>#N/A</v>
      </c>
      <c r="AG266" s="11" t="e">
        <v>#N/A</v>
      </c>
      <c r="AH266" s="11" t="e">
        <v>#N/A</v>
      </c>
      <c r="AI266" s="11" t="e">
        <v>#N/A</v>
      </c>
      <c r="AJ266" s="11" t="e">
        <v>#N/A</v>
      </c>
      <c r="AK266" s="11" t="e">
        <v>#N/A</v>
      </c>
      <c r="AL266" s="11" t="e">
        <v>#N/A</v>
      </c>
      <c r="AM266" s="11" t="e">
        <v>#N/A</v>
      </c>
      <c r="AN266" s="11" t="e">
        <v>#N/A</v>
      </c>
      <c r="AO266" s="11" t="e">
        <v>#N/A</v>
      </c>
      <c r="AP266" s="11" t="e">
        <v>#N/A</v>
      </c>
      <c r="AQ266" s="11" t="e">
        <v>#N/A</v>
      </c>
      <c r="AR266" s="11" t="e">
        <v>#N/A</v>
      </c>
      <c r="AS266" s="11" t="e">
        <v>#N/A</v>
      </c>
      <c r="AT266" s="11" t="e">
        <v>#N/A</v>
      </c>
      <c r="AU266" s="11" t="e">
        <v>#N/A</v>
      </c>
      <c r="AV266" s="11" t="e">
        <v>#N/A</v>
      </c>
      <c r="AW266" s="11" t="e">
        <v>#N/A</v>
      </c>
      <c r="AX266" s="11" t="e">
        <v>#N/A</v>
      </c>
      <c r="AY266" s="11" t="e">
        <v>#N/A</v>
      </c>
      <c r="AZ266" s="11" t="e">
        <v>#N/A</v>
      </c>
      <c r="BA266" s="11" t="e">
        <v>#N/A</v>
      </c>
      <c r="BB266" s="11" t="e">
        <v>#N/A</v>
      </c>
      <c r="BC266" s="11" t="e">
        <v>#N/A</v>
      </c>
      <c r="BD266" s="11" t="e">
        <v>#N/A</v>
      </c>
      <c r="BE266" s="11" t="e">
        <v>#N/A</v>
      </c>
      <c r="BF266" s="11" t="e">
        <v>#N/A</v>
      </c>
      <c r="BG266" s="11" t="e">
        <v>#N/A</v>
      </c>
      <c r="BH266" s="11" t="e">
        <v>#N/A</v>
      </c>
      <c r="BI266" s="11" t="e">
        <v>#N/A</v>
      </c>
      <c r="BJ266" s="11" t="e">
        <v>#N/A</v>
      </c>
      <c r="BK266" s="11" t="e">
        <v>#N/A</v>
      </c>
      <c r="BL266" s="11" t="e">
        <v>#N/A</v>
      </c>
      <c r="BM266" s="11" t="e">
        <v>#N/A</v>
      </c>
      <c r="BN266" s="11" t="e">
        <v>#N/A</v>
      </c>
    </row>
    <row r="267" spans="1:66" x14ac:dyDescent="0.25">
      <c r="A267" s="5">
        <f t="shared" si="3"/>
        <v>45653</v>
      </c>
      <c r="B267" t="s">
        <v>1090</v>
      </c>
      <c r="C267" s="3">
        <v>4.75</v>
      </c>
      <c r="D267" s="3">
        <v>4.7</v>
      </c>
      <c r="E267" s="11">
        <v>4.6563315000000003</v>
      </c>
      <c r="F267" s="11">
        <v>4.5705879999999999</v>
      </c>
      <c r="G267" s="11">
        <v>4.5092407000000003</v>
      </c>
      <c r="H267" s="11">
        <v>4.4602858000000003</v>
      </c>
      <c r="I267" s="11">
        <v>4.4141583000000004</v>
      </c>
      <c r="J267" s="11">
        <v>4.3690347999999997</v>
      </c>
      <c r="K267" s="11">
        <v>4.3265351000000001</v>
      </c>
      <c r="L267" s="11">
        <v>4.2891776999999998</v>
      </c>
      <c r="M267" s="11">
        <v>4.2585072999999998</v>
      </c>
      <c r="N267" s="11">
        <v>4.2346005</v>
      </c>
      <c r="O267" s="11">
        <v>4.2162157999999996</v>
      </c>
      <c r="P267" s="11">
        <v>4.2015175999999999</v>
      </c>
      <c r="Q267" s="11">
        <v>4.1873281000000002</v>
      </c>
      <c r="R267" s="11">
        <v>4.1727461999999997</v>
      </c>
      <c r="S267" s="11">
        <v>4.1577197999999997</v>
      </c>
      <c r="T267" s="11">
        <v>4.1421967000000004</v>
      </c>
      <c r="U267" s="11">
        <v>4.1261245999999998</v>
      </c>
      <c r="V267" s="11">
        <v>4.1094518000000004</v>
      </c>
      <c r="W267" s="11">
        <v>4.0921767999999998</v>
      </c>
      <c r="X267" s="11">
        <v>4.0745331</v>
      </c>
      <c r="Y267" s="11">
        <v>4.0568233999999999</v>
      </c>
      <c r="Z267" s="11">
        <v>4.0393496000000004</v>
      </c>
      <c r="AA267" s="11">
        <v>4.0224134999999999</v>
      </c>
      <c r="AB267" s="11">
        <v>4.0063177000000003</v>
      </c>
      <c r="AC267" s="11">
        <v>3.9913175000000001</v>
      </c>
      <c r="AD267" s="11">
        <v>3.9774408999999999</v>
      </c>
      <c r="AE267" s="11">
        <v>3.9646473000000002</v>
      </c>
      <c r="AF267" s="11">
        <v>3.9528954999999999</v>
      </c>
      <c r="AG267" s="11">
        <v>3.9421444999999999</v>
      </c>
      <c r="AH267" s="11">
        <v>3.9323535000000001</v>
      </c>
      <c r="AI267" s="11">
        <v>3.9234816000000001</v>
      </c>
      <c r="AJ267" s="11">
        <v>3.9154874999999998</v>
      </c>
      <c r="AK267" s="11">
        <v>3.9083306000000002</v>
      </c>
      <c r="AL267" s="11">
        <v>3.9019697999999998</v>
      </c>
      <c r="AM267" s="11">
        <v>3.8963640000000002</v>
      </c>
      <c r="AN267" s="11">
        <v>3.8914724999999999</v>
      </c>
      <c r="AO267" s="11">
        <v>3.8872555000000002</v>
      </c>
      <c r="AP267" s="11">
        <v>3.8836797000000001</v>
      </c>
      <c r="AQ267" s="11">
        <v>3.8807138000000001</v>
      </c>
      <c r="AR267" s="11">
        <v>3.8783265</v>
      </c>
      <c r="AS267" s="11">
        <v>3.8764864000000001</v>
      </c>
      <c r="AT267" s="11">
        <v>3.8751622000000001</v>
      </c>
      <c r="AU267" s="11">
        <v>3.8743226000000002</v>
      </c>
      <c r="AV267" s="11">
        <v>3.8739360999999999</v>
      </c>
      <c r="AW267" s="11">
        <v>3.8739715000000001</v>
      </c>
      <c r="AX267" s="11">
        <v>3.8743975000000002</v>
      </c>
      <c r="AY267" s="11">
        <v>3.8751826999999999</v>
      </c>
      <c r="AZ267" s="11">
        <v>3.8762957</v>
      </c>
      <c r="BA267" s="11">
        <v>3.8777088000000002</v>
      </c>
      <c r="BB267" s="11">
        <v>3.87941</v>
      </c>
      <c r="BC267" s="11">
        <v>3.8813917</v>
      </c>
      <c r="BD267" s="11">
        <v>3.8836461</v>
      </c>
      <c r="BE267" s="11">
        <v>3.8861656999999998</v>
      </c>
      <c r="BF267" s="11">
        <v>3.8889426999999999</v>
      </c>
      <c r="BG267" s="11">
        <v>3.8919695999999999</v>
      </c>
      <c r="BH267" s="11">
        <v>3.8952387000000002</v>
      </c>
      <c r="BI267" s="11">
        <v>3.8987422</v>
      </c>
      <c r="BJ267" s="11">
        <v>3.9024727000000001</v>
      </c>
      <c r="BK267" s="11">
        <v>3.9064223999999999</v>
      </c>
      <c r="BL267" s="11">
        <v>3.9105835999999998</v>
      </c>
      <c r="BM267" s="11">
        <v>3.9396749999999998</v>
      </c>
      <c r="BN267" s="11">
        <v>3.9751194000000001</v>
      </c>
    </row>
    <row r="268" spans="1:66" x14ac:dyDescent="0.25">
      <c r="A268" s="5">
        <f t="shared" si="3"/>
        <v>45656</v>
      </c>
      <c r="B268" t="s">
        <v>1091</v>
      </c>
      <c r="C268" s="3">
        <v>4.75</v>
      </c>
      <c r="D268" s="3">
        <v>4.7</v>
      </c>
      <c r="E268" s="11">
        <v>4.6535269000000001</v>
      </c>
      <c r="F268" s="11">
        <v>4.5643511999999999</v>
      </c>
      <c r="G268" s="11">
        <v>4.5019774999999997</v>
      </c>
      <c r="H268" s="11">
        <v>4.4535708999999999</v>
      </c>
      <c r="I268" s="11">
        <v>4.4078248000000002</v>
      </c>
      <c r="J268" s="11">
        <v>4.3622158999999998</v>
      </c>
      <c r="K268" s="11">
        <v>4.3181465000000001</v>
      </c>
      <c r="L268" s="11">
        <v>4.2782226999999997</v>
      </c>
      <c r="M268" s="11">
        <v>4.2447051</v>
      </c>
      <c r="N268" s="11">
        <v>4.2179048000000003</v>
      </c>
      <c r="O268" s="11">
        <v>4.1972772000000003</v>
      </c>
      <c r="P268" s="11">
        <v>4.1812391</v>
      </c>
      <c r="Q268" s="11">
        <v>4.1669175000000003</v>
      </c>
      <c r="R268" s="11">
        <v>4.1534168999999999</v>
      </c>
      <c r="S268" s="11">
        <v>4.1404629999999996</v>
      </c>
      <c r="T268" s="11">
        <v>4.1277811</v>
      </c>
      <c r="U268" s="11">
        <v>4.1150963000000003</v>
      </c>
      <c r="V268" s="11">
        <v>4.1021343999999997</v>
      </c>
      <c r="W268" s="11">
        <v>4.0887007000000004</v>
      </c>
      <c r="X268" s="11">
        <v>4.0749051999999999</v>
      </c>
      <c r="Y268" s="11">
        <v>4.0609310000000001</v>
      </c>
      <c r="Z268" s="11">
        <v>4.0469605</v>
      </c>
      <c r="AA268" s="11">
        <v>4.0331764000000003</v>
      </c>
      <c r="AB268" s="11">
        <v>4.0197617000000001</v>
      </c>
      <c r="AC268" s="11">
        <v>4.0068676999999999</v>
      </c>
      <c r="AD268" s="11">
        <v>3.9945208999999999</v>
      </c>
      <c r="AE268" s="11">
        <v>3.9827173</v>
      </c>
      <c r="AF268" s="11">
        <v>3.9714521</v>
      </c>
      <c r="AG268" s="11">
        <v>3.9607207</v>
      </c>
      <c r="AH268" s="11">
        <v>3.9505189999999999</v>
      </c>
      <c r="AI268" s="11">
        <v>3.9408422000000001</v>
      </c>
      <c r="AJ268" s="11">
        <v>3.9316859000000002</v>
      </c>
      <c r="AK268" s="11">
        <v>3.9230456</v>
      </c>
      <c r="AL268" s="11">
        <v>3.9149169000000001</v>
      </c>
      <c r="AM268" s="11">
        <v>3.9072950999999998</v>
      </c>
      <c r="AN268" s="11">
        <v>3.9001758999999998</v>
      </c>
      <c r="AO268" s="11">
        <v>3.8935547000000001</v>
      </c>
      <c r="AP268" s="11">
        <v>3.8874266999999998</v>
      </c>
      <c r="AQ268" s="11">
        <v>3.8817872000000002</v>
      </c>
      <c r="AR268" s="11">
        <v>3.8766313000000001</v>
      </c>
      <c r="AS268" s="11">
        <v>3.8719541999999998</v>
      </c>
      <c r="AT268" s="11">
        <v>3.8677511</v>
      </c>
      <c r="AU268" s="11">
        <v>3.8640172000000002</v>
      </c>
      <c r="AV268" s="11">
        <v>3.8607475999999998</v>
      </c>
      <c r="AW268" s="11">
        <v>3.8579376000000001</v>
      </c>
      <c r="AX268" s="11">
        <v>3.8555823999999999</v>
      </c>
      <c r="AY268" s="11">
        <v>3.8536771000000001</v>
      </c>
      <c r="AZ268" s="11">
        <v>3.852217</v>
      </c>
      <c r="BA268" s="11">
        <v>3.8511969000000001</v>
      </c>
      <c r="BB268" s="11">
        <v>3.8506102000000002</v>
      </c>
      <c r="BC268" s="11">
        <v>3.8504496000000001</v>
      </c>
      <c r="BD268" s="11">
        <v>3.8507079000000002</v>
      </c>
      <c r="BE268" s="11">
        <v>3.851378</v>
      </c>
      <c r="BF268" s="11">
        <v>3.8524524000000002</v>
      </c>
      <c r="BG268" s="11">
        <v>3.8539238999999998</v>
      </c>
      <c r="BH268" s="11">
        <v>3.8557853999999998</v>
      </c>
      <c r="BI268" s="11">
        <v>3.8580296000000001</v>
      </c>
      <c r="BJ268" s="11">
        <v>3.8606492000000001</v>
      </c>
      <c r="BK268" s="11">
        <v>3.8636368999999999</v>
      </c>
      <c r="BL268" s="11">
        <v>3.8669856</v>
      </c>
      <c r="BM268" s="11">
        <v>3.8940752000000001</v>
      </c>
      <c r="BN268" s="11">
        <v>3.9312516</v>
      </c>
    </row>
    <row r="269" spans="1:66" x14ac:dyDescent="0.25">
      <c r="A269" s="5">
        <f t="shared" si="3"/>
        <v>45657</v>
      </c>
      <c r="B269" t="s">
        <v>1092</v>
      </c>
      <c r="C269" s="3">
        <v>4.75</v>
      </c>
      <c r="D269" s="3">
        <v>4.7003000000000004</v>
      </c>
      <c r="E269" s="11">
        <v>4.6463578999999999</v>
      </c>
      <c r="F269" s="11">
        <v>4.5507577000000001</v>
      </c>
      <c r="G269" s="11">
        <v>4.4876161000000003</v>
      </c>
      <c r="H269" s="11">
        <v>4.4414300999999998</v>
      </c>
      <c r="I269" s="11">
        <v>4.4010322999999998</v>
      </c>
      <c r="J269" s="11">
        <v>4.3627899000000001</v>
      </c>
      <c r="K269" s="11">
        <v>4.3250415000000002</v>
      </c>
      <c r="L269" s="11">
        <v>4.2861871999999996</v>
      </c>
      <c r="M269" s="11">
        <v>4.2458052000000004</v>
      </c>
      <c r="N269" s="11">
        <v>4.2060149999999998</v>
      </c>
      <c r="O269" s="11">
        <v>4.1701518000000002</v>
      </c>
      <c r="P269" s="11">
        <v>4.1403572999999998</v>
      </c>
      <c r="Q269" s="11">
        <v>4.1154878000000004</v>
      </c>
      <c r="R269" s="11">
        <v>4.0945270000000002</v>
      </c>
      <c r="S269" s="11">
        <v>4.0767125000000002</v>
      </c>
      <c r="T269" s="11">
        <v>4.0612811000000004</v>
      </c>
      <c r="U269" s="11">
        <v>4.0474698</v>
      </c>
      <c r="V269" s="11">
        <v>4.0345161000000003</v>
      </c>
      <c r="W269" s="11">
        <v>4.0218091999999999</v>
      </c>
      <c r="X269" s="11">
        <v>4.0092641000000002</v>
      </c>
      <c r="Y269" s="11">
        <v>3.9969090999999999</v>
      </c>
      <c r="Z269" s="11">
        <v>3.9847725000000001</v>
      </c>
      <c r="AA269" s="11">
        <v>3.9728823000000002</v>
      </c>
      <c r="AB269" s="11">
        <v>3.9612669999999999</v>
      </c>
      <c r="AC269" s="11">
        <v>3.9499531000000001</v>
      </c>
      <c r="AD269" s="11">
        <v>3.9389606000000001</v>
      </c>
      <c r="AE269" s="11">
        <v>3.9283082</v>
      </c>
      <c r="AF269" s="11">
        <v>3.9180142</v>
      </c>
      <c r="AG269" s="11">
        <v>3.9080970000000002</v>
      </c>
      <c r="AH269" s="11">
        <v>3.8985753000000001</v>
      </c>
      <c r="AI269" s="11">
        <v>3.8894674</v>
      </c>
      <c r="AJ269" s="11">
        <v>3.8807917999999999</v>
      </c>
      <c r="AK269" s="11">
        <v>3.8725670000000001</v>
      </c>
      <c r="AL269" s="11">
        <v>3.8648115000000001</v>
      </c>
      <c r="AM269" s="11">
        <v>3.8575436000000001</v>
      </c>
      <c r="AN269" s="11">
        <v>3.8507820000000001</v>
      </c>
      <c r="AO269" s="11">
        <v>3.8445410999999998</v>
      </c>
      <c r="AP269" s="11">
        <v>3.8388195999999999</v>
      </c>
      <c r="AQ269" s="11">
        <v>3.8336120999999999</v>
      </c>
      <c r="AR269" s="11">
        <v>3.8289135999999999</v>
      </c>
      <c r="AS269" s="11">
        <v>3.8247184999999999</v>
      </c>
      <c r="AT269" s="11">
        <v>3.8210217000000002</v>
      </c>
      <c r="AU269" s="11">
        <v>3.8178179000000001</v>
      </c>
      <c r="AV269" s="11">
        <v>3.8151017</v>
      </c>
      <c r="AW269" s="11">
        <v>3.8128681000000002</v>
      </c>
      <c r="AX269" s="11">
        <v>3.8111115</v>
      </c>
      <c r="AY269" s="11">
        <v>3.8098269</v>
      </c>
      <c r="AZ269" s="11">
        <v>3.8090088</v>
      </c>
      <c r="BA269" s="11">
        <v>3.8086514</v>
      </c>
      <c r="BB269" s="11">
        <v>3.8087455000000001</v>
      </c>
      <c r="BC269" s="11">
        <v>3.8092807</v>
      </c>
      <c r="BD269" s="11">
        <v>3.8102467</v>
      </c>
      <c r="BE269" s="11">
        <v>3.8116332000000002</v>
      </c>
      <c r="BF269" s="11">
        <v>3.8134296999999999</v>
      </c>
      <c r="BG269" s="11">
        <v>3.815626</v>
      </c>
      <c r="BH269" s="11">
        <v>3.8182117</v>
      </c>
      <c r="BI269" s="11">
        <v>3.8211764000000001</v>
      </c>
      <c r="BJ269" s="11">
        <v>3.8245098999999998</v>
      </c>
      <c r="BK269" s="11">
        <v>3.8282018</v>
      </c>
      <c r="BL269" s="11">
        <v>3.8322417</v>
      </c>
      <c r="BM269" s="11">
        <v>3.8631262</v>
      </c>
      <c r="BN269" s="11">
        <v>3.9034224000000002</v>
      </c>
    </row>
    <row r="270" spans="1:66" x14ac:dyDescent="0.25">
      <c r="A270" s="5">
        <f t="shared" ref="A270:A333" si="4">+A265+7</f>
        <v>45658</v>
      </c>
      <c r="B270" t="s">
        <v>1093</v>
      </c>
      <c r="C270" s="3">
        <v>4.75</v>
      </c>
      <c r="D270" s="3" t="e">
        <v>#N/A</v>
      </c>
      <c r="E270" s="11" t="e">
        <v>#N/A</v>
      </c>
      <c r="F270" s="11" t="e">
        <v>#N/A</v>
      </c>
      <c r="G270" s="11" t="e">
        <v>#N/A</v>
      </c>
      <c r="H270" s="11" t="e">
        <v>#N/A</v>
      </c>
      <c r="I270" s="11" t="e">
        <v>#N/A</v>
      </c>
      <c r="J270" s="11" t="e">
        <v>#N/A</v>
      </c>
      <c r="K270" s="11" t="e">
        <v>#N/A</v>
      </c>
      <c r="L270" s="11" t="e">
        <v>#N/A</v>
      </c>
      <c r="M270" s="11" t="e">
        <v>#N/A</v>
      </c>
      <c r="N270" s="11" t="e">
        <v>#N/A</v>
      </c>
      <c r="O270" s="11" t="e">
        <v>#N/A</v>
      </c>
      <c r="P270" s="11" t="e">
        <v>#N/A</v>
      </c>
      <c r="Q270" s="11" t="e">
        <v>#N/A</v>
      </c>
      <c r="R270" s="11" t="e">
        <v>#N/A</v>
      </c>
      <c r="S270" s="11" t="e">
        <v>#N/A</v>
      </c>
      <c r="T270" s="11" t="e">
        <v>#N/A</v>
      </c>
      <c r="U270" s="11" t="e">
        <v>#N/A</v>
      </c>
      <c r="V270" s="11" t="e">
        <v>#N/A</v>
      </c>
      <c r="W270" s="11" t="e">
        <v>#N/A</v>
      </c>
      <c r="X270" s="11" t="e">
        <v>#N/A</v>
      </c>
      <c r="Y270" s="11" t="e">
        <v>#N/A</v>
      </c>
      <c r="Z270" s="11" t="e">
        <v>#N/A</v>
      </c>
      <c r="AA270" s="11" t="e">
        <v>#N/A</v>
      </c>
      <c r="AB270" s="11" t="e">
        <v>#N/A</v>
      </c>
      <c r="AC270" s="11" t="e">
        <v>#N/A</v>
      </c>
      <c r="AD270" s="11" t="e">
        <v>#N/A</v>
      </c>
      <c r="AE270" s="11" t="e">
        <v>#N/A</v>
      </c>
      <c r="AF270" s="11" t="e">
        <v>#N/A</v>
      </c>
      <c r="AG270" s="11" t="e">
        <v>#N/A</v>
      </c>
      <c r="AH270" s="11" t="e">
        <v>#N/A</v>
      </c>
      <c r="AI270" s="11" t="e">
        <v>#N/A</v>
      </c>
      <c r="AJ270" s="11" t="e">
        <v>#N/A</v>
      </c>
      <c r="AK270" s="11" t="e">
        <v>#N/A</v>
      </c>
      <c r="AL270" s="11" t="e">
        <v>#N/A</v>
      </c>
      <c r="AM270" s="11" t="e">
        <v>#N/A</v>
      </c>
      <c r="AN270" s="11" t="e">
        <v>#N/A</v>
      </c>
      <c r="AO270" s="11" t="e">
        <v>#N/A</v>
      </c>
      <c r="AP270" s="11" t="e">
        <v>#N/A</v>
      </c>
      <c r="AQ270" s="11" t="e">
        <v>#N/A</v>
      </c>
      <c r="AR270" s="11" t="e">
        <v>#N/A</v>
      </c>
      <c r="AS270" s="11" t="e">
        <v>#N/A</v>
      </c>
      <c r="AT270" s="11" t="e">
        <v>#N/A</v>
      </c>
      <c r="AU270" s="11" t="e">
        <v>#N/A</v>
      </c>
      <c r="AV270" s="11" t="e">
        <v>#N/A</v>
      </c>
      <c r="AW270" s="11" t="e">
        <v>#N/A</v>
      </c>
      <c r="AX270" s="11" t="e">
        <v>#N/A</v>
      </c>
      <c r="AY270" s="11" t="e">
        <v>#N/A</v>
      </c>
      <c r="AZ270" s="11" t="e">
        <v>#N/A</v>
      </c>
      <c r="BA270" s="11" t="e">
        <v>#N/A</v>
      </c>
      <c r="BB270" s="11" t="e">
        <v>#N/A</v>
      </c>
      <c r="BC270" s="11" t="e">
        <v>#N/A</v>
      </c>
      <c r="BD270" s="11" t="e">
        <v>#N/A</v>
      </c>
      <c r="BE270" s="11" t="e">
        <v>#N/A</v>
      </c>
      <c r="BF270" s="11" t="e">
        <v>#N/A</v>
      </c>
      <c r="BG270" s="11" t="e">
        <v>#N/A</v>
      </c>
      <c r="BH270" s="11" t="e">
        <v>#N/A</v>
      </c>
      <c r="BI270" s="11" t="e">
        <v>#N/A</v>
      </c>
      <c r="BJ270" s="11" t="e">
        <v>#N/A</v>
      </c>
      <c r="BK270" s="11" t="e">
        <v>#N/A</v>
      </c>
      <c r="BL270" s="11" t="e">
        <v>#N/A</v>
      </c>
      <c r="BM270" s="11" t="e">
        <v>#N/A</v>
      </c>
      <c r="BN270" s="11" t="e">
        <v>#N/A</v>
      </c>
    </row>
    <row r="271" spans="1:66" x14ac:dyDescent="0.25">
      <c r="A271" s="5">
        <f t="shared" si="4"/>
        <v>45659</v>
      </c>
      <c r="B271" t="s">
        <v>1094</v>
      </c>
      <c r="C271" s="3">
        <v>4.75</v>
      </c>
      <c r="D271" s="3">
        <v>4.7</v>
      </c>
      <c r="E271" s="11">
        <v>4.6388055000000001</v>
      </c>
      <c r="F271" s="11">
        <v>4.5374593000000001</v>
      </c>
      <c r="G271" s="11">
        <v>4.4706390000000003</v>
      </c>
      <c r="H271" s="11">
        <v>4.4194139000000003</v>
      </c>
      <c r="I271" s="11">
        <v>4.3711191999999999</v>
      </c>
      <c r="J271" s="11">
        <v>4.3229575000000002</v>
      </c>
      <c r="K271" s="11">
        <v>4.2765579999999996</v>
      </c>
      <c r="L271" s="11">
        <v>4.2350741999999997</v>
      </c>
      <c r="M271" s="11">
        <v>4.2007023999999999</v>
      </c>
      <c r="N271" s="11">
        <v>4.1737777999999999</v>
      </c>
      <c r="O271" s="11">
        <v>4.1533094999999998</v>
      </c>
      <c r="P271" s="11">
        <v>4.1375595000000001</v>
      </c>
      <c r="Q271" s="11">
        <v>4.1234054999999996</v>
      </c>
      <c r="R271" s="11">
        <v>4.1098936000000004</v>
      </c>
      <c r="S271" s="11">
        <v>4.0967338</v>
      </c>
      <c r="T271" s="11">
        <v>4.0836359</v>
      </c>
      <c r="U271" s="11">
        <v>4.0703092999999999</v>
      </c>
      <c r="V271" s="11">
        <v>4.0564640000000001</v>
      </c>
      <c r="W271" s="11">
        <v>4.0419172000000003</v>
      </c>
      <c r="X271" s="11">
        <v>4.0268563999999998</v>
      </c>
      <c r="Y271" s="11">
        <v>4.0115495000000001</v>
      </c>
      <c r="Z271" s="11">
        <v>3.996264</v>
      </c>
      <c r="AA271" s="11">
        <v>3.9812674000000001</v>
      </c>
      <c r="AB271" s="11">
        <v>3.9668275999999998</v>
      </c>
      <c r="AC271" s="11">
        <v>3.9531740000000002</v>
      </c>
      <c r="AD271" s="11">
        <v>3.94035</v>
      </c>
      <c r="AE271" s="11">
        <v>3.9283429999999999</v>
      </c>
      <c r="AF271" s="11">
        <v>3.9171398000000002</v>
      </c>
      <c r="AG271" s="11">
        <v>3.9067273999999999</v>
      </c>
      <c r="AH271" s="11">
        <v>3.8970929999999999</v>
      </c>
      <c r="AI271" s="11">
        <v>3.8882235999999999</v>
      </c>
      <c r="AJ271" s="11">
        <v>3.8801060000000001</v>
      </c>
      <c r="AK271" s="11">
        <v>3.8727274999999999</v>
      </c>
      <c r="AL271" s="11">
        <v>3.8660751000000002</v>
      </c>
      <c r="AM271" s="11">
        <v>3.8601356999999998</v>
      </c>
      <c r="AN271" s="11">
        <v>3.8548963999999999</v>
      </c>
      <c r="AO271" s="11">
        <v>3.8503421000000002</v>
      </c>
      <c r="AP271" s="11">
        <v>3.8464461999999999</v>
      </c>
      <c r="AQ271" s="11">
        <v>3.8431795000000002</v>
      </c>
      <c r="AR271" s="11">
        <v>3.8405122</v>
      </c>
      <c r="AS271" s="11">
        <v>3.8384147</v>
      </c>
      <c r="AT271" s="11">
        <v>3.8368574</v>
      </c>
      <c r="AU271" s="11">
        <v>3.8358107000000001</v>
      </c>
      <c r="AV271" s="11">
        <v>3.835245</v>
      </c>
      <c r="AW271" s="11">
        <v>3.8351307000000001</v>
      </c>
      <c r="AX271" s="11">
        <v>3.8354382</v>
      </c>
      <c r="AY271" s="11">
        <v>3.836138</v>
      </c>
      <c r="AZ271" s="11">
        <v>3.8372003000000001</v>
      </c>
      <c r="BA271" s="11">
        <v>3.8385986999999999</v>
      </c>
      <c r="BB271" s="11">
        <v>3.8403201</v>
      </c>
      <c r="BC271" s="11">
        <v>3.8423552000000001</v>
      </c>
      <c r="BD271" s="11">
        <v>3.8446946999999998</v>
      </c>
      <c r="BE271" s="11">
        <v>3.8473293000000002</v>
      </c>
      <c r="BF271" s="11">
        <v>3.8502497</v>
      </c>
      <c r="BG271" s="11">
        <v>3.8534465999999998</v>
      </c>
      <c r="BH271" s="11">
        <v>3.8569108000000001</v>
      </c>
      <c r="BI271" s="11">
        <v>3.8606327</v>
      </c>
      <c r="BJ271" s="11">
        <v>3.8646033000000002</v>
      </c>
      <c r="BK271" s="11">
        <v>3.8688131000000001</v>
      </c>
      <c r="BL271" s="11">
        <v>3.8732529000000002</v>
      </c>
      <c r="BM271" s="11">
        <v>3.9043271000000002</v>
      </c>
      <c r="BN271" s="11">
        <v>3.9421064000000001</v>
      </c>
    </row>
    <row r="272" spans="1:66" x14ac:dyDescent="0.25">
      <c r="A272" s="5">
        <f t="shared" si="4"/>
        <v>45660</v>
      </c>
      <c r="B272" t="s">
        <v>1095</v>
      </c>
      <c r="C272" s="3">
        <v>4.75</v>
      </c>
      <c r="D272" s="3">
        <v>4.7</v>
      </c>
      <c r="E272" s="11">
        <v>4.6366505</v>
      </c>
      <c r="F272" s="11">
        <v>4.5378273</v>
      </c>
      <c r="G272" s="11">
        <v>4.4741416000000003</v>
      </c>
      <c r="H272" s="11">
        <v>4.4248583000000004</v>
      </c>
      <c r="I272" s="11">
        <v>4.3778937999999998</v>
      </c>
      <c r="J272" s="11">
        <v>4.3315868999999996</v>
      </c>
      <c r="K272" s="11">
        <v>4.2876491000000003</v>
      </c>
      <c r="L272" s="11">
        <v>4.2487249</v>
      </c>
      <c r="M272" s="11">
        <v>4.2166024999999996</v>
      </c>
      <c r="N272" s="11">
        <v>4.1914309000000003</v>
      </c>
      <c r="O272" s="11">
        <v>4.1722916999999997</v>
      </c>
      <c r="P272" s="11">
        <v>4.1574600999999998</v>
      </c>
      <c r="Q272" s="11">
        <v>4.1434816000000003</v>
      </c>
      <c r="R272" s="11">
        <v>4.1294272000000003</v>
      </c>
      <c r="S272" s="11">
        <v>4.1153069999999996</v>
      </c>
      <c r="T272" s="11">
        <v>4.1011306000000003</v>
      </c>
      <c r="U272" s="11">
        <v>4.0869076</v>
      </c>
      <c r="V272" s="11">
        <v>4.0726483</v>
      </c>
      <c r="W272" s="11">
        <v>4.0583828999999998</v>
      </c>
      <c r="X272" s="11">
        <v>4.0442125000000004</v>
      </c>
      <c r="Y272" s="11">
        <v>4.0302540999999996</v>
      </c>
      <c r="Z272" s="11">
        <v>4.0166240999999996</v>
      </c>
      <c r="AA272" s="11">
        <v>4.0034390000000002</v>
      </c>
      <c r="AB272" s="11">
        <v>3.9908157000000002</v>
      </c>
      <c r="AC272" s="11">
        <v>3.9788507000000002</v>
      </c>
      <c r="AD272" s="11">
        <v>3.9675520999999998</v>
      </c>
      <c r="AE272" s="11">
        <v>3.9569040000000002</v>
      </c>
      <c r="AF272" s="11">
        <v>3.9468901999999999</v>
      </c>
      <c r="AG272" s="11">
        <v>3.9374945000000001</v>
      </c>
      <c r="AH272" s="11">
        <v>3.9287010000000002</v>
      </c>
      <c r="AI272" s="11">
        <v>3.9204933</v>
      </c>
      <c r="AJ272" s="11">
        <v>3.9128554000000002</v>
      </c>
      <c r="AK272" s="11">
        <v>3.9057713000000001</v>
      </c>
      <c r="AL272" s="11">
        <v>3.8992247</v>
      </c>
      <c r="AM272" s="11">
        <v>3.8931996</v>
      </c>
      <c r="AN272" s="11">
        <v>3.8876797999999999</v>
      </c>
      <c r="AO272" s="11">
        <v>3.8826501000000002</v>
      </c>
      <c r="AP272" s="11">
        <v>3.8780991999999999</v>
      </c>
      <c r="AQ272" s="11">
        <v>3.8740169999999998</v>
      </c>
      <c r="AR272" s="11">
        <v>3.8703932999999999</v>
      </c>
      <c r="AS272" s="11">
        <v>3.8672179</v>
      </c>
      <c r="AT272" s="11">
        <v>3.8644807000000001</v>
      </c>
      <c r="AU272" s="11">
        <v>3.8621715000000001</v>
      </c>
      <c r="AV272" s="11">
        <v>3.8602801000000002</v>
      </c>
      <c r="AW272" s="11">
        <v>3.8587964000000001</v>
      </c>
      <c r="AX272" s="11">
        <v>3.8577100999999998</v>
      </c>
      <c r="AY272" s="11">
        <v>3.8570110999999998</v>
      </c>
      <c r="AZ272" s="11">
        <v>3.8566893000000002</v>
      </c>
      <c r="BA272" s="11">
        <v>3.8567345</v>
      </c>
      <c r="BB272" s="11">
        <v>3.8571371999999999</v>
      </c>
      <c r="BC272" s="11">
        <v>3.8578879000000001</v>
      </c>
      <c r="BD272" s="11">
        <v>3.8589769999999999</v>
      </c>
      <c r="BE272" s="11">
        <v>3.8603952000000001</v>
      </c>
      <c r="BF272" s="11">
        <v>3.8621329000000002</v>
      </c>
      <c r="BG272" s="11">
        <v>3.8641806999999999</v>
      </c>
      <c r="BH272" s="11">
        <v>3.8665291000000002</v>
      </c>
      <c r="BI272" s="11">
        <v>3.8691684999999998</v>
      </c>
      <c r="BJ272" s="11">
        <v>3.8720895</v>
      </c>
      <c r="BK272" s="11">
        <v>3.8752827000000001</v>
      </c>
      <c r="BL272" s="11">
        <v>3.8787386000000001</v>
      </c>
      <c r="BM272" s="11">
        <v>3.9045949000000002</v>
      </c>
      <c r="BN272" s="11">
        <v>3.9383465000000002</v>
      </c>
    </row>
    <row r="273" spans="1:66" x14ac:dyDescent="0.25">
      <c r="A273" s="5">
        <f t="shared" si="4"/>
        <v>45663</v>
      </c>
      <c r="B273" t="s">
        <v>1096</v>
      </c>
      <c r="C273" s="3">
        <v>4.75</v>
      </c>
      <c r="D273" s="3">
        <v>4.7</v>
      </c>
      <c r="E273" s="11">
        <v>4.6248316000000003</v>
      </c>
      <c r="F273" s="11">
        <v>4.5206847000000003</v>
      </c>
      <c r="G273" s="11">
        <v>4.4575357999999996</v>
      </c>
      <c r="H273" s="11">
        <v>4.4103687000000003</v>
      </c>
      <c r="I273" s="11">
        <v>4.3653529999999998</v>
      </c>
      <c r="J273" s="11">
        <v>4.3206388000000002</v>
      </c>
      <c r="K273" s="11">
        <v>4.2781392</v>
      </c>
      <c r="L273" s="11">
        <v>4.2405907999999997</v>
      </c>
      <c r="M273" s="11">
        <v>4.2099023999999998</v>
      </c>
      <c r="N273" s="11">
        <v>4.1860435000000003</v>
      </c>
      <c r="O273" s="11">
        <v>4.1682845999999998</v>
      </c>
      <c r="P273" s="11">
        <v>4.1551781999999999</v>
      </c>
      <c r="Q273" s="11">
        <v>4.1442683999999996</v>
      </c>
      <c r="R273" s="11">
        <v>4.1346232000000001</v>
      </c>
      <c r="S273" s="11">
        <v>4.1257922000000002</v>
      </c>
      <c r="T273" s="11">
        <v>4.1173244999999996</v>
      </c>
      <c r="U273" s="11">
        <v>4.1087692999999996</v>
      </c>
      <c r="V273" s="11">
        <v>4.0996759999999997</v>
      </c>
      <c r="W273" s="11">
        <v>4.0897152999999999</v>
      </c>
      <c r="X273" s="11">
        <v>4.0789773</v>
      </c>
      <c r="Y273" s="11">
        <v>4.0676427999999998</v>
      </c>
      <c r="Z273" s="11">
        <v>4.0558924000000003</v>
      </c>
      <c r="AA273" s="11">
        <v>4.0439065000000003</v>
      </c>
      <c r="AB273" s="11">
        <v>4.0318658999999997</v>
      </c>
      <c r="AC273" s="11">
        <v>4.0199265000000004</v>
      </c>
      <c r="AD273" s="11">
        <v>4.0081458999999997</v>
      </c>
      <c r="AE273" s="11">
        <v>3.9965573999999999</v>
      </c>
      <c r="AF273" s="11">
        <v>3.9851937999999998</v>
      </c>
      <c r="AG273" s="11">
        <v>3.9740880000000001</v>
      </c>
      <c r="AH273" s="11">
        <v>3.9632735000000001</v>
      </c>
      <c r="AI273" s="11">
        <v>3.9527830000000002</v>
      </c>
      <c r="AJ273" s="11">
        <v>3.9426494999999999</v>
      </c>
      <c r="AK273" s="11">
        <v>3.9329063</v>
      </c>
      <c r="AL273" s="11">
        <v>3.9235864</v>
      </c>
      <c r="AM273" s="11">
        <v>3.9147226000000002</v>
      </c>
      <c r="AN273" s="11">
        <v>3.9063482</v>
      </c>
      <c r="AO273" s="11">
        <v>3.8984901000000001</v>
      </c>
      <c r="AP273" s="11">
        <v>3.8911505000000002</v>
      </c>
      <c r="AQ273" s="11">
        <v>3.8843261</v>
      </c>
      <c r="AR273" s="11">
        <v>3.8780130000000002</v>
      </c>
      <c r="AS273" s="11">
        <v>3.8722075999999999</v>
      </c>
      <c r="AT273" s="11">
        <v>3.8669063000000001</v>
      </c>
      <c r="AU273" s="11">
        <v>3.8621053000000001</v>
      </c>
      <c r="AV273" s="11">
        <v>3.8578009999999998</v>
      </c>
      <c r="AW273" s="11">
        <v>3.8539897000000001</v>
      </c>
      <c r="AX273" s="11">
        <v>3.8506678999999999</v>
      </c>
      <c r="AY273" s="11">
        <v>3.8478317</v>
      </c>
      <c r="AZ273" s="11">
        <v>3.8454776000000002</v>
      </c>
      <c r="BA273" s="11">
        <v>3.8436013999999998</v>
      </c>
      <c r="BB273" s="11">
        <v>3.8421959000000001</v>
      </c>
      <c r="BC273" s="11">
        <v>3.8412530999999999</v>
      </c>
      <c r="BD273" s="11">
        <v>3.8407648999999999</v>
      </c>
      <c r="BE273" s="11">
        <v>3.8407233999999999</v>
      </c>
      <c r="BF273" s="11">
        <v>3.8411203999999999</v>
      </c>
      <c r="BG273" s="11">
        <v>3.8419479000000001</v>
      </c>
      <c r="BH273" s="11">
        <v>3.8431978999999998</v>
      </c>
      <c r="BI273" s="11">
        <v>3.8448622000000001</v>
      </c>
      <c r="BJ273" s="11">
        <v>3.8469327999999998</v>
      </c>
      <c r="BK273" s="11">
        <v>3.8494017999999999</v>
      </c>
      <c r="BL273" s="11">
        <v>3.8522609000000001</v>
      </c>
      <c r="BM273" s="11">
        <v>3.8770435000000001</v>
      </c>
      <c r="BN273" s="11">
        <v>3.9131342</v>
      </c>
    </row>
    <row r="274" spans="1:66" x14ac:dyDescent="0.25">
      <c r="A274" s="5">
        <f t="shared" si="4"/>
        <v>45664</v>
      </c>
      <c r="B274" t="s">
        <v>1097</v>
      </c>
      <c r="C274" s="3">
        <v>4.75</v>
      </c>
      <c r="D274" s="3">
        <v>4.7</v>
      </c>
      <c r="E274" s="11">
        <v>4.6182480999999997</v>
      </c>
      <c r="F274" s="11">
        <v>4.5165617999999998</v>
      </c>
      <c r="G274" s="11">
        <v>4.4544797000000003</v>
      </c>
      <c r="H274" s="11">
        <v>4.4074415</v>
      </c>
      <c r="I274" s="11">
        <v>4.3627469999999997</v>
      </c>
      <c r="J274" s="11">
        <v>4.3189909000000002</v>
      </c>
      <c r="K274" s="11">
        <v>4.2781874000000002</v>
      </c>
      <c r="L274" s="11">
        <v>4.2432448999999997</v>
      </c>
      <c r="M274" s="11">
        <v>4.2161264999999997</v>
      </c>
      <c r="N274" s="11">
        <v>4.1967384000000001</v>
      </c>
      <c r="O274" s="11">
        <v>4.1839706000000003</v>
      </c>
      <c r="P274" s="11">
        <v>4.1758620000000004</v>
      </c>
      <c r="Q274" s="11">
        <v>4.1690861999999997</v>
      </c>
      <c r="R274" s="11">
        <v>4.1626405000000002</v>
      </c>
      <c r="S274" s="11">
        <v>4.1562343999999998</v>
      </c>
      <c r="T274" s="11">
        <v>4.1495771000000001</v>
      </c>
      <c r="U274" s="11">
        <v>4.1423778000000002</v>
      </c>
      <c r="V274" s="11">
        <v>4.1343461000000001</v>
      </c>
      <c r="W274" s="11">
        <v>4.1252953000000003</v>
      </c>
      <c r="X274" s="11">
        <v>4.1153988999999997</v>
      </c>
      <c r="Y274" s="11">
        <v>4.1049081999999997</v>
      </c>
      <c r="Z274" s="11">
        <v>4.0940741000000003</v>
      </c>
      <c r="AA274" s="11">
        <v>4.0831473999999996</v>
      </c>
      <c r="AB274" s="11">
        <v>4.0723795000000003</v>
      </c>
      <c r="AC274" s="11">
        <v>4.0619795999999999</v>
      </c>
      <c r="AD274" s="11">
        <v>4.0519892999999998</v>
      </c>
      <c r="AE274" s="11">
        <v>4.0424090000000001</v>
      </c>
      <c r="AF274" s="11">
        <v>4.0332388000000003</v>
      </c>
      <c r="AG274" s="11">
        <v>4.0244783999999996</v>
      </c>
      <c r="AH274" s="11">
        <v>4.0161284000000004</v>
      </c>
      <c r="AI274" s="11">
        <v>4.0081885000000002</v>
      </c>
      <c r="AJ274" s="11">
        <v>4.0006589999999997</v>
      </c>
      <c r="AK274" s="11">
        <v>3.9935399</v>
      </c>
      <c r="AL274" s="11">
        <v>3.9868313</v>
      </c>
      <c r="AM274" s="11">
        <v>3.9805332</v>
      </c>
      <c r="AN274" s="11">
        <v>3.9746457999999998</v>
      </c>
      <c r="AO274" s="11">
        <v>3.9691686000000002</v>
      </c>
      <c r="AP274" s="11">
        <v>3.9640979999999999</v>
      </c>
      <c r="AQ274" s="11">
        <v>3.9594303000000002</v>
      </c>
      <c r="AR274" s="11">
        <v>3.9551612999999999</v>
      </c>
      <c r="AS274" s="11">
        <v>3.9512871000000001</v>
      </c>
      <c r="AT274" s="11">
        <v>3.9478037000000001</v>
      </c>
      <c r="AU274" s="11">
        <v>3.9447070000000002</v>
      </c>
      <c r="AV274" s="11">
        <v>3.9419932000000002</v>
      </c>
      <c r="AW274" s="11">
        <v>3.9396580999999999</v>
      </c>
      <c r="AX274" s="11">
        <v>3.9376978</v>
      </c>
      <c r="AY274" s="11">
        <v>3.9361084000000002</v>
      </c>
      <c r="AZ274" s="11">
        <v>3.9348857000000002</v>
      </c>
      <c r="BA274" s="11">
        <v>3.9340263000000002</v>
      </c>
      <c r="BB274" s="11">
        <v>3.9335289000000002</v>
      </c>
      <c r="BC274" s="11">
        <v>3.9333928</v>
      </c>
      <c r="BD274" s="11">
        <v>3.9336175</v>
      </c>
      <c r="BE274" s="11">
        <v>3.9342024000000002</v>
      </c>
      <c r="BF274" s="11">
        <v>3.9351468999999999</v>
      </c>
      <c r="BG274" s="11">
        <v>3.9364503000000002</v>
      </c>
      <c r="BH274" s="11">
        <v>3.9381119999999998</v>
      </c>
      <c r="BI274" s="11">
        <v>3.9401315000000001</v>
      </c>
      <c r="BJ274" s="11">
        <v>3.9425081999999998</v>
      </c>
      <c r="BK274" s="11">
        <v>3.9452414</v>
      </c>
      <c r="BL274" s="11">
        <v>3.9483305</v>
      </c>
      <c r="BM274" s="11">
        <v>3.9739819000000001</v>
      </c>
      <c r="BN274" s="11">
        <v>4.0103292000000001</v>
      </c>
    </row>
    <row r="275" spans="1:66" x14ac:dyDescent="0.25">
      <c r="A275" s="5">
        <f t="shared" si="4"/>
        <v>45665</v>
      </c>
      <c r="B275" t="s">
        <v>1098</v>
      </c>
      <c r="C275" s="3">
        <v>4.75</v>
      </c>
      <c r="D275" s="3">
        <v>4.7</v>
      </c>
      <c r="E275" s="11">
        <v>4.6151372999999998</v>
      </c>
      <c r="F275" s="11">
        <v>4.5287964000000001</v>
      </c>
      <c r="G275" s="11">
        <v>4.4759514999999999</v>
      </c>
      <c r="H275" s="11">
        <v>4.4368204000000002</v>
      </c>
      <c r="I275" s="11">
        <v>4.4010511000000001</v>
      </c>
      <c r="J275" s="11">
        <v>4.3672281000000002</v>
      </c>
      <c r="K275" s="11">
        <v>4.3364381999999999</v>
      </c>
      <c r="L275" s="11">
        <v>4.3106873999999999</v>
      </c>
      <c r="M275" s="11">
        <v>4.2913924000000003</v>
      </c>
      <c r="N275" s="11">
        <v>4.2786645999999999</v>
      </c>
      <c r="O275" s="11">
        <v>4.2714733000000003</v>
      </c>
      <c r="P275" s="11">
        <v>4.2682713000000003</v>
      </c>
      <c r="Q275" s="11">
        <v>4.2659852000000003</v>
      </c>
      <c r="R275" s="11">
        <v>4.2636770000000004</v>
      </c>
      <c r="S275" s="11">
        <v>4.2610773000000002</v>
      </c>
      <c r="T275" s="11">
        <v>4.257917</v>
      </c>
      <c r="U275" s="11">
        <v>4.2539268000000003</v>
      </c>
      <c r="V275" s="11">
        <v>4.2488375999999999</v>
      </c>
      <c r="W275" s="11">
        <v>4.2424742000000002</v>
      </c>
      <c r="X275" s="11">
        <v>4.2349864999999998</v>
      </c>
      <c r="Y275" s="11">
        <v>4.2265945</v>
      </c>
      <c r="Z275" s="11">
        <v>4.2175181000000004</v>
      </c>
      <c r="AA275" s="11">
        <v>4.2079770999999999</v>
      </c>
      <c r="AB275" s="11">
        <v>4.1981915000000001</v>
      </c>
      <c r="AC275" s="11">
        <v>4.1883520000000001</v>
      </c>
      <c r="AD275" s="11">
        <v>4.1785328000000002</v>
      </c>
      <c r="AE275" s="11">
        <v>4.1687789999999998</v>
      </c>
      <c r="AF275" s="11">
        <v>4.1591354999999997</v>
      </c>
      <c r="AG275" s="11">
        <v>4.1496472999999998</v>
      </c>
      <c r="AH275" s="11">
        <v>4.1403596</v>
      </c>
      <c r="AI275" s="11">
        <v>4.1313171999999998</v>
      </c>
      <c r="AJ275" s="11">
        <v>4.1225652000000004</v>
      </c>
      <c r="AK275" s="11">
        <v>4.1141487999999997</v>
      </c>
      <c r="AL275" s="11">
        <v>4.1061128</v>
      </c>
      <c r="AM275" s="11">
        <v>4.0985022000000004</v>
      </c>
      <c r="AN275" s="11">
        <v>4.0913621999999998</v>
      </c>
      <c r="AO275" s="11">
        <v>4.0847312999999996</v>
      </c>
      <c r="AP275" s="11">
        <v>4.0786170000000004</v>
      </c>
      <c r="AQ275" s="11">
        <v>4.0730171000000004</v>
      </c>
      <c r="AR275" s="11">
        <v>4.0679297999999999</v>
      </c>
      <c r="AS275" s="11">
        <v>4.0633527999999997</v>
      </c>
      <c r="AT275" s="11">
        <v>4.0592841000000002</v>
      </c>
      <c r="AU275" s="11">
        <v>4.0557217999999997</v>
      </c>
      <c r="AV275" s="11">
        <v>4.0526635999999998</v>
      </c>
      <c r="AW275" s="11">
        <v>4.0501076999999999</v>
      </c>
      <c r="AX275" s="11">
        <v>4.0480517999999996</v>
      </c>
      <c r="AY275" s="11">
        <v>4.046494</v>
      </c>
      <c r="AZ275" s="11">
        <v>4.0454321999999996</v>
      </c>
      <c r="BA275" s="11">
        <v>4.0448627000000004</v>
      </c>
      <c r="BB275" s="11">
        <v>4.0447740999999997</v>
      </c>
      <c r="BC275" s="11">
        <v>4.0451531999999997</v>
      </c>
      <c r="BD275" s="11">
        <v>4.0459864999999997</v>
      </c>
      <c r="BE275" s="11">
        <v>4.0472609000000004</v>
      </c>
      <c r="BF275" s="11">
        <v>4.0489628</v>
      </c>
      <c r="BG275" s="11">
        <v>4.0510790999999999</v>
      </c>
      <c r="BH275" s="11">
        <v>4.0535962999999997</v>
      </c>
      <c r="BI275" s="11">
        <v>4.0565011000000002</v>
      </c>
      <c r="BJ275" s="11">
        <v>4.0597801999999996</v>
      </c>
      <c r="BK275" s="11">
        <v>4.0634202999999998</v>
      </c>
      <c r="BL275" s="11">
        <v>4.0674080000000004</v>
      </c>
      <c r="BM275" s="11">
        <v>4.0978995999999999</v>
      </c>
      <c r="BN275" s="11">
        <v>4.1376219000000001</v>
      </c>
    </row>
    <row r="276" spans="1:66" x14ac:dyDescent="0.25">
      <c r="A276" s="5">
        <f t="shared" si="4"/>
        <v>45666</v>
      </c>
      <c r="B276" t="s">
        <v>1099</v>
      </c>
      <c r="C276" s="3">
        <v>4.75</v>
      </c>
      <c r="D276" s="3">
        <v>4.7</v>
      </c>
      <c r="E276" s="11">
        <v>4.604997</v>
      </c>
      <c r="F276" s="11">
        <v>4.5109165000000004</v>
      </c>
      <c r="G276" s="11">
        <v>4.4542539999999997</v>
      </c>
      <c r="H276" s="11">
        <v>4.4128635999999997</v>
      </c>
      <c r="I276" s="11">
        <v>4.3754508999999997</v>
      </c>
      <c r="J276" s="11">
        <v>4.3405304999999998</v>
      </c>
      <c r="K276" s="11">
        <v>4.3092492</v>
      </c>
      <c r="L276" s="11">
        <v>4.2835403000000003</v>
      </c>
      <c r="M276" s="11">
        <v>4.2646319999999998</v>
      </c>
      <c r="N276" s="11">
        <v>4.2524287000000003</v>
      </c>
      <c r="O276" s="11">
        <v>4.2457649000000002</v>
      </c>
      <c r="P276" s="11">
        <v>4.2428298</v>
      </c>
      <c r="Q276" s="11">
        <v>4.2404627000000001</v>
      </c>
      <c r="R276" s="11">
        <v>4.2377713000000004</v>
      </c>
      <c r="S276" s="11">
        <v>4.2345527000000001</v>
      </c>
      <c r="T276" s="11">
        <v>4.2306036999999996</v>
      </c>
      <c r="U276" s="11">
        <v>4.2257211999999997</v>
      </c>
      <c r="V276" s="11">
        <v>4.2197022000000004</v>
      </c>
      <c r="W276" s="11">
        <v>4.2124359</v>
      </c>
      <c r="X276" s="11">
        <v>4.2041304999999998</v>
      </c>
      <c r="Y276" s="11">
        <v>4.1950630999999996</v>
      </c>
      <c r="Z276" s="11">
        <v>4.1855105000000004</v>
      </c>
      <c r="AA276" s="11">
        <v>4.1757493999999999</v>
      </c>
      <c r="AB276" s="11">
        <v>4.1660570000000003</v>
      </c>
      <c r="AC276" s="11">
        <v>4.1566732999999996</v>
      </c>
      <c r="AD276" s="11">
        <v>4.1476594999999996</v>
      </c>
      <c r="AE276" s="11">
        <v>4.1390225000000003</v>
      </c>
      <c r="AF276" s="11">
        <v>4.1307687</v>
      </c>
      <c r="AG276" s="11">
        <v>4.1229049</v>
      </c>
      <c r="AH276" s="11">
        <v>4.1154377999999996</v>
      </c>
      <c r="AI276" s="11">
        <v>4.1083740999999998</v>
      </c>
      <c r="AJ276" s="11">
        <v>4.1017203999999996</v>
      </c>
      <c r="AK276" s="11">
        <v>4.0954834</v>
      </c>
      <c r="AL276" s="11">
        <v>4.0896698999999996</v>
      </c>
      <c r="AM276" s="11">
        <v>4.0842865000000002</v>
      </c>
      <c r="AN276" s="11">
        <v>4.0793397999999996</v>
      </c>
      <c r="AO276" s="11">
        <v>4.0748346</v>
      </c>
      <c r="AP276" s="11">
        <v>4.0707661000000002</v>
      </c>
      <c r="AQ276" s="11">
        <v>4.0671274999999998</v>
      </c>
      <c r="AR276" s="11">
        <v>4.0639114999999997</v>
      </c>
      <c r="AS276" s="11">
        <v>4.0611110999999998</v>
      </c>
      <c r="AT276" s="11">
        <v>4.0587191999999996</v>
      </c>
      <c r="AU276" s="11">
        <v>4.0567288000000001</v>
      </c>
      <c r="AV276" s="11">
        <v>4.0551326000000003</v>
      </c>
      <c r="AW276" s="11">
        <v>4.0539237000000004</v>
      </c>
      <c r="AX276" s="11">
        <v>4.0530949999999999</v>
      </c>
      <c r="AY276" s="11">
        <v>4.0526394000000003</v>
      </c>
      <c r="AZ276" s="11">
        <v>4.0525498000000004</v>
      </c>
      <c r="BA276" s="11">
        <v>4.0528193999999997</v>
      </c>
      <c r="BB276" s="11">
        <v>4.0534429999999997</v>
      </c>
      <c r="BC276" s="11">
        <v>4.0544155000000002</v>
      </c>
      <c r="BD276" s="11">
        <v>4.0557319999999999</v>
      </c>
      <c r="BE276" s="11">
        <v>4.0573874999999999</v>
      </c>
      <c r="BF276" s="11">
        <v>4.0593772000000001</v>
      </c>
      <c r="BG276" s="11">
        <v>4.0616960999999998</v>
      </c>
      <c r="BH276" s="11">
        <v>4.0643390999999998</v>
      </c>
      <c r="BI276" s="11">
        <v>4.0673015000000001</v>
      </c>
      <c r="BJ276" s="11">
        <v>4.0705780999999996</v>
      </c>
      <c r="BK276" s="11">
        <v>4.0741642000000002</v>
      </c>
      <c r="BL276" s="11">
        <v>4.0780545999999998</v>
      </c>
      <c r="BM276" s="11">
        <v>4.1073456999999998</v>
      </c>
      <c r="BN276" s="11">
        <v>4.1453322000000004</v>
      </c>
    </row>
    <row r="277" spans="1:66" x14ac:dyDescent="0.25">
      <c r="A277" s="5">
        <f t="shared" si="4"/>
        <v>45667</v>
      </c>
      <c r="B277" t="s">
        <v>1100</v>
      </c>
      <c r="C277" s="3">
        <v>4.75</v>
      </c>
      <c r="D277" s="3">
        <v>4.7</v>
      </c>
      <c r="E277" s="11">
        <v>4.6000014</v>
      </c>
      <c r="F277" s="11">
        <v>4.5105073999999998</v>
      </c>
      <c r="G277" s="11">
        <v>4.4564779999999997</v>
      </c>
      <c r="H277" s="11">
        <v>4.4178169</v>
      </c>
      <c r="I277" s="11">
        <v>4.3838371</v>
      </c>
      <c r="J277" s="11">
        <v>4.3527019999999998</v>
      </c>
      <c r="K277" s="11">
        <v>4.3253637999999999</v>
      </c>
      <c r="L277" s="11">
        <v>4.3036259000000001</v>
      </c>
      <c r="M277" s="11">
        <v>4.2884736999999999</v>
      </c>
      <c r="N277" s="11">
        <v>4.2794683999999998</v>
      </c>
      <c r="O277" s="11">
        <v>4.2752442999999998</v>
      </c>
      <c r="P277" s="11">
        <v>4.2738436999999996</v>
      </c>
      <c r="Q277" s="11">
        <v>4.2719405999999998</v>
      </c>
      <c r="R277" s="11">
        <v>4.2687337999999997</v>
      </c>
      <c r="S277" s="11">
        <v>4.2643351999999997</v>
      </c>
      <c r="T277" s="11">
        <v>4.2588564</v>
      </c>
      <c r="U277" s="11">
        <v>4.2524091999999998</v>
      </c>
      <c r="V277" s="11">
        <v>4.2451055999999996</v>
      </c>
      <c r="W277" s="11">
        <v>4.2370675000000002</v>
      </c>
      <c r="X277" s="11">
        <v>4.2284514</v>
      </c>
      <c r="Y277" s="11">
        <v>4.2194218000000001</v>
      </c>
      <c r="Z277" s="11">
        <v>4.2101426999999996</v>
      </c>
      <c r="AA277" s="11">
        <v>4.2007783999999999</v>
      </c>
      <c r="AB277" s="11">
        <v>4.1914930999999997</v>
      </c>
      <c r="AC277" s="11">
        <v>4.1824285000000003</v>
      </c>
      <c r="AD277" s="11">
        <v>4.1736263999999998</v>
      </c>
      <c r="AE277" s="11">
        <v>4.1651012999999999</v>
      </c>
      <c r="AF277" s="11">
        <v>4.1568674999999997</v>
      </c>
      <c r="AG277" s="11">
        <v>4.1489393999999997</v>
      </c>
      <c r="AH277" s="11">
        <v>4.1413314999999997</v>
      </c>
      <c r="AI277" s="11">
        <v>4.1340580999999998</v>
      </c>
      <c r="AJ277" s="11">
        <v>4.1271335000000002</v>
      </c>
      <c r="AK277" s="11">
        <v>4.1205723000000001</v>
      </c>
      <c r="AL277" s="11">
        <v>4.1143887000000001</v>
      </c>
      <c r="AM277" s="11">
        <v>4.1085972000000002</v>
      </c>
      <c r="AN277" s="11">
        <v>4.1032123</v>
      </c>
      <c r="AO277" s="11">
        <v>4.0982456000000003</v>
      </c>
      <c r="AP277" s="11">
        <v>4.0936988999999997</v>
      </c>
      <c r="AQ277" s="11">
        <v>4.0895713000000002</v>
      </c>
      <c r="AR277" s="11">
        <v>4.0858618</v>
      </c>
      <c r="AS277" s="11">
        <v>4.0825696999999996</v>
      </c>
      <c r="AT277" s="11">
        <v>4.0796938999999997</v>
      </c>
      <c r="AU277" s="11">
        <v>4.0772336999999998</v>
      </c>
      <c r="AV277" s="11">
        <v>4.0751881000000001</v>
      </c>
      <c r="AW277" s="11">
        <v>4.0735561000000002</v>
      </c>
      <c r="AX277" s="11">
        <v>4.0723371000000004</v>
      </c>
      <c r="AY277" s="11">
        <v>4.0715298999999998</v>
      </c>
      <c r="AZ277" s="11">
        <v>4.0711338000000001</v>
      </c>
      <c r="BA277" s="11">
        <v>4.0711462000000003</v>
      </c>
      <c r="BB277" s="11">
        <v>4.0715577999999999</v>
      </c>
      <c r="BC277" s="11">
        <v>4.0723571999999999</v>
      </c>
      <c r="BD277" s="11">
        <v>4.0735330999999997</v>
      </c>
      <c r="BE277" s="11">
        <v>4.0750739999999999</v>
      </c>
      <c r="BF277" s="11">
        <v>4.0769687000000001</v>
      </c>
      <c r="BG277" s="11">
        <v>4.0792058000000004</v>
      </c>
      <c r="BH277" s="11">
        <v>4.0817739</v>
      </c>
      <c r="BI277" s="11">
        <v>4.0846618000000001</v>
      </c>
      <c r="BJ277" s="11">
        <v>4.0878579999999998</v>
      </c>
      <c r="BK277" s="11">
        <v>4.0913513000000004</v>
      </c>
      <c r="BL277" s="11">
        <v>4.0951301999999998</v>
      </c>
      <c r="BM277" s="11">
        <v>4.1232951</v>
      </c>
      <c r="BN277" s="11">
        <v>4.1596601</v>
      </c>
    </row>
    <row r="278" spans="1:66" x14ac:dyDescent="0.25">
      <c r="A278" s="5">
        <f t="shared" si="4"/>
        <v>45670</v>
      </c>
      <c r="B278" t="s">
        <v>1101</v>
      </c>
      <c r="C278" s="3">
        <v>4.75</v>
      </c>
      <c r="D278" s="3">
        <v>4.7</v>
      </c>
      <c r="E278" s="11">
        <v>4.5835270000000001</v>
      </c>
      <c r="F278" s="11">
        <v>4.5112585999999997</v>
      </c>
      <c r="G278" s="11">
        <v>4.4690878999999999</v>
      </c>
      <c r="H278" s="11">
        <v>4.4380389999999998</v>
      </c>
      <c r="I278" s="11">
        <v>4.4093315999999998</v>
      </c>
      <c r="J278" s="11">
        <v>4.3818387999999997</v>
      </c>
      <c r="K278" s="11">
        <v>4.3565668000000004</v>
      </c>
      <c r="L278" s="11">
        <v>4.3352027</v>
      </c>
      <c r="M278" s="11">
        <v>4.3191110000000004</v>
      </c>
      <c r="N278" s="11">
        <v>4.3084024000000003</v>
      </c>
      <c r="O278" s="11">
        <v>4.3025574999999998</v>
      </c>
      <c r="P278" s="11">
        <v>4.3003162000000001</v>
      </c>
      <c r="Q278" s="11">
        <v>4.2994244000000004</v>
      </c>
      <c r="R278" s="11">
        <v>4.2990649000000003</v>
      </c>
      <c r="S278" s="11">
        <v>4.2988768999999998</v>
      </c>
      <c r="T278" s="11">
        <v>4.2984996000000004</v>
      </c>
      <c r="U278" s="11">
        <v>4.2975721</v>
      </c>
      <c r="V278" s="11">
        <v>4.2957336000000002</v>
      </c>
      <c r="W278" s="11">
        <v>4.2927182999999998</v>
      </c>
      <c r="X278" s="11">
        <v>4.2885887</v>
      </c>
      <c r="Y278" s="11">
        <v>4.2834776999999997</v>
      </c>
      <c r="Z278" s="11">
        <v>4.2775185000000002</v>
      </c>
      <c r="AA278" s="11">
        <v>4.2708439</v>
      </c>
      <c r="AB278" s="11">
        <v>4.2635873999999996</v>
      </c>
      <c r="AC278" s="11">
        <v>4.2558702999999998</v>
      </c>
      <c r="AD278" s="11">
        <v>4.2477682000000003</v>
      </c>
      <c r="AE278" s="11">
        <v>4.2393457000000003</v>
      </c>
      <c r="AF278" s="11">
        <v>4.2306667999999998</v>
      </c>
      <c r="AG278" s="11">
        <v>4.2217957000000004</v>
      </c>
      <c r="AH278" s="11">
        <v>4.2127968999999998</v>
      </c>
      <c r="AI278" s="11">
        <v>4.2037342999999998</v>
      </c>
      <c r="AJ278" s="11">
        <v>4.1946722999999997</v>
      </c>
      <c r="AK278" s="11">
        <v>4.1856752000000004</v>
      </c>
      <c r="AL278" s="11">
        <v>4.1768071000000004</v>
      </c>
      <c r="AM278" s="11">
        <v>4.1681322999999999</v>
      </c>
      <c r="AN278" s="11">
        <v>4.1597150999999997</v>
      </c>
      <c r="AO278" s="11">
        <v>4.1516111000000002</v>
      </c>
      <c r="AP278" s="11">
        <v>4.1438420000000002</v>
      </c>
      <c r="AQ278" s="11">
        <v>4.1364210999999997</v>
      </c>
      <c r="AR278" s="11">
        <v>4.1293614999999999</v>
      </c>
      <c r="AS278" s="11">
        <v>4.1226761999999999</v>
      </c>
      <c r="AT278" s="11">
        <v>4.1163786</v>
      </c>
      <c r="AU278" s="11">
        <v>4.1104818999999999</v>
      </c>
      <c r="AV278" s="11">
        <v>4.1049990000000003</v>
      </c>
      <c r="AW278" s="11">
        <v>4.0999432999999996</v>
      </c>
      <c r="AX278" s="11">
        <v>4.0953279</v>
      </c>
      <c r="AY278" s="11">
        <v>4.0911660000000003</v>
      </c>
      <c r="AZ278" s="11">
        <v>4.0874706999999999</v>
      </c>
      <c r="BA278" s="11">
        <v>4.0842527000000004</v>
      </c>
      <c r="BB278" s="11">
        <v>4.0815089999999996</v>
      </c>
      <c r="BC278" s="11">
        <v>4.0792323000000001</v>
      </c>
      <c r="BD278" s="11">
        <v>4.0774149</v>
      </c>
      <c r="BE278" s="11">
        <v>4.0760493000000002</v>
      </c>
      <c r="BF278" s="11">
        <v>4.0751280999999997</v>
      </c>
      <c r="BG278" s="11">
        <v>4.0746437999999996</v>
      </c>
      <c r="BH278" s="11">
        <v>4.0745889000000002</v>
      </c>
      <c r="BI278" s="11">
        <v>4.0749559</v>
      </c>
      <c r="BJ278" s="11">
        <v>4.0757373000000001</v>
      </c>
      <c r="BK278" s="11">
        <v>4.0769256</v>
      </c>
      <c r="BL278" s="11">
        <v>4.0785134000000003</v>
      </c>
      <c r="BM278" s="11">
        <v>4.0959025999999996</v>
      </c>
      <c r="BN278" s="11">
        <v>4.1251378000000001</v>
      </c>
    </row>
    <row r="279" spans="1:66" x14ac:dyDescent="0.25">
      <c r="A279" s="5">
        <f t="shared" si="4"/>
        <v>45671</v>
      </c>
      <c r="B279" t="s">
        <v>1102</v>
      </c>
      <c r="C279" s="3">
        <v>4.75</v>
      </c>
      <c r="D279" s="3">
        <v>4.7</v>
      </c>
      <c r="E279" s="11">
        <v>4.5928107999999996</v>
      </c>
      <c r="F279" s="11">
        <v>4.5365358999999996</v>
      </c>
      <c r="G279" s="11">
        <v>4.5032956999999998</v>
      </c>
      <c r="H279" s="11">
        <v>4.4752948999999997</v>
      </c>
      <c r="I279" s="11">
        <v>4.4460870000000003</v>
      </c>
      <c r="J279" s="11">
        <v>4.4172096999999999</v>
      </c>
      <c r="K279" s="11">
        <v>4.3922553000000004</v>
      </c>
      <c r="L279" s="11">
        <v>4.3740841000000001</v>
      </c>
      <c r="M279" s="11">
        <v>4.3639333999999996</v>
      </c>
      <c r="N279" s="11">
        <v>4.3610954</v>
      </c>
      <c r="O279" s="11">
        <v>4.3639859000000003</v>
      </c>
      <c r="P279" s="11">
        <v>4.3703367000000002</v>
      </c>
      <c r="Q279" s="11">
        <v>4.3765083000000002</v>
      </c>
      <c r="R279" s="11">
        <v>4.3814602000000002</v>
      </c>
      <c r="S279" s="11">
        <v>4.3849410000000004</v>
      </c>
      <c r="T279" s="11">
        <v>4.3866993000000001</v>
      </c>
      <c r="U279" s="11">
        <v>4.3864837999999997</v>
      </c>
      <c r="V279" s="11">
        <v>4.3840431999999998</v>
      </c>
      <c r="W279" s="11">
        <v>4.3792521999999998</v>
      </c>
      <c r="X279" s="11">
        <v>4.3724204999999996</v>
      </c>
      <c r="Y279" s="11">
        <v>4.3639520000000003</v>
      </c>
      <c r="Z279" s="11">
        <v>4.3542500999999998</v>
      </c>
      <c r="AA279" s="11">
        <v>4.3437184000000002</v>
      </c>
      <c r="AB279" s="11">
        <v>4.3327608</v>
      </c>
      <c r="AC279" s="11">
        <v>4.32172</v>
      </c>
      <c r="AD279" s="11">
        <v>4.3106958000000004</v>
      </c>
      <c r="AE279" s="11">
        <v>4.2997277</v>
      </c>
      <c r="AF279" s="11">
        <v>4.2888548999999996</v>
      </c>
      <c r="AG279" s="11">
        <v>4.2781162999999998</v>
      </c>
      <c r="AH279" s="11">
        <v>4.2675514000000003</v>
      </c>
      <c r="AI279" s="11">
        <v>4.2571994000000002</v>
      </c>
      <c r="AJ279" s="11">
        <v>4.2470993000000004</v>
      </c>
      <c r="AK279" s="11">
        <v>4.2372905999999997</v>
      </c>
      <c r="AL279" s="11">
        <v>4.2278124000000004</v>
      </c>
      <c r="AM279" s="11">
        <v>4.2187038000000001</v>
      </c>
      <c r="AN279" s="11">
        <v>4.2100042000000002</v>
      </c>
      <c r="AO279" s="11">
        <v>4.2017464000000002</v>
      </c>
      <c r="AP279" s="11">
        <v>4.1939374999999997</v>
      </c>
      <c r="AQ279" s="11">
        <v>4.1865785999999998</v>
      </c>
      <c r="AR279" s="11">
        <v>4.1796705000000003</v>
      </c>
      <c r="AS279" s="11">
        <v>4.1732141</v>
      </c>
      <c r="AT279" s="11">
        <v>4.1672105000000004</v>
      </c>
      <c r="AU279" s="11">
        <v>4.1616603999999997</v>
      </c>
      <c r="AV279" s="11">
        <v>4.1565646999999997</v>
      </c>
      <c r="AW279" s="11">
        <v>4.1519244000000004</v>
      </c>
      <c r="AX279" s="11">
        <v>4.1477402999999997</v>
      </c>
      <c r="AY279" s="11">
        <v>4.1440134000000004</v>
      </c>
      <c r="AZ279" s="11">
        <v>4.1407445999999997</v>
      </c>
      <c r="BA279" s="11">
        <v>4.1379339000000002</v>
      </c>
      <c r="BB279" s="11">
        <v>4.1355776999999998</v>
      </c>
      <c r="BC279" s="11">
        <v>4.1336709000000003</v>
      </c>
      <c r="BD279" s="11">
        <v>4.1322086999999996</v>
      </c>
      <c r="BE279" s="11">
        <v>4.1311860999999999</v>
      </c>
      <c r="BF279" s="11">
        <v>4.1305981999999997</v>
      </c>
      <c r="BG279" s="11">
        <v>4.1304400000000001</v>
      </c>
      <c r="BH279" s="11">
        <v>4.1307065999999999</v>
      </c>
      <c r="BI279" s="11">
        <v>4.1313931000000004</v>
      </c>
      <c r="BJ279" s="11">
        <v>4.1324945</v>
      </c>
      <c r="BK279" s="11">
        <v>4.1340059</v>
      </c>
      <c r="BL279" s="11">
        <v>4.1359222999999998</v>
      </c>
      <c r="BM279" s="11">
        <v>4.1553563999999996</v>
      </c>
      <c r="BN279" s="11">
        <v>4.1863438999999998</v>
      </c>
    </row>
    <row r="280" spans="1:66" x14ac:dyDescent="0.25">
      <c r="A280" s="5">
        <f t="shared" si="4"/>
        <v>45672</v>
      </c>
      <c r="B280" t="s">
        <v>1103</v>
      </c>
      <c r="C280" s="3">
        <v>4.75</v>
      </c>
      <c r="D280" s="3">
        <v>4.7000999999999999</v>
      </c>
      <c r="E280" s="11">
        <v>4.5407893000000001</v>
      </c>
      <c r="F280" s="11">
        <v>4.4591868999999997</v>
      </c>
      <c r="G280" s="11">
        <v>4.4064639999999997</v>
      </c>
      <c r="H280" s="11">
        <v>4.3616583999999996</v>
      </c>
      <c r="I280" s="11">
        <v>4.3170662999999996</v>
      </c>
      <c r="J280" s="11">
        <v>4.2738664000000002</v>
      </c>
      <c r="K280" s="11">
        <v>4.2354390999999998</v>
      </c>
      <c r="L280" s="11">
        <v>4.2049041999999996</v>
      </c>
      <c r="M280" s="11">
        <v>4.1838277000000001</v>
      </c>
      <c r="N280" s="11">
        <v>4.1719023000000002</v>
      </c>
      <c r="O280" s="11">
        <v>4.1673743999999999</v>
      </c>
      <c r="P280" s="11">
        <v>4.1679820999999997</v>
      </c>
      <c r="Q280" s="11">
        <v>4.1698252</v>
      </c>
      <c r="R280" s="11">
        <v>4.1717003999999998</v>
      </c>
      <c r="S280" s="11">
        <v>4.1732325000000001</v>
      </c>
      <c r="T280" s="11">
        <v>4.1740462999999997</v>
      </c>
      <c r="U280" s="11">
        <v>4.1737662999999996</v>
      </c>
      <c r="V280" s="11">
        <v>4.1720176000000002</v>
      </c>
      <c r="W280" s="11">
        <v>4.1685486999999997</v>
      </c>
      <c r="X280" s="11">
        <v>4.1635363999999999</v>
      </c>
      <c r="Y280" s="11">
        <v>4.1572499000000001</v>
      </c>
      <c r="Z280" s="11">
        <v>4.1499579000000004</v>
      </c>
      <c r="AA280" s="11">
        <v>4.1419294999999998</v>
      </c>
      <c r="AB280" s="11">
        <v>4.1334337999999997</v>
      </c>
      <c r="AC280" s="11">
        <v>4.1247040000000004</v>
      </c>
      <c r="AD280" s="11">
        <v>4.1158298000000002</v>
      </c>
      <c r="AE280" s="11">
        <v>4.1068657999999996</v>
      </c>
      <c r="AF280" s="11">
        <v>4.0978659000000004</v>
      </c>
      <c r="AG280" s="11">
        <v>4.0888844000000004</v>
      </c>
      <c r="AH280" s="11">
        <v>4.0799754999999998</v>
      </c>
      <c r="AI280" s="11">
        <v>4.0711934000000003</v>
      </c>
      <c r="AJ280" s="11">
        <v>4.0625922000000001</v>
      </c>
      <c r="AK280" s="11">
        <v>4.0542262999999998</v>
      </c>
      <c r="AL280" s="11">
        <v>4.0461497</v>
      </c>
      <c r="AM280" s="11">
        <v>4.0384165999999997</v>
      </c>
      <c r="AN280" s="11">
        <v>4.0310813999999997</v>
      </c>
      <c r="AO280" s="11">
        <v>4.0241908000000004</v>
      </c>
      <c r="AP280" s="11">
        <v>4.0177563999999997</v>
      </c>
      <c r="AQ280" s="11">
        <v>4.0117791</v>
      </c>
      <c r="AR280" s="11">
        <v>4.0062597000000002</v>
      </c>
      <c r="AS280" s="11">
        <v>4.0011988000000001</v>
      </c>
      <c r="AT280" s="11">
        <v>3.9965975</v>
      </c>
      <c r="AU280" s="11">
        <v>3.9924563000000002</v>
      </c>
      <c r="AV280" s="11">
        <v>3.9887760999999999</v>
      </c>
      <c r="AW280" s="11">
        <v>3.9855577000000002</v>
      </c>
      <c r="AX280" s="11">
        <v>3.982802</v>
      </c>
      <c r="AY280" s="11">
        <v>3.9805096</v>
      </c>
      <c r="AZ280" s="11">
        <v>3.9786814000000001</v>
      </c>
      <c r="BA280" s="11">
        <v>3.9773165000000001</v>
      </c>
      <c r="BB280" s="11">
        <v>3.9764062999999998</v>
      </c>
      <c r="BC280" s="11">
        <v>3.9759400999999999</v>
      </c>
      <c r="BD280" s="11">
        <v>3.9759072999999998</v>
      </c>
      <c r="BE280" s="11">
        <v>3.9762973000000001</v>
      </c>
      <c r="BF280" s="11">
        <v>3.9770994000000002</v>
      </c>
      <c r="BG280" s="11">
        <v>3.9783029999999999</v>
      </c>
      <c r="BH280" s="11">
        <v>3.9798974</v>
      </c>
      <c r="BI280" s="11">
        <v>3.9818718999999998</v>
      </c>
      <c r="BJ280" s="11">
        <v>3.984216</v>
      </c>
      <c r="BK280" s="11">
        <v>3.9869189</v>
      </c>
      <c r="BL280" s="11">
        <v>3.9899700999999999</v>
      </c>
      <c r="BM280" s="11">
        <v>4.0149435999999996</v>
      </c>
      <c r="BN280" s="11">
        <v>4.0494687999999996</v>
      </c>
    </row>
    <row r="281" spans="1:66" x14ac:dyDescent="0.25">
      <c r="A281" s="5">
        <f t="shared" si="4"/>
        <v>45673</v>
      </c>
      <c r="B281" t="s">
        <v>1104</v>
      </c>
      <c r="C281" s="3">
        <v>4.75</v>
      </c>
      <c r="D281" s="3">
        <v>4.7</v>
      </c>
      <c r="E281" s="11">
        <v>4.5365792000000003</v>
      </c>
      <c r="F281" s="11">
        <v>4.4591431000000004</v>
      </c>
      <c r="G281" s="11">
        <v>4.4049873000000002</v>
      </c>
      <c r="H281" s="11">
        <v>4.3545296999999996</v>
      </c>
      <c r="I281" s="11">
        <v>4.3030818999999996</v>
      </c>
      <c r="J281" s="11">
        <v>4.2536483</v>
      </c>
      <c r="K281" s="11">
        <v>4.2099764000000004</v>
      </c>
      <c r="L281" s="11">
        <v>4.1748592000000002</v>
      </c>
      <c r="M281" s="11">
        <v>4.1494470999999997</v>
      </c>
      <c r="N281" s="11">
        <v>4.1332193999999998</v>
      </c>
      <c r="O281" s="11">
        <v>4.1244623999999996</v>
      </c>
      <c r="P281" s="11">
        <v>4.1208536999999996</v>
      </c>
      <c r="Q281" s="11">
        <v>4.1185891999999997</v>
      </c>
      <c r="R281" s="11">
        <v>4.1164940999999997</v>
      </c>
      <c r="S281" s="11">
        <v>4.1141895000000002</v>
      </c>
      <c r="T281" s="11">
        <v>4.1112960999999997</v>
      </c>
      <c r="U281" s="11">
        <v>4.1074346999999998</v>
      </c>
      <c r="V281" s="11">
        <v>4.1022262999999999</v>
      </c>
      <c r="W281" s="11">
        <v>4.0954324</v>
      </c>
      <c r="X281" s="11">
        <v>4.0873004999999996</v>
      </c>
      <c r="Y281" s="11">
        <v>4.0781828000000004</v>
      </c>
      <c r="Z281" s="11">
        <v>4.0684313000000003</v>
      </c>
      <c r="AA281" s="11">
        <v>4.0583980000000004</v>
      </c>
      <c r="AB281" s="11">
        <v>4.0484353999999998</v>
      </c>
      <c r="AC281" s="11">
        <v>4.0388478000000001</v>
      </c>
      <c r="AD281" s="11">
        <v>4.0297074999999998</v>
      </c>
      <c r="AE281" s="11">
        <v>4.0210166999999997</v>
      </c>
      <c r="AF281" s="11">
        <v>4.0127768000000001</v>
      </c>
      <c r="AG281" s="11">
        <v>4.0049897000000003</v>
      </c>
      <c r="AH281" s="11">
        <v>3.9976574</v>
      </c>
      <c r="AI281" s="11">
        <v>3.9907815000000002</v>
      </c>
      <c r="AJ281" s="11">
        <v>3.9843636999999998</v>
      </c>
      <c r="AK281" s="11">
        <v>3.9784060999999999</v>
      </c>
      <c r="AL281" s="11">
        <v>3.9729103000000001</v>
      </c>
      <c r="AM281" s="11">
        <v>3.9678779999999998</v>
      </c>
      <c r="AN281" s="11">
        <v>3.9633112000000001</v>
      </c>
      <c r="AO281" s="11">
        <v>3.9592092999999999</v>
      </c>
      <c r="AP281" s="11">
        <v>3.9555620999999999</v>
      </c>
      <c r="AQ281" s="11">
        <v>3.9523562999999999</v>
      </c>
      <c r="AR281" s="11">
        <v>3.949579</v>
      </c>
      <c r="AS281" s="11">
        <v>3.9472170000000002</v>
      </c>
      <c r="AT281" s="11">
        <v>3.9452571999999999</v>
      </c>
      <c r="AU281" s="11">
        <v>3.9436865000000001</v>
      </c>
      <c r="AV281" s="11">
        <v>3.9424918</v>
      </c>
      <c r="AW281" s="11">
        <v>3.9416601</v>
      </c>
      <c r="AX281" s="11">
        <v>3.9411782</v>
      </c>
      <c r="AY281" s="11">
        <v>3.941033</v>
      </c>
      <c r="AZ281" s="11">
        <v>3.9412115000000001</v>
      </c>
      <c r="BA281" s="11">
        <v>3.9417021000000001</v>
      </c>
      <c r="BB281" s="11">
        <v>3.9424994999999998</v>
      </c>
      <c r="BC281" s="11">
        <v>3.9436005000000001</v>
      </c>
      <c r="BD281" s="11">
        <v>3.9450018</v>
      </c>
      <c r="BE281" s="11">
        <v>3.9466999999999999</v>
      </c>
      <c r="BF281" s="11">
        <v>3.9486918000000002</v>
      </c>
      <c r="BG281" s="11">
        <v>3.9509739000000001</v>
      </c>
      <c r="BH281" s="11">
        <v>3.9535431000000001</v>
      </c>
      <c r="BI281" s="11">
        <v>3.9563958000000001</v>
      </c>
      <c r="BJ281" s="11">
        <v>3.9595289</v>
      </c>
      <c r="BK281" s="11">
        <v>3.9629390999999998</v>
      </c>
      <c r="BL281" s="11">
        <v>3.9666229</v>
      </c>
      <c r="BM281" s="11">
        <v>3.9941163</v>
      </c>
      <c r="BN281" s="11">
        <v>4.0295877000000004</v>
      </c>
    </row>
    <row r="282" spans="1:66" x14ac:dyDescent="0.25">
      <c r="A282" s="5">
        <f t="shared" si="4"/>
        <v>45674</v>
      </c>
      <c r="B282" t="s">
        <v>1105</v>
      </c>
      <c r="C282" s="3">
        <v>4.75</v>
      </c>
      <c r="D282" s="3">
        <v>4.7</v>
      </c>
      <c r="E282" s="11">
        <v>4.5219513999999998</v>
      </c>
      <c r="F282" s="11">
        <v>4.4415724000000001</v>
      </c>
      <c r="G282" s="11">
        <v>4.3810210999999999</v>
      </c>
      <c r="H282" s="11">
        <v>4.3255362000000002</v>
      </c>
      <c r="I282" s="11">
        <v>4.2715313999999998</v>
      </c>
      <c r="J282" s="11">
        <v>4.2216814999999999</v>
      </c>
      <c r="K282" s="11">
        <v>4.1788800999999998</v>
      </c>
      <c r="L282" s="11">
        <v>4.144927</v>
      </c>
      <c r="M282" s="11">
        <v>4.1202630999999998</v>
      </c>
      <c r="N282" s="11">
        <v>4.1039947000000003</v>
      </c>
      <c r="O282" s="11">
        <v>4.0944769000000001</v>
      </c>
      <c r="P282" s="11">
        <v>4.0895049999999999</v>
      </c>
      <c r="Q282" s="11">
        <v>4.0853634999999997</v>
      </c>
      <c r="R282" s="11">
        <v>4.0809733000000001</v>
      </c>
      <c r="S282" s="11">
        <v>4.0762153000000003</v>
      </c>
      <c r="T282" s="11">
        <v>4.0709704000000002</v>
      </c>
      <c r="U282" s="11">
        <v>4.0651196000000001</v>
      </c>
      <c r="V282" s="11">
        <v>4.0585440999999998</v>
      </c>
      <c r="W282" s="11">
        <v>4.0511869000000003</v>
      </c>
      <c r="X282" s="11">
        <v>4.0432058</v>
      </c>
      <c r="Y282" s="11">
        <v>4.0348049000000001</v>
      </c>
      <c r="Z282" s="11">
        <v>4.0261883000000003</v>
      </c>
      <c r="AA282" s="11">
        <v>4.0175599000000002</v>
      </c>
      <c r="AB282" s="11">
        <v>4.0091239999999999</v>
      </c>
      <c r="AC282" s="11">
        <v>4.0010532000000003</v>
      </c>
      <c r="AD282" s="11">
        <v>3.9933828999999998</v>
      </c>
      <c r="AE282" s="11">
        <v>3.9861106999999998</v>
      </c>
      <c r="AF282" s="11">
        <v>3.9792337999999998</v>
      </c>
      <c r="AG282" s="11">
        <v>3.9727494999999999</v>
      </c>
      <c r="AH282" s="11">
        <v>3.9666554999999999</v>
      </c>
      <c r="AI282" s="11">
        <v>3.9609489</v>
      </c>
      <c r="AJ282" s="11">
        <v>3.9556271000000001</v>
      </c>
      <c r="AK282" s="11">
        <v>3.9506876000000002</v>
      </c>
      <c r="AL282" s="11">
        <v>3.9461278000000002</v>
      </c>
      <c r="AM282" s="11">
        <v>3.9419449000000002</v>
      </c>
      <c r="AN282" s="11">
        <v>3.9381365000000002</v>
      </c>
      <c r="AO282" s="11">
        <v>3.9346994999999998</v>
      </c>
      <c r="AP282" s="11">
        <v>3.9316295999999999</v>
      </c>
      <c r="AQ282" s="11">
        <v>3.928922</v>
      </c>
      <c r="AR282" s="11">
        <v>3.9265720000000002</v>
      </c>
      <c r="AS282" s="11">
        <v>3.9245747999999998</v>
      </c>
      <c r="AT282" s="11">
        <v>3.9229257999999998</v>
      </c>
      <c r="AU282" s="11">
        <v>3.9216201000000002</v>
      </c>
      <c r="AV282" s="11">
        <v>3.9206530000000002</v>
      </c>
      <c r="AW282" s="11">
        <v>3.9200198999999998</v>
      </c>
      <c r="AX282" s="11">
        <v>3.9197158999999999</v>
      </c>
      <c r="AY282" s="11">
        <v>3.9197364000000001</v>
      </c>
      <c r="AZ282" s="11">
        <v>3.9200765</v>
      </c>
      <c r="BA282" s="11">
        <v>3.9207315</v>
      </c>
      <c r="BB282" s="11">
        <v>3.9216964000000001</v>
      </c>
      <c r="BC282" s="11">
        <v>3.9229660000000002</v>
      </c>
      <c r="BD282" s="11">
        <v>3.9245351999999998</v>
      </c>
      <c r="BE282" s="11">
        <v>3.9263989000000001</v>
      </c>
      <c r="BF282" s="11">
        <v>3.9285521000000001</v>
      </c>
      <c r="BG282" s="11">
        <v>3.9309894999999999</v>
      </c>
      <c r="BH282" s="11">
        <v>3.9337061000000002</v>
      </c>
      <c r="BI282" s="11">
        <v>3.9366968</v>
      </c>
      <c r="BJ282" s="11">
        <v>3.9399563999999998</v>
      </c>
      <c r="BK282" s="11">
        <v>3.9434798999999998</v>
      </c>
      <c r="BL282" s="11">
        <v>3.9472621000000001</v>
      </c>
      <c r="BM282" s="11">
        <v>3.9750600999999999</v>
      </c>
      <c r="BN282" s="11">
        <v>4.0106286999999998</v>
      </c>
    </row>
    <row r="283" spans="1:66" x14ac:dyDescent="0.25">
      <c r="A283" s="5">
        <f t="shared" si="4"/>
        <v>45677</v>
      </c>
      <c r="B283" t="s">
        <v>1106</v>
      </c>
      <c r="C283" s="3">
        <v>4.75</v>
      </c>
      <c r="D283" s="3">
        <v>4.7</v>
      </c>
      <c r="E283" s="11">
        <v>4.5000267000000003</v>
      </c>
      <c r="F283" s="11">
        <v>4.4463263</v>
      </c>
      <c r="G283" s="11">
        <v>4.3909734</v>
      </c>
      <c r="H283" s="11">
        <v>4.3321880000000004</v>
      </c>
      <c r="I283" s="11">
        <v>4.2745293000000002</v>
      </c>
      <c r="J283" s="11">
        <v>4.2228440999999997</v>
      </c>
      <c r="K283" s="11">
        <v>4.1799755999999997</v>
      </c>
      <c r="L283" s="11">
        <v>4.1469999</v>
      </c>
      <c r="M283" s="11">
        <v>4.1239414999999999</v>
      </c>
      <c r="N283" s="11">
        <v>4.109407</v>
      </c>
      <c r="O283" s="11">
        <v>4.1017596999999997</v>
      </c>
      <c r="P283" s="11">
        <v>4.0988677999999998</v>
      </c>
      <c r="Q283" s="11">
        <v>4.0976615000000001</v>
      </c>
      <c r="R283" s="11">
        <v>4.0970943000000002</v>
      </c>
      <c r="S283" s="11">
        <v>4.0967330000000004</v>
      </c>
      <c r="T283" s="11">
        <v>4.0961441000000001</v>
      </c>
      <c r="U283" s="11">
        <v>4.0948944999999997</v>
      </c>
      <c r="V283" s="11">
        <v>4.0925507999999997</v>
      </c>
      <c r="W283" s="11">
        <v>4.0888087000000004</v>
      </c>
      <c r="X283" s="11">
        <v>4.0838080000000003</v>
      </c>
      <c r="Y283" s="11">
        <v>4.0777849000000002</v>
      </c>
      <c r="Z283" s="11">
        <v>4.0709749999999998</v>
      </c>
      <c r="AA283" s="11">
        <v>4.0636140999999997</v>
      </c>
      <c r="AB283" s="11">
        <v>4.0559383999999996</v>
      </c>
      <c r="AC283" s="11">
        <v>4.0481506999999999</v>
      </c>
      <c r="AD283" s="11">
        <v>4.0403222000000003</v>
      </c>
      <c r="AE283" s="11">
        <v>4.0324914999999999</v>
      </c>
      <c r="AF283" s="11">
        <v>4.0246969999999997</v>
      </c>
      <c r="AG283" s="11">
        <v>4.0169769999999998</v>
      </c>
      <c r="AH283" s="11">
        <v>4.0093700999999999</v>
      </c>
      <c r="AI283" s="11">
        <v>4.0019147000000004</v>
      </c>
      <c r="AJ283" s="11">
        <v>3.9946491000000002</v>
      </c>
      <c r="AK283" s="11">
        <v>3.9876119000000001</v>
      </c>
      <c r="AL283" s="11">
        <v>3.9808414000000001</v>
      </c>
      <c r="AM283" s="11">
        <v>3.9743761000000002</v>
      </c>
      <c r="AN283" s="11">
        <v>3.9682544000000002</v>
      </c>
      <c r="AO283" s="11">
        <v>3.9625088000000002</v>
      </c>
      <c r="AP283" s="11">
        <v>3.9571483000000001</v>
      </c>
      <c r="AQ283" s="11">
        <v>3.9521761</v>
      </c>
      <c r="AR283" s="11">
        <v>3.9475951</v>
      </c>
      <c r="AS283" s="11">
        <v>3.9434084999999999</v>
      </c>
      <c r="AT283" s="11">
        <v>3.9396194000000002</v>
      </c>
      <c r="AU283" s="11">
        <v>3.9362308000000001</v>
      </c>
      <c r="AV283" s="11">
        <v>3.9332457999999999</v>
      </c>
      <c r="AW283" s="11">
        <v>3.9306675000000002</v>
      </c>
      <c r="AX283" s="11">
        <v>3.928499</v>
      </c>
      <c r="AY283" s="11">
        <v>3.9267433999999999</v>
      </c>
      <c r="AZ283" s="11">
        <v>3.9254038000000002</v>
      </c>
      <c r="BA283" s="11">
        <v>3.9244821000000001</v>
      </c>
      <c r="BB283" s="11">
        <v>3.923975</v>
      </c>
      <c r="BC283" s="11">
        <v>3.9238770000000001</v>
      </c>
      <c r="BD283" s="11">
        <v>3.9241826999999998</v>
      </c>
      <c r="BE283" s="11">
        <v>3.9248867999999999</v>
      </c>
      <c r="BF283" s="11">
        <v>3.9259838</v>
      </c>
      <c r="BG283" s="11">
        <v>3.9274684999999998</v>
      </c>
      <c r="BH283" s="11">
        <v>3.9293353999999998</v>
      </c>
      <c r="BI283" s="11">
        <v>3.9315791999999998</v>
      </c>
      <c r="BJ283" s="11">
        <v>3.9341944</v>
      </c>
      <c r="BK283" s="11">
        <v>3.9371757000000001</v>
      </c>
      <c r="BL283" s="11">
        <v>3.9405177999999998</v>
      </c>
      <c r="BM283" s="11">
        <v>3.9676472999999999</v>
      </c>
      <c r="BN283" s="11">
        <v>4.0052019999999997</v>
      </c>
    </row>
    <row r="284" spans="1:66" x14ac:dyDescent="0.25">
      <c r="A284" s="5">
        <f t="shared" si="4"/>
        <v>45678</v>
      </c>
      <c r="B284" t="s">
        <v>1107</v>
      </c>
      <c r="C284" s="3">
        <v>4.75</v>
      </c>
      <c r="D284" s="3">
        <v>4.7</v>
      </c>
      <c r="E284" s="11">
        <v>4.4848720000000002</v>
      </c>
      <c r="F284" s="11">
        <v>4.4384665999999999</v>
      </c>
      <c r="G284" s="11">
        <v>4.3841836000000001</v>
      </c>
      <c r="H284" s="11">
        <v>4.3240278999999999</v>
      </c>
      <c r="I284" s="11">
        <v>4.2650433999999997</v>
      </c>
      <c r="J284" s="11">
        <v>4.2126580000000002</v>
      </c>
      <c r="K284" s="11">
        <v>4.1700255000000004</v>
      </c>
      <c r="L284" s="11">
        <v>4.1380758999999996</v>
      </c>
      <c r="M284" s="11">
        <v>4.1165890000000003</v>
      </c>
      <c r="N284" s="11">
        <v>4.1039579000000002</v>
      </c>
      <c r="O284" s="11">
        <v>4.0981373999999997</v>
      </c>
      <c r="P284" s="11">
        <v>4.0965572000000003</v>
      </c>
      <c r="Q284" s="11">
        <v>4.0953932000000002</v>
      </c>
      <c r="R284" s="11">
        <v>4.0936013999999998</v>
      </c>
      <c r="S284" s="11">
        <v>4.0909686000000001</v>
      </c>
      <c r="T284" s="11">
        <v>4.0872814999999996</v>
      </c>
      <c r="U284" s="11">
        <v>4.0823270000000003</v>
      </c>
      <c r="V284" s="11">
        <v>4.0758919999999996</v>
      </c>
      <c r="W284" s="11">
        <v>4.0678678000000001</v>
      </c>
      <c r="X284" s="11">
        <v>4.0585066999999997</v>
      </c>
      <c r="Y284" s="11">
        <v>4.0481391999999996</v>
      </c>
      <c r="Z284" s="11">
        <v>4.0370952000000004</v>
      </c>
      <c r="AA284" s="11">
        <v>4.0257049</v>
      </c>
      <c r="AB284" s="11">
        <v>4.0142987999999997</v>
      </c>
      <c r="AC284" s="11">
        <v>4.0031540999999997</v>
      </c>
      <c r="AD284" s="11">
        <v>3.9923375999999999</v>
      </c>
      <c r="AE284" s="11">
        <v>3.9818634999999998</v>
      </c>
      <c r="AF284" s="11">
        <v>3.9717457999999999</v>
      </c>
      <c r="AG284" s="11">
        <v>3.9619982999999999</v>
      </c>
      <c r="AH284" s="11">
        <v>3.9526352999999999</v>
      </c>
      <c r="AI284" s="11">
        <v>3.9436708</v>
      </c>
      <c r="AJ284" s="11">
        <v>3.9351186999999999</v>
      </c>
      <c r="AK284" s="11">
        <v>3.9269932000000001</v>
      </c>
      <c r="AL284" s="11">
        <v>3.9193083</v>
      </c>
      <c r="AM284" s="11">
        <v>3.9120780000000002</v>
      </c>
      <c r="AN284" s="11">
        <v>3.9053165000000001</v>
      </c>
      <c r="AO284" s="11">
        <v>3.8990345</v>
      </c>
      <c r="AP284" s="11">
        <v>3.8932305</v>
      </c>
      <c r="AQ284" s="11">
        <v>3.8878998999999999</v>
      </c>
      <c r="AR284" s="11">
        <v>3.8830379000000002</v>
      </c>
      <c r="AS284" s="11">
        <v>3.8786399</v>
      </c>
      <c r="AT284" s="11">
        <v>3.8747012000000001</v>
      </c>
      <c r="AU284" s="11">
        <v>3.8712171</v>
      </c>
      <c r="AV284" s="11">
        <v>3.8681828</v>
      </c>
      <c r="AW284" s="11">
        <v>3.8655938000000001</v>
      </c>
      <c r="AX284" s="11">
        <v>3.8634453</v>
      </c>
      <c r="AY284" s="11">
        <v>3.8617325999999998</v>
      </c>
      <c r="AZ284" s="11">
        <v>3.8604511000000001</v>
      </c>
      <c r="BA284" s="11">
        <v>3.8595959</v>
      </c>
      <c r="BB284" s="11">
        <v>3.8591616000000002</v>
      </c>
      <c r="BC284" s="11">
        <v>3.8591422999999998</v>
      </c>
      <c r="BD284" s="11">
        <v>3.8595324</v>
      </c>
      <c r="BE284" s="11">
        <v>3.8603263000000001</v>
      </c>
      <c r="BF284" s="11">
        <v>3.8615179999999998</v>
      </c>
      <c r="BG284" s="11">
        <v>3.8631020999999999</v>
      </c>
      <c r="BH284" s="11">
        <v>3.8650726999999998</v>
      </c>
      <c r="BI284" s="11">
        <v>3.8674241999999999</v>
      </c>
      <c r="BJ284" s="11">
        <v>3.8701506999999999</v>
      </c>
      <c r="BK284" s="11">
        <v>3.8732468</v>
      </c>
      <c r="BL284" s="11">
        <v>3.8767065000000001</v>
      </c>
      <c r="BM284" s="11">
        <v>3.9045717</v>
      </c>
      <c r="BN284" s="11">
        <v>3.9428103999999999</v>
      </c>
    </row>
    <row r="285" spans="1:66" x14ac:dyDescent="0.25">
      <c r="A285" s="5">
        <f t="shared" si="4"/>
        <v>45679</v>
      </c>
      <c r="B285" t="s">
        <v>1108</v>
      </c>
      <c r="C285" s="3">
        <v>4.75</v>
      </c>
      <c r="D285" s="3">
        <v>4.7</v>
      </c>
      <c r="E285" s="11">
        <v>4.4757356000000001</v>
      </c>
      <c r="F285" s="11">
        <v>4.4383778999999999</v>
      </c>
      <c r="G285" s="11">
        <v>4.3856463999999997</v>
      </c>
      <c r="H285" s="11">
        <v>4.3229666</v>
      </c>
      <c r="I285" s="11">
        <v>4.2598599000000004</v>
      </c>
      <c r="J285" s="11">
        <v>4.2032261999999996</v>
      </c>
      <c r="K285" s="11">
        <v>4.1570014999999998</v>
      </c>
      <c r="L285" s="11">
        <v>4.1226985999999997</v>
      </c>
      <c r="M285" s="11">
        <v>4.1000747999999998</v>
      </c>
      <c r="N285" s="11">
        <v>4.0875709999999996</v>
      </c>
      <c r="O285" s="11">
        <v>4.0827270999999996</v>
      </c>
      <c r="P285" s="11">
        <v>4.0829386000000003</v>
      </c>
      <c r="Q285" s="11">
        <v>4.0841691000000004</v>
      </c>
      <c r="R285" s="11">
        <v>4.0852059000000001</v>
      </c>
      <c r="S285" s="11">
        <v>4.0856897999999999</v>
      </c>
      <c r="T285" s="11">
        <v>4.0852617000000002</v>
      </c>
      <c r="U285" s="11">
        <v>4.0835621</v>
      </c>
      <c r="V285" s="11">
        <v>4.0802320999999999</v>
      </c>
      <c r="W285" s="11">
        <v>4.0750419999999998</v>
      </c>
      <c r="X285" s="11">
        <v>4.0682103999999999</v>
      </c>
      <c r="Y285" s="11">
        <v>4.0600525000000003</v>
      </c>
      <c r="Z285" s="11">
        <v>4.0508832999999997</v>
      </c>
      <c r="AA285" s="11">
        <v>4.0410178999999999</v>
      </c>
      <c r="AB285" s="11">
        <v>4.0307715000000002</v>
      </c>
      <c r="AC285" s="11">
        <v>4.0204152999999998</v>
      </c>
      <c r="AD285" s="11">
        <v>4.0100458000000003</v>
      </c>
      <c r="AE285" s="11">
        <v>3.9997158000000002</v>
      </c>
      <c r="AF285" s="11">
        <v>3.9894780000000001</v>
      </c>
      <c r="AG285" s="11">
        <v>3.9793848999999999</v>
      </c>
      <c r="AH285" s="11">
        <v>3.9694894999999999</v>
      </c>
      <c r="AI285" s="11">
        <v>3.9598444000000002</v>
      </c>
      <c r="AJ285" s="11">
        <v>3.9505021999999999</v>
      </c>
      <c r="AK285" s="11">
        <v>3.9415157000000001</v>
      </c>
      <c r="AL285" s="11">
        <v>3.9329377000000001</v>
      </c>
      <c r="AM285" s="11">
        <v>3.9248207000000002</v>
      </c>
      <c r="AN285" s="11">
        <v>3.9172177000000001</v>
      </c>
      <c r="AO285" s="11">
        <v>3.9101732</v>
      </c>
      <c r="AP285" s="11">
        <v>3.9036933</v>
      </c>
      <c r="AQ285" s="11">
        <v>3.8977724999999999</v>
      </c>
      <c r="AR285" s="11">
        <v>3.8924048999999998</v>
      </c>
      <c r="AS285" s="11">
        <v>3.8875848</v>
      </c>
      <c r="AT285" s="11">
        <v>3.8833065000000002</v>
      </c>
      <c r="AU285" s="11">
        <v>3.8795643000000002</v>
      </c>
      <c r="AV285" s="11">
        <v>3.8763524</v>
      </c>
      <c r="AW285" s="11">
        <v>3.8736652999999999</v>
      </c>
      <c r="AX285" s="11">
        <v>3.8714971</v>
      </c>
      <c r="AY285" s="11">
        <v>3.8698421000000001</v>
      </c>
      <c r="AZ285" s="11">
        <v>3.8686946</v>
      </c>
      <c r="BA285" s="11">
        <v>3.8680477</v>
      </c>
      <c r="BB285" s="11">
        <v>3.8678894000000001</v>
      </c>
      <c r="BC285" s="11">
        <v>3.8682059</v>
      </c>
      <c r="BD285" s="11">
        <v>3.8689838000000001</v>
      </c>
      <c r="BE285" s="11">
        <v>3.8702095999999999</v>
      </c>
      <c r="BF285" s="11">
        <v>3.8718694999999999</v>
      </c>
      <c r="BG285" s="11">
        <v>3.8739501000000001</v>
      </c>
      <c r="BH285" s="11">
        <v>3.8764379</v>
      </c>
      <c r="BI285" s="11">
        <v>3.8793191999999999</v>
      </c>
      <c r="BJ285" s="11">
        <v>3.8825805</v>
      </c>
      <c r="BK285" s="11">
        <v>3.8862082</v>
      </c>
      <c r="BL285" s="11">
        <v>3.8901887999999998</v>
      </c>
      <c r="BM285" s="11">
        <v>3.9207451999999998</v>
      </c>
      <c r="BN285" s="11">
        <v>3.9607230000000002</v>
      </c>
    </row>
    <row r="286" spans="1:66" x14ac:dyDescent="0.25">
      <c r="A286" s="5">
        <f t="shared" si="4"/>
        <v>45680</v>
      </c>
      <c r="B286" t="s">
        <v>1109</v>
      </c>
      <c r="C286" s="3">
        <v>4.75</v>
      </c>
      <c r="D286" s="3">
        <v>4.7000999999999999</v>
      </c>
      <c r="E286" s="11">
        <v>4.4650853000000001</v>
      </c>
      <c r="F286" s="11">
        <v>4.4336143999999997</v>
      </c>
      <c r="G286" s="11">
        <v>4.3790127999999999</v>
      </c>
      <c r="H286" s="11">
        <v>4.3105456999999996</v>
      </c>
      <c r="I286" s="11">
        <v>4.2407452000000001</v>
      </c>
      <c r="J286" s="11">
        <v>4.1780160000000004</v>
      </c>
      <c r="K286" s="11">
        <v>4.1267056999999996</v>
      </c>
      <c r="L286" s="11">
        <v>4.0884057</v>
      </c>
      <c r="M286" s="11">
        <v>4.0626822999999996</v>
      </c>
      <c r="N286" s="11">
        <v>4.0478290000000001</v>
      </c>
      <c r="O286" s="11">
        <v>4.0414162999999999</v>
      </c>
      <c r="P286" s="11">
        <v>4.0406174999999998</v>
      </c>
      <c r="Q286" s="11">
        <v>4.0411637000000002</v>
      </c>
      <c r="R286" s="11">
        <v>4.0417645999999996</v>
      </c>
      <c r="S286" s="11">
        <v>4.0420188000000001</v>
      </c>
      <c r="T286" s="11">
        <v>4.0415248000000004</v>
      </c>
      <c r="U286" s="11">
        <v>4.0398810000000003</v>
      </c>
      <c r="V286" s="11">
        <v>4.0366860999999998</v>
      </c>
      <c r="W286" s="11">
        <v>4.0316865000000002</v>
      </c>
      <c r="X286" s="11">
        <v>4.0251390000000002</v>
      </c>
      <c r="Y286" s="11">
        <v>4.0174107000000001</v>
      </c>
      <c r="Z286" s="11">
        <v>4.0088685999999996</v>
      </c>
      <c r="AA286" s="11">
        <v>3.9998794000000002</v>
      </c>
      <c r="AB286" s="11">
        <v>3.9908104999999998</v>
      </c>
      <c r="AC286" s="11">
        <v>3.9819803999999999</v>
      </c>
      <c r="AD286" s="11">
        <v>3.9734731999999999</v>
      </c>
      <c r="AE286" s="11">
        <v>3.9653016000000001</v>
      </c>
      <c r="AF286" s="11">
        <v>3.9574783</v>
      </c>
      <c r="AG286" s="11">
        <v>3.9500156999999998</v>
      </c>
      <c r="AH286" s="11">
        <v>3.9429265999999998</v>
      </c>
      <c r="AI286" s="11">
        <v>3.9362235999999999</v>
      </c>
      <c r="AJ286" s="11">
        <v>3.9299192000000001</v>
      </c>
      <c r="AK286" s="11">
        <v>3.9240262000000001</v>
      </c>
      <c r="AL286" s="11">
        <v>3.9185571000000001</v>
      </c>
      <c r="AM286" s="11">
        <v>3.9135244</v>
      </c>
      <c r="AN286" s="11">
        <v>3.908941</v>
      </c>
      <c r="AO286" s="11">
        <v>3.9048159</v>
      </c>
      <c r="AP286" s="11">
        <v>3.9011437999999998</v>
      </c>
      <c r="AQ286" s="11">
        <v>3.8979149999999998</v>
      </c>
      <c r="AR286" s="11">
        <v>3.8951199999999999</v>
      </c>
      <c r="AS286" s="11">
        <v>3.8927489999999998</v>
      </c>
      <c r="AT286" s="11">
        <v>3.8907927</v>
      </c>
      <c r="AU286" s="11">
        <v>3.8892414</v>
      </c>
      <c r="AV286" s="11">
        <v>3.8880854</v>
      </c>
      <c r="AW286" s="11">
        <v>3.8873153</v>
      </c>
      <c r="AX286" s="11">
        <v>3.8869213999999999</v>
      </c>
      <c r="AY286" s="11">
        <v>3.8868941000000001</v>
      </c>
      <c r="AZ286" s="11">
        <v>3.8872239</v>
      </c>
      <c r="BA286" s="11">
        <v>3.8879019000000001</v>
      </c>
      <c r="BB286" s="11">
        <v>3.8889222999999999</v>
      </c>
      <c r="BC286" s="11">
        <v>3.8902801999999999</v>
      </c>
      <c r="BD286" s="11">
        <v>3.8919706999999999</v>
      </c>
      <c r="BE286" s="11">
        <v>3.8939889999999999</v>
      </c>
      <c r="BF286" s="11">
        <v>3.8963301000000001</v>
      </c>
      <c r="BG286" s="11">
        <v>3.8989891000000001</v>
      </c>
      <c r="BH286" s="11">
        <v>3.9019612000000001</v>
      </c>
      <c r="BI286" s="11">
        <v>3.9052414</v>
      </c>
      <c r="BJ286" s="11">
        <v>3.9088248999999999</v>
      </c>
      <c r="BK286" s="11">
        <v>3.9127067000000002</v>
      </c>
      <c r="BL286" s="11">
        <v>3.9168820000000002</v>
      </c>
      <c r="BM286" s="11">
        <v>3.9476531000000001</v>
      </c>
      <c r="BN286" s="11">
        <v>3.9867305000000002</v>
      </c>
    </row>
    <row r="287" spans="1:66" x14ac:dyDescent="0.25">
      <c r="A287" s="5">
        <f t="shared" si="4"/>
        <v>45681</v>
      </c>
      <c r="B287" t="s">
        <v>1110</v>
      </c>
      <c r="C287" s="3">
        <v>4.75</v>
      </c>
      <c r="D287" s="3">
        <v>4.7</v>
      </c>
      <c r="E287" s="11">
        <v>4.4660197999999998</v>
      </c>
      <c r="F287" s="11">
        <v>4.4361990999999996</v>
      </c>
      <c r="G287" s="11">
        <v>4.3843892999999996</v>
      </c>
      <c r="H287" s="11">
        <v>4.3197619999999999</v>
      </c>
      <c r="I287" s="11">
        <v>4.2545703000000001</v>
      </c>
      <c r="J287" s="11">
        <v>4.1964227000000003</v>
      </c>
      <c r="K287" s="11">
        <v>4.1491560999999999</v>
      </c>
      <c r="L287" s="11">
        <v>4.1140550999999999</v>
      </c>
      <c r="M287" s="11">
        <v>4.0904296999999996</v>
      </c>
      <c r="N287" s="11">
        <v>4.0763907000000001</v>
      </c>
      <c r="O287" s="11">
        <v>4.0695001</v>
      </c>
      <c r="P287" s="11">
        <v>4.0669430000000002</v>
      </c>
      <c r="Q287" s="11">
        <v>4.0645809000000002</v>
      </c>
      <c r="R287" s="11">
        <v>4.0613298000000002</v>
      </c>
      <c r="S287" s="11">
        <v>4.0571875999999998</v>
      </c>
      <c r="T287" s="11">
        <v>4.0521526999999997</v>
      </c>
      <c r="U287" s="11">
        <v>4.0462232</v>
      </c>
      <c r="V287" s="11">
        <v>4.0393973000000001</v>
      </c>
      <c r="W287" s="11">
        <v>4.0317181</v>
      </c>
      <c r="X287" s="11">
        <v>4.0233825000000003</v>
      </c>
      <c r="Y287" s="11">
        <v>4.0146212999999999</v>
      </c>
      <c r="Z287" s="11">
        <v>4.0056647999999999</v>
      </c>
      <c r="AA287" s="11">
        <v>3.9967432999999999</v>
      </c>
      <c r="AB287" s="11">
        <v>3.9880876000000001</v>
      </c>
      <c r="AC287" s="11">
        <v>3.9798914000000001</v>
      </c>
      <c r="AD287" s="11">
        <v>3.9721866000000001</v>
      </c>
      <c r="AE287" s="11">
        <v>3.9649608999999999</v>
      </c>
      <c r="AF287" s="11">
        <v>3.9582016000000002</v>
      </c>
      <c r="AG287" s="11">
        <v>3.9518960999999999</v>
      </c>
      <c r="AH287" s="11">
        <v>3.9460318999999999</v>
      </c>
      <c r="AI287" s="11">
        <v>3.9405966000000001</v>
      </c>
      <c r="AJ287" s="11">
        <v>3.9355772999999998</v>
      </c>
      <c r="AK287" s="11">
        <v>3.9309618</v>
      </c>
      <c r="AL287" s="11">
        <v>3.9267373000000001</v>
      </c>
      <c r="AM287" s="11">
        <v>3.9228912999999999</v>
      </c>
      <c r="AN287" s="11">
        <v>3.9194113000000002</v>
      </c>
      <c r="AO287" s="11">
        <v>3.9162861000000002</v>
      </c>
      <c r="AP287" s="11">
        <v>3.91351</v>
      </c>
      <c r="AQ287" s="11">
        <v>3.9110787</v>
      </c>
      <c r="AR287" s="11">
        <v>3.9089881000000002</v>
      </c>
      <c r="AS287" s="11">
        <v>3.9072336000000001</v>
      </c>
      <c r="AT287" s="11">
        <v>3.9058112</v>
      </c>
      <c r="AU287" s="11">
        <v>3.9047166</v>
      </c>
      <c r="AV287" s="11">
        <v>3.9039453000000002</v>
      </c>
      <c r="AW287" s="11">
        <v>3.9034932000000002</v>
      </c>
      <c r="AX287" s="11">
        <v>3.9033559000000002</v>
      </c>
      <c r="AY287" s="11">
        <v>3.9035291999999999</v>
      </c>
      <c r="AZ287" s="11">
        <v>3.9040089</v>
      </c>
      <c r="BA287" s="11">
        <v>3.9047904999999998</v>
      </c>
      <c r="BB287" s="11">
        <v>3.9058698999999999</v>
      </c>
      <c r="BC287" s="11">
        <v>3.9072426</v>
      </c>
      <c r="BD287" s="11">
        <v>3.9089044999999998</v>
      </c>
      <c r="BE287" s="11">
        <v>3.9108512000000002</v>
      </c>
      <c r="BF287" s="11">
        <v>3.9130783</v>
      </c>
      <c r="BG287" s="11">
        <v>3.9155817000000002</v>
      </c>
      <c r="BH287" s="11">
        <v>3.9183569</v>
      </c>
      <c r="BI287" s="11">
        <v>3.9213996999999998</v>
      </c>
      <c r="BJ287" s="11">
        <v>3.9247057999999999</v>
      </c>
      <c r="BK287" s="11">
        <v>3.9282708</v>
      </c>
      <c r="BL287" s="11">
        <v>3.9320905000000002</v>
      </c>
      <c r="BM287" s="11">
        <v>3.9600694999999999</v>
      </c>
      <c r="BN287" s="11">
        <v>3.9958524</v>
      </c>
    </row>
    <row r="288" spans="1:66" x14ac:dyDescent="0.25">
      <c r="A288" s="5">
        <f t="shared" si="4"/>
        <v>45684</v>
      </c>
      <c r="B288" t="s">
        <v>1111</v>
      </c>
      <c r="C288" s="3">
        <v>4.75</v>
      </c>
      <c r="D288" s="3">
        <v>4.7</v>
      </c>
      <c r="E288" s="11">
        <v>4.4608223999999996</v>
      </c>
      <c r="F288" s="11">
        <v>4.4241921</v>
      </c>
      <c r="G288" s="11">
        <v>4.3661032999999998</v>
      </c>
      <c r="H288" s="11">
        <v>4.2945824000000004</v>
      </c>
      <c r="I288" s="11">
        <v>4.2222340999999997</v>
      </c>
      <c r="J288" s="11">
        <v>4.1569599000000004</v>
      </c>
      <c r="K288" s="11">
        <v>4.1027100000000001</v>
      </c>
      <c r="L288" s="11">
        <v>4.0605567999999996</v>
      </c>
      <c r="M288" s="11">
        <v>4.0299506999999997</v>
      </c>
      <c r="N288" s="11">
        <v>4.0089433999999997</v>
      </c>
      <c r="O288" s="11">
        <v>3.9956016000000001</v>
      </c>
      <c r="P288" s="11">
        <v>3.9876388999999999</v>
      </c>
      <c r="Q288" s="11">
        <v>3.9820023999999998</v>
      </c>
      <c r="R288" s="11">
        <v>3.9776492999999999</v>
      </c>
      <c r="S288" s="11">
        <v>3.9741344999999999</v>
      </c>
      <c r="T288" s="11">
        <v>3.9710125999999999</v>
      </c>
      <c r="U288" s="11">
        <v>3.9678385</v>
      </c>
      <c r="V288" s="11">
        <v>3.9641668000000001</v>
      </c>
      <c r="W288" s="11">
        <v>3.9596722</v>
      </c>
      <c r="X288" s="11">
        <v>3.9544423000000002</v>
      </c>
      <c r="Y288" s="11">
        <v>3.9486542999999998</v>
      </c>
      <c r="Z288" s="11">
        <v>3.942485</v>
      </c>
      <c r="AA288" s="11">
        <v>3.9361114000000001</v>
      </c>
      <c r="AB288" s="11">
        <v>3.9297103999999998</v>
      </c>
      <c r="AC288" s="11">
        <v>3.9234312999999998</v>
      </c>
      <c r="AD288" s="11">
        <v>3.9173127999999999</v>
      </c>
      <c r="AE288" s="11">
        <v>3.9113663000000001</v>
      </c>
      <c r="AF288" s="11">
        <v>3.9056027000000002</v>
      </c>
      <c r="AG288" s="11">
        <v>3.9000332000000002</v>
      </c>
      <c r="AH288" s="11">
        <v>3.8946689999999999</v>
      </c>
      <c r="AI288" s="11">
        <v>3.8895211000000001</v>
      </c>
      <c r="AJ288" s="11">
        <v>3.8846007</v>
      </c>
      <c r="AK288" s="11">
        <v>3.8799191</v>
      </c>
      <c r="AL288" s="11">
        <v>3.8754871999999998</v>
      </c>
      <c r="AM288" s="11">
        <v>3.8713161999999999</v>
      </c>
      <c r="AN288" s="11">
        <v>3.8674173000000001</v>
      </c>
      <c r="AO288" s="11">
        <v>3.8638005</v>
      </c>
      <c r="AP288" s="11">
        <v>3.8604712999999999</v>
      </c>
      <c r="AQ288" s="11">
        <v>3.8574339000000002</v>
      </c>
      <c r="AR288" s="11">
        <v>3.8546927000000002</v>
      </c>
      <c r="AS288" s="11">
        <v>3.8522520999999998</v>
      </c>
      <c r="AT288" s="11">
        <v>3.8501164999999999</v>
      </c>
      <c r="AU288" s="11">
        <v>3.8482900999999998</v>
      </c>
      <c r="AV288" s="11">
        <v>3.8467772</v>
      </c>
      <c r="AW288" s="11">
        <v>3.8455822999999998</v>
      </c>
      <c r="AX288" s="11">
        <v>3.8447097000000001</v>
      </c>
      <c r="AY288" s="11">
        <v>3.8441635999999999</v>
      </c>
      <c r="AZ288" s="11">
        <v>3.8439485000000002</v>
      </c>
      <c r="BA288" s="11">
        <v>3.8440680999999999</v>
      </c>
      <c r="BB288" s="11">
        <v>3.8445223999999998</v>
      </c>
      <c r="BC288" s="11">
        <v>3.8453103</v>
      </c>
      <c r="BD288" s="11">
        <v>3.8464309000000001</v>
      </c>
      <c r="BE288" s="11">
        <v>3.8478829999999999</v>
      </c>
      <c r="BF288" s="11">
        <v>3.8496655999999998</v>
      </c>
      <c r="BG288" s="11">
        <v>3.8517774999999999</v>
      </c>
      <c r="BH288" s="11">
        <v>3.8542177</v>
      </c>
      <c r="BI288" s="11">
        <v>3.8569852</v>
      </c>
      <c r="BJ288" s="11">
        <v>3.8600788000000001</v>
      </c>
      <c r="BK288" s="11">
        <v>3.8634974999999998</v>
      </c>
      <c r="BL288" s="11">
        <v>3.8672401999999999</v>
      </c>
      <c r="BM288" s="11">
        <v>3.8961496000000002</v>
      </c>
      <c r="BN288" s="11">
        <v>3.9346678000000002</v>
      </c>
    </row>
    <row r="289" spans="1:66" x14ac:dyDescent="0.25">
      <c r="A289" s="5">
        <f t="shared" si="4"/>
        <v>45685</v>
      </c>
      <c r="B289" t="s">
        <v>1112</v>
      </c>
      <c r="C289" s="3">
        <v>4.75</v>
      </c>
      <c r="D289" s="3">
        <v>4.7</v>
      </c>
      <c r="E289" s="11">
        <v>4.4598168999999999</v>
      </c>
      <c r="F289" s="11">
        <v>4.4206842999999996</v>
      </c>
      <c r="G289" s="11">
        <v>4.3627079999999996</v>
      </c>
      <c r="H289" s="11">
        <v>4.2944472999999999</v>
      </c>
      <c r="I289" s="11">
        <v>4.2275019</v>
      </c>
      <c r="J289" s="11">
        <v>4.1682823999999998</v>
      </c>
      <c r="K289" s="11">
        <v>4.1201530999999996</v>
      </c>
      <c r="L289" s="11">
        <v>4.0839065999999997</v>
      </c>
      <c r="M289" s="11">
        <v>4.0589659999999999</v>
      </c>
      <c r="N289" s="11">
        <v>4.0434842</v>
      </c>
      <c r="O289" s="11">
        <v>4.0353671000000002</v>
      </c>
      <c r="P289" s="11">
        <v>4.0320881000000002</v>
      </c>
      <c r="Q289" s="11">
        <v>4.0300137999999999</v>
      </c>
      <c r="R289" s="11">
        <v>4.0280923</v>
      </c>
      <c r="S289" s="11">
        <v>4.0260395000000004</v>
      </c>
      <c r="T289" s="11">
        <v>4.0235710999999998</v>
      </c>
      <c r="U289" s="11">
        <v>4.0204031000000002</v>
      </c>
      <c r="V289" s="11">
        <v>4.0162513999999998</v>
      </c>
      <c r="W289" s="11">
        <v>4.0109304999999997</v>
      </c>
      <c r="X289" s="11">
        <v>4.0045954999999998</v>
      </c>
      <c r="Y289" s="11">
        <v>3.9974750999999999</v>
      </c>
      <c r="Z289" s="11">
        <v>3.989798</v>
      </c>
      <c r="AA289" s="11">
        <v>3.9817925999999999</v>
      </c>
      <c r="AB289" s="11">
        <v>3.9736878</v>
      </c>
      <c r="AC289" s="11">
        <v>3.9656772999999998</v>
      </c>
      <c r="AD289" s="11">
        <v>3.9578156999999998</v>
      </c>
      <c r="AE289" s="11">
        <v>3.9501229000000002</v>
      </c>
      <c r="AF289" s="11">
        <v>3.9426188</v>
      </c>
      <c r="AG289" s="11">
        <v>3.9353229999999999</v>
      </c>
      <c r="AH289" s="11">
        <v>3.9282556999999998</v>
      </c>
      <c r="AI289" s="11">
        <v>3.9214365999999998</v>
      </c>
      <c r="AJ289" s="11">
        <v>3.9148855</v>
      </c>
      <c r="AK289" s="11">
        <v>3.9086224000000001</v>
      </c>
      <c r="AL289" s="11">
        <v>3.9026668999999998</v>
      </c>
      <c r="AM289" s="11">
        <v>3.8970389999999999</v>
      </c>
      <c r="AN289" s="11">
        <v>3.8917587</v>
      </c>
      <c r="AO289" s="11">
        <v>3.8868426999999999</v>
      </c>
      <c r="AP289" s="11">
        <v>3.8822966999999999</v>
      </c>
      <c r="AQ289" s="11">
        <v>3.8781235000000001</v>
      </c>
      <c r="AR289" s="11">
        <v>3.8743256000000001</v>
      </c>
      <c r="AS289" s="11">
        <v>3.8709058000000001</v>
      </c>
      <c r="AT289" s="11">
        <v>3.8678667999999998</v>
      </c>
      <c r="AU289" s="11">
        <v>3.8652112999999999</v>
      </c>
      <c r="AV289" s="11">
        <v>3.8629419</v>
      </c>
      <c r="AW289" s="11">
        <v>3.8610614999999999</v>
      </c>
      <c r="AX289" s="11">
        <v>3.8595725999999999</v>
      </c>
      <c r="AY289" s="11">
        <v>3.8584779</v>
      </c>
      <c r="AZ289" s="11">
        <v>3.8577802999999999</v>
      </c>
      <c r="BA289" s="11">
        <v>3.8574812999999999</v>
      </c>
      <c r="BB289" s="11">
        <v>3.8575773</v>
      </c>
      <c r="BC289" s="11">
        <v>3.8580630999999999</v>
      </c>
      <c r="BD289" s="11">
        <v>3.8589335</v>
      </c>
      <c r="BE289" s="11">
        <v>3.8601835000000002</v>
      </c>
      <c r="BF289" s="11">
        <v>3.8618077</v>
      </c>
      <c r="BG289" s="11">
        <v>3.8638010999999999</v>
      </c>
      <c r="BH289" s="11">
        <v>3.8661584000000002</v>
      </c>
      <c r="BI289" s="11">
        <v>3.8688745</v>
      </c>
      <c r="BJ289" s="11">
        <v>3.8719442000000002</v>
      </c>
      <c r="BK289" s="11">
        <v>3.8753624000000002</v>
      </c>
      <c r="BL289" s="11">
        <v>3.8791237000000001</v>
      </c>
      <c r="BM289" s="11">
        <v>3.9084028000000002</v>
      </c>
      <c r="BN289" s="11">
        <v>3.9474768</v>
      </c>
    </row>
    <row r="290" spans="1:66" x14ac:dyDescent="0.25">
      <c r="A290" s="5">
        <f t="shared" si="4"/>
        <v>45686</v>
      </c>
      <c r="B290" t="s">
        <v>1113</v>
      </c>
      <c r="C290" s="3">
        <v>4.75</v>
      </c>
      <c r="D290" s="3">
        <v>4.7005999999999997</v>
      </c>
      <c r="E290" s="11">
        <v>4.462415</v>
      </c>
      <c r="F290" s="11">
        <v>4.4199912000000001</v>
      </c>
      <c r="G290" s="11">
        <v>4.3622265999999996</v>
      </c>
      <c r="H290" s="11">
        <v>4.2957692999999999</v>
      </c>
      <c r="I290" s="11">
        <v>4.2309308999999997</v>
      </c>
      <c r="J290" s="11">
        <v>4.1734377</v>
      </c>
      <c r="K290" s="11">
        <v>4.1260393999999998</v>
      </c>
      <c r="L290" s="11">
        <v>4.0894902000000002</v>
      </c>
      <c r="M290" s="11">
        <v>4.0632416999999998</v>
      </c>
      <c r="N290" s="11">
        <v>4.0459909999999999</v>
      </c>
      <c r="O290" s="11">
        <v>4.0358343000000003</v>
      </c>
      <c r="P290" s="11">
        <v>4.0306873000000003</v>
      </c>
      <c r="Q290" s="11">
        <v>4.0270194999999998</v>
      </c>
      <c r="R290" s="11">
        <v>4.0237688</v>
      </c>
      <c r="S290" s="11">
        <v>4.0206311000000001</v>
      </c>
      <c r="T290" s="11">
        <v>4.0173021000000002</v>
      </c>
      <c r="U290" s="11">
        <v>4.0134774000000002</v>
      </c>
      <c r="V290" s="11">
        <v>4.0088527999999997</v>
      </c>
      <c r="W290" s="11">
        <v>4.0032212999999999</v>
      </c>
      <c r="X290" s="11">
        <v>3.9967109000000001</v>
      </c>
      <c r="Y290" s="11">
        <v>3.9895223</v>
      </c>
      <c r="Z290" s="11">
        <v>3.9818558999999998</v>
      </c>
      <c r="AA290" s="11">
        <v>3.9739121000000002</v>
      </c>
      <c r="AB290" s="11">
        <v>3.9658916</v>
      </c>
      <c r="AC290" s="11">
        <v>3.9579654999999998</v>
      </c>
      <c r="AD290" s="11">
        <v>3.9501881000000001</v>
      </c>
      <c r="AE290" s="11">
        <v>3.9425846</v>
      </c>
      <c r="AF290" s="11">
        <v>3.9351802</v>
      </c>
      <c r="AG290" s="11">
        <v>3.9279997</v>
      </c>
      <c r="AH290" s="11">
        <v>3.9210685000000001</v>
      </c>
      <c r="AI290" s="11">
        <v>3.9144116000000002</v>
      </c>
      <c r="AJ290" s="11">
        <v>3.9080541000000002</v>
      </c>
      <c r="AK290" s="11">
        <v>3.902021</v>
      </c>
      <c r="AL290" s="11">
        <v>3.8963375999999998</v>
      </c>
      <c r="AM290" s="11">
        <v>3.8910288</v>
      </c>
      <c r="AN290" s="11">
        <v>3.8861199000000002</v>
      </c>
      <c r="AO290" s="11">
        <v>3.8816321</v>
      </c>
      <c r="AP290" s="11">
        <v>3.8775677000000002</v>
      </c>
      <c r="AQ290" s="11">
        <v>3.8739238</v>
      </c>
      <c r="AR290" s="11">
        <v>3.8706971000000001</v>
      </c>
      <c r="AS290" s="11">
        <v>3.8678842000000002</v>
      </c>
      <c r="AT290" s="11">
        <v>3.8654822000000002</v>
      </c>
      <c r="AU290" s="11">
        <v>3.8634878000000001</v>
      </c>
      <c r="AV290" s="11">
        <v>3.8618975999999998</v>
      </c>
      <c r="AW290" s="11">
        <v>3.8607087</v>
      </c>
      <c r="AX290" s="11">
        <v>3.8599177999999998</v>
      </c>
      <c r="AY290" s="11">
        <v>3.8595215999999999</v>
      </c>
      <c r="AZ290" s="11">
        <v>3.8595169</v>
      </c>
      <c r="BA290" s="11">
        <v>3.8598998999999998</v>
      </c>
      <c r="BB290" s="11">
        <v>3.8606626999999998</v>
      </c>
      <c r="BC290" s="11">
        <v>3.8617968999999999</v>
      </c>
      <c r="BD290" s="11">
        <v>3.8632936999999998</v>
      </c>
      <c r="BE290" s="11">
        <v>3.8651447000000001</v>
      </c>
      <c r="BF290" s="11">
        <v>3.8673411</v>
      </c>
      <c r="BG290" s="11">
        <v>3.8698743000000002</v>
      </c>
      <c r="BH290" s="11">
        <v>3.8727358000000001</v>
      </c>
      <c r="BI290" s="11">
        <v>3.8759169</v>
      </c>
      <c r="BJ290" s="11">
        <v>3.8794089999999999</v>
      </c>
      <c r="BK290" s="11">
        <v>3.8832035</v>
      </c>
      <c r="BL290" s="11">
        <v>3.8872917</v>
      </c>
      <c r="BM290" s="11">
        <v>3.9174791</v>
      </c>
      <c r="BN290" s="11">
        <v>3.9558973000000002</v>
      </c>
    </row>
    <row r="291" spans="1:66" x14ac:dyDescent="0.25">
      <c r="A291" s="5">
        <f t="shared" si="4"/>
        <v>45687</v>
      </c>
      <c r="B291" t="s">
        <v>1114</v>
      </c>
      <c r="C291" s="3">
        <v>4.75</v>
      </c>
      <c r="D291" s="3">
        <v>4.7008000000000001</v>
      </c>
      <c r="E291" s="11">
        <v>4.4614905</v>
      </c>
      <c r="F291" s="11">
        <v>4.4113828000000002</v>
      </c>
      <c r="G291" s="11">
        <v>4.3467713000000003</v>
      </c>
      <c r="H291" s="11">
        <v>4.2748724999999999</v>
      </c>
      <c r="I291" s="11">
        <v>4.2058764999999996</v>
      </c>
      <c r="J291" s="11">
        <v>4.1448330000000002</v>
      </c>
      <c r="K291" s="11">
        <v>4.0938606999999996</v>
      </c>
      <c r="L291" s="11">
        <v>4.0539506000000003</v>
      </c>
      <c r="M291" s="11">
        <v>4.0246917</v>
      </c>
      <c r="N291" s="11">
        <v>4.0046448000000003</v>
      </c>
      <c r="O291" s="11">
        <v>3.9917984</v>
      </c>
      <c r="P291" s="11">
        <v>3.9838464</v>
      </c>
      <c r="Q291" s="11">
        <v>3.9772335000000001</v>
      </c>
      <c r="R291" s="11">
        <v>3.9709237000000002</v>
      </c>
      <c r="S291" s="11">
        <v>3.9646355999999998</v>
      </c>
      <c r="T291" s="11">
        <v>3.9580875999999998</v>
      </c>
      <c r="U291" s="11">
        <v>3.9509979999999998</v>
      </c>
      <c r="V291" s="11">
        <v>3.9430852999999999</v>
      </c>
      <c r="W291" s="11">
        <v>3.9341775000000001</v>
      </c>
      <c r="X291" s="11">
        <v>3.9244805</v>
      </c>
      <c r="Y291" s="11">
        <v>3.914282</v>
      </c>
      <c r="Z291" s="11">
        <v>3.9038694</v>
      </c>
      <c r="AA291" s="11">
        <v>3.8935301999999998</v>
      </c>
      <c r="AB291" s="11">
        <v>3.8835519999999999</v>
      </c>
      <c r="AC291" s="11">
        <v>3.8741808</v>
      </c>
      <c r="AD291" s="11">
        <v>3.8654601</v>
      </c>
      <c r="AE291" s="11">
        <v>3.8573723000000002</v>
      </c>
      <c r="AF291" s="11">
        <v>3.8498991999999999</v>
      </c>
      <c r="AG291" s="11">
        <v>3.8430228999999998</v>
      </c>
      <c r="AH291" s="11">
        <v>3.8367257000000001</v>
      </c>
      <c r="AI291" s="11">
        <v>3.8309894999999998</v>
      </c>
      <c r="AJ291" s="11">
        <v>3.8257962999999999</v>
      </c>
      <c r="AK291" s="11">
        <v>3.8211282999999998</v>
      </c>
      <c r="AL291" s="11">
        <v>3.8169675999999999</v>
      </c>
      <c r="AM291" s="11">
        <v>3.8132961999999999</v>
      </c>
      <c r="AN291" s="11">
        <v>3.8100961999999998</v>
      </c>
      <c r="AO291" s="11">
        <v>3.8073503</v>
      </c>
      <c r="AP291" s="11">
        <v>3.8050437000000001</v>
      </c>
      <c r="AQ291" s="11">
        <v>3.8031625</v>
      </c>
      <c r="AR291" s="11">
        <v>3.8016926999999998</v>
      </c>
      <c r="AS291" s="11">
        <v>3.8006201000000002</v>
      </c>
      <c r="AT291" s="11">
        <v>3.7999309999999999</v>
      </c>
      <c r="AU291" s="11">
        <v>3.7996112000000002</v>
      </c>
      <c r="AV291" s="11">
        <v>3.7996468000000001</v>
      </c>
      <c r="AW291" s="11">
        <v>3.8000237000000001</v>
      </c>
      <c r="AX291" s="11">
        <v>3.8007279999999999</v>
      </c>
      <c r="AY291" s="11">
        <v>3.8017455999999998</v>
      </c>
      <c r="AZ291" s="11">
        <v>3.8030626000000001</v>
      </c>
      <c r="BA291" s="11">
        <v>3.8046665000000002</v>
      </c>
      <c r="BB291" s="11">
        <v>3.8065519999999999</v>
      </c>
      <c r="BC291" s="11">
        <v>3.8087154999999999</v>
      </c>
      <c r="BD291" s="11">
        <v>3.8111537000000002</v>
      </c>
      <c r="BE291" s="11">
        <v>3.8138630999999998</v>
      </c>
      <c r="BF291" s="11">
        <v>3.8168400999999998</v>
      </c>
      <c r="BG291" s="11">
        <v>3.8200813</v>
      </c>
      <c r="BH291" s="11">
        <v>3.8235834</v>
      </c>
      <c r="BI291" s="11">
        <v>3.8273427</v>
      </c>
      <c r="BJ291" s="11">
        <v>3.8313557999999999</v>
      </c>
      <c r="BK291" s="11">
        <v>3.8356194000000001</v>
      </c>
      <c r="BL291" s="11">
        <v>3.8401298000000001</v>
      </c>
      <c r="BM291" s="11">
        <v>3.8720517999999999</v>
      </c>
      <c r="BN291" s="11">
        <v>3.9111902000000001</v>
      </c>
    </row>
    <row r="292" spans="1:66" x14ac:dyDescent="0.25">
      <c r="A292" s="5">
        <f t="shared" si="4"/>
        <v>45688</v>
      </c>
      <c r="B292" t="s">
        <v>1115</v>
      </c>
      <c r="C292" s="3">
        <v>4.75</v>
      </c>
      <c r="D292" s="3">
        <v>4.7037000000000004</v>
      </c>
      <c r="E292" s="11">
        <v>4.4560190999999998</v>
      </c>
      <c r="F292" s="11">
        <v>4.4072557000000003</v>
      </c>
      <c r="G292" s="11">
        <v>4.3383168000000003</v>
      </c>
      <c r="H292" s="11">
        <v>4.2592030999999997</v>
      </c>
      <c r="I292" s="11">
        <v>4.1834049000000002</v>
      </c>
      <c r="J292" s="11">
        <v>4.1181155</v>
      </c>
      <c r="K292" s="11">
        <v>4.0656131000000002</v>
      </c>
      <c r="L292" s="11">
        <v>4.0260781000000003</v>
      </c>
      <c r="M292" s="11">
        <v>3.9975323999999999</v>
      </c>
      <c r="N292" s="11">
        <v>3.9774061999999999</v>
      </c>
      <c r="O292" s="11">
        <v>3.9628855000000001</v>
      </c>
      <c r="P292" s="11">
        <v>3.9513435000000001</v>
      </c>
      <c r="Q292" s="11">
        <v>3.9394089000000001</v>
      </c>
      <c r="R292" s="11">
        <v>3.9264530999999998</v>
      </c>
      <c r="S292" s="11">
        <v>3.9127942</v>
      </c>
      <c r="T292" s="11">
        <v>3.8987503000000001</v>
      </c>
      <c r="U292" s="11">
        <v>3.8846392999999999</v>
      </c>
      <c r="V292" s="11">
        <v>3.8707796999999999</v>
      </c>
      <c r="W292" s="11">
        <v>3.8574487999999998</v>
      </c>
      <c r="X292" s="11">
        <v>3.8447844</v>
      </c>
      <c r="Y292" s="11">
        <v>3.8328947000000002</v>
      </c>
      <c r="Z292" s="11">
        <v>3.8218873000000002</v>
      </c>
      <c r="AA292" s="11">
        <v>3.8118698000000002</v>
      </c>
      <c r="AB292" s="11">
        <v>3.8029503999999998</v>
      </c>
      <c r="AC292" s="11">
        <v>3.7952085000000002</v>
      </c>
      <c r="AD292" s="11">
        <v>3.7885992000000002</v>
      </c>
      <c r="AE292" s="11">
        <v>3.7830436000000001</v>
      </c>
      <c r="AF292" s="11">
        <v>3.7784624</v>
      </c>
      <c r="AG292" s="11">
        <v>3.7747766</v>
      </c>
      <c r="AH292" s="11">
        <v>3.7719071</v>
      </c>
      <c r="AI292" s="11">
        <v>3.7697747000000001</v>
      </c>
      <c r="AJ292" s="11">
        <v>3.7683002000000001</v>
      </c>
      <c r="AK292" s="11">
        <v>3.7674047000000002</v>
      </c>
      <c r="AL292" s="11">
        <v>3.7670089999999998</v>
      </c>
      <c r="AM292" s="11">
        <v>3.7670338999999999</v>
      </c>
      <c r="AN292" s="11">
        <v>3.7674002999999998</v>
      </c>
      <c r="AO292" s="11">
        <v>3.7680408000000001</v>
      </c>
      <c r="AP292" s="11">
        <v>3.7689341999999999</v>
      </c>
      <c r="AQ292" s="11">
        <v>3.7700711999999998</v>
      </c>
      <c r="AR292" s="11">
        <v>3.7714422000000001</v>
      </c>
      <c r="AS292" s="11">
        <v>3.7730378</v>
      </c>
      <c r="AT292" s="11">
        <v>3.7748485999999999</v>
      </c>
      <c r="AU292" s="11">
        <v>3.7768651000000002</v>
      </c>
      <c r="AV292" s="11">
        <v>3.7790778</v>
      </c>
      <c r="AW292" s="11">
        <v>3.7814774</v>
      </c>
      <c r="AX292" s="11">
        <v>3.7840541999999999</v>
      </c>
      <c r="AY292" s="11">
        <v>3.7867991000000001</v>
      </c>
      <c r="AZ292" s="11">
        <v>3.7897023000000001</v>
      </c>
      <c r="BA292" s="11">
        <v>3.7927563000000002</v>
      </c>
      <c r="BB292" s="11">
        <v>3.7959613000000001</v>
      </c>
      <c r="BC292" s="11">
        <v>3.7993193999999999</v>
      </c>
      <c r="BD292" s="11">
        <v>3.8028330000000001</v>
      </c>
      <c r="BE292" s="11">
        <v>3.8065045</v>
      </c>
      <c r="BF292" s="11">
        <v>3.8103359999999999</v>
      </c>
      <c r="BG292" s="11">
        <v>3.8143299000000002</v>
      </c>
      <c r="BH292" s="11">
        <v>3.8184885999999998</v>
      </c>
      <c r="BI292" s="11">
        <v>3.8228143000000001</v>
      </c>
      <c r="BJ292" s="11">
        <v>3.8273092000000002</v>
      </c>
      <c r="BK292" s="11">
        <v>3.8319757999999999</v>
      </c>
      <c r="BL292" s="11">
        <v>3.8368163000000002</v>
      </c>
      <c r="BM292" s="11">
        <v>3.8695099000000002</v>
      </c>
      <c r="BN292" s="11">
        <v>3.9082553999999998</v>
      </c>
    </row>
    <row r="293" spans="1:66" x14ac:dyDescent="0.25">
      <c r="A293" s="5">
        <f t="shared" si="4"/>
        <v>45691</v>
      </c>
      <c r="B293" t="s">
        <v>1116</v>
      </c>
      <c r="C293" s="3">
        <v>4.75</v>
      </c>
      <c r="D293" s="3">
        <v>4.7042000000000002</v>
      </c>
      <c r="E293" s="11">
        <v>4.4510190999999999</v>
      </c>
      <c r="F293" s="11">
        <v>4.3936522</v>
      </c>
      <c r="G293" s="11">
        <v>4.3161943999999997</v>
      </c>
      <c r="H293" s="11">
        <v>4.2303341999999997</v>
      </c>
      <c r="I293" s="11">
        <v>4.1504365999999999</v>
      </c>
      <c r="J293" s="11">
        <v>4.0821728000000004</v>
      </c>
      <c r="K293" s="11">
        <v>4.0265333999999999</v>
      </c>
      <c r="L293" s="11">
        <v>3.9829555999999999</v>
      </c>
      <c r="M293" s="11">
        <v>3.9495244999999999</v>
      </c>
      <c r="N293" s="11">
        <v>3.9243668999999999</v>
      </c>
      <c r="O293" s="11">
        <v>3.9056997</v>
      </c>
      <c r="P293" s="11">
        <v>3.8915448000000001</v>
      </c>
      <c r="Q293" s="11">
        <v>3.8794274</v>
      </c>
      <c r="R293" s="11">
        <v>3.8685686000000001</v>
      </c>
      <c r="S293" s="11">
        <v>3.8586855999999998</v>
      </c>
      <c r="T293" s="11">
        <v>3.8494951999999998</v>
      </c>
      <c r="U293" s="11">
        <v>3.8407141999999999</v>
      </c>
      <c r="V293" s="11">
        <v>3.8320596</v>
      </c>
      <c r="W293" s="11">
        <v>3.8233271000000002</v>
      </c>
      <c r="X293" s="11">
        <v>3.8145836000000002</v>
      </c>
      <c r="Y293" s="11">
        <v>3.8059547</v>
      </c>
      <c r="Z293" s="11">
        <v>3.7975658999999999</v>
      </c>
      <c r="AA293" s="11">
        <v>3.7895427000000002</v>
      </c>
      <c r="AB293" s="11">
        <v>3.7820108000000001</v>
      </c>
      <c r="AC293" s="11">
        <v>3.7750705</v>
      </c>
      <c r="AD293" s="11">
        <v>3.7687216000000001</v>
      </c>
      <c r="AE293" s="11">
        <v>3.7629388000000001</v>
      </c>
      <c r="AF293" s="11">
        <v>3.7576968000000002</v>
      </c>
      <c r="AG293" s="11">
        <v>3.7529699999999999</v>
      </c>
      <c r="AH293" s="11">
        <v>3.7487333999999999</v>
      </c>
      <c r="AI293" s="11">
        <v>3.7449614000000002</v>
      </c>
      <c r="AJ293" s="11">
        <v>3.7416288</v>
      </c>
      <c r="AK293" s="11">
        <v>3.7387101999999999</v>
      </c>
      <c r="AL293" s="11">
        <v>3.7361802000000002</v>
      </c>
      <c r="AM293" s="11">
        <v>3.7340135000000001</v>
      </c>
      <c r="AN293" s="11">
        <v>3.7321848000000002</v>
      </c>
      <c r="AO293" s="11">
        <v>3.7306723000000002</v>
      </c>
      <c r="AP293" s="11">
        <v>3.7294686000000001</v>
      </c>
      <c r="AQ293" s="11">
        <v>3.7285699999999999</v>
      </c>
      <c r="AR293" s="11">
        <v>3.7279724999999999</v>
      </c>
      <c r="AS293" s="11">
        <v>3.7276725000000002</v>
      </c>
      <c r="AT293" s="11">
        <v>3.7276661</v>
      </c>
      <c r="AU293" s="11">
        <v>3.7279494999999998</v>
      </c>
      <c r="AV293" s="11">
        <v>3.7285189999999999</v>
      </c>
      <c r="AW293" s="11">
        <v>3.7293707</v>
      </c>
      <c r="AX293" s="11">
        <v>3.7305008000000002</v>
      </c>
      <c r="AY293" s="11">
        <v>3.7319056000000002</v>
      </c>
      <c r="AZ293" s="11">
        <v>3.7335810999999999</v>
      </c>
      <c r="BA293" s="11">
        <v>3.7355242</v>
      </c>
      <c r="BB293" s="11">
        <v>3.7377335</v>
      </c>
      <c r="BC293" s="11">
        <v>3.7402087000000002</v>
      </c>
      <c r="BD293" s="11">
        <v>3.7429492</v>
      </c>
      <c r="BE293" s="11">
        <v>3.7459547999999998</v>
      </c>
      <c r="BF293" s="11">
        <v>3.7492249000000002</v>
      </c>
      <c r="BG293" s="11">
        <v>3.7527591999999999</v>
      </c>
      <c r="BH293" s="11">
        <v>3.7565571000000002</v>
      </c>
      <c r="BI293" s="11">
        <v>3.7606183</v>
      </c>
      <c r="BJ293" s="11">
        <v>3.7649423</v>
      </c>
      <c r="BK293" s="11">
        <v>3.7695287999999998</v>
      </c>
      <c r="BL293" s="11">
        <v>3.7743772</v>
      </c>
      <c r="BM293" s="11">
        <v>3.8087184000000001</v>
      </c>
      <c r="BN293" s="11">
        <v>3.8509913999999998</v>
      </c>
    </row>
    <row r="294" spans="1:66" x14ac:dyDescent="0.25">
      <c r="A294" s="5">
        <f t="shared" si="4"/>
        <v>45692</v>
      </c>
      <c r="B294" t="s">
        <v>1117</v>
      </c>
      <c r="C294" s="3">
        <v>4.75</v>
      </c>
      <c r="D294" s="3">
        <v>4.7049000000000003</v>
      </c>
      <c r="E294" s="11">
        <v>4.4534130000000003</v>
      </c>
      <c r="F294" s="11">
        <v>4.3920874999999997</v>
      </c>
      <c r="G294" s="11">
        <v>4.3109789000000003</v>
      </c>
      <c r="H294" s="11">
        <v>4.2217086000000004</v>
      </c>
      <c r="I294" s="11">
        <v>4.1388306999999998</v>
      </c>
      <c r="J294" s="11">
        <v>4.0684604000000002</v>
      </c>
      <c r="K294" s="11">
        <v>4.0121390000000003</v>
      </c>
      <c r="L294" s="11">
        <v>3.9694121</v>
      </c>
      <c r="M294" s="11">
        <v>3.9386165000000002</v>
      </c>
      <c r="N294" s="11">
        <v>3.9173472</v>
      </c>
      <c r="O294" s="11">
        <v>3.9034379000000001</v>
      </c>
      <c r="P294" s="11">
        <v>3.8943690000000002</v>
      </c>
      <c r="Q294" s="11">
        <v>3.8868002000000001</v>
      </c>
      <c r="R294" s="11">
        <v>3.8798176999999998</v>
      </c>
      <c r="S294" s="11">
        <v>3.8732123999999999</v>
      </c>
      <c r="T294" s="11">
        <v>3.8667750999999999</v>
      </c>
      <c r="U294" s="11">
        <v>3.8602965</v>
      </c>
      <c r="V294" s="11">
        <v>3.8535675999999999</v>
      </c>
      <c r="W294" s="11">
        <v>3.8464545999999999</v>
      </c>
      <c r="X294" s="11">
        <v>3.8390844999999998</v>
      </c>
      <c r="Y294" s="11">
        <v>3.8316409</v>
      </c>
      <c r="Z294" s="11">
        <v>3.8243070000000001</v>
      </c>
      <c r="AA294" s="11">
        <v>3.8172659000000002</v>
      </c>
      <c r="AB294" s="11">
        <v>3.8107011000000002</v>
      </c>
      <c r="AC294" s="11">
        <v>3.8047599000000001</v>
      </c>
      <c r="AD294" s="11">
        <v>3.7994458999999998</v>
      </c>
      <c r="AE294" s="11">
        <v>3.7947267999999998</v>
      </c>
      <c r="AF294" s="11">
        <v>3.7905701999999999</v>
      </c>
      <c r="AG294" s="11">
        <v>3.7869437000000001</v>
      </c>
      <c r="AH294" s="11">
        <v>3.7838150000000002</v>
      </c>
      <c r="AI294" s="11">
        <v>3.7811518</v>
      </c>
      <c r="AJ294" s="11">
        <v>3.7789217000000002</v>
      </c>
      <c r="AK294" s="11">
        <v>3.7770923999999999</v>
      </c>
      <c r="AL294" s="11">
        <v>3.7756314</v>
      </c>
      <c r="AM294" s="11">
        <v>3.7745066</v>
      </c>
      <c r="AN294" s="11">
        <v>3.7736854000000002</v>
      </c>
      <c r="AO294" s="11">
        <v>3.7731401999999998</v>
      </c>
      <c r="AP294" s="11">
        <v>3.7728619000000001</v>
      </c>
      <c r="AQ294" s="11">
        <v>3.7728457</v>
      </c>
      <c r="AR294" s="11">
        <v>3.7730872</v>
      </c>
      <c r="AS294" s="11">
        <v>3.7735818000000001</v>
      </c>
      <c r="AT294" s="11">
        <v>3.7743248999999999</v>
      </c>
      <c r="AU294" s="11">
        <v>3.7753119000000002</v>
      </c>
      <c r="AV294" s="11">
        <v>3.7765382999999999</v>
      </c>
      <c r="AW294" s="11">
        <v>3.7779995</v>
      </c>
      <c r="AX294" s="11">
        <v>3.7796908999999999</v>
      </c>
      <c r="AY294" s="11">
        <v>3.7816079999999999</v>
      </c>
      <c r="AZ294" s="11">
        <v>3.7837461999999999</v>
      </c>
      <c r="BA294" s="11">
        <v>3.7861018</v>
      </c>
      <c r="BB294" s="11">
        <v>3.7886758999999999</v>
      </c>
      <c r="BC294" s="11">
        <v>3.791471</v>
      </c>
      <c r="BD294" s="11">
        <v>3.7944893999999998</v>
      </c>
      <c r="BE294" s="11">
        <v>3.7977337000000002</v>
      </c>
      <c r="BF294" s="11">
        <v>3.8012063</v>
      </c>
      <c r="BG294" s="11">
        <v>3.8049095999999998</v>
      </c>
      <c r="BH294" s="11">
        <v>3.8088462000000001</v>
      </c>
      <c r="BI294" s="11">
        <v>3.8130183</v>
      </c>
      <c r="BJ294" s="11">
        <v>3.8174285000000001</v>
      </c>
      <c r="BK294" s="11">
        <v>3.8220793</v>
      </c>
      <c r="BL294" s="11">
        <v>3.8269731</v>
      </c>
      <c r="BM294" s="11">
        <v>3.8612650999999998</v>
      </c>
      <c r="BN294" s="11">
        <v>3.9030395000000002</v>
      </c>
    </row>
    <row r="295" spans="1:66" x14ac:dyDescent="0.25">
      <c r="A295" s="5">
        <f t="shared" si="4"/>
        <v>45693</v>
      </c>
      <c r="B295" t="s">
        <v>1118</v>
      </c>
      <c r="C295" s="3">
        <v>4.75</v>
      </c>
      <c r="D295" s="3">
        <v>4.7045000000000003</v>
      </c>
      <c r="E295" s="11">
        <v>4.4546969000000001</v>
      </c>
      <c r="F295" s="11">
        <v>4.3945173000000004</v>
      </c>
      <c r="G295" s="11">
        <v>4.3117267999999997</v>
      </c>
      <c r="H295" s="11">
        <v>4.2187247000000001</v>
      </c>
      <c r="I295" s="11">
        <v>4.1312137</v>
      </c>
      <c r="J295" s="11">
        <v>4.0558383999999998</v>
      </c>
      <c r="K295" s="11">
        <v>3.9947282</v>
      </c>
      <c r="L295" s="11">
        <v>3.9474274999999999</v>
      </c>
      <c r="M295" s="11">
        <v>3.9120811999999998</v>
      </c>
      <c r="N295" s="11">
        <v>3.8864101999999998</v>
      </c>
      <c r="O295" s="11">
        <v>3.8683462999999998</v>
      </c>
      <c r="P295" s="11">
        <v>3.8555161999999998</v>
      </c>
      <c r="Q295" s="11">
        <v>3.8448445000000002</v>
      </c>
      <c r="R295" s="11">
        <v>3.8353730000000001</v>
      </c>
      <c r="S295" s="11">
        <v>3.8267495</v>
      </c>
      <c r="T295" s="11">
        <v>3.8186219000000001</v>
      </c>
      <c r="U295" s="11">
        <v>3.8106377</v>
      </c>
      <c r="V295" s="11">
        <v>3.8024450999999999</v>
      </c>
      <c r="W295" s="11">
        <v>3.7937905000000001</v>
      </c>
      <c r="X295" s="11">
        <v>3.7847616999999998</v>
      </c>
      <c r="Y295" s="11">
        <v>3.7755203000000002</v>
      </c>
      <c r="Z295" s="11">
        <v>3.7662276000000001</v>
      </c>
      <c r="AA295" s="11">
        <v>3.7570450000000002</v>
      </c>
      <c r="AB295" s="11">
        <v>3.7481339999999999</v>
      </c>
      <c r="AC295" s="11">
        <v>3.7396299000000002</v>
      </c>
      <c r="AD295" s="11">
        <v>3.7315638</v>
      </c>
      <c r="AE295" s="11">
        <v>3.7239412000000001</v>
      </c>
      <c r="AF295" s="11">
        <v>3.7167671000000002</v>
      </c>
      <c r="AG295" s="11">
        <v>3.7100466999999999</v>
      </c>
      <c r="AH295" s="11">
        <v>3.7037854000000001</v>
      </c>
      <c r="AI295" s="11">
        <v>3.6979882000000002</v>
      </c>
      <c r="AJ295" s="11">
        <v>3.6926603</v>
      </c>
      <c r="AK295" s="11">
        <v>3.6878069999999998</v>
      </c>
      <c r="AL295" s="11">
        <v>3.6834335</v>
      </c>
      <c r="AM295" s="11">
        <v>3.6795450000000001</v>
      </c>
      <c r="AN295" s="11">
        <v>3.6761466999999999</v>
      </c>
      <c r="AO295" s="11">
        <v>3.6732414000000002</v>
      </c>
      <c r="AP295" s="11">
        <v>3.6708204000000002</v>
      </c>
      <c r="AQ295" s="11">
        <v>3.6688716000000001</v>
      </c>
      <c r="AR295" s="11">
        <v>3.6673827000000001</v>
      </c>
      <c r="AS295" s="11">
        <v>3.6663415000000001</v>
      </c>
      <c r="AT295" s="11">
        <v>3.6657358000000002</v>
      </c>
      <c r="AU295" s="11">
        <v>3.6655533</v>
      </c>
      <c r="AV295" s="11">
        <v>3.6657820000000001</v>
      </c>
      <c r="AW295" s="11">
        <v>3.6664094999999999</v>
      </c>
      <c r="AX295" s="11">
        <v>3.6674237000000001</v>
      </c>
      <c r="AY295" s="11">
        <v>3.6688122999999999</v>
      </c>
      <c r="AZ295" s="11">
        <v>3.6705632000000001</v>
      </c>
      <c r="BA295" s="11">
        <v>3.6726643999999999</v>
      </c>
      <c r="BB295" s="11">
        <v>3.675106</v>
      </c>
      <c r="BC295" s="11">
        <v>3.6778780000000002</v>
      </c>
      <c r="BD295" s="11">
        <v>3.6809709000000002</v>
      </c>
      <c r="BE295" s="11">
        <v>3.6843750000000002</v>
      </c>
      <c r="BF295" s="11">
        <v>3.6880804999999999</v>
      </c>
      <c r="BG295" s="11">
        <v>3.6920777</v>
      </c>
      <c r="BH295" s="11">
        <v>3.6963569999999999</v>
      </c>
      <c r="BI295" s="11">
        <v>3.7009086</v>
      </c>
      <c r="BJ295" s="11">
        <v>3.7057228000000002</v>
      </c>
      <c r="BK295" s="11">
        <v>3.7107901000000001</v>
      </c>
      <c r="BL295" s="11">
        <v>3.7161005</v>
      </c>
      <c r="BM295" s="11">
        <v>3.7525807000000002</v>
      </c>
      <c r="BN295" s="11">
        <v>3.7956934000000002</v>
      </c>
    </row>
    <row r="296" spans="1:66" x14ac:dyDescent="0.25">
      <c r="A296" s="5">
        <f t="shared" si="4"/>
        <v>45694</v>
      </c>
      <c r="B296" t="s">
        <v>1119</v>
      </c>
      <c r="C296" s="3">
        <v>4.5</v>
      </c>
      <c r="D296" s="3">
        <v>4.4543999999999997</v>
      </c>
      <c r="E296" s="11">
        <v>4.4474080000000002</v>
      </c>
      <c r="F296" s="11">
        <v>4.3758585999999999</v>
      </c>
      <c r="G296" s="11">
        <v>4.2870860000000004</v>
      </c>
      <c r="H296" s="11">
        <v>4.191916</v>
      </c>
      <c r="I296" s="11">
        <v>4.10351</v>
      </c>
      <c r="J296" s="11">
        <v>4.0279343000000001</v>
      </c>
      <c r="K296" s="11">
        <v>3.9678499999999999</v>
      </c>
      <c r="L296" s="11">
        <v>3.9237410000000001</v>
      </c>
      <c r="M296" s="11">
        <v>3.8934527000000001</v>
      </c>
      <c r="N296" s="11">
        <v>3.8744010000000002</v>
      </c>
      <c r="O296" s="11">
        <v>3.8635462</v>
      </c>
      <c r="P296" s="11">
        <v>3.8580241000000002</v>
      </c>
      <c r="Q296" s="11">
        <v>3.8539780000000001</v>
      </c>
      <c r="R296" s="11">
        <v>3.8502793999999998</v>
      </c>
      <c r="S296" s="11">
        <v>3.8466022999999998</v>
      </c>
      <c r="T296" s="11">
        <v>3.8426206000000001</v>
      </c>
      <c r="U296" s="11">
        <v>3.8380082</v>
      </c>
      <c r="V296" s="11">
        <v>3.8324391000000002</v>
      </c>
      <c r="W296" s="11">
        <v>3.8257156000000001</v>
      </c>
      <c r="X296" s="11">
        <v>3.8180828999999998</v>
      </c>
      <c r="Y296" s="11">
        <v>3.8098820999999998</v>
      </c>
      <c r="Z296" s="11">
        <v>3.8014541999999998</v>
      </c>
      <c r="AA296" s="11">
        <v>3.7931398999999999</v>
      </c>
      <c r="AB296" s="11">
        <v>3.7852803000000002</v>
      </c>
      <c r="AC296" s="11">
        <v>3.7781652000000001</v>
      </c>
      <c r="AD296" s="11">
        <v>3.7718352999999998</v>
      </c>
      <c r="AE296" s="11">
        <v>3.7662559999999998</v>
      </c>
      <c r="AF296" s="11">
        <v>3.7613922999999998</v>
      </c>
      <c r="AG296" s="11">
        <v>3.7572092000000001</v>
      </c>
      <c r="AH296" s="11">
        <v>3.7536719000000001</v>
      </c>
      <c r="AI296" s="11">
        <v>3.7507454999999998</v>
      </c>
      <c r="AJ296" s="11">
        <v>3.7483952</v>
      </c>
      <c r="AK296" s="11">
        <v>3.7465858999999999</v>
      </c>
      <c r="AL296" s="11">
        <v>3.7452828999999999</v>
      </c>
      <c r="AM296" s="11">
        <v>3.7444511999999999</v>
      </c>
      <c r="AN296" s="11">
        <v>3.7440560000000001</v>
      </c>
      <c r="AO296" s="11">
        <v>3.7440642999999998</v>
      </c>
      <c r="AP296" s="11">
        <v>3.7444519999999999</v>
      </c>
      <c r="AQ296" s="11">
        <v>3.7451971999999998</v>
      </c>
      <c r="AR296" s="11">
        <v>3.7462781999999999</v>
      </c>
      <c r="AS296" s="11">
        <v>3.7476733000000002</v>
      </c>
      <c r="AT296" s="11">
        <v>3.7493606000000002</v>
      </c>
      <c r="AU296" s="11">
        <v>3.7513184000000002</v>
      </c>
      <c r="AV296" s="11">
        <v>3.7535248999999999</v>
      </c>
      <c r="AW296" s="11">
        <v>3.7559583999999999</v>
      </c>
      <c r="AX296" s="11">
        <v>3.758597</v>
      </c>
      <c r="AY296" s="11">
        <v>3.7614190000000001</v>
      </c>
      <c r="AZ296" s="11">
        <v>3.7644025999999999</v>
      </c>
      <c r="BA296" s="11">
        <v>3.7675298000000002</v>
      </c>
      <c r="BB296" s="11">
        <v>3.7707989999999998</v>
      </c>
      <c r="BC296" s="11">
        <v>3.774213</v>
      </c>
      <c r="BD296" s="11">
        <v>3.7777745999999999</v>
      </c>
      <c r="BE296" s="11">
        <v>3.7814869999999998</v>
      </c>
      <c r="BF296" s="11">
        <v>3.7853528000000001</v>
      </c>
      <c r="BG296" s="11">
        <v>3.7893751</v>
      </c>
      <c r="BH296" s="11">
        <v>3.7935566999999999</v>
      </c>
      <c r="BI296" s="11">
        <v>3.7979004000000001</v>
      </c>
      <c r="BJ296" s="11">
        <v>3.8024092999999999</v>
      </c>
      <c r="BK296" s="11">
        <v>3.8070862000000001</v>
      </c>
      <c r="BL296" s="11">
        <v>3.8119339999999999</v>
      </c>
      <c r="BM296" s="11">
        <v>3.8445790999999998</v>
      </c>
      <c r="BN296" s="11">
        <v>3.8829384999999998</v>
      </c>
    </row>
    <row r="297" spans="1:66" x14ac:dyDescent="0.25">
      <c r="A297" s="5">
        <f t="shared" si="4"/>
        <v>45695</v>
      </c>
      <c r="B297" t="s">
        <v>1120</v>
      </c>
      <c r="C297" s="3">
        <v>4.5</v>
      </c>
      <c r="D297" s="3">
        <v>4.4539999999999997</v>
      </c>
      <c r="E297" s="11">
        <v>4.4501404999999998</v>
      </c>
      <c r="F297" s="11">
        <v>4.3780836000000001</v>
      </c>
      <c r="G297" s="11">
        <v>4.2887060999999997</v>
      </c>
      <c r="H297" s="11">
        <v>4.1936524000000004</v>
      </c>
      <c r="I297" s="11">
        <v>4.1066083999999998</v>
      </c>
      <c r="J297" s="11">
        <v>4.0333027000000001</v>
      </c>
      <c r="K297" s="11">
        <v>3.9759926999999999</v>
      </c>
      <c r="L297" s="11">
        <v>3.9355256000000001</v>
      </c>
      <c r="M297" s="11">
        <v>3.9099501999999999</v>
      </c>
      <c r="N297" s="11">
        <v>3.8962789</v>
      </c>
      <c r="O297" s="11">
        <v>3.8908524999999998</v>
      </c>
      <c r="P297" s="11">
        <v>3.8899435000000002</v>
      </c>
      <c r="Q297" s="11">
        <v>3.8890368999999998</v>
      </c>
      <c r="R297" s="11">
        <v>3.8870182999999998</v>
      </c>
      <c r="S297" s="11">
        <v>3.8839302999999998</v>
      </c>
      <c r="T297" s="11">
        <v>3.8798157</v>
      </c>
      <c r="U297" s="11">
        <v>3.8747172999999999</v>
      </c>
      <c r="V297" s="11">
        <v>3.8686783</v>
      </c>
      <c r="W297" s="11">
        <v>3.8617775000000001</v>
      </c>
      <c r="X297" s="11">
        <v>3.8542193999999999</v>
      </c>
      <c r="Y297" s="11">
        <v>3.8462353</v>
      </c>
      <c r="Z297" s="11">
        <v>3.8380567000000001</v>
      </c>
      <c r="AA297" s="11">
        <v>3.8299146999999998</v>
      </c>
      <c r="AB297" s="11">
        <v>3.8220407999999999</v>
      </c>
      <c r="AC297" s="11">
        <v>3.8146301999999999</v>
      </c>
      <c r="AD297" s="11">
        <v>3.8077182000000001</v>
      </c>
      <c r="AE297" s="11">
        <v>3.8012966000000001</v>
      </c>
      <c r="AF297" s="11">
        <v>3.7953565999999999</v>
      </c>
      <c r="AG297" s="11">
        <v>3.7898896999999998</v>
      </c>
      <c r="AH297" s="11">
        <v>3.7848874000000001</v>
      </c>
      <c r="AI297" s="11">
        <v>3.7803412000000001</v>
      </c>
      <c r="AJ297" s="11">
        <v>3.7762424999999999</v>
      </c>
      <c r="AK297" s="11">
        <v>3.7725827999999999</v>
      </c>
      <c r="AL297" s="11">
        <v>3.7693536000000001</v>
      </c>
      <c r="AM297" s="11">
        <v>3.7665462000000001</v>
      </c>
      <c r="AN297" s="11">
        <v>3.7641523000000001</v>
      </c>
      <c r="AO297" s="11">
        <v>3.7621630000000001</v>
      </c>
      <c r="AP297" s="11">
        <v>3.7605694000000001</v>
      </c>
      <c r="AQ297" s="11">
        <v>3.7593624000000001</v>
      </c>
      <c r="AR297" s="11">
        <v>3.7585327999999998</v>
      </c>
      <c r="AS297" s="11">
        <v>3.7580714</v>
      </c>
      <c r="AT297" s="11">
        <v>3.7579691999999998</v>
      </c>
      <c r="AU297" s="11">
        <v>3.7582168999999999</v>
      </c>
      <c r="AV297" s="11">
        <v>3.7588056000000001</v>
      </c>
      <c r="AW297" s="11">
        <v>3.7597258999999998</v>
      </c>
      <c r="AX297" s="11">
        <v>3.7609686999999998</v>
      </c>
      <c r="AY297" s="11">
        <v>3.7625250000000001</v>
      </c>
      <c r="AZ297" s="11">
        <v>3.7643856000000002</v>
      </c>
      <c r="BA297" s="11">
        <v>3.7665415000000002</v>
      </c>
      <c r="BB297" s="11">
        <v>3.7689846</v>
      </c>
      <c r="BC297" s="11">
        <v>3.7717068999999999</v>
      </c>
      <c r="BD297" s="11">
        <v>3.7747004999999998</v>
      </c>
      <c r="BE297" s="11">
        <v>3.7779576000000001</v>
      </c>
      <c r="BF297" s="11">
        <v>3.7814700000000001</v>
      </c>
      <c r="BG297" s="11">
        <v>3.7852301000000002</v>
      </c>
      <c r="BH297" s="11">
        <v>3.7892298000000002</v>
      </c>
      <c r="BI297" s="11">
        <v>3.7934611</v>
      </c>
      <c r="BJ297" s="11">
        <v>3.7979162</v>
      </c>
      <c r="BK297" s="11">
        <v>3.8025871000000002</v>
      </c>
      <c r="BL297" s="11">
        <v>3.8074659</v>
      </c>
      <c r="BM297" s="11">
        <v>3.8407694000000001</v>
      </c>
      <c r="BN297" s="11">
        <v>3.8802175999999999</v>
      </c>
    </row>
    <row r="298" spans="1:66" x14ac:dyDescent="0.25">
      <c r="A298" s="5">
        <f t="shared" si="4"/>
        <v>45698</v>
      </c>
      <c r="B298" t="s">
        <v>1121</v>
      </c>
      <c r="C298" s="3">
        <v>4.5</v>
      </c>
      <c r="D298" s="3">
        <v>4.4539999999999997</v>
      </c>
      <c r="E298" s="11">
        <v>4.4438060000000004</v>
      </c>
      <c r="F298" s="11">
        <v>4.3617051</v>
      </c>
      <c r="G298" s="11">
        <v>4.2668531999999999</v>
      </c>
      <c r="H298" s="11">
        <v>4.1685189999999999</v>
      </c>
      <c r="I298" s="11">
        <v>4.0785311999999996</v>
      </c>
      <c r="J298" s="11">
        <v>4.0015752999999998</v>
      </c>
      <c r="K298" s="11">
        <v>3.9391747000000001</v>
      </c>
      <c r="L298" s="11">
        <v>3.8916319000000001</v>
      </c>
      <c r="M298" s="11">
        <v>3.8572348000000001</v>
      </c>
      <c r="N298" s="11">
        <v>3.8338480000000001</v>
      </c>
      <c r="O298" s="11">
        <v>3.8191480000000002</v>
      </c>
      <c r="P298" s="11">
        <v>3.8104638999999998</v>
      </c>
      <c r="Q298" s="11">
        <v>3.8044954</v>
      </c>
      <c r="R298" s="11">
        <v>3.8001355000000001</v>
      </c>
      <c r="S298" s="11">
        <v>3.7969165999999999</v>
      </c>
      <c r="T298" s="11">
        <v>3.7943709000000001</v>
      </c>
      <c r="U298" s="11">
        <v>3.7920305000000001</v>
      </c>
      <c r="V298" s="11">
        <v>3.7894279000000002</v>
      </c>
      <c r="W298" s="11">
        <v>3.7862189000000002</v>
      </c>
      <c r="X298" s="11">
        <v>3.7824857999999999</v>
      </c>
      <c r="Y298" s="11">
        <v>3.7784034000000002</v>
      </c>
      <c r="Z298" s="11">
        <v>3.7741460999999998</v>
      </c>
      <c r="AA298" s="11">
        <v>3.7698882</v>
      </c>
      <c r="AB298" s="11">
        <v>3.7658043000000001</v>
      </c>
      <c r="AC298" s="11">
        <v>3.7620383999999998</v>
      </c>
      <c r="AD298" s="11">
        <v>3.7586119</v>
      </c>
      <c r="AE298" s="11">
        <v>3.7555158999999998</v>
      </c>
      <c r="AF298" s="11">
        <v>3.7527415</v>
      </c>
      <c r="AG298" s="11">
        <v>3.7502795</v>
      </c>
      <c r="AH298" s="11">
        <v>3.7481211999999999</v>
      </c>
      <c r="AI298" s="11">
        <v>3.7462574000000002</v>
      </c>
      <c r="AJ298" s="11">
        <v>3.7446792000000002</v>
      </c>
      <c r="AK298" s="11">
        <v>3.7433774999999998</v>
      </c>
      <c r="AL298" s="11">
        <v>3.7423435</v>
      </c>
      <c r="AM298" s="11">
        <v>3.7415680999999998</v>
      </c>
      <c r="AN298" s="11">
        <v>3.7410424</v>
      </c>
      <c r="AO298" s="11">
        <v>3.7407585000000001</v>
      </c>
      <c r="AP298" s="11">
        <v>3.7407138999999998</v>
      </c>
      <c r="AQ298" s="11">
        <v>3.7409069000000001</v>
      </c>
      <c r="AR298" s="11">
        <v>3.7413360999999998</v>
      </c>
      <c r="AS298" s="11">
        <v>3.7420002000000001</v>
      </c>
      <c r="AT298" s="11">
        <v>3.7428975000000002</v>
      </c>
      <c r="AU298" s="11">
        <v>3.7440266000000002</v>
      </c>
      <c r="AV298" s="11">
        <v>3.7453859999999999</v>
      </c>
      <c r="AW298" s="11">
        <v>3.7469743000000002</v>
      </c>
      <c r="AX298" s="11">
        <v>3.7487900000000001</v>
      </c>
      <c r="AY298" s="11">
        <v>3.7508316000000002</v>
      </c>
      <c r="AZ298" s="11">
        <v>3.7530975999999998</v>
      </c>
      <c r="BA298" s="11">
        <v>3.7555869</v>
      </c>
      <c r="BB298" s="11">
        <v>3.7582998999999999</v>
      </c>
      <c r="BC298" s="11">
        <v>3.7612372999999999</v>
      </c>
      <c r="BD298" s="11">
        <v>3.7644001999999999</v>
      </c>
      <c r="BE298" s="11">
        <v>3.7677893999999998</v>
      </c>
      <c r="BF298" s="11">
        <v>3.7714058000000001</v>
      </c>
      <c r="BG298" s="11">
        <v>3.7752504</v>
      </c>
      <c r="BH298" s="11">
        <v>3.7793239999999999</v>
      </c>
      <c r="BI298" s="11">
        <v>3.7836273999999999</v>
      </c>
      <c r="BJ298" s="11">
        <v>3.7881616999999999</v>
      </c>
      <c r="BK298" s="11">
        <v>3.7929278000000002</v>
      </c>
      <c r="BL298" s="11">
        <v>3.7979264000000001</v>
      </c>
      <c r="BM298" s="11">
        <v>3.8326169000000001</v>
      </c>
      <c r="BN298" s="11">
        <v>3.8744573</v>
      </c>
    </row>
    <row r="299" spans="1:66" x14ac:dyDescent="0.25">
      <c r="A299" s="5">
        <f t="shared" si="4"/>
        <v>45699</v>
      </c>
      <c r="B299" t="s">
        <v>1122</v>
      </c>
      <c r="C299" s="3">
        <v>4.5</v>
      </c>
      <c r="D299" s="3">
        <v>4.4541000000000004</v>
      </c>
      <c r="E299" s="11">
        <v>4.4450434000000003</v>
      </c>
      <c r="F299" s="11">
        <v>4.3691148000000002</v>
      </c>
      <c r="G299" s="11">
        <v>4.2777209999999997</v>
      </c>
      <c r="H299" s="11">
        <v>4.1821923999999999</v>
      </c>
      <c r="I299" s="11">
        <v>4.0950147000000001</v>
      </c>
      <c r="J299" s="11">
        <v>4.0215221000000003</v>
      </c>
      <c r="K299" s="11">
        <v>3.9636632999999999</v>
      </c>
      <c r="L299" s="11">
        <v>3.9215369999999998</v>
      </c>
      <c r="M299" s="11">
        <v>3.8935884000000001</v>
      </c>
      <c r="N299" s="11">
        <v>3.8770625000000001</v>
      </c>
      <c r="O299" s="11">
        <v>3.8693103</v>
      </c>
      <c r="P299" s="11">
        <v>3.8671886999999998</v>
      </c>
      <c r="Q299" s="11">
        <v>3.8665416000000001</v>
      </c>
      <c r="R299" s="11">
        <v>3.8661938999999999</v>
      </c>
      <c r="S299" s="11">
        <v>3.8658359</v>
      </c>
      <c r="T299" s="11">
        <v>3.8651575999999999</v>
      </c>
      <c r="U299" s="11">
        <v>3.8638495000000002</v>
      </c>
      <c r="V299" s="11">
        <v>3.8616017</v>
      </c>
      <c r="W299" s="11">
        <v>3.8582146000000002</v>
      </c>
      <c r="X299" s="11">
        <v>3.8538687999999999</v>
      </c>
      <c r="Y299" s="11">
        <v>3.8488267</v>
      </c>
      <c r="Z299" s="11">
        <v>3.8433510000000002</v>
      </c>
      <c r="AA299" s="11">
        <v>3.8377040999999998</v>
      </c>
      <c r="AB299" s="11">
        <v>3.8321483999999999</v>
      </c>
      <c r="AC299" s="11">
        <v>3.8269020999999999</v>
      </c>
      <c r="AD299" s="11">
        <v>3.8220048000000002</v>
      </c>
      <c r="AE299" s="11">
        <v>3.8174519999999998</v>
      </c>
      <c r="AF299" s="11">
        <v>3.8132389</v>
      </c>
      <c r="AG299" s="11">
        <v>3.8093609000000002</v>
      </c>
      <c r="AH299" s="11">
        <v>3.8058131999999998</v>
      </c>
      <c r="AI299" s="11">
        <v>3.8025913</v>
      </c>
      <c r="AJ299" s="11">
        <v>3.7996903</v>
      </c>
      <c r="AK299" s="11">
        <v>3.7971056999999999</v>
      </c>
      <c r="AL299" s="11">
        <v>3.7948327000000002</v>
      </c>
      <c r="AM299" s="11">
        <v>3.7928666</v>
      </c>
      <c r="AN299" s="11">
        <v>3.7912028000000002</v>
      </c>
      <c r="AO299" s="11">
        <v>3.7898367999999998</v>
      </c>
      <c r="AP299" s="11">
        <v>3.7887647000000002</v>
      </c>
      <c r="AQ299" s="11">
        <v>3.7879830000000001</v>
      </c>
      <c r="AR299" s="11">
        <v>3.7874881</v>
      </c>
      <c r="AS299" s="11">
        <v>3.7872762999999998</v>
      </c>
      <c r="AT299" s="11">
        <v>3.7873440999999999</v>
      </c>
      <c r="AU299" s="11">
        <v>3.7876878</v>
      </c>
      <c r="AV299" s="11">
        <v>3.7883038999999998</v>
      </c>
      <c r="AW299" s="11">
        <v>3.7891887</v>
      </c>
      <c r="AX299" s="11">
        <v>3.7903386000000001</v>
      </c>
      <c r="AY299" s="11">
        <v>3.79175</v>
      </c>
      <c r="AZ299" s="11">
        <v>3.7934193999999999</v>
      </c>
      <c r="BA299" s="11">
        <v>3.7953434000000001</v>
      </c>
      <c r="BB299" s="11">
        <v>3.7975210000000001</v>
      </c>
      <c r="BC299" s="11">
        <v>3.7999512000000002</v>
      </c>
      <c r="BD299" s="11">
        <v>3.8026333999999999</v>
      </c>
      <c r="BE299" s="11">
        <v>3.8055671000000002</v>
      </c>
      <c r="BF299" s="11">
        <v>3.8087513</v>
      </c>
      <c r="BG299" s="11">
        <v>3.8121855</v>
      </c>
      <c r="BH299" s="11">
        <v>3.8158690000000002</v>
      </c>
      <c r="BI299" s="11">
        <v>3.819801</v>
      </c>
      <c r="BJ299" s="11">
        <v>3.8239809</v>
      </c>
      <c r="BK299" s="11">
        <v>3.828408</v>
      </c>
      <c r="BL299" s="11">
        <v>3.8330815</v>
      </c>
      <c r="BM299" s="11">
        <v>3.8660337</v>
      </c>
      <c r="BN299" s="11">
        <v>3.9063112000000002</v>
      </c>
    </row>
    <row r="300" spans="1:66" x14ac:dyDescent="0.25">
      <c r="A300" s="5">
        <f t="shared" si="4"/>
        <v>45700</v>
      </c>
      <c r="B300" t="s">
        <v>1123</v>
      </c>
      <c r="C300" s="3">
        <v>4.5</v>
      </c>
      <c r="D300" s="3">
        <v>4.4539</v>
      </c>
      <c r="E300" s="11">
        <v>4.4457646000000004</v>
      </c>
      <c r="F300" s="11">
        <v>4.3674967000000002</v>
      </c>
      <c r="G300" s="11">
        <v>4.2751340000000004</v>
      </c>
      <c r="H300" s="11">
        <v>4.1790991999999996</v>
      </c>
      <c r="I300" s="11">
        <v>4.0914579</v>
      </c>
      <c r="J300" s="11">
        <v>4.0173610000000002</v>
      </c>
      <c r="K300" s="11">
        <v>3.9593175999999999</v>
      </c>
      <c r="L300" s="11">
        <v>3.9175187999999999</v>
      </c>
      <c r="M300" s="11">
        <v>3.8903438000000001</v>
      </c>
      <c r="N300" s="11">
        <v>3.8750808000000001</v>
      </c>
      <c r="O300" s="11">
        <v>3.8687805000000002</v>
      </c>
      <c r="P300" s="11">
        <v>3.8680601999999999</v>
      </c>
      <c r="Q300" s="11">
        <v>3.8686370000000001</v>
      </c>
      <c r="R300" s="11">
        <v>3.8693449000000002</v>
      </c>
      <c r="S300" s="11">
        <v>3.8699031000000002</v>
      </c>
      <c r="T300" s="11">
        <v>3.8700310999999998</v>
      </c>
      <c r="U300" s="11">
        <v>3.8694483000000002</v>
      </c>
      <c r="V300" s="11">
        <v>3.867874</v>
      </c>
      <c r="W300" s="11">
        <v>3.8651369999999998</v>
      </c>
      <c r="X300" s="11">
        <v>3.8614438</v>
      </c>
      <c r="Y300" s="11">
        <v>3.8570823000000001</v>
      </c>
      <c r="Z300" s="11">
        <v>3.8523402</v>
      </c>
      <c r="AA300" s="11">
        <v>3.8475054000000002</v>
      </c>
      <c r="AB300" s="11">
        <v>3.8428659000000001</v>
      </c>
      <c r="AC300" s="11">
        <v>3.8386586999999999</v>
      </c>
      <c r="AD300" s="11">
        <v>3.8349186</v>
      </c>
      <c r="AE300" s="11">
        <v>3.8316298</v>
      </c>
      <c r="AF300" s="11">
        <v>3.8287765999999999</v>
      </c>
      <c r="AG300" s="11">
        <v>3.8263429000000002</v>
      </c>
      <c r="AH300" s="11">
        <v>3.8243130999999999</v>
      </c>
      <c r="AI300" s="11">
        <v>3.8226711999999998</v>
      </c>
      <c r="AJ300" s="11">
        <v>3.8214014000000001</v>
      </c>
      <c r="AK300" s="11">
        <v>3.8204878999999998</v>
      </c>
      <c r="AL300" s="11">
        <v>3.8199147999999998</v>
      </c>
      <c r="AM300" s="11">
        <v>3.8196663000000002</v>
      </c>
      <c r="AN300" s="11">
        <v>3.8197266000000001</v>
      </c>
      <c r="AO300" s="11">
        <v>3.8200804000000002</v>
      </c>
      <c r="AP300" s="11">
        <v>3.8207167000000002</v>
      </c>
      <c r="AQ300" s="11">
        <v>3.8216250999999999</v>
      </c>
      <c r="AR300" s="11">
        <v>3.8227956000000001</v>
      </c>
      <c r="AS300" s="11">
        <v>3.8242178999999998</v>
      </c>
      <c r="AT300" s="11">
        <v>3.8258817999999999</v>
      </c>
      <c r="AU300" s="11">
        <v>3.8277773000000002</v>
      </c>
      <c r="AV300" s="11">
        <v>3.8298941000000002</v>
      </c>
      <c r="AW300" s="11">
        <v>3.8322221000000001</v>
      </c>
      <c r="AX300" s="11">
        <v>3.8347509999999998</v>
      </c>
      <c r="AY300" s="11">
        <v>3.8374708000000002</v>
      </c>
      <c r="AZ300" s="11">
        <v>3.8403711999999999</v>
      </c>
      <c r="BA300" s="11">
        <v>3.8434438000000002</v>
      </c>
      <c r="BB300" s="11">
        <v>3.8466874</v>
      </c>
      <c r="BC300" s="11">
        <v>3.8501029999999998</v>
      </c>
      <c r="BD300" s="11">
        <v>3.8536914000000002</v>
      </c>
      <c r="BE300" s="11">
        <v>3.8574538</v>
      </c>
      <c r="BF300" s="11">
        <v>3.8613908000000001</v>
      </c>
      <c r="BG300" s="11">
        <v>3.8655034000000001</v>
      </c>
      <c r="BH300" s="11">
        <v>3.8697927999999999</v>
      </c>
      <c r="BI300" s="11">
        <v>3.8742595</v>
      </c>
      <c r="BJ300" s="11">
        <v>3.8789047999999999</v>
      </c>
      <c r="BK300" s="11">
        <v>3.8837294</v>
      </c>
      <c r="BL300" s="11">
        <v>3.8887342999999999</v>
      </c>
      <c r="BM300" s="11">
        <v>3.9224603</v>
      </c>
      <c r="BN300" s="11">
        <v>3.9620529000000002</v>
      </c>
    </row>
    <row r="301" spans="1:66" x14ac:dyDescent="0.25">
      <c r="A301" s="5">
        <f t="shared" si="4"/>
        <v>45701</v>
      </c>
      <c r="B301" t="s">
        <v>1124</v>
      </c>
      <c r="C301" s="3">
        <v>4.5</v>
      </c>
      <c r="D301" s="3">
        <v>4.4543999999999997</v>
      </c>
      <c r="E301" s="11">
        <v>4.4524903</v>
      </c>
      <c r="F301" s="11">
        <v>4.3807657000000004</v>
      </c>
      <c r="G301" s="11">
        <v>4.2928832999999997</v>
      </c>
      <c r="H301" s="11">
        <v>4.199586</v>
      </c>
      <c r="I301" s="11">
        <v>4.1132638999999998</v>
      </c>
      <c r="J301" s="11">
        <v>4.0398094000000002</v>
      </c>
      <c r="K301" s="11">
        <v>3.9820734999999998</v>
      </c>
      <c r="L301" s="11">
        <v>3.9408232000000001</v>
      </c>
      <c r="M301" s="11">
        <v>3.9141229000000002</v>
      </c>
      <c r="N301" s="11">
        <v>3.8994537</v>
      </c>
      <c r="O301" s="11">
        <v>3.8935539000000001</v>
      </c>
      <c r="P301" s="11">
        <v>3.8930449</v>
      </c>
      <c r="Q301" s="11">
        <v>3.8933192999999999</v>
      </c>
      <c r="R301" s="11">
        <v>3.8931683000000001</v>
      </c>
      <c r="S301" s="11">
        <v>3.8923757000000001</v>
      </c>
      <c r="T301" s="11">
        <v>3.8907254999999998</v>
      </c>
      <c r="U301" s="11">
        <v>3.8880013999999998</v>
      </c>
      <c r="V301" s="11">
        <v>3.8839876000000002</v>
      </c>
      <c r="W301" s="11">
        <v>3.8785780000000001</v>
      </c>
      <c r="X301" s="11">
        <v>3.8720471000000001</v>
      </c>
      <c r="Y301" s="11">
        <v>3.8647518999999999</v>
      </c>
      <c r="Z301" s="11">
        <v>3.8570487</v>
      </c>
      <c r="AA301" s="11">
        <v>3.8492942000000001</v>
      </c>
      <c r="AB301" s="11">
        <v>3.8418451</v>
      </c>
      <c r="AC301" s="11">
        <v>3.8350061000000002</v>
      </c>
      <c r="AD301" s="11">
        <v>3.8288296000000002</v>
      </c>
      <c r="AE301" s="11">
        <v>3.8232913000000002</v>
      </c>
      <c r="AF301" s="11">
        <v>3.8183665000000002</v>
      </c>
      <c r="AG301" s="11">
        <v>3.8140307</v>
      </c>
      <c r="AH301" s="11">
        <v>3.8102597</v>
      </c>
      <c r="AI301" s="11">
        <v>3.8070287</v>
      </c>
      <c r="AJ301" s="11">
        <v>3.8043135000000001</v>
      </c>
      <c r="AK301" s="11">
        <v>3.8020895000000001</v>
      </c>
      <c r="AL301" s="11">
        <v>3.8003322000000002</v>
      </c>
      <c r="AM301" s="11">
        <v>3.7990170999999999</v>
      </c>
      <c r="AN301" s="11">
        <v>3.7981199000000001</v>
      </c>
      <c r="AO301" s="11">
        <v>3.7976171999999999</v>
      </c>
      <c r="AP301" s="11">
        <v>3.7974915999999999</v>
      </c>
      <c r="AQ301" s="11">
        <v>3.7977272000000002</v>
      </c>
      <c r="AR301" s="11">
        <v>3.7983079000000002</v>
      </c>
      <c r="AS301" s="11">
        <v>3.7992178000000001</v>
      </c>
      <c r="AT301" s="11">
        <v>3.8004410000000002</v>
      </c>
      <c r="AU301" s="11">
        <v>3.8019615</v>
      </c>
      <c r="AV301" s="11">
        <v>3.8037633999999998</v>
      </c>
      <c r="AW301" s="11">
        <v>3.8058307</v>
      </c>
      <c r="AX301" s="11">
        <v>3.8081475</v>
      </c>
      <c r="AY301" s="11">
        <v>3.8106977999999998</v>
      </c>
      <c r="AZ301" s="11">
        <v>3.8134657000000001</v>
      </c>
      <c r="BA301" s="11">
        <v>3.8164373</v>
      </c>
      <c r="BB301" s="11">
        <v>3.8196081</v>
      </c>
      <c r="BC301" s="11">
        <v>3.8229758999999999</v>
      </c>
      <c r="BD301" s="11">
        <v>3.8265389999999999</v>
      </c>
      <c r="BE301" s="11">
        <v>3.8302952000000001</v>
      </c>
      <c r="BF301" s="11">
        <v>3.8342425000000002</v>
      </c>
      <c r="BG301" s="11">
        <v>3.8383788999999999</v>
      </c>
      <c r="BH301" s="11">
        <v>3.8427026</v>
      </c>
      <c r="BI301" s="11">
        <v>3.8472113000000001</v>
      </c>
      <c r="BJ301" s="11">
        <v>3.8519030999999999</v>
      </c>
      <c r="BK301" s="11">
        <v>3.8567762000000001</v>
      </c>
      <c r="BL301" s="11">
        <v>3.8618282000000002</v>
      </c>
      <c r="BM301" s="11">
        <v>3.8957104</v>
      </c>
      <c r="BN301" s="11">
        <v>3.9350521000000001</v>
      </c>
    </row>
    <row r="302" spans="1:66" x14ac:dyDescent="0.25">
      <c r="A302" s="5">
        <f t="shared" si="4"/>
        <v>45702</v>
      </c>
      <c r="B302" t="s">
        <v>1125</v>
      </c>
      <c r="C302" s="3">
        <v>4.5</v>
      </c>
      <c r="D302" s="3">
        <v>4.4542999999999999</v>
      </c>
      <c r="E302" s="11">
        <v>4.4537304999999998</v>
      </c>
      <c r="F302" s="11">
        <v>4.3856957000000003</v>
      </c>
      <c r="G302" s="11">
        <v>4.2980058000000003</v>
      </c>
      <c r="H302" s="11">
        <v>4.2038203000000003</v>
      </c>
      <c r="I302" s="11">
        <v>4.1174239000000004</v>
      </c>
      <c r="J302" s="11">
        <v>4.0452750999999996</v>
      </c>
      <c r="K302" s="11">
        <v>3.9892965</v>
      </c>
      <c r="L302" s="11">
        <v>3.9492628999999999</v>
      </c>
      <c r="M302" s="11">
        <v>3.9228866999999998</v>
      </c>
      <c r="N302" s="11">
        <v>3.907883</v>
      </c>
      <c r="O302" s="11">
        <v>3.9015247999999998</v>
      </c>
      <c r="P302" s="11">
        <v>3.9006132</v>
      </c>
      <c r="Q302" s="11">
        <v>3.9005177</v>
      </c>
      <c r="R302" s="11">
        <v>3.8999630000000001</v>
      </c>
      <c r="S302" s="11">
        <v>3.8988608</v>
      </c>
      <c r="T302" s="11">
        <v>3.8971227000000002</v>
      </c>
      <c r="U302" s="11">
        <v>3.8946603999999998</v>
      </c>
      <c r="V302" s="11">
        <v>3.8913856</v>
      </c>
      <c r="W302" s="11">
        <v>3.8872710000000001</v>
      </c>
      <c r="X302" s="11">
        <v>3.8824991</v>
      </c>
      <c r="Y302" s="11">
        <v>3.8772978999999999</v>
      </c>
      <c r="Z302" s="11">
        <v>3.8718954000000001</v>
      </c>
      <c r="AA302" s="11">
        <v>3.8665194999999999</v>
      </c>
      <c r="AB302" s="11">
        <v>3.8613981000000002</v>
      </c>
      <c r="AC302" s="11">
        <v>3.8567222000000001</v>
      </c>
      <c r="AD302" s="11">
        <v>3.8525201</v>
      </c>
      <c r="AE302" s="11">
        <v>3.8487752</v>
      </c>
      <c r="AF302" s="11">
        <v>3.8454704999999998</v>
      </c>
      <c r="AG302" s="11">
        <v>3.8425894999999999</v>
      </c>
      <c r="AH302" s="11">
        <v>3.8401154000000002</v>
      </c>
      <c r="AI302" s="11">
        <v>3.8380315</v>
      </c>
      <c r="AJ302" s="11">
        <v>3.8363211000000002</v>
      </c>
      <c r="AK302" s="11">
        <v>3.8349674999999999</v>
      </c>
      <c r="AL302" s="11">
        <v>3.8339539999999999</v>
      </c>
      <c r="AM302" s="11">
        <v>3.8332638000000001</v>
      </c>
      <c r="AN302" s="11">
        <v>3.8328802</v>
      </c>
      <c r="AO302" s="11">
        <v>3.8327882</v>
      </c>
      <c r="AP302" s="11">
        <v>3.8329789000000001</v>
      </c>
      <c r="AQ302" s="11">
        <v>3.8334451999999999</v>
      </c>
      <c r="AR302" s="11">
        <v>3.8341799000000001</v>
      </c>
      <c r="AS302" s="11">
        <v>3.8351758999999999</v>
      </c>
      <c r="AT302" s="11">
        <v>3.8364259000000001</v>
      </c>
      <c r="AU302" s="11">
        <v>3.8379229000000001</v>
      </c>
      <c r="AV302" s="11">
        <v>3.8396596000000001</v>
      </c>
      <c r="AW302" s="11">
        <v>3.8416288000000001</v>
      </c>
      <c r="AX302" s="11">
        <v>3.8438235000000001</v>
      </c>
      <c r="AY302" s="11">
        <v>3.8462364</v>
      </c>
      <c r="AZ302" s="11">
        <v>3.8488603000000001</v>
      </c>
      <c r="BA302" s="11">
        <v>3.8516887</v>
      </c>
      <c r="BB302" s="11">
        <v>3.8547177000000001</v>
      </c>
      <c r="BC302" s="11">
        <v>3.8579438000000001</v>
      </c>
      <c r="BD302" s="11">
        <v>3.8613639000000002</v>
      </c>
      <c r="BE302" s="11">
        <v>3.8649746999999999</v>
      </c>
      <c r="BF302" s="11">
        <v>3.8687727999999999</v>
      </c>
      <c r="BG302" s="11">
        <v>3.8727551</v>
      </c>
      <c r="BH302" s="11">
        <v>3.8769182999999998</v>
      </c>
      <c r="BI302" s="11">
        <v>3.8812590999999999</v>
      </c>
      <c r="BJ302" s="11">
        <v>3.8857740999999999</v>
      </c>
      <c r="BK302" s="11">
        <v>3.8904603</v>
      </c>
      <c r="BL302" s="11">
        <v>3.8953142000000001</v>
      </c>
      <c r="BM302" s="11">
        <v>3.9278032999999999</v>
      </c>
      <c r="BN302" s="11">
        <v>3.9656623999999998</v>
      </c>
    </row>
    <row r="303" spans="1:66" x14ac:dyDescent="0.25">
      <c r="A303" s="5">
        <f t="shared" si="4"/>
        <v>45705</v>
      </c>
      <c r="B303" t="s">
        <v>1126</v>
      </c>
      <c r="C303" s="3">
        <v>4.5</v>
      </c>
      <c r="D303" s="3">
        <v>4.4541000000000004</v>
      </c>
      <c r="E303" s="11">
        <v>4.4461073999999998</v>
      </c>
      <c r="F303" s="11">
        <v>4.3684205</v>
      </c>
      <c r="G303" s="11">
        <v>4.2782583000000001</v>
      </c>
      <c r="H303" s="11">
        <v>4.1856340000000003</v>
      </c>
      <c r="I303" s="11">
        <v>4.1011131000000001</v>
      </c>
      <c r="J303" s="11">
        <v>4.0301993999999999</v>
      </c>
      <c r="K303" s="11">
        <v>3.9747300000000001</v>
      </c>
      <c r="L303" s="11">
        <v>3.9346768999999999</v>
      </c>
      <c r="M303" s="11">
        <v>3.9080059999999999</v>
      </c>
      <c r="N303" s="11">
        <v>3.8923005000000002</v>
      </c>
      <c r="O303" s="11">
        <v>3.8850207999999999</v>
      </c>
      <c r="P303" s="11">
        <v>3.8833695000000001</v>
      </c>
      <c r="Q303" s="11">
        <v>3.8838606000000002</v>
      </c>
      <c r="R303" s="11">
        <v>3.8853513999999998</v>
      </c>
      <c r="S303" s="11">
        <v>3.8873852000000002</v>
      </c>
      <c r="T303" s="11">
        <v>3.8895054</v>
      </c>
      <c r="U303" s="11">
        <v>3.8912553999999999</v>
      </c>
      <c r="V303" s="11">
        <v>3.8921784000000001</v>
      </c>
      <c r="W303" s="11">
        <v>3.8919475000000001</v>
      </c>
      <c r="X303" s="11">
        <v>3.8906828</v>
      </c>
      <c r="Y303" s="11">
        <v>3.8886007999999999</v>
      </c>
      <c r="Z303" s="11">
        <v>3.8859181</v>
      </c>
      <c r="AA303" s="11">
        <v>3.8828513</v>
      </c>
      <c r="AB303" s="11">
        <v>3.8796168999999998</v>
      </c>
      <c r="AC303" s="11">
        <v>3.8763980999999998</v>
      </c>
      <c r="AD303" s="11">
        <v>3.8732449999999998</v>
      </c>
      <c r="AE303" s="11">
        <v>3.8701743999999998</v>
      </c>
      <c r="AF303" s="11">
        <v>3.8672029000000001</v>
      </c>
      <c r="AG303" s="11">
        <v>3.8643474000000002</v>
      </c>
      <c r="AH303" s="11">
        <v>3.8616245</v>
      </c>
      <c r="AI303" s="11">
        <v>3.8590510999999998</v>
      </c>
      <c r="AJ303" s="11">
        <v>3.8566438000000001</v>
      </c>
      <c r="AK303" s="11">
        <v>3.8544195000000001</v>
      </c>
      <c r="AL303" s="11">
        <v>3.8523947999999999</v>
      </c>
      <c r="AM303" s="11">
        <v>3.8505864999999999</v>
      </c>
      <c r="AN303" s="11">
        <v>3.8490112999999999</v>
      </c>
      <c r="AO303" s="11">
        <v>3.8476835</v>
      </c>
      <c r="AP303" s="11">
        <v>3.8466070999999999</v>
      </c>
      <c r="AQ303" s="11">
        <v>3.8457835</v>
      </c>
      <c r="AR303" s="11">
        <v>3.8452142999999999</v>
      </c>
      <c r="AS303" s="11">
        <v>3.8449008999999998</v>
      </c>
      <c r="AT303" s="11">
        <v>3.8448448000000002</v>
      </c>
      <c r="AU303" s="11">
        <v>3.8450475000000002</v>
      </c>
      <c r="AV303" s="11">
        <v>3.8455105000000001</v>
      </c>
      <c r="AW303" s="11">
        <v>3.8462352000000002</v>
      </c>
      <c r="AX303" s="11">
        <v>3.8472230999999999</v>
      </c>
      <c r="AY303" s="11">
        <v>3.8484758000000001</v>
      </c>
      <c r="AZ303" s="11">
        <v>3.8499946999999999</v>
      </c>
      <c r="BA303" s="11">
        <v>3.8517809000000001</v>
      </c>
      <c r="BB303" s="11">
        <v>3.8538337999999999</v>
      </c>
      <c r="BC303" s="11">
        <v>3.8561521000000001</v>
      </c>
      <c r="BD303" s="11">
        <v>3.8587343000000001</v>
      </c>
      <c r="BE303" s="11">
        <v>3.8615792999999998</v>
      </c>
      <c r="BF303" s="11">
        <v>3.8646856999999999</v>
      </c>
      <c r="BG303" s="11">
        <v>3.8680522000000002</v>
      </c>
      <c r="BH303" s="11">
        <v>3.8716775999999999</v>
      </c>
      <c r="BI303" s="11">
        <v>3.8755603000000001</v>
      </c>
      <c r="BJ303" s="11">
        <v>3.8796993</v>
      </c>
      <c r="BK303" s="11">
        <v>3.8840932000000001</v>
      </c>
      <c r="BL303" s="11">
        <v>3.8887406000000002</v>
      </c>
      <c r="BM303" s="11">
        <v>3.9216769</v>
      </c>
      <c r="BN303" s="11">
        <v>3.9621884999999999</v>
      </c>
    </row>
    <row r="304" spans="1:66" x14ac:dyDescent="0.25">
      <c r="A304" s="5">
        <f t="shared" si="4"/>
        <v>45706</v>
      </c>
      <c r="B304" t="s">
        <v>1127</v>
      </c>
      <c r="C304" s="3">
        <v>4.5</v>
      </c>
      <c r="D304" s="3">
        <v>4.4542000000000002</v>
      </c>
      <c r="E304" s="11">
        <v>4.4516226999999997</v>
      </c>
      <c r="F304" s="11">
        <v>4.3801002000000002</v>
      </c>
      <c r="G304" s="11">
        <v>4.2942144999999998</v>
      </c>
      <c r="H304" s="11">
        <v>4.2065413999999999</v>
      </c>
      <c r="I304" s="11">
        <v>4.1272704999999998</v>
      </c>
      <c r="J304" s="11">
        <v>4.0608243999999996</v>
      </c>
      <c r="K304" s="11">
        <v>4.0088230999999999</v>
      </c>
      <c r="L304" s="11">
        <v>3.9714195999999999</v>
      </c>
      <c r="M304" s="11">
        <v>3.9474423999999999</v>
      </c>
      <c r="N304" s="11">
        <v>3.9344090999999999</v>
      </c>
      <c r="O304" s="11">
        <v>3.9297647000000002</v>
      </c>
      <c r="P304" s="11">
        <v>3.9304342999999999</v>
      </c>
      <c r="Q304" s="11">
        <v>3.9322781</v>
      </c>
      <c r="R304" s="11">
        <v>3.9341401</v>
      </c>
      <c r="S304" s="11">
        <v>3.9357345000000001</v>
      </c>
      <c r="T304" s="11">
        <v>3.9367752999999999</v>
      </c>
      <c r="U304" s="11">
        <v>3.9369768999999999</v>
      </c>
      <c r="V304" s="11">
        <v>3.9360533000000002</v>
      </c>
      <c r="W304" s="11">
        <v>3.9338261000000001</v>
      </c>
      <c r="X304" s="11">
        <v>3.9304874000000001</v>
      </c>
      <c r="Y304" s="11">
        <v>3.9263092999999998</v>
      </c>
      <c r="Z304" s="11">
        <v>3.9215637999999999</v>
      </c>
      <c r="AA304" s="11">
        <v>3.9165228999999999</v>
      </c>
      <c r="AB304" s="11">
        <v>3.9114586999999998</v>
      </c>
      <c r="AC304" s="11">
        <v>3.9065984</v>
      </c>
      <c r="AD304" s="11">
        <v>3.9019903</v>
      </c>
      <c r="AE304" s="11">
        <v>3.8976380000000002</v>
      </c>
      <c r="AF304" s="11">
        <v>3.8935450999999999</v>
      </c>
      <c r="AG304" s="11">
        <v>3.8897149999999998</v>
      </c>
      <c r="AH304" s="11">
        <v>3.8861512999999999</v>
      </c>
      <c r="AI304" s="11">
        <v>3.8828577000000002</v>
      </c>
      <c r="AJ304" s="11">
        <v>3.8798374999999998</v>
      </c>
      <c r="AK304" s="11">
        <v>3.8770943999999998</v>
      </c>
      <c r="AL304" s="11">
        <v>3.8746320000000001</v>
      </c>
      <c r="AM304" s="11">
        <v>3.8724536000000001</v>
      </c>
      <c r="AN304" s="11">
        <v>3.8705630000000002</v>
      </c>
      <c r="AO304" s="11">
        <v>3.8689627999999998</v>
      </c>
      <c r="AP304" s="11">
        <v>3.8676520999999999</v>
      </c>
      <c r="AQ304" s="11">
        <v>3.8666292000000002</v>
      </c>
      <c r="AR304" s="11">
        <v>3.8658923000000001</v>
      </c>
      <c r="AS304" s="11">
        <v>3.8654396000000002</v>
      </c>
      <c r="AT304" s="11">
        <v>3.8652695000000001</v>
      </c>
      <c r="AU304" s="11">
        <v>3.8653802000000002</v>
      </c>
      <c r="AV304" s="11">
        <v>3.8657697999999998</v>
      </c>
      <c r="AW304" s="11">
        <v>3.8664367999999998</v>
      </c>
      <c r="AX304" s="11">
        <v>3.8673793000000001</v>
      </c>
      <c r="AY304" s="11">
        <v>3.8685957000000002</v>
      </c>
      <c r="AZ304" s="11">
        <v>3.8700839999999999</v>
      </c>
      <c r="BA304" s="11">
        <v>3.8718427000000002</v>
      </c>
      <c r="BB304" s="11">
        <v>3.8738700000000001</v>
      </c>
      <c r="BC304" s="11">
        <v>3.8761643000000001</v>
      </c>
      <c r="BD304" s="11">
        <v>3.8787238999999998</v>
      </c>
      <c r="BE304" s="11">
        <v>3.8815472</v>
      </c>
      <c r="BF304" s="11">
        <v>3.8846324999999999</v>
      </c>
      <c r="BG304" s="11">
        <v>3.8879782000000001</v>
      </c>
      <c r="BH304" s="11">
        <v>3.8915825000000002</v>
      </c>
      <c r="BI304" s="11">
        <v>3.8954439000000001</v>
      </c>
      <c r="BJ304" s="11">
        <v>3.8995606999999999</v>
      </c>
      <c r="BK304" s="11">
        <v>3.9039313</v>
      </c>
      <c r="BL304" s="11">
        <v>3.9085538</v>
      </c>
      <c r="BM304" s="11">
        <v>3.9412862</v>
      </c>
      <c r="BN304" s="11">
        <v>3.9814378000000001</v>
      </c>
    </row>
    <row r="305" spans="1:66" x14ac:dyDescent="0.25">
      <c r="A305" s="5">
        <f t="shared" si="4"/>
        <v>45707</v>
      </c>
      <c r="B305" t="s">
        <v>1128</v>
      </c>
      <c r="C305" s="3">
        <v>4.5</v>
      </c>
      <c r="D305" s="3">
        <v>4.4542999999999999</v>
      </c>
      <c r="E305" s="11">
        <v>4.4582888000000001</v>
      </c>
      <c r="F305" s="11">
        <v>4.3867693000000001</v>
      </c>
      <c r="G305" s="11">
        <v>4.3006902</v>
      </c>
      <c r="H305" s="11">
        <v>4.2136922999999999</v>
      </c>
      <c r="I305" s="11">
        <v>4.1362560000000004</v>
      </c>
      <c r="J305" s="11">
        <v>4.0726367999999997</v>
      </c>
      <c r="K305" s="11">
        <v>4.0244764999999996</v>
      </c>
      <c r="L305" s="11">
        <v>3.9913268</v>
      </c>
      <c r="M305" s="11">
        <v>3.9714855</v>
      </c>
      <c r="N305" s="11">
        <v>3.9624556000000002</v>
      </c>
      <c r="O305" s="11">
        <v>3.9616123000000001</v>
      </c>
      <c r="P305" s="11">
        <v>3.9658921</v>
      </c>
      <c r="Q305" s="11">
        <v>3.9711669000000001</v>
      </c>
      <c r="R305" s="11">
        <v>3.9762488999999999</v>
      </c>
      <c r="S305" s="11">
        <v>3.9807993000000002</v>
      </c>
      <c r="T305" s="11">
        <v>3.9844792999999998</v>
      </c>
      <c r="U305" s="11">
        <v>3.9869501000000001</v>
      </c>
      <c r="V305" s="11">
        <v>3.9878729000000002</v>
      </c>
      <c r="W305" s="11">
        <v>3.9870336000000002</v>
      </c>
      <c r="X305" s="11">
        <v>3.9846474999999999</v>
      </c>
      <c r="Y305" s="11">
        <v>3.981023</v>
      </c>
      <c r="Z305" s="11">
        <v>3.9764681999999998</v>
      </c>
      <c r="AA305" s="11">
        <v>3.9712912999999999</v>
      </c>
      <c r="AB305" s="11">
        <v>3.9658004999999998</v>
      </c>
      <c r="AC305" s="11">
        <v>3.9602590000000002</v>
      </c>
      <c r="AD305" s="11">
        <v>3.9547488999999998</v>
      </c>
      <c r="AE305" s="11">
        <v>3.9493079</v>
      </c>
      <c r="AF305" s="11">
        <v>3.9439728999999999</v>
      </c>
      <c r="AG305" s="11">
        <v>3.9387813999999999</v>
      </c>
      <c r="AH305" s="11">
        <v>3.9337705999999999</v>
      </c>
      <c r="AI305" s="11">
        <v>3.9289778000000002</v>
      </c>
      <c r="AJ305" s="11">
        <v>3.9244401999999998</v>
      </c>
      <c r="AK305" s="11">
        <v>3.9201952000000002</v>
      </c>
      <c r="AL305" s="11">
        <v>3.91628</v>
      </c>
      <c r="AM305" s="11">
        <v>3.9127318999999998</v>
      </c>
      <c r="AN305" s="11">
        <v>3.9095881000000001</v>
      </c>
      <c r="AO305" s="11">
        <v>3.9068800000000001</v>
      </c>
      <c r="AP305" s="11">
        <v>3.9046094</v>
      </c>
      <c r="AQ305" s="11">
        <v>3.9027694999999998</v>
      </c>
      <c r="AR305" s="11">
        <v>3.9013532999999998</v>
      </c>
      <c r="AS305" s="11">
        <v>3.9003538</v>
      </c>
      <c r="AT305" s="11">
        <v>3.8997639999999998</v>
      </c>
      <c r="AU305" s="11">
        <v>3.8995769999999998</v>
      </c>
      <c r="AV305" s="11">
        <v>3.8997858000000001</v>
      </c>
      <c r="AW305" s="11">
        <v>3.9003834999999998</v>
      </c>
      <c r="AX305" s="11">
        <v>3.9013631000000002</v>
      </c>
      <c r="AY305" s="11">
        <v>3.9027175999999999</v>
      </c>
      <c r="AZ305" s="11">
        <v>3.9044401</v>
      </c>
      <c r="BA305" s="11">
        <v>3.9065232000000001</v>
      </c>
      <c r="BB305" s="11">
        <v>3.908957</v>
      </c>
      <c r="BC305" s="11">
        <v>3.9117315000000001</v>
      </c>
      <c r="BD305" s="11">
        <v>3.9148361999999999</v>
      </c>
      <c r="BE305" s="11">
        <v>3.9182608999999999</v>
      </c>
      <c r="BF305" s="11">
        <v>3.9219952999999999</v>
      </c>
      <c r="BG305" s="11">
        <v>3.9260291</v>
      </c>
      <c r="BH305" s="11">
        <v>3.9303520000000001</v>
      </c>
      <c r="BI305" s="11">
        <v>3.9349538000000002</v>
      </c>
      <c r="BJ305" s="11">
        <v>3.9398241999999999</v>
      </c>
      <c r="BK305" s="11">
        <v>3.9449529000000001</v>
      </c>
      <c r="BL305" s="11">
        <v>3.9503295</v>
      </c>
      <c r="BM305" s="11">
        <v>3.9872420000000002</v>
      </c>
      <c r="BN305" s="11">
        <v>4.0306164000000004</v>
      </c>
    </row>
    <row r="306" spans="1:66" x14ac:dyDescent="0.25">
      <c r="A306" s="5">
        <f t="shared" si="4"/>
        <v>45708</v>
      </c>
      <c r="B306" t="s">
        <v>1129</v>
      </c>
      <c r="C306" s="3">
        <v>4.5</v>
      </c>
      <c r="D306" s="3">
        <v>4.4542999999999999</v>
      </c>
      <c r="E306" s="11">
        <v>4.4549439</v>
      </c>
      <c r="F306" s="11">
        <v>4.3888294999999999</v>
      </c>
      <c r="G306" s="11">
        <v>4.3059671000000002</v>
      </c>
      <c r="H306" s="11">
        <v>4.2201639999999996</v>
      </c>
      <c r="I306" s="11">
        <v>4.1421522</v>
      </c>
      <c r="J306" s="11">
        <v>4.0768151000000001</v>
      </c>
      <c r="K306" s="11">
        <v>4.0261351000000003</v>
      </c>
      <c r="L306" s="11">
        <v>3.9905531000000001</v>
      </c>
      <c r="M306" s="11">
        <v>3.9685062000000002</v>
      </c>
      <c r="N306" s="11">
        <v>3.9578880000000001</v>
      </c>
      <c r="O306" s="11">
        <v>3.9558114</v>
      </c>
      <c r="P306" s="11">
        <v>3.9592109999999998</v>
      </c>
      <c r="Q306" s="11">
        <v>3.9637351999999999</v>
      </c>
      <c r="R306" s="11">
        <v>3.9681194</v>
      </c>
      <c r="S306" s="11">
        <v>3.9720116000000001</v>
      </c>
      <c r="T306" s="11">
        <v>3.9750595</v>
      </c>
      <c r="U306" s="11">
        <v>3.9769112</v>
      </c>
      <c r="V306" s="11">
        <v>3.9772143</v>
      </c>
      <c r="W306" s="11">
        <v>3.9757547</v>
      </c>
      <c r="X306" s="11">
        <v>3.9727929</v>
      </c>
      <c r="Y306" s="11">
        <v>3.9686922999999998</v>
      </c>
      <c r="Z306" s="11">
        <v>3.963816</v>
      </c>
      <c r="AA306" s="11">
        <v>3.9585273000000001</v>
      </c>
      <c r="AB306" s="11">
        <v>3.9531893</v>
      </c>
      <c r="AC306" s="11">
        <v>3.9481161999999999</v>
      </c>
      <c r="AD306" s="11">
        <v>3.9433828000000002</v>
      </c>
      <c r="AE306" s="11">
        <v>3.9389913000000001</v>
      </c>
      <c r="AF306" s="11">
        <v>3.9349436</v>
      </c>
      <c r="AG306" s="11">
        <v>3.9312418999999998</v>
      </c>
      <c r="AH306" s="11">
        <v>3.9278881000000001</v>
      </c>
      <c r="AI306" s="11">
        <v>3.9248843999999998</v>
      </c>
      <c r="AJ306" s="11">
        <v>3.9222328000000002</v>
      </c>
      <c r="AK306" s="11">
        <v>3.9199353000000001</v>
      </c>
      <c r="AL306" s="11">
        <v>3.9179940000000002</v>
      </c>
      <c r="AM306" s="11">
        <v>3.9164110000000001</v>
      </c>
      <c r="AN306" s="11">
        <v>3.9151883000000001</v>
      </c>
      <c r="AO306" s="11">
        <v>3.9143260999999998</v>
      </c>
      <c r="AP306" s="11">
        <v>3.9138164999999998</v>
      </c>
      <c r="AQ306" s="11">
        <v>3.9136495999999998</v>
      </c>
      <c r="AR306" s="11">
        <v>3.9138152000000002</v>
      </c>
      <c r="AS306" s="11">
        <v>3.9143031000000001</v>
      </c>
      <c r="AT306" s="11">
        <v>3.9151034</v>
      </c>
      <c r="AU306" s="11">
        <v>3.9162058000000002</v>
      </c>
      <c r="AV306" s="11">
        <v>3.9176004</v>
      </c>
      <c r="AW306" s="11">
        <v>3.9192770000000001</v>
      </c>
      <c r="AX306" s="11">
        <v>3.9212256000000001</v>
      </c>
      <c r="AY306" s="11">
        <v>3.9234360000000001</v>
      </c>
      <c r="AZ306" s="11">
        <v>3.9258981999999998</v>
      </c>
      <c r="BA306" s="11">
        <v>3.9286032</v>
      </c>
      <c r="BB306" s="11">
        <v>3.9315475000000002</v>
      </c>
      <c r="BC306" s="11">
        <v>3.9347287999999998</v>
      </c>
      <c r="BD306" s="11">
        <v>3.9381449000000002</v>
      </c>
      <c r="BE306" s="11">
        <v>3.9417938000000001</v>
      </c>
      <c r="BF306" s="11">
        <v>3.9456731999999999</v>
      </c>
      <c r="BG306" s="11">
        <v>3.9497810000000002</v>
      </c>
      <c r="BH306" s="11">
        <v>3.9541149</v>
      </c>
      <c r="BI306" s="11">
        <v>3.9586728</v>
      </c>
      <c r="BJ306" s="11">
        <v>3.9634524999999998</v>
      </c>
      <c r="BK306" s="11">
        <v>3.9684518999999998</v>
      </c>
      <c r="BL306" s="11">
        <v>3.9736687000000002</v>
      </c>
      <c r="BM306" s="11">
        <v>4.0092505999999997</v>
      </c>
      <c r="BN306" s="11">
        <v>4.0511204999999997</v>
      </c>
    </row>
    <row r="307" spans="1:66" x14ac:dyDescent="0.25">
      <c r="A307" s="5">
        <f t="shared" si="4"/>
        <v>45709</v>
      </c>
      <c r="B307" t="s">
        <v>1130</v>
      </c>
      <c r="C307" s="3">
        <v>4.5</v>
      </c>
      <c r="D307" s="3">
        <v>4.4549000000000003</v>
      </c>
      <c r="E307" s="11">
        <v>4.4505201000000003</v>
      </c>
      <c r="F307" s="11">
        <v>4.3800096000000002</v>
      </c>
      <c r="G307" s="11">
        <v>4.2952906999999998</v>
      </c>
      <c r="H307" s="11">
        <v>4.2094130999999999</v>
      </c>
      <c r="I307" s="11">
        <v>4.1322403000000003</v>
      </c>
      <c r="J307" s="11">
        <v>4.0680500999999998</v>
      </c>
      <c r="K307" s="11">
        <v>4.0181879</v>
      </c>
      <c r="L307" s="11">
        <v>3.9824237</v>
      </c>
      <c r="M307" s="11">
        <v>3.9587829999999999</v>
      </c>
      <c r="N307" s="11">
        <v>3.9449458000000002</v>
      </c>
      <c r="O307" s="11">
        <v>3.9381922</v>
      </c>
      <c r="P307" s="11">
        <v>3.9357063999999999</v>
      </c>
      <c r="Q307" s="11">
        <v>3.9339363999999999</v>
      </c>
      <c r="R307" s="11">
        <v>3.9319204000000001</v>
      </c>
      <c r="S307" s="11">
        <v>3.9295878000000002</v>
      </c>
      <c r="T307" s="11">
        <v>3.9268684</v>
      </c>
      <c r="U307" s="11">
        <v>3.9236919000000001</v>
      </c>
      <c r="V307" s="11">
        <v>3.9199880999999999</v>
      </c>
      <c r="W307" s="11">
        <v>3.9157313999999999</v>
      </c>
      <c r="X307" s="11">
        <v>3.9110507999999999</v>
      </c>
      <c r="Y307" s="11">
        <v>3.9061089</v>
      </c>
      <c r="Z307" s="11">
        <v>3.901068</v>
      </c>
      <c r="AA307" s="11">
        <v>3.8960905000000001</v>
      </c>
      <c r="AB307" s="11">
        <v>3.8913388000000002</v>
      </c>
      <c r="AC307" s="11">
        <v>3.8869495000000001</v>
      </c>
      <c r="AD307" s="11">
        <v>3.8829449999999999</v>
      </c>
      <c r="AE307" s="11">
        <v>3.8793166000000001</v>
      </c>
      <c r="AF307" s="11">
        <v>3.8760553</v>
      </c>
      <c r="AG307" s="11">
        <v>3.8731521</v>
      </c>
      <c r="AH307" s="11">
        <v>3.8705981999999999</v>
      </c>
      <c r="AI307" s="11">
        <v>3.8683846000000002</v>
      </c>
      <c r="AJ307" s="11">
        <v>3.8665023999999999</v>
      </c>
      <c r="AK307" s="11">
        <v>3.8649428000000001</v>
      </c>
      <c r="AL307" s="11">
        <v>3.8636967000000002</v>
      </c>
      <c r="AM307" s="11">
        <v>3.8627552999999999</v>
      </c>
      <c r="AN307" s="11">
        <v>3.8621097</v>
      </c>
      <c r="AO307" s="11">
        <v>3.8617515999999998</v>
      </c>
      <c r="AP307" s="11">
        <v>3.8616755999999999</v>
      </c>
      <c r="AQ307" s="11">
        <v>3.8618771999999999</v>
      </c>
      <c r="AR307" s="11">
        <v>3.8623514999999999</v>
      </c>
      <c r="AS307" s="11">
        <v>3.8630939</v>
      </c>
      <c r="AT307" s="11">
        <v>3.8640998</v>
      </c>
      <c r="AU307" s="11">
        <v>3.8653643999999998</v>
      </c>
      <c r="AV307" s="11">
        <v>3.8668830000000001</v>
      </c>
      <c r="AW307" s="11">
        <v>3.8686509999999998</v>
      </c>
      <c r="AX307" s="11">
        <v>3.8706635999999999</v>
      </c>
      <c r="AY307" s="11">
        <v>3.8729163</v>
      </c>
      <c r="AZ307" s="11">
        <v>3.8754043</v>
      </c>
      <c r="BA307" s="11">
        <v>3.8781229000000002</v>
      </c>
      <c r="BB307" s="11">
        <v>3.8810684000000002</v>
      </c>
      <c r="BC307" s="11">
        <v>3.8842367000000002</v>
      </c>
      <c r="BD307" s="11">
        <v>3.8876241</v>
      </c>
      <c r="BE307" s="11">
        <v>3.8912266</v>
      </c>
      <c r="BF307" s="11">
        <v>3.8950404999999999</v>
      </c>
      <c r="BG307" s="11">
        <v>3.8990618000000001</v>
      </c>
      <c r="BH307" s="11">
        <v>3.9032868000000001</v>
      </c>
      <c r="BI307" s="11">
        <v>3.9077115</v>
      </c>
      <c r="BJ307" s="11">
        <v>3.9123321</v>
      </c>
      <c r="BK307" s="11">
        <v>3.9171448999999998</v>
      </c>
      <c r="BL307" s="11">
        <v>3.9221458</v>
      </c>
      <c r="BM307" s="11">
        <v>3.9558817999999998</v>
      </c>
      <c r="BN307" s="11">
        <v>3.9953856000000001</v>
      </c>
    </row>
    <row r="308" spans="1:66" x14ac:dyDescent="0.25">
      <c r="A308" s="5">
        <f t="shared" si="4"/>
        <v>45712</v>
      </c>
      <c r="B308" t="s">
        <v>1131</v>
      </c>
      <c r="C308" s="3">
        <v>4.5</v>
      </c>
      <c r="D308" s="3">
        <v>4.4545000000000003</v>
      </c>
      <c r="E308" s="11">
        <v>4.4488754000000004</v>
      </c>
      <c r="F308" s="11">
        <v>4.3767177999999998</v>
      </c>
      <c r="G308" s="11">
        <v>4.2936554999999998</v>
      </c>
      <c r="H308" s="11">
        <v>4.2122104</v>
      </c>
      <c r="I308" s="11">
        <v>4.1388356000000002</v>
      </c>
      <c r="J308" s="11">
        <v>4.0762552999999997</v>
      </c>
      <c r="K308" s="11">
        <v>4.0252534999999998</v>
      </c>
      <c r="L308" s="11">
        <v>3.9859046</v>
      </c>
      <c r="M308" s="11">
        <v>3.9571038999999999</v>
      </c>
      <c r="N308" s="11">
        <v>3.9375121000000002</v>
      </c>
      <c r="O308" s="11">
        <v>3.9255759000000001</v>
      </c>
      <c r="P308" s="11">
        <v>3.9193440000000002</v>
      </c>
      <c r="Q308" s="11">
        <v>3.9163861999999998</v>
      </c>
      <c r="R308" s="11">
        <v>3.9156656999999999</v>
      </c>
      <c r="S308" s="11">
        <v>3.9165551999999999</v>
      </c>
      <c r="T308" s="11">
        <v>3.9184275999999998</v>
      </c>
      <c r="U308" s="11">
        <v>3.9206557000000002</v>
      </c>
      <c r="V308" s="11">
        <v>3.9226120999999998</v>
      </c>
      <c r="W308" s="11">
        <v>3.9238095</v>
      </c>
      <c r="X308" s="11">
        <v>3.9242438000000002</v>
      </c>
      <c r="Y308" s="11">
        <v>3.9240145000000002</v>
      </c>
      <c r="Z308" s="11">
        <v>3.9232216000000002</v>
      </c>
      <c r="AA308" s="11">
        <v>3.9219647000000002</v>
      </c>
      <c r="AB308" s="11">
        <v>3.9203437000000001</v>
      </c>
      <c r="AC308" s="11">
        <v>3.9184483000000001</v>
      </c>
      <c r="AD308" s="11">
        <v>3.9163283</v>
      </c>
      <c r="AE308" s="11">
        <v>3.9140231999999999</v>
      </c>
      <c r="AF308" s="11">
        <v>3.9115728000000001</v>
      </c>
      <c r="AG308" s="11">
        <v>3.9090166000000002</v>
      </c>
      <c r="AH308" s="11">
        <v>3.9063945000000002</v>
      </c>
      <c r="AI308" s="11">
        <v>3.9037459999999999</v>
      </c>
      <c r="AJ308" s="11">
        <v>3.9011108000000001</v>
      </c>
      <c r="AK308" s="11">
        <v>3.8985287</v>
      </c>
      <c r="AL308" s="11">
        <v>3.8960390999999999</v>
      </c>
      <c r="AM308" s="11">
        <v>3.8936818999999998</v>
      </c>
      <c r="AN308" s="11">
        <v>3.8914966999999998</v>
      </c>
      <c r="AO308" s="11">
        <v>3.8895178000000001</v>
      </c>
      <c r="AP308" s="11">
        <v>3.8877582999999998</v>
      </c>
      <c r="AQ308" s="11">
        <v>3.8862261</v>
      </c>
      <c r="AR308" s="11">
        <v>3.8849288999999998</v>
      </c>
      <c r="AS308" s="11">
        <v>3.8838746</v>
      </c>
      <c r="AT308" s="11">
        <v>3.8830708999999999</v>
      </c>
      <c r="AU308" s="11">
        <v>3.8825256000000001</v>
      </c>
      <c r="AV308" s="11">
        <v>3.8822464999999999</v>
      </c>
      <c r="AW308" s="11">
        <v>3.8822415000000001</v>
      </c>
      <c r="AX308" s="11">
        <v>3.8825181999999998</v>
      </c>
      <c r="AY308" s="11">
        <v>3.8830846000000001</v>
      </c>
      <c r="AZ308" s="11">
        <v>3.8839484</v>
      </c>
      <c r="BA308" s="11">
        <v>3.8851162000000001</v>
      </c>
      <c r="BB308" s="11">
        <v>3.8865880000000002</v>
      </c>
      <c r="BC308" s="11">
        <v>3.8883618000000002</v>
      </c>
      <c r="BD308" s="11">
        <v>3.8904353999999999</v>
      </c>
      <c r="BE308" s="11">
        <v>3.8928067</v>
      </c>
      <c r="BF308" s="11">
        <v>3.8954735999999999</v>
      </c>
      <c r="BG308" s="11">
        <v>3.8984339000000001</v>
      </c>
      <c r="BH308" s="11">
        <v>3.9016855000000001</v>
      </c>
      <c r="BI308" s="11">
        <v>3.9052264000000001</v>
      </c>
      <c r="BJ308" s="11">
        <v>3.9090543000000002</v>
      </c>
      <c r="BK308" s="11">
        <v>3.9131672000000002</v>
      </c>
      <c r="BL308" s="11">
        <v>3.9175629999999999</v>
      </c>
      <c r="BM308" s="11">
        <v>3.9495574000000002</v>
      </c>
      <c r="BN308" s="11">
        <v>3.9899669000000002</v>
      </c>
    </row>
    <row r="309" spans="1:66" x14ac:dyDescent="0.25">
      <c r="A309" s="5">
        <f t="shared" si="4"/>
        <v>45713</v>
      </c>
      <c r="B309" t="s">
        <v>1132</v>
      </c>
      <c r="C309" s="3">
        <v>4.5</v>
      </c>
      <c r="D309" s="3">
        <v>4.4546999999999999</v>
      </c>
      <c r="E309" s="11">
        <v>4.4468471000000003</v>
      </c>
      <c r="F309" s="11">
        <v>4.3716378000000002</v>
      </c>
      <c r="G309" s="11">
        <v>4.2849921000000002</v>
      </c>
      <c r="H309" s="11">
        <v>4.1996561000000003</v>
      </c>
      <c r="I309" s="11">
        <v>4.1218341000000001</v>
      </c>
      <c r="J309" s="11">
        <v>4.0542254</v>
      </c>
      <c r="K309" s="11">
        <v>3.9980307000000002</v>
      </c>
      <c r="L309" s="11">
        <v>3.9535654999999998</v>
      </c>
      <c r="M309" s="11">
        <v>3.9204425999999999</v>
      </c>
      <c r="N309" s="11">
        <v>3.8974153</v>
      </c>
      <c r="O309" s="11">
        <v>3.8825831000000002</v>
      </c>
      <c r="P309" s="11">
        <v>3.8741010999999999</v>
      </c>
      <c r="Q309" s="11">
        <v>3.8688813999999998</v>
      </c>
      <c r="R309" s="11">
        <v>3.8657303000000001</v>
      </c>
      <c r="S309" s="11">
        <v>3.8640637999999998</v>
      </c>
      <c r="T309" s="11">
        <v>3.8632973000000002</v>
      </c>
      <c r="U309" s="11">
        <v>3.8628466000000001</v>
      </c>
      <c r="V309" s="11">
        <v>3.8621273999999999</v>
      </c>
      <c r="W309" s="11">
        <v>3.8606927999999998</v>
      </c>
      <c r="X309" s="11">
        <v>3.8585702999999998</v>
      </c>
      <c r="Y309" s="11">
        <v>3.8558892999999999</v>
      </c>
      <c r="Z309" s="11">
        <v>3.8527797000000001</v>
      </c>
      <c r="AA309" s="11">
        <v>3.8493708999999998</v>
      </c>
      <c r="AB309" s="11">
        <v>3.8457925999999998</v>
      </c>
      <c r="AC309" s="11">
        <v>3.8421566999999999</v>
      </c>
      <c r="AD309" s="11">
        <v>3.8385034999999998</v>
      </c>
      <c r="AE309" s="11">
        <v>3.8348559</v>
      </c>
      <c r="AF309" s="11">
        <v>3.8312365000000002</v>
      </c>
      <c r="AG309" s="11">
        <v>3.8276678</v>
      </c>
      <c r="AH309" s="11">
        <v>3.8241727000000001</v>
      </c>
      <c r="AI309" s="11">
        <v>3.8207738</v>
      </c>
      <c r="AJ309" s="11">
        <v>3.8174936000000002</v>
      </c>
      <c r="AK309" s="11">
        <v>3.8143549999999999</v>
      </c>
      <c r="AL309" s="11">
        <v>3.8113806000000001</v>
      </c>
      <c r="AM309" s="11">
        <v>3.8085931</v>
      </c>
      <c r="AN309" s="11">
        <v>3.8060151000000002</v>
      </c>
      <c r="AO309" s="11">
        <v>3.8036664999999998</v>
      </c>
      <c r="AP309" s="11">
        <v>3.8015561</v>
      </c>
      <c r="AQ309" s="11">
        <v>3.79969</v>
      </c>
      <c r="AR309" s="11">
        <v>3.7980741999999998</v>
      </c>
      <c r="AS309" s="11">
        <v>3.7967148000000002</v>
      </c>
      <c r="AT309" s="11">
        <v>3.7956177000000002</v>
      </c>
      <c r="AU309" s="11">
        <v>3.7947890000000002</v>
      </c>
      <c r="AV309" s="11">
        <v>3.7942347000000001</v>
      </c>
      <c r="AW309" s="11">
        <v>3.7939609000000001</v>
      </c>
      <c r="AX309" s="11">
        <v>3.7939736000000002</v>
      </c>
      <c r="AY309" s="11">
        <v>3.7942787999999998</v>
      </c>
      <c r="AZ309" s="11">
        <v>3.7948826000000002</v>
      </c>
      <c r="BA309" s="11">
        <v>3.7957901999999999</v>
      </c>
      <c r="BB309" s="11">
        <v>3.7970028999999998</v>
      </c>
      <c r="BC309" s="11">
        <v>3.7985209000000002</v>
      </c>
      <c r="BD309" s="11">
        <v>3.8003442999999999</v>
      </c>
      <c r="BE309" s="11">
        <v>3.8024733999999998</v>
      </c>
      <c r="BF309" s="11">
        <v>3.8049083000000001</v>
      </c>
      <c r="BG309" s="11">
        <v>3.8076490000000001</v>
      </c>
      <c r="BH309" s="11">
        <v>3.8106958999999998</v>
      </c>
      <c r="BI309" s="11">
        <v>3.8140489</v>
      </c>
      <c r="BJ309" s="11">
        <v>3.8177083999999999</v>
      </c>
      <c r="BK309" s="11">
        <v>3.8216744999999999</v>
      </c>
      <c r="BL309" s="11">
        <v>3.8259471999999999</v>
      </c>
      <c r="BM309" s="11">
        <v>3.8577165</v>
      </c>
      <c r="BN309" s="11">
        <v>3.8986448999999999</v>
      </c>
    </row>
    <row r="310" spans="1:66" x14ac:dyDescent="0.25">
      <c r="A310" s="5">
        <f t="shared" si="4"/>
        <v>45714</v>
      </c>
      <c r="B310" t="s">
        <v>1133</v>
      </c>
      <c r="C310" s="3">
        <v>4.5</v>
      </c>
      <c r="D310" s="3">
        <v>4.4546999999999999</v>
      </c>
      <c r="E310" s="11">
        <v>4.4461588000000001</v>
      </c>
      <c r="F310" s="11">
        <v>4.3689989999999996</v>
      </c>
      <c r="G310" s="11">
        <v>4.2811278000000001</v>
      </c>
      <c r="H310" s="11">
        <v>4.1959818000000002</v>
      </c>
      <c r="I310" s="11">
        <v>4.1189730000000004</v>
      </c>
      <c r="J310" s="11">
        <v>4.0520088000000003</v>
      </c>
      <c r="K310" s="11">
        <v>3.9965994</v>
      </c>
      <c r="L310" s="11">
        <v>3.9532395</v>
      </c>
      <c r="M310" s="11">
        <v>3.9216529000000002</v>
      </c>
      <c r="N310" s="11">
        <v>3.9006881</v>
      </c>
      <c r="O310" s="11">
        <v>3.888239</v>
      </c>
      <c r="P310" s="11">
        <v>3.8819965000000001</v>
      </c>
      <c r="Q310" s="11">
        <v>3.8781791999999999</v>
      </c>
      <c r="R310" s="11">
        <v>3.8755720999999999</v>
      </c>
      <c r="S310" s="11">
        <v>3.8737469999999998</v>
      </c>
      <c r="T310" s="11">
        <v>3.8722756999999999</v>
      </c>
      <c r="U310" s="11">
        <v>3.8707297999999999</v>
      </c>
      <c r="V310" s="11">
        <v>3.8686812000000002</v>
      </c>
      <c r="W310" s="11">
        <v>3.8658161</v>
      </c>
      <c r="X310" s="11">
        <v>3.8622154000000002</v>
      </c>
      <c r="Y310" s="11">
        <v>3.8580453000000001</v>
      </c>
      <c r="Z310" s="11">
        <v>3.853472</v>
      </c>
      <c r="AA310" s="11">
        <v>3.8486615</v>
      </c>
      <c r="AB310" s="11">
        <v>3.8437800000000002</v>
      </c>
      <c r="AC310" s="11">
        <v>3.8389688</v>
      </c>
      <c r="AD310" s="11">
        <v>3.8342697000000001</v>
      </c>
      <c r="AE310" s="11">
        <v>3.8296998000000002</v>
      </c>
      <c r="AF310" s="11">
        <v>3.8252761</v>
      </c>
      <c r="AG310" s="11">
        <v>3.8210155000000001</v>
      </c>
      <c r="AH310" s="11">
        <v>3.8169352000000001</v>
      </c>
      <c r="AI310" s="11">
        <v>3.8130522</v>
      </c>
      <c r="AJ310" s="11">
        <v>3.8093832999999999</v>
      </c>
      <c r="AK310" s="11">
        <v>3.8059457999999999</v>
      </c>
      <c r="AL310" s="11">
        <v>3.8027565000000001</v>
      </c>
      <c r="AM310" s="11">
        <v>3.7998325999999998</v>
      </c>
      <c r="AN310" s="11">
        <v>3.7971910000000002</v>
      </c>
      <c r="AO310" s="11">
        <v>3.7948468000000002</v>
      </c>
      <c r="AP310" s="11">
        <v>3.7928055999999999</v>
      </c>
      <c r="AQ310" s="11">
        <v>3.7910699000000001</v>
      </c>
      <c r="AR310" s="11">
        <v>3.7896426000000001</v>
      </c>
      <c r="AS310" s="11">
        <v>3.7885260999999999</v>
      </c>
      <c r="AT310" s="11">
        <v>3.7877233000000001</v>
      </c>
      <c r="AU310" s="11">
        <v>3.7872366999999998</v>
      </c>
      <c r="AV310" s="11">
        <v>3.7870689</v>
      </c>
      <c r="AW310" s="11">
        <v>3.7872227999999999</v>
      </c>
      <c r="AX310" s="11">
        <v>3.7877008000000001</v>
      </c>
      <c r="AY310" s="11">
        <v>3.7885057</v>
      </c>
      <c r="AZ310" s="11">
        <v>3.7896401000000002</v>
      </c>
      <c r="BA310" s="11">
        <v>3.7911054000000002</v>
      </c>
      <c r="BB310" s="11">
        <v>3.7928982000000002</v>
      </c>
      <c r="BC310" s="11">
        <v>3.7950130999999998</v>
      </c>
      <c r="BD310" s="11">
        <v>3.7974451999999999</v>
      </c>
      <c r="BE310" s="11">
        <v>3.8001892000000002</v>
      </c>
      <c r="BF310" s="11">
        <v>3.8032401999999998</v>
      </c>
      <c r="BG310" s="11">
        <v>3.8065929999999999</v>
      </c>
      <c r="BH310" s="11">
        <v>3.8102425000000002</v>
      </c>
      <c r="BI310" s="11">
        <v>3.8141835999999998</v>
      </c>
      <c r="BJ310" s="11">
        <v>3.8184111000000001</v>
      </c>
      <c r="BK310" s="11">
        <v>3.8229201000000002</v>
      </c>
      <c r="BL310" s="11">
        <v>3.8277052999999999</v>
      </c>
      <c r="BM310" s="11">
        <v>3.8617868999999998</v>
      </c>
      <c r="BN310" s="11">
        <v>3.9036415999999998</v>
      </c>
    </row>
    <row r="311" spans="1:66" x14ac:dyDescent="0.25">
      <c r="A311" s="5">
        <f t="shared" si="4"/>
        <v>45715</v>
      </c>
      <c r="B311" t="s">
        <v>1134</v>
      </c>
      <c r="C311" s="3">
        <v>4.5</v>
      </c>
      <c r="D311" s="3">
        <v>4.4546999999999999</v>
      </c>
      <c r="E311" s="11">
        <v>4.4445030000000001</v>
      </c>
      <c r="F311" s="11">
        <v>4.3663734999999999</v>
      </c>
      <c r="G311" s="11">
        <v>4.2781586000000003</v>
      </c>
      <c r="H311" s="11">
        <v>4.1934057999999999</v>
      </c>
      <c r="I311" s="11">
        <v>4.1170166000000004</v>
      </c>
      <c r="J311" s="11">
        <v>4.0505526999999999</v>
      </c>
      <c r="K311" s="11">
        <v>3.9952263000000001</v>
      </c>
      <c r="L311" s="11">
        <v>3.9517788999999999</v>
      </c>
      <c r="M311" s="11">
        <v>3.9198118000000002</v>
      </c>
      <c r="N311" s="11">
        <v>3.8983884</v>
      </c>
      <c r="O311" s="11">
        <v>3.8855341999999999</v>
      </c>
      <c r="P311" s="11">
        <v>3.8788179999999999</v>
      </c>
      <c r="Q311" s="11">
        <v>3.8744453999999999</v>
      </c>
      <c r="R311" s="11">
        <v>3.8712067000000001</v>
      </c>
      <c r="S311" s="11">
        <v>3.8686712999999999</v>
      </c>
      <c r="T311" s="11">
        <v>3.8664084999999999</v>
      </c>
      <c r="U311" s="11">
        <v>3.8639876000000002</v>
      </c>
      <c r="V311" s="11">
        <v>3.8609779999999998</v>
      </c>
      <c r="W311" s="11">
        <v>3.8570790000000001</v>
      </c>
      <c r="X311" s="11">
        <v>3.8524381999999999</v>
      </c>
      <c r="Y311" s="11">
        <v>3.8473004</v>
      </c>
      <c r="Z311" s="11">
        <v>3.8419097999999998</v>
      </c>
      <c r="AA311" s="11">
        <v>3.8365108999999999</v>
      </c>
      <c r="AB311" s="11">
        <v>3.8313481</v>
      </c>
      <c r="AC311" s="11">
        <v>3.8266304999999998</v>
      </c>
      <c r="AD311" s="11">
        <v>3.8223943</v>
      </c>
      <c r="AE311" s="11">
        <v>3.8186232000000002</v>
      </c>
      <c r="AF311" s="11">
        <v>3.8153009</v>
      </c>
      <c r="AG311" s="11">
        <v>3.812411</v>
      </c>
      <c r="AH311" s="11">
        <v>3.8099371999999998</v>
      </c>
      <c r="AI311" s="11">
        <v>3.8078631000000001</v>
      </c>
      <c r="AJ311" s="11">
        <v>3.8061725000000002</v>
      </c>
      <c r="AK311" s="11">
        <v>3.8048489999999999</v>
      </c>
      <c r="AL311" s="11">
        <v>3.8038763000000002</v>
      </c>
      <c r="AM311" s="11">
        <v>3.8032379999999999</v>
      </c>
      <c r="AN311" s="11">
        <v>3.8029177999999999</v>
      </c>
      <c r="AO311" s="11">
        <v>3.8029009</v>
      </c>
      <c r="AP311" s="11">
        <v>3.8031788999999998</v>
      </c>
      <c r="AQ311" s="11">
        <v>3.8037451</v>
      </c>
      <c r="AR311" s="11">
        <v>3.8045931999999998</v>
      </c>
      <c r="AS311" s="11">
        <v>3.8057164999999999</v>
      </c>
      <c r="AT311" s="11">
        <v>3.8071082999999999</v>
      </c>
      <c r="AU311" s="11">
        <v>3.8087621999999999</v>
      </c>
      <c r="AV311" s="11">
        <v>3.8106716999999999</v>
      </c>
      <c r="AW311" s="11">
        <v>3.8128299999999999</v>
      </c>
      <c r="AX311" s="11">
        <v>3.8152306999999999</v>
      </c>
      <c r="AY311" s="11">
        <v>3.8178673000000001</v>
      </c>
      <c r="AZ311" s="11">
        <v>3.8207330000000002</v>
      </c>
      <c r="BA311" s="11">
        <v>3.8238222999999998</v>
      </c>
      <c r="BB311" s="11">
        <v>3.8271342000000002</v>
      </c>
      <c r="BC311" s="11">
        <v>3.8306684999999998</v>
      </c>
      <c r="BD311" s="11">
        <v>3.8344252000000001</v>
      </c>
      <c r="BE311" s="11">
        <v>3.8384043999999999</v>
      </c>
      <c r="BF311" s="11">
        <v>3.842606</v>
      </c>
      <c r="BG311" s="11">
        <v>3.8470301</v>
      </c>
      <c r="BH311" s="11">
        <v>3.8516767999999999</v>
      </c>
      <c r="BI311" s="11">
        <v>3.8565458000000001</v>
      </c>
      <c r="BJ311" s="11">
        <v>3.8616372999999999</v>
      </c>
      <c r="BK311" s="11">
        <v>3.8669513000000002</v>
      </c>
      <c r="BL311" s="11">
        <v>3.8724878</v>
      </c>
      <c r="BM311" s="11">
        <v>3.9101021999999999</v>
      </c>
      <c r="BN311" s="11">
        <v>3.9540473999999999</v>
      </c>
    </row>
    <row r="312" spans="1:66" x14ac:dyDescent="0.25">
      <c r="A312" s="5">
        <f t="shared" si="4"/>
        <v>45716</v>
      </c>
      <c r="B312" t="s">
        <v>1135</v>
      </c>
      <c r="C312" s="3">
        <v>4.5</v>
      </c>
      <c r="D312" s="3">
        <v>4.4551999999999996</v>
      </c>
      <c r="E312" s="11">
        <v>4.4457987000000001</v>
      </c>
      <c r="F312" s="11">
        <v>4.3680602000000004</v>
      </c>
      <c r="G312" s="11">
        <v>4.2781697000000003</v>
      </c>
      <c r="H312" s="11">
        <v>4.1916060000000002</v>
      </c>
      <c r="I312" s="11">
        <v>4.1142582000000001</v>
      </c>
      <c r="J312" s="11">
        <v>4.0469470000000003</v>
      </c>
      <c r="K312" s="11">
        <v>3.9904155000000001</v>
      </c>
      <c r="L312" s="11">
        <v>3.9449887000000001</v>
      </c>
      <c r="M312" s="11">
        <v>3.9100104999999998</v>
      </c>
      <c r="N312" s="11">
        <v>3.8845450000000001</v>
      </c>
      <c r="O312" s="11">
        <v>3.8670920999999998</v>
      </c>
      <c r="P312" s="11">
        <v>3.8557500999999998</v>
      </c>
      <c r="Q312" s="11">
        <v>3.8478317</v>
      </c>
      <c r="R312" s="11">
        <v>3.8421170999999998</v>
      </c>
      <c r="S312" s="11">
        <v>3.8379686999999998</v>
      </c>
      <c r="T312" s="11">
        <v>3.8347489000000001</v>
      </c>
      <c r="U312" s="11">
        <v>3.83182</v>
      </c>
      <c r="V312" s="11">
        <v>3.8285445999999999</v>
      </c>
      <c r="W312" s="11">
        <v>3.8243996</v>
      </c>
      <c r="X312" s="11">
        <v>3.8194493</v>
      </c>
      <c r="Y312" s="11">
        <v>3.8139455999999998</v>
      </c>
      <c r="Z312" s="11">
        <v>3.8081401000000001</v>
      </c>
      <c r="AA312" s="11">
        <v>3.8022847999999998</v>
      </c>
      <c r="AB312" s="11">
        <v>3.7966316</v>
      </c>
      <c r="AC312" s="11">
        <v>3.7913929</v>
      </c>
      <c r="AD312" s="11">
        <v>3.7866076999999998</v>
      </c>
      <c r="AE312" s="11">
        <v>3.7822669000000002</v>
      </c>
      <c r="AF312" s="11">
        <v>3.7783614999999999</v>
      </c>
      <c r="AG312" s="11">
        <v>3.7748824999999999</v>
      </c>
      <c r="AH312" s="11">
        <v>3.7718210000000001</v>
      </c>
      <c r="AI312" s="11">
        <v>3.7691678</v>
      </c>
      <c r="AJ312" s="11">
        <v>3.7669139</v>
      </c>
      <c r="AK312" s="11">
        <v>3.7650503999999998</v>
      </c>
      <c r="AL312" s="11">
        <v>3.7635681999999999</v>
      </c>
      <c r="AM312" s="11">
        <v>3.7624583</v>
      </c>
      <c r="AN312" s="11">
        <v>3.7617117000000002</v>
      </c>
      <c r="AO312" s="11">
        <v>3.7613186000000001</v>
      </c>
      <c r="AP312" s="11">
        <v>3.7612654000000001</v>
      </c>
      <c r="AQ312" s="11">
        <v>3.7615379</v>
      </c>
      <c r="AR312" s="11">
        <v>3.7621213999999998</v>
      </c>
      <c r="AS312" s="11">
        <v>3.7630016999999998</v>
      </c>
      <c r="AT312" s="11">
        <v>3.7641640999999999</v>
      </c>
      <c r="AU312" s="11">
        <v>3.7655943999999999</v>
      </c>
      <c r="AV312" s="11">
        <v>3.7672778999999998</v>
      </c>
      <c r="AW312" s="11">
        <v>3.7692003999999999</v>
      </c>
      <c r="AX312" s="11">
        <v>3.7713473</v>
      </c>
      <c r="AY312" s="11">
        <v>3.7737042000000001</v>
      </c>
      <c r="AZ312" s="11">
        <v>3.7762566999999998</v>
      </c>
      <c r="BA312" s="11">
        <v>3.7789928000000002</v>
      </c>
      <c r="BB312" s="11">
        <v>3.7819120000000002</v>
      </c>
      <c r="BC312" s="11">
        <v>3.7850168000000002</v>
      </c>
      <c r="BD312" s="11">
        <v>3.7883095999999998</v>
      </c>
      <c r="BE312" s="11">
        <v>3.7917931</v>
      </c>
      <c r="BF312" s="11">
        <v>3.7954696999999999</v>
      </c>
      <c r="BG312" s="11">
        <v>3.7993418000000001</v>
      </c>
      <c r="BH312" s="11">
        <v>3.8034121999999999</v>
      </c>
      <c r="BI312" s="11">
        <v>3.8076832</v>
      </c>
      <c r="BJ312" s="11">
        <v>3.8121573999999998</v>
      </c>
      <c r="BK312" s="11">
        <v>3.8168373</v>
      </c>
      <c r="BL312" s="11">
        <v>3.8217253000000002</v>
      </c>
      <c r="BM312" s="11">
        <v>3.8553397</v>
      </c>
      <c r="BN312" s="11">
        <v>3.8957066999999999</v>
      </c>
    </row>
    <row r="313" spans="1:66" x14ac:dyDescent="0.25">
      <c r="A313" s="5">
        <f t="shared" si="4"/>
        <v>45719</v>
      </c>
      <c r="B313" t="s">
        <v>1136</v>
      </c>
      <c r="C313" s="3">
        <v>4.5</v>
      </c>
      <c r="D313" s="3">
        <v>4.4550000000000001</v>
      </c>
      <c r="E313" s="11">
        <v>4.4462564999999996</v>
      </c>
      <c r="F313" s="11">
        <v>4.3679876000000002</v>
      </c>
      <c r="G313" s="11">
        <v>4.2797480999999999</v>
      </c>
      <c r="H313" s="11">
        <v>4.1987047999999998</v>
      </c>
      <c r="I313" s="11">
        <v>4.1278002999999996</v>
      </c>
      <c r="J313" s="11">
        <v>4.0667299000000003</v>
      </c>
      <c r="K313" s="11">
        <v>4.0163035999999996</v>
      </c>
      <c r="L313" s="11">
        <v>3.9770002999999998</v>
      </c>
      <c r="M313" s="11">
        <v>3.9488550999999998</v>
      </c>
      <c r="N313" s="11">
        <v>3.9309248000000001</v>
      </c>
      <c r="O313" s="11">
        <v>3.9215023000000002</v>
      </c>
      <c r="P313" s="11">
        <v>3.9184092000000001</v>
      </c>
      <c r="Q313" s="11">
        <v>3.9182003999999999</v>
      </c>
      <c r="R313" s="11">
        <v>3.9194727999999999</v>
      </c>
      <c r="S313" s="11">
        <v>3.9214878</v>
      </c>
      <c r="T313" s="11">
        <v>3.9235072999999998</v>
      </c>
      <c r="U313" s="11">
        <v>3.9247928999999999</v>
      </c>
      <c r="V313" s="11">
        <v>3.9246061999999999</v>
      </c>
      <c r="W313" s="11">
        <v>3.9223712000000002</v>
      </c>
      <c r="X313" s="11">
        <v>3.9182648000000002</v>
      </c>
      <c r="Y313" s="11">
        <v>3.9126821999999999</v>
      </c>
      <c r="Z313" s="11">
        <v>3.9060182999999999</v>
      </c>
      <c r="AA313" s="11">
        <v>3.8986681999999999</v>
      </c>
      <c r="AB313" s="11">
        <v>3.8910271000000001</v>
      </c>
      <c r="AC313" s="11">
        <v>3.8834300000000002</v>
      </c>
      <c r="AD313" s="11">
        <v>3.8759719000000001</v>
      </c>
      <c r="AE313" s="11">
        <v>3.8686881</v>
      </c>
      <c r="AF313" s="11">
        <v>3.8616133000000001</v>
      </c>
      <c r="AG313" s="11">
        <v>3.8547826999999999</v>
      </c>
      <c r="AH313" s="11">
        <v>3.8482314</v>
      </c>
      <c r="AI313" s="11">
        <v>3.8419943999999999</v>
      </c>
      <c r="AJ313" s="11">
        <v>3.8361067000000002</v>
      </c>
      <c r="AK313" s="11">
        <v>3.8306034000000002</v>
      </c>
      <c r="AL313" s="11">
        <v>3.8255195999999998</v>
      </c>
      <c r="AM313" s="11">
        <v>3.8208901000000002</v>
      </c>
      <c r="AN313" s="11">
        <v>3.8167502999999998</v>
      </c>
      <c r="AO313" s="11">
        <v>3.8131276999999999</v>
      </c>
      <c r="AP313" s="11">
        <v>3.8100182999999999</v>
      </c>
      <c r="AQ313" s="11">
        <v>3.8074089</v>
      </c>
      <c r="AR313" s="11">
        <v>3.8052866999999999</v>
      </c>
      <c r="AS313" s="11">
        <v>3.8036384999999999</v>
      </c>
      <c r="AT313" s="11">
        <v>3.8024513</v>
      </c>
      <c r="AU313" s="11">
        <v>3.8017121999999999</v>
      </c>
      <c r="AV313" s="11">
        <v>3.8014079999999999</v>
      </c>
      <c r="AW313" s="11">
        <v>3.8015259000000001</v>
      </c>
      <c r="AX313" s="11">
        <v>3.8020527</v>
      </c>
      <c r="AY313" s="11">
        <v>3.8029753999999998</v>
      </c>
      <c r="AZ313" s="11">
        <v>3.8042810999999999</v>
      </c>
      <c r="BA313" s="11">
        <v>3.8059574999999999</v>
      </c>
      <c r="BB313" s="11">
        <v>3.8079972</v>
      </c>
      <c r="BC313" s="11">
        <v>3.8103940000000001</v>
      </c>
      <c r="BD313" s="11">
        <v>3.8131420999999999</v>
      </c>
      <c r="BE313" s="11">
        <v>3.8162356000000002</v>
      </c>
      <c r="BF313" s="11">
        <v>3.8196682000000002</v>
      </c>
      <c r="BG313" s="11">
        <v>3.8234341999999999</v>
      </c>
      <c r="BH313" s="11">
        <v>3.8275275</v>
      </c>
      <c r="BI313" s="11">
        <v>3.8319421</v>
      </c>
      <c r="BJ313" s="11">
        <v>3.8366720000000001</v>
      </c>
      <c r="BK313" s="11">
        <v>3.8417113999999999</v>
      </c>
      <c r="BL313" s="11">
        <v>3.847054</v>
      </c>
      <c r="BM313" s="11">
        <v>3.8848766000000001</v>
      </c>
      <c r="BN313" s="11">
        <v>3.9304611</v>
      </c>
    </row>
    <row r="314" spans="1:66" x14ac:dyDescent="0.25">
      <c r="A314" s="5">
        <f t="shared" si="4"/>
        <v>45720</v>
      </c>
      <c r="B314" t="s">
        <v>1137</v>
      </c>
      <c r="C314" s="3">
        <v>4.5</v>
      </c>
      <c r="D314" s="3">
        <v>4.4550999999999998</v>
      </c>
      <c r="E314" s="11">
        <v>4.4415946000000002</v>
      </c>
      <c r="F314" s="11">
        <v>4.3611956000000003</v>
      </c>
      <c r="G314" s="11">
        <v>4.2711778000000002</v>
      </c>
      <c r="H314" s="11">
        <v>4.1885672999999999</v>
      </c>
      <c r="I314" s="11">
        <v>4.1154542000000003</v>
      </c>
      <c r="J314" s="11">
        <v>4.0511840000000001</v>
      </c>
      <c r="K314" s="11">
        <v>3.9966813000000001</v>
      </c>
      <c r="L314" s="11">
        <v>3.9525277999999999</v>
      </c>
      <c r="M314" s="11">
        <v>3.9192847999999998</v>
      </c>
      <c r="N314" s="11">
        <v>3.8964842000000002</v>
      </c>
      <c r="O314" s="11">
        <v>3.8825780000000001</v>
      </c>
      <c r="P314" s="11">
        <v>3.8756257000000001</v>
      </c>
      <c r="Q314" s="11">
        <v>3.8722696999999999</v>
      </c>
      <c r="R314" s="11">
        <v>3.8710502999999998</v>
      </c>
      <c r="S314" s="11">
        <v>3.8711524000000002</v>
      </c>
      <c r="T314" s="11">
        <v>3.8717606999999998</v>
      </c>
      <c r="U314" s="11">
        <v>3.8720602</v>
      </c>
      <c r="V314" s="11">
        <v>3.8712357000000002</v>
      </c>
      <c r="W314" s="11">
        <v>3.8686389000000001</v>
      </c>
      <c r="X314" s="11">
        <v>3.8643955000000001</v>
      </c>
      <c r="Y314" s="11">
        <v>3.8588558000000002</v>
      </c>
      <c r="Z314" s="11">
        <v>3.8523698</v>
      </c>
      <c r="AA314" s="11">
        <v>3.8452875</v>
      </c>
      <c r="AB314" s="11">
        <v>3.8379591999999998</v>
      </c>
      <c r="AC314" s="11">
        <v>3.8306847999999998</v>
      </c>
      <c r="AD314" s="11">
        <v>3.8235633</v>
      </c>
      <c r="AE314" s="11">
        <v>3.8166441</v>
      </c>
      <c r="AF314" s="11">
        <v>3.8099761000000001</v>
      </c>
      <c r="AG314" s="11">
        <v>3.8036083000000001</v>
      </c>
      <c r="AH314" s="11">
        <v>3.7975899000000002</v>
      </c>
      <c r="AI314" s="11">
        <v>3.7919698999999998</v>
      </c>
      <c r="AJ314" s="11">
        <v>3.7867972999999999</v>
      </c>
      <c r="AK314" s="11">
        <v>3.7821212000000002</v>
      </c>
      <c r="AL314" s="11">
        <v>3.7779907000000001</v>
      </c>
      <c r="AM314" s="11">
        <v>3.7744548</v>
      </c>
      <c r="AN314" s="11">
        <v>3.7715626000000002</v>
      </c>
      <c r="AO314" s="11">
        <v>3.7693531999999998</v>
      </c>
      <c r="AP314" s="11">
        <v>3.7678126000000001</v>
      </c>
      <c r="AQ314" s="11">
        <v>3.7669090000000001</v>
      </c>
      <c r="AR314" s="11">
        <v>3.7666105000000001</v>
      </c>
      <c r="AS314" s="11">
        <v>3.7668849999999998</v>
      </c>
      <c r="AT314" s="11">
        <v>3.7677008000000001</v>
      </c>
      <c r="AU314" s="11">
        <v>3.7690260000000002</v>
      </c>
      <c r="AV314" s="11">
        <v>3.7708287</v>
      </c>
      <c r="AW314" s="11">
        <v>3.7730769</v>
      </c>
      <c r="AX314" s="11">
        <v>3.7757388000000001</v>
      </c>
      <c r="AY314" s="11">
        <v>3.7787825000000002</v>
      </c>
      <c r="AZ314" s="11">
        <v>3.7821760000000002</v>
      </c>
      <c r="BA314" s="11">
        <v>3.7858903000000002</v>
      </c>
      <c r="BB314" s="11">
        <v>3.7899091999999999</v>
      </c>
      <c r="BC314" s="11">
        <v>3.7942206000000001</v>
      </c>
      <c r="BD314" s="11">
        <v>3.7988124999999999</v>
      </c>
      <c r="BE314" s="11">
        <v>3.8036728000000002</v>
      </c>
      <c r="BF314" s="11">
        <v>3.8087894000000002</v>
      </c>
      <c r="BG314" s="11">
        <v>3.8141503000000001</v>
      </c>
      <c r="BH314" s="11">
        <v>3.8197434000000001</v>
      </c>
      <c r="BI314" s="11">
        <v>3.8255566000000001</v>
      </c>
      <c r="BJ314" s="11">
        <v>3.8315777999999998</v>
      </c>
      <c r="BK314" s="11">
        <v>3.8377949999999998</v>
      </c>
      <c r="BL314" s="11">
        <v>3.8441961</v>
      </c>
      <c r="BM314" s="11">
        <v>3.8860019000000001</v>
      </c>
      <c r="BN314" s="11">
        <v>3.9326793000000002</v>
      </c>
    </row>
    <row r="315" spans="1:66" x14ac:dyDescent="0.25">
      <c r="A315" s="5">
        <f t="shared" si="4"/>
        <v>45721</v>
      </c>
      <c r="B315" t="s">
        <v>1138</v>
      </c>
      <c r="C315" s="3">
        <v>4.5</v>
      </c>
      <c r="D315" s="3">
        <v>4.4550000000000001</v>
      </c>
      <c r="E315" s="11">
        <v>4.4465266000000003</v>
      </c>
      <c r="F315" s="11">
        <v>4.3696171000000001</v>
      </c>
      <c r="G315" s="11">
        <v>4.2858850999999998</v>
      </c>
      <c r="H315" s="11">
        <v>4.2090962999999997</v>
      </c>
      <c r="I315" s="11">
        <v>4.1413666999999998</v>
      </c>
      <c r="J315" s="11">
        <v>4.083107</v>
      </c>
      <c r="K315" s="11">
        <v>4.0356271000000001</v>
      </c>
      <c r="L315" s="11">
        <v>3.9995957</v>
      </c>
      <c r="M315" s="11">
        <v>3.9754233999999999</v>
      </c>
      <c r="N315" s="11">
        <v>3.9623547000000001</v>
      </c>
      <c r="O315" s="11">
        <v>3.9585811999999998</v>
      </c>
      <c r="P315" s="11">
        <v>3.9616921999999999</v>
      </c>
      <c r="Q315" s="11">
        <v>3.9677877000000001</v>
      </c>
      <c r="R315" s="11">
        <v>3.9752485000000002</v>
      </c>
      <c r="S315" s="11">
        <v>3.9832032000000002</v>
      </c>
      <c r="T315" s="11">
        <v>3.9907805000000001</v>
      </c>
      <c r="U315" s="11">
        <v>3.9971093999999998</v>
      </c>
      <c r="V315" s="11">
        <v>4.0013185</v>
      </c>
      <c r="W315" s="11">
        <v>4.0027014999999997</v>
      </c>
      <c r="X315" s="11">
        <v>4.0014854</v>
      </c>
      <c r="Y315" s="11">
        <v>3.9982258000000002</v>
      </c>
      <c r="Z315" s="11">
        <v>3.9934783</v>
      </c>
      <c r="AA315" s="11">
        <v>3.9877988000000002</v>
      </c>
      <c r="AB315" s="11">
        <v>3.9817431000000001</v>
      </c>
      <c r="AC315" s="11">
        <v>3.9757802999999998</v>
      </c>
      <c r="AD315" s="11">
        <v>3.9700332999999999</v>
      </c>
      <c r="AE315" s="11">
        <v>3.9645386999999999</v>
      </c>
      <c r="AF315" s="11">
        <v>3.9593327</v>
      </c>
      <c r="AG315" s="11">
        <v>3.9544514999999998</v>
      </c>
      <c r="AH315" s="11">
        <v>3.9499316000000002</v>
      </c>
      <c r="AI315" s="11">
        <v>3.9458093999999999</v>
      </c>
      <c r="AJ315" s="11">
        <v>3.9421211</v>
      </c>
      <c r="AK315" s="11">
        <v>3.9389031999999999</v>
      </c>
      <c r="AL315" s="11">
        <v>3.9361920000000001</v>
      </c>
      <c r="AM315" s="11">
        <v>3.9340237999999998</v>
      </c>
      <c r="AN315" s="11">
        <v>3.9324349000000001</v>
      </c>
      <c r="AO315" s="11">
        <v>3.9314518999999999</v>
      </c>
      <c r="AP315" s="11">
        <v>3.9310529999999999</v>
      </c>
      <c r="AQ315" s="11">
        <v>3.9312016999999999</v>
      </c>
      <c r="AR315" s="11">
        <v>3.9318616999999998</v>
      </c>
      <c r="AS315" s="11">
        <v>3.9329964999999998</v>
      </c>
      <c r="AT315" s="11">
        <v>3.9345696000000001</v>
      </c>
      <c r="AU315" s="11">
        <v>3.9365448000000001</v>
      </c>
      <c r="AV315" s="11">
        <v>3.9388855</v>
      </c>
      <c r="AW315" s="11">
        <v>3.9415551999999998</v>
      </c>
      <c r="AX315" s="11">
        <v>3.9445177</v>
      </c>
      <c r="AY315" s="11">
        <v>3.9477365</v>
      </c>
      <c r="AZ315" s="11">
        <v>3.9511750999999999</v>
      </c>
      <c r="BA315" s="11">
        <v>3.9548022999999999</v>
      </c>
      <c r="BB315" s="11">
        <v>3.9586103000000001</v>
      </c>
      <c r="BC315" s="11">
        <v>3.9625971999999998</v>
      </c>
      <c r="BD315" s="11">
        <v>3.9667615000000001</v>
      </c>
      <c r="BE315" s="11">
        <v>3.9711015999999999</v>
      </c>
      <c r="BF315" s="11">
        <v>3.9756159000000002</v>
      </c>
      <c r="BG315" s="11">
        <v>3.9803025999999999</v>
      </c>
      <c r="BH315" s="11">
        <v>3.9851603</v>
      </c>
      <c r="BI315" s="11">
        <v>3.9901871999999998</v>
      </c>
      <c r="BJ315" s="11">
        <v>3.9953818000000001</v>
      </c>
      <c r="BK315" s="11">
        <v>4.0007424</v>
      </c>
      <c r="BL315" s="11">
        <v>4.0062673999999996</v>
      </c>
      <c r="BM315" s="11">
        <v>4.0427046000000004</v>
      </c>
      <c r="BN315" s="11">
        <v>4.0842025</v>
      </c>
    </row>
    <row r="316" spans="1:66" x14ac:dyDescent="0.25">
      <c r="A316" s="5">
        <f t="shared" si="4"/>
        <v>45722</v>
      </c>
      <c r="B316" t="s">
        <v>1139</v>
      </c>
      <c r="C316" s="3">
        <v>4.5</v>
      </c>
      <c r="D316" s="3">
        <v>4.4557000000000002</v>
      </c>
      <c r="E316" s="11">
        <v>4.4467328000000004</v>
      </c>
      <c r="F316" s="11">
        <v>4.3658809999999999</v>
      </c>
      <c r="G316" s="11">
        <v>4.2788618999999999</v>
      </c>
      <c r="H316" s="11">
        <v>4.2024214999999998</v>
      </c>
      <c r="I316" s="11">
        <v>4.1370563000000002</v>
      </c>
      <c r="J316" s="11">
        <v>4.0809186999999998</v>
      </c>
      <c r="K316" s="11">
        <v>4.0336996000000003</v>
      </c>
      <c r="L316" s="11">
        <v>3.9956752</v>
      </c>
      <c r="M316" s="11">
        <v>3.9669270999999999</v>
      </c>
      <c r="N316" s="11">
        <v>3.9473562000000002</v>
      </c>
      <c r="O316" s="11">
        <v>3.9357745999999998</v>
      </c>
      <c r="P316" s="11">
        <v>3.9307631999999999</v>
      </c>
      <c r="Q316" s="11">
        <v>3.9300820000000001</v>
      </c>
      <c r="R316" s="11">
        <v>3.9323899999999998</v>
      </c>
      <c r="S316" s="11">
        <v>3.9366724999999998</v>
      </c>
      <c r="T316" s="11">
        <v>3.9419146999999999</v>
      </c>
      <c r="U316" s="11">
        <v>3.9471015999999999</v>
      </c>
      <c r="V316" s="11">
        <v>3.9512184000000001</v>
      </c>
      <c r="W316" s="11">
        <v>3.9534294999999999</v>
      </c>
      <c r="X316" s="11">
        <v>3.9538175999999998</v>
      </c>
      <c r="Y316" s="11">
        <v>3.9527583000000002</v>
      </c>
      <c r="Z316" s="11">
        <v>3.9506279000000002</v>
      </c>
      <c r="AA316" s="11">
        <v>3.9478021000000001</v>
      </c>
      <c r="AB316" s="11">
        <v>3.9446569999999999</v>
      </c>
      <c r="AC316" s="11">
        <v>3.9415211000000001</v>
      </c>
      <c r="AD316" s="11">
        <v>3.9384907999999998</v>
      </c>
      <c r="AE316" s="11">
        <v>3.9355921</v>
      </c>
      <c r="AF316" s="11">
        <v>3.9328511000000002</v>
      </c>
      <c r="AG316" s="11">
        <v>3.9302934999999999</v>
      </c>
      <c r="AH316" s="11">
        <v>3.9279454</v>
      </c>
      <c r="AI316" s="11">
        <v>3.9258327</v>
      </c>
      <c r="AJ316" s="11">
        <v>3.9239814000000002</v>
      </c>
      <c r="AK316" s="11">
        <v>3.9224174999999999</v>
      </c>
      <c r="AL316" s="11">
        <v>3.9211668</v>
      </c>
      <c r="AM316" s="11">
        <v>3.9202553999999998</v>
      </c>
      <c r="AN316" s="11">
        <v>3.9197090999999999</v>
      </c>
      <c r="AO316" s="11">
        <v>3.9195468</v>
      </c>
      <c r="AP316" s="11">
        <v>3.9197552</v>
      </c>
      <c r="AQ316" s="11">
        <v>3.9203122000000001</v>
      </c>
      <c r="AR316" s="11">
        <v>3.9211960000000001</v>
      </c>
      <c r="AS316" s="11">
        <v>3.9223845000000002</v>
      </c>
      <c r="AT316" s="11">
        <v>3.9238556</v>
      </c>
      <c r="AU316" s="11">
        <v>3.9255873999999999</v>
      </c>
      <c r="AV316" s="11">
        <v>3.9275578000000002</v>
      </c>
      <c r="AW316" s="11">
        <v>3.9297449000000002</v>
      </c>
      <c r="AX316" s="11">
        <v>3.9321266000000001</v>
      </c>
      <c r="AY316" s="11">
        <v>3.9346809999999999</v>
      </c>
      <c r="AZ316" s="11">
        <v>3.9373860000000001</v>
      </c>
      <c r="BA316" s="11">
        <v>3.9402237000000002</v>
      </c>
      <c r="BB316" s="11">
        <v>3.9431949999999998</v>
      </c>
      <c r="BC316" s="11">
        <v>3.9463054999999998</v>
      </c>
      <c r="BD316" s="11">
        <v>3.9495610999999999</v>
      </c>
      <c r="BE316" s="11">
        <v>3.9529676999999999</v>
      </c>
      <c r="BF316" s="11">
        <v>3.9565309000000002</v>
      </c>
      <c r="BG316" s="11">
        <v>3.9602564999999998</v>
      </c>
      <c r="BH316" s="11">
        <v>3.9641505000000001</v>
      </c>
      <c r="BI316" s="11">
        <v>3.9682184999999999</v>
      </c>
      <c r="BJ316" s="11">
        <v>3.9724664000000001</v>
      </c>
      <c r="BK316" s="11">
        <v>3.9769000000000001</v>
      </c>
      <c r="BL316" s="11">
        <v>3.981525</v>
      </c>
      <c r="BM316" s="11">
        <v>4.0133000000000001</v>
      </c>
      <c r="BN316" s="11">
        <v>4.0514837999999997</v>
      </c>
    </row>
    <row r="317" spans="1:66" x14ac:dyDescent="0.25">
      <c r="A317" s="5">
        <f t="shared" si="4"/>
        <v>45723</v>
      </c>
      <c r="B317" t="s">
        <v>1140</v>
      </c>
      <c r="C317" s="3">
        <v>4.5</v>
      </c>
      <c r="D317" s="3">
        <v>4.4547999999999996</v>
      </c>
      <c r="E317" s="11">
        <v>4.4428799999999997</v>
      </c>
      <c r="F317" s="11">
        <v>4.3566151</v>
      </c>
      <c r="G317" s="11">
        <v>4.2638777000000001</v>
      </c>
      <c r="H317" s="11">
        <v>4.1820019000000004</v>
      </c>
      <c r="I317" s="11">
        <v>4.1121264999999996</v>
      </c>
      <c r="J317" s="11">
        <v>4.0527025999999999</v>
      </c>
      <c r="K317" s="11">
        <v>4.0035401000000004</v>
      </c>
      <c r="L317" s="11">
        <v>3.9645991</v>
      </c>
      <c r="M317" s="11">
        <v>3.9357896999999999</v>
      </c>
      <c r="N317" s="11">
        <v>3.9167174999999999</v>
      </c>
      <c r="O317" s="11">
        <v>3.9060356999999999</v>
      </c>
      <c r="P317" s="11">
        <v>3.9016997</v>
      </c>
      <c r="Q317" s="11">
        <v>3.9005044999999998</v>
      </c>
      <c r="R317" s="11">
        <v>3.9010546000000001</v>
      </c>
      <c r="S317" s="11">
        <v>3.9026922000000002</v>
      </c>
      <c r="T317" s="11">
        <v>3.9047594999999999</v>
      </c>
      <c r="U317" s="11">
        <v>3.9065987999999998</v>
      </c>
      <c r="V317" s="11">
        <v>3.9075524000000001</v>
      </c>
      <c r="W317" s="11">
        <v>3.9071020999999999</v>
      </c>
      <c r="X317" s="11">
        <v>3.9053779</v>
      </c>
      <c r="Y317" s="11">
        <v>3.9026977</v>
      </c>
      <c r="Z317" s="11">
        <v>3.8993791</v>
      </c>
      <c r="AA317" s="11">
        <v>3.8957399000000001</v>
      </c>
      <c r="AB317" s="11">
        <v>3.8920979</v>
      </c>
      <c r="AC317" s="11">
        <v>3.8887228</v>
      </c>
      <c r="AD317" s="11">
        <v>3.8856719000000002</v>
      </c>
      <c r="AE317" s="11">
        <v>3.8829444</v>
      </c>
      <c r="AF317" s="11">
        <v>3.8805390000000002</v>
      </c>
      <c r="AG317" s="11">
        <v>3.8784546999999998</v>
      </c>
      <c r="AH317" s="11">
        <v>3.8766905</v>
      </c>
      <c r="AI317" s="11">
        <v>3.8752450999999999</v>
      </c>
      <c r="AJ317" s="11">
        <v>3.8741175999999999</v>
      </c>
      <c r="AK317" s="11">
        <v>3.8733069000000002</v>
      </c>
      <c r="AL317" s="11">
        <v>3.8728118999999999</v>
      </c>
      <c r="AM317" s="11">
        <v>3.8726314999999998</v>
      </c>
      <c r="AN317" s="11">
        <v>3.8727646</v>
      </c>
      <c r="AO317" s="11">
        <v>3.8732084000000002</v>
      </c>
      <c r="AP317" s="11">
        <v>3.8739526999999998</v>
      </c>
      <c r="AQ317" s="11">
        <v>3.8749851999999998</v>
      </c>
      <c r="AR317" s="11">
        <v>3.8762932999999999</v>
      </c>
      <c r="AS317" s="11">
        <v>3.8778649000000001</v>
      </c>
      <c r="AT317" s="11">
        <v>3.8796875000000002</v>
      </c>
      <c r="AU317" s="11">
        <v>3.8817488999999998</v>
      </c>
      <c r="AV317" s="11">
        <v>3.8840366</v>
      </c>
      <c r="AW317" s="11">
        <v>3.8865381999999999</v>
      </c>
      <c r="AX317" s="11">
        <v>3.8892414999999998</v>
      </c>
      <c r="AY317" s="11">
        <v>3.8921340999999998</v>
      </c>
      <c r="AZ317" s="11">
        <v>3.8952035999999999</v>
      </c>
      <c r="BA317" s="11">
        <v>3.8984402</v>
      </c>
      <c r="BB317" s="11">
        <v>3.9018448000000001</v>
      </c>
      <c r="BC317" s="11">
        <v>3.9054213</v>
      </c>
      <c r="BD317" s="11">
        <v>3.9091738999999999</v>
      </c>
      <c r="BE317" s="11">
        <v>3.9131065</v>
      </c>
      <c r="BF317" s="11">
        <v>3.9172229999999999</v>
      </c>
      <c r="BG317" s="11">
        <v>3.9215274999999998</v>
      </c>
      <c r="BH317" s="11">
        <v>3.926024</v>
      </c>
      <c r="BI317" s="11">
        <v>3.9307162999999998</v>
      </c>
      <c r="BJ317" s="11">
        <v>3.9356084999999998</v>
      </c>
      <c r="BK317" s="11">
        <v>3.9407046999999999</v>
      </c>
      <c r="BL317" s="11">
        <v>3.9460087000000001</v>
      </c>
      <c r="BM317" s="11">
        <v>3.9821122</v>
      </c>
      <c r="BN317" s="11">
        <v>4.0248284999999999</v>
      </c>
    </row>
    <row r="318" spans="1:66" x14ac:dyDescent="0.25">
      <c r="A318" s="5">
        <f t="shared" si="4"/>
        <v>45726</v>
      </c>
      <c r="B318" t="s">
        <v>1141</v>
      </c>
      <c r="C318" s="3">
        <v>4.5</v>
      </c>
      <c r="D318" s="3">
        <v>4.4546999999999999</v>
      </c>
      <c r="E318" s="11">
        <v>4.4343988999999997</v>
      </c>
      <c r="F318" s="11">
        <v>4.3491929000000003</v>
      </c>
      <c r="G318" s="11">
        <v>4.2589364999999999</v>
      </c>
      <c r="H318" s="11">
        <v>4.1775450999999997</v>
      </c>
      <c r="I318" s="11">
        <v>4.1056784999999998</v>
      </c>
      <c r="J318" s="11">
        <v>4.0424386999999999</v>
      </c>
      <c r="K318" s="11">
        <v>3.9888639000000001</v>
      </c>
      <c r="L318" s="11">
        <v>3.9461173</v>
      </c>
      <c r="M318" s="11">
        <v>3.9150516</v>
      </c>
      <c r="N318" s="11">
        <v>3.8952460000000002</v>
      </c>
      <c r="O318" s="11">
        <v>3.8851738999999998</v>
      </c>
      <c r="P318" s="11">
        <v>3.8825984999999998</v>
      </c>
      <c r="Q318" s="11">
        <v>3.8839039</v>
      </c>
      <c r="R318" s="11">
        <v>3.8875242999999999</v>
      </c>
      <c r="S318" s="11">
        <v>3.8925657999999999</v>
      </c>
      <c r="T318" s="11">
        <v>3.8981344</v>
      </c>
      <c r="U318" s="11">
        <v>3.9033364000000002</v>
      </c>
      <c r="V318" s="11">
        <v>3.9072776999999999</v>
      </c>
      <c r="W318" s="11">
        <v>3.9092470000000001</v>
      </c>
      <c r="X318" s="11">
        <v>3.9093795999999998</v>
      </c>
      <c r="Y318" s="11">
        <v>3.9080560000000002</v>
      </c>
      <c r="Z318" s="11">
        <v>3.9056568</v>
      </c>
      <c r="AA318" s="11">
        <v>3.9025626999999998</v>
      </c>
      <c r="AB318" s="11">
        <v>3.8991543000000002</v>
      </c>
      <c r="AC318" s="11">
        <v>3.8957535000000001</v>
      </c>
      <c r="AD318" s="11">
        <v>3.8924468000000001</v>
      </c>
      <c r="AE318" s="11">
        <v>3.8892625000000001</v>
      </c>
      <c r="AF318" s="11">
        <v>3.8862283999999998</v>
      </c>
      <c r="AG318" s="11">
        <v>3.8833725000000001</v>
      </c>
      <c r="AH318" s="11">
        <v>3.8807228</v>
      </c>
      <c r="AI318" s="11">
        <v>3.8783072999999999</v>
      </c>
      <c r="AJ318" s="11">
        <v>3.8761540000000001</v>
      </c>
      <c r="AK318" s="11">
        <v>3.8742907999999998</v>
      </c>
      <c r="AL318" s="11">
        <v>3.8727458000000001</v>
      </c>
      <c r="AM318" s="11">
        <v>3.8715468999999998</v>
      </c>
      <c r="AN318" s="11">
        <v>3.8707220000000002</v>
      </c>
      <c r="AO318" s="11">
        <v>3.8702936999999999</v>
      </c>
      <c r="AP318" s="11">
        <v>3.8702595</v>
      </c>
      <c r="AQ318" s="11">
        <v>3.8706101999999998</v>
      </c>
      <c r="AR318" s="11">
        <v>3.8713367000000001</v>
      </c>
      <c r="AS318" s="11">
        <v>3.8724297000000001</v>
      </c>
      <c r="AT318" s="11">
        <v>3.8738801999999999</v>
      </c>
      <c r="AU318" s="11">
        <v>3.8756788000000002</v>
      </c>
      <c r="AV318" s="11">
        <v>3.8778165000000002</v>
      </c>
      <c r="AW318" s="11">
        <v>3.8802840999999999</v>
      </c>
      <c r="AX318" s="11">
        <v>3.8830722</v>
      </c>
      <c r="AY318" s="11">
        <v>3.8861718999999999</v>
      </c>
      <c r="AZ318" s="11">
        <v>3.8895738999999998</v>
      </c>
      <c r="BA318" s="11">
        <v>3.8932696999999998</v>
      </c>
      <c r="BB318" s="11">
        <v>3.8972547999999998</v>
      </c>
      <c r="BC318" s="11">
        <v>3.9015257999999999</v>
      </c>
      <c r="BD318" s="11">
        <v>3.9060795000000001</v>
      </c>
      <c r="BE318" s="11">
        <v>3.9109126000000001</v>
      </c>
      <c r="BF318" s="11">
        <v>3.9160218000000002</v>
      </c>
      <c r="BG318" s="11">
        <v>3.9214036999999999</v>
      </c>
      <c r="BH318" s="11">
        <v>3.9270553000000001</v>
      </c>
      <c r="BI318" s="11">
        <v>3.9329730000000001</v>
      </c>
      <c r="BJ318" s="11">
        <v>3.9391536999999999</v>
      </c>
      <c r="BK318" s="11">
        <v>3.9455941000000001</v>
      </c>
      <c r="BL318" s="11">
        <v>3.9522906999999998</v>
      </c>
      <c r="BM318" s="11">
        <v>3.9973149000000001</v>
      </c>
      <c r="BN318" s="11">
        <v>4.0485579999999999</v>
      </c>
    </row>
    <row r="319" spans="1:66" x14ac:dyDescent="0.25">
      <c r="A319" s="5">
        <f t="shared" si="4"/>
        <v>45727</v>
      </c>
      <c r="B319" t="s">
        <v>1142</v>
      </c>
      <c r="C319" s="3">
        <v>4.5</v>
      </c>
      <c r="D319" s="3">
        <v>4.4546000000000001</v>
      </c>
      <c r="E319" s="11">
        <v>4.4349667000000004</v>
      </c>
      <c r="F319" s="11">
        <v>4.3458195000000002</v>
      </c>
      <c r="G319" s="11">
        <v>4.2532272999999998</v>
      </c>
      <c r="H319" s="11">
        <v>4.1698776999999998</v>
      </c>
      <c r="I319" s="11">
        <v>4.0956272</v>
      </c>
      <c r="J319" s="11">
        <v>4.0298238</v>
      </c>
      <c r="K319" s="11">
        <v>3.9739146000000001</v>
      </c>
      <c r="L319" s="11">
        <v>3.9290376999999999</v>
      </c>
      <c r="M319" s="11">
        <v>3.8961334000000001</v>
      </c>
      <c r="N319" s="11">
        <v>3.8748019</v>
      </c>
      <c r="O319" s="11">
        <v>3.8633993000000002</v>
      </c>
      <c r="P319" s="11">
        <v>3.8598628000000001</v>
      </c>
      <c r="Q319" s="11">
        <v>3.8606430999999999</v>
      </c>
      <c r="R319" s="11">
        <v>3.8641435</v>
      </c>
      <c r="S319" s="11">
        <v>3.8694335</v>
      </c>
      <c r="T319" s="11">
        <v>3.8755826999999998</v>
      </c>
      <c r="U319" s="11">
        <v>3.8816606999999999</v>
      </c>
      <c r="V319" s="11">
        <v>3.8867368999999998</v>
      </c>
      <c r="W319" s="11">
        <v>3.8900594000000002</v>
      </c>
      <c r="X319" s="11">
        <v>3.8917054000000002</v>
      </c>
      <c r="Y319" s="11">
        <v>3.8919920000000001</v>
      </c>
      <c r="Z319" s="11">
        <v>3.8912361999999998</v>
      </c>
      <c r="AA319" s="11">
        <v>3.8897553999999999</v>
      </c>
      <c r="AB319" s="11">
        <v>3.8878666000000002</v>
      </c>
      <c r="AC319" s="11">
        <v>3.8858434000000002</v>
      </c>
      <c r="AD319" s="11">
        <v>3.8837849000000002</v>
      </c>
      <c r="AE319" s="11">
        <v>3.8817465000000002</v>
      </c>
      <c r="AF319" s="11">
        <v>3.8797834999999998</v>
      </c>
      <c r="AG319" s="11">
        <v>3.8779515</v>
      </c>
      <c r="AH319" s="11">
        <v>3.8763057999999999</v>
      </c>
      <c r="AI319" s="11">
        <v>3.8749018999999998</v>
      </c>
      <c r="AJ319" s="11">
        <v>3.8737952</v>
      </c>
      <c r="AK319" s="11">
        <v>3.8730411</v>
      </c>
      <c r="AL319" s="11">
        <v>3.8726950000000002</v>
      </c>
      <c r="AM319" s="11">
        <v>3.8728123999999999</v>
      </c>
      <c r="AN319" s="11">
        <v>3.8734487</v>
      </c>
      <c r="AO319" s="11">
        <v>3.8746494</v>
      </c>
      <c r="AP319" s="11">
        <v>3.8764061999999999</v>
      </c>
      <c r="AQ319" s="11">
        <v>3.8786931</v>
      </c>
      <c r="AR319" s="11">
        <v>3.8814837</v>
      </c>
      <c r="AS319" s="11">
        <v>3.8847521</v>
      </c>
      <c r="AT319" s="11">
        <v>3.8884718999999999</v>
      </c>
      <c r="AU319" s="11">
        <v>3.892617</v>
      </c>
      <c r="AV319" s="11">
        <v>3.8971613000000001</v>
      </c>
      <c r="AW319" s="11">
        <v>3.9020785</v>
      </c>
      <c r="AX319" s="11">
        <v>3.9073424999999999</v>
      </c>
      <c r="AY319" s="11">
        <v>3.9129271999999999</v>
      </c>
      <c r="AZ319" s="11">
        <v>3.9188063</v>
      </c>
      <c r="BA319" s="11">
        <v>3.9249556000000001</v>
      </c>
      <c r="BB319" s="11">
        <v>3.9313604999999998</v>
      </c>
      <c r="BC319" s="11">
        <v>3.9380093999999999</v>
      </c>
      <c r="BD319" s="11">
        <v>3.9448903999999998</v>
      </c>
      <c r="BE319" s="11">
        <v>3.9519921</v>
      </c>
      <c r="BF319" s="11">
        <v>3.9593026</v>
      </c>
      <c r="BG319" s="11">
        <v>3.9668103000000001</v>
      </c>
      <c r="BH319" s="11">
        <v>3.9745035</v>
      </c>
      <c r="BI319" s="11">
        <v>3.9823704000000002</v>
      </c>
      <c r="BJ319" s="11">
        <v>3.9903993999999998</v>
      </c>
      <c r="BK319" s="11">
        <v>3.9985789</v>
      </c>
      <c r="BL319" s="11">
        <v>4.0068970999999998</v>
      </c>
      <c r="BM319" s="11">
        <v>4.0592389000000004</v>
      </c>
      <c r="BN319" s="11">
        <v>4.1146858999999996</v>
      </c>
    </row>
    <row r="320" spans="1:66" x14ac:dyDescent="0.25">
      <c r="A320" s="5">
        <f t="shared" si="4"/>
        <v>45728</v>
      </c>
      <c r="B320" t="s">
        <v>1143</v>
      </c>
      <c r="C320" s="3">
        <v>4.5</v>
      </c>
      <c r="D320" s="3">
        <v>4.4545000000000003</v>
      </c>
      <c r="E320" s="11">
        <v>4.4350490000000002</v>
      </c>
      <c r="F320" s="11">
        <v>4.3446036000000001</v>
      </c>
      <c r="G320" s="11">
        <v>4.2538407999999999</v>
      </c>
      <c r="H320" s="11">
        <v>4.1748038000000003</v>
      </c>
      <c r="I320" s="11">
        <v>4.1067498000000002</v>
      </c>
      <c r="J320" s="11">
        <v>4.0481977000000002</v>
      </c>
      <c r="K320" s="11">
        <v>4.0000724999999999</v>
      </c>
      <c r="L320" s="11">
        <v>3.9632782999999998</v>
      </c>
      <c r="M320" s="11">
        <v>3.9384434000000001</v>
      </c>
      <c r="N320" s="11">
        <v>3.9248644000000001</v>
      </c>
      <c r="O320" s="11">
        <v>3.9207185999999998</v>
      </c>
      <c r="P320" s="11">
        <v>3.9235939000000002</v>
      </c>
      <c r="Q320" s="11">
        <v>3.9296324</v>
      </c>
      <c r="R320" s="11">
        <v>3.9372307000000002</v>
      </c>
      <c r="S320" s="11">
        <v>3.9455227000000002</v>
      </c>
      <c r="T320" s="11">
        <v>3.9536424000000001</v>
      </c>
      <c r="U320" s="11">
        <v>3.9607239000000001</v>
      </c>
      <c r="V320" s="11">
        <v>3.9659013000000001</v>
      </c>
      <c r="W320" s="11">
        <v>3.9684686999999998</v>
      </c>
      <c r="X320" s="11">
        <v>3.9686275000000002</v>
      </c>
      <c r="Y320" s="11">
        <v>3.9668979000000002</v>
      </c>
      <c r="Z320" s="11">
        <v>3.9638008</v>
      </c>
      <c r="AA320" s="11">
        <v>3.9598567</v>
      </c>
      <c r="AB320" s="11">
        <v>3.9555864000000001</v>
      </c>
      <c r="AC320" s="11">
        <v>3.9514295000000002</v>
      </c>
      <c r="AD320" s="11">
        <v>3.9475022000000002</v>
      </c>
      <c r="AE320" s="11">
        <v>3.9438393</v>
      </c>
      <c r="AF320" s="11">
        <v>3.9404759999999999</v>
      </c>
      <c r="AG320" s="11">
        <v>3.9374471999999998</v>
      </c>
      <c r="AH320" s="11">
        <v>3.9347881</v>
      </c>
      <c r="AI320" s="11">
        <v>3.9325336000000002</v>
      </c>
      <c r="AJ320" s="11">
        <v>3.9307188000000002</v>
      </c>
      <c r="AK320" s="11">
        <v>3.9293786000000002</v>
      </c>
      <c r="AL320" s="11">
        <v>3.9285481999999998</v>
      </c>
      <c r="AM320" s="11">
        <v>3.9282626</v>
      </c>
      <c r="AN320" s="11">
        <v>3.9285568</v>
      </c>
      <c r="AO320" s="11">
        <v>3.9294563</v>
      </c>
      <c r="AP320" s="11">
        <v>3.9309400999999999</v>
      </c>
      <c r="AQ320" s="11">
        <v>3.9329733</v>
      </c>
      <c r="AR320" s="11">
        <v>3.9355205999999998</v>
      </c>
      <c r="AS320" s="11">
        <v>3.9385469999999998</v>
      </c>
      <c r="AT320" s="11">
        <v>3.9420174000000001</v>
      </c>
      <c r="AU320" s="11">
        <v>3.9458967999999999</v>
      </c>
      <c r="AV320" s="11">
        <v>3.9501499999999998</v>
      </c>
      <c r="AW320" s="11">
        <v>3.954742</v>
      </c>
      <c r="AX320" s="11">
        <v>3.9596376000000002</v>
      </c>
      <c r="AY320" s="11">
        <v>3.9648018999999999</v>
      </c>
      <c r="AZ320" s="11">
        <v>3.9701995999999999</v>
      </c>
      <c r="BA320" s="11">
        <v>3.9758002000000001</v>
      </c>
      <c r="BB320" s="11">
        <v>3.9815931</v>
      </c>
      <c r="BC320" s="11">
        <v>3.9875731000000001</v>
      </c>
      <c r="BD320" s="11">
        <v>3.9937347999999999</v>
      </c>
      <c r="BE320" s="11">
        <v>4.0000733999999998</v>
      </c>
      <c r="BF320" s="11">
        <v>4.0065833</v>
      </c>
      <c r="BG320" s="11">
        <v>4.0132595999999996</v>
      </c>
      <c r="BH320" s="11">
        <v>4.0200969999999998</v>
      </c>
      <c r="BI320" s="11">
        <v>4.0270902</v>
      </c>
      <c r="BJ320" s="11">
        <v>4.0342342000000002</v>
      </c>
      <c r="BK320" s="11">
        <v>4.0415238000000002</v>
      </c>
      <c r="BL320" s="11">
        <v>4.0489537000000002</v>
      </c>
      <c r="BM320" s="11">
        <v>4.0961911999999998</v>
      </c>
      <c r="BN320" s="11">
        <v>4.1471819999999999</v>
      </c>
    </row>
    <row r="321" spans="1:66" x14ac:dyDescent="0.25">
      <c r="A321" s="5">
        <f t="shared" si="4"/>
        <v>45729</v>
      </c>
      <c r="B321" t="s">
        <v>1144</v>
      </c>
      <c r="C321" s="3">
        <v>4.5</v>
      </c>
      <c r="D321" s="3">
        <v>4.4550000000000001</v>
      </c>
      <c r="E321" s="11">
        <v>4.4342439999999996</v>
      </c>
      <c r="F321" s="11">
        <v>4.3421415000000003</v>
      </c>
      <c r="G321" s="11">
        <v>4.2505233999999996</v>
      </c>
      <c r="H321" s="11">
        <v>4.1701389999999998</v>
      </c>
      <c r="I321" s="11">
        <v>4.0998849999999996</v>
      </c>
      <c r="J321" s="11">
        <v>4.0384558999999998</v>
      </c>
      <c r="K321" s="11">
        <v>3.9862815999999999</v>
      </c>
      <c r="L321" s="11">
        <v>3.9443571999999998</v>
      </c>
      <c r="M321" s="11">
        <v>3.9129746999999999</v>
      </c>
      <c r="N321" s="11">
        <v>3.8918675999999999</v>
      </c>
      <c r="O321" s="11">
        <v>3.8795421999999999</v>
      </c>
      <c r="P321" s="11">
        <v>3.8743311999999999</v>
      </c>
      <c r="Q321" s="11">
        <v>3.8737029999999999</v>
      </c>
      <c r="R321" s="11">
        <v>3.8762284</v>
      </c>
      <c r="S321" s="11">
        <v>3.8808661999999998</v>
      </c>
      <c r="T321" s="11">
        <v>3.8865751999999998</v>
      </c>
      <c r="U321" s="11">
        <v>3.8923144000000001</v>
      </c>
      <c r="V321" s="11">
        <v>3.8970425999999998</v>
      </c>
      <c r="W321" s="11">
        <v>3.8999044</v>
      </c>
      <c r="X321" s="11">
        <v>3.9009974000000001</v>
      </c>
      <c r="Y321" s="11">
        <v>3.9007228999999999</v>
      </c>
      <c r="Z321" s="11">
        <v>3.8994827999999999</v>
      </c>
      <c r="AA321" s="11">
        <v>3.8976787000000002</v>
      </c>
      <c r="AB321" s="11">
        <v>3.8957123</v>
      </c>
      <c r="AC321" s="11">
        <v>3.8939322000000001</v>
      </c>
      <c r="AD321" s="11">
        <v>3.8924283000000002</v>
      </c>
      <c r="AE321" s="11">
        <v>3.8912118000000002</v>
      </c>
      <c r="AF321" s="11">
        <v>3.8902937</v>
      </c>
      <c r="AG321" s="11">
        <v>3.8896850999999999</v>
      </c>
      <c r="AH321" s="11">
        <v>3.8893971999999999</v>
      </c>
      <c r="AI321" s="11">
        <v>3.8894411999999998</v>
      </c>
      <c r="AJ321" s="11">
        <v>3.8898280999999999</v>
      </c>
      <c r="AK321" s="11">
        <v>3.8905690000000002</v>
      </c>
      <c r="AL321" s="11">
        <v>3.8916751000000001</v>
      </c>
      <c r="AM321" s="11">
        <v>3.8931575</v>
      </c>
      <c r="AN321" s="11">
        <v>3.8950271999999999</v>
      </c>
      <c r="AO321" s="11">
        <v>3.8972899000000001</v>
      </c>
      <c r="AP321" s="11">
        <v>3.8999264</v>
      </c>
      <c r="AQ321" s="11">
        <v>3.9029104999999999</v>
      </c>
      <c r="AR321" s="11">
        <v>3.9062163000000001</v>
      </c>
      <c r="AS321" s="11">
        <v>3.9098177000000001</v>
      </c>
      <c r="AT321" s="11">
        <v>3.9136886999999998</v>
      </c>
      <c r="AU321" s="11">
        <v>3.9178031999999998</v>
      </c>
      <c r="AV321" s="11">
        <v>3.9221354000000002</v>
      </c>
      <c r="AW321" s="11">
        <v>3.9266589999999999</v>
      </c>
      <c r="AX321" s="11">
        <v>3.9313479999999998</v>
      </c>
      <c r="AY321" s="11">
        <v>3.9361765000000002</v>
      </c>
      <c r="AZ321" s="11">
        <v>3.9411184000000001</v>
      </c>
      <c r="BA321" s="11">
        <v>3.9461525000000002</v>
      </c>
      <c r="BB321" s="11">
        <v>3.9512787</v>
      </c>
      <c r="BC321" s="11">
        <v>3.9565028</v>
      </c>
      <c r="BD321" s="11">
        <v>3.9618305</v>
      </c>
      <c r="BE321" s="11">
        <v>3.9672676999999998</v>
      </c>
      <c r="BF321" s="11">
        <v>3.9728200999999999</v>
      </c>
      <c r="BG321" s="11">
        <v>3.9784934999999999</v>
      </c>
      <c r="BH321" s="11">
        <v>3.9842936</v>
      </c>
      <c r="BI321" s="11">
        <v>3.9902262999999998</v>
      </c>
      <c r="BJ321" s="11">
        <v>3.9962971999999999</v>
      </c>
      <c r="BK321" s="11">
        <v>4.0025123999999996</v>
      </c>
      <c r="BL321" s="11">
        <v>4.0088773</v>
      </c>
      <c r="BM321" s="11">
        <v>4.0502156999999999</v>
      </c>
      <c r="BN321" s="11">
        <v>4.0964517999999996</v>
      </c>
    </row>
    <row r="322" spans="1:66" x14ac:dyDescent="0.25">
      <c r="A322" s="5">
        <f t="shared" si="4"/>
        <v>45730</v>
      </c>
      <c r="B322" t="s">
        <v>1145</v>
      </c>
      <c r="C322" s="3">
        <v>4.5</v>
      </c>
      <c r="D322" s="3">
        <v>4.4549000000000003</v>
      </c>
      <c r="E322" s="11">
        <v>4.4330613000000003</v>
      </c>
      <c r="F322" s="11">
        <v>4.3456693</v>
      </c>
      <c r="G322" s="11">
        <v>4.2591865000000002</v>
      </c>
      <c r="H322" s="11">
        <v>4.1836697999999997</v>
      </c>
      <c r="I322" s="11">
        <v>4.1169244000000003</v>
      </c>
      <c r="J322" s="11">
        <v>4.0568834999999996</v>
      </c>
      <c r="K322" s="11">
        <v>4.0045592000000001</v>
      </c>
      <c r="L322" s="11">
        <v>3.9616292999999998</v>
      </c>
      <c r="M322" s="11">
        <v>3.9290717000000002</v>
      </c>
      <c r="N322" s="11">
        <v>3.9067069999999999</v>
      </c>
      <c r="O322" s="11">
        <v>3.8930367000000001</v>
      </c>
      <c r="P322" s="11">
        <v>3.8859083000000001</v>
      </c>
      <c r="Q322" s="11">
        <v>3.8822437999999999</v>
      </c>
      <c r="R322" s="11">
        <v>3.88076</v>
      </c>
      <c r="S322" s="11">
        <v>3.8808786</v>
      </c>
      <c r="T322" s="11">
        <v>3.8820214000000002</v>
      </c>
      <c r="U322" s="11">
        <v>3.8836103</v>
      </c>
      <c r="V322" s="11">
        <v>3.8850671000000001</v>
      </c>
      <c r="W322" s="11">
        <v>3.8859208000000001</v>
      </c>
      <c r="X322" s="11">
        <v>3.8861979999999998</v>
      </c>
      <c r="Y322" s="11">
        <v>3.886069</v>
      </c>
      <c r="Z322" s="11">
        <v>3.8857045000000001</v>
      </c>
      <c r="AA322" s="11">
        <v>3.8852750999999999</v>
      </c>
      <c r="AB322" s="11">
        <v>3.8849512000000002</v>
      </c>
      <c r="AC322" s="11">
        <v>3.8848761999999999</v>
      </c>
      <c r="AD322" s="11">
        <v>3.8850734999999998</v>
      </c>
      <c r="AE322" s="11">
        <v>3.8855333000000001</v>
      </c>
      <c r="AF322" s="11">
        <v>3.8862459</v>
      </c>
      <c r="AG322" s="11">
        <v>3.8872016</v>
      </c>
      <c r="AH322" s="11">
        <v>3.8883906000000001</v>
      </c>
      <c r="AI322" s="11">
        <v>3.8898031</v>
      </c>
      <c r="AJ322" s="11">
        <v>3.8914293999999998</v>
      </c>
      <c r="AK322" s="11">
        <v>3.8932597000000002</v>
      </c>
      <c r="AL322" s="11">
        <v>3.8952843000000001</v>
      </c>
      <c r="AM322" s="11">
        <v>3.8974934999999999</v>
      </c>
      <c r="AN322" s="11">
        <v>3.8998775000000001</v>
      </c>
      <c r="AO322" s="11">
        <v>3.9024277000000001</v>
      </c>
      <c r="AP322" s="11">
        <v>3.9051404000000001</v>
      </c>
      <c r="AQ322" s="11">
        <v>3.9080132999999999</v>
      </c>
      <c r="AR322" s="11">
        <v>3.911044</v>
      </c>
      <c r="AS322" s="11">
        <v>3.9142304000000001</v>
      </c>
      <c r="AT322" s="11">
        <v>3.91757</v>
      </c>
      <c r="AU322" s="11">
        <v>3.9210606000000001</v>
      </c>
      <c r="AV322" s="11">
        <v>3.9246998999999998</v>
      </c>
      <c r="AW322" s="11">
        <v>3.9284854</v>
      </c>
      <c r="AX322" s="11">
        <v>3.9324151000000001</v>
      </c>
      <c r="AY322" s="11">
        <v>3.9364865</v>
      </c>
      <c r="AZ322" s="11">
        <v>3.9406973000000001</v>
      </c>
      <c r="BA322" s="11">
        <v>3.9450465000000001</v>
      </c>
      <c r="BB322" s="11">
        <v>3.9495388</v>
      </c>
      <c r="BC322" s="11">
        <v>3.9541802000000001</v>
      </c>
      <c r="BD322" s="11">
        <v>3.9589769000000001</v>
      </c>
      <c r="BE322" s="11">
        <v>3.9639351999999999</v>
      </c>
      <c r="BF322" s="11">
        <v>3.9690610999999998</v>
      </c>
      <c r="BG322" s="11">
        <v>3.9743607999999999</v>
      </c>
      <c r="BH322" s="11">
        <v>3.9798406000000002</v>
      </c>
      <c r="BI322" s="11">
        <v>3.9855065000000001</v>
      </c>
      <c r="BJ322" s="11">
        <v>3.9913647000000001</v>
      </c>
      <c r="BK322" s="11">
        <v>3.9974215000000002</v>
      </c>
      <c r="BL322" s="11">
        <v>4.0036828</v>
      </c>
      <c r="BM322" s="11">
        <v>4.0455322999999996</v>
      </c>
      <c r="BN322" s="11">
        <v>4.0941079</v>
      </c>
    </row>
    <row r="323" spans="1:66" x14ac:dyDescent="0.25">
      <c r="A323" s="5">
        <f t="shared" si="4"/>
        <v>45733</v>
      </c>
      <c r="B323" t="s">
        <v>1146</v>
      </c>
      <c r="C323" s="3">
        <v>4.5</v>
      </c>
      <c r="D323" s="3">
        <v>4.4543999999999997</v>
      </c>
      <c r="E323" s="11">
        <v>4.4214735000000003</v>
      </c>
      <c r="F323" s="11">
        <v>4.3330921</v>
      </c>
      <c r="G323" s="11">
        <v>4.2517103000000001</v>
      </c>
      <c r="H323" s="11">
        <v>4.1811328000000003</v>
      </c>
      <c r="I323" s="11">
        <v>4.1180819</v>
      </c>
      <c r="J323" s="11">
        <v>4.0614378000000002</v>
      </c>
      <c r="K323" s="11">
        <v>4.0126846</v>
      </c>
      <c r="L323" s="11">
        <v>3.9736411999999999</v>
      </c>
      <c r="M323" s="11">
        <v>3.9454121</v>
      </c>
      <c r="N323" s="11">
        <v>3.9275910999999999</v>
      </c>
      <c r="O323" s="11">
        <v>3.9187045</v>
      </c>
      <c r="P323" s="11">
        <v>3.9166313000000001</v>
      </c>
      <c r="Q323" s="11">
        <v>3.9178918</v>
      </c>
      <c r="R323" s="11">
        <v>3.9210373999999999</v>
      </c>
      <c r="S323" s="11">
        <v>3.9252853000000001</v>
      </c>
      <c r="T323" s="11">
        <v>3.9298529000000002</v>
      </c>
      <c r="U323" s="11">
        <v>3.9339577000000001</v>
      </c>
      <c r="V323" s="11">
        <v>3.936817</v>
      </c>
      <c r="W323" s="11">
        <v>3.9378109000000001</v>
      </c>
      <c r="X323" s="11">
        <v>3.9370742999999999</v>
      </c>
      <c r="Y323" s="11">
        <v>3.9349607999999998</v>
      </c>
      <c r="Z323" s="11">
        <v>3.9318238999999999</v>
      </c>
      <c r="AA323" s="11">
        <v>3.9280170999999999</v>
      </c>
      <c r="AB323" s="11">
        <v>3.9238941999999999</v>
      </c>
      <c r="AC323" s="11">
        <v>3.9197554000000001</v>
      </c>
      <c r="AD323" s="11">
        <v>3.9156876</v>
      </c>
      <c r="AE323" s="11">
        <v>3.9117245</v>
      </c>
      <c r="AF323" s="11">
        <v>3.9078998999999999</v>
      </c>
      <c r="AG323" s="11">
        <v>3.9042471999999999</v>
      </c>
      <c r="AH323" s="11">
        <v>3.9008001999999999</v>
      </c>
      <c r="AI323" s="11">
        <v>3.8975925999999999</v>
      </c>
      <c r="AJ323" s="11">
        <v>3.8946581</v>
      </c>
      <c r="AK323" s="11">
        <v>3.8920302000000002</v>
      </c>
      <c r="AL323" s="11">
        <v>3.8897427000000002</v>
      </c>
      <c r="AM323" s="11">
        <v>3.8878292000000001</v>
      </c>
      <c r="AN323" s="11">
        <v>3.8863234000000002</v>
      </c>
      <c r="AO323" s="11">
        <v>3.8852525</v>
      </c>
      <c r="AP323" s="11">
        <v>3.8846153999999999</v>
      </c>
      <c r="AQ323" s="11">
        <v>3.8844031000000001</v>
      </c>
      <c r="AR323" s="11">
        <v>3.8846067</v>
      </c>
      <c r="AS323" s="11">
        <v>3.8852171000000002</v>
      </c>
      <c r="AT323" s="11">
        <v>3.8862255000000001</v>
      </c>
      <c r="AU323" s="11">
        <v>3.8876229000000002</v>
      </c>
      <c r="AV323" s="11">
        <v>3.8894003000000001</v>
      </c>
      <c r="AW323" s="11">
        <v>3.8915487999999998</v>
      </c>
      <c r="AX323" s="11">
        <v>3.8940592999999999</v>
      </c>
      <c r="AY323" s="11">
        <v>3.8969230000000001</v>
      </c>
      <c r="AZ323" s="11">
        <v>3.9001307999999999</v>
      </c>
      <c r="BA323" s="11">
        <v>3.9036742000000002</v>
      </c>
      <c r="BB323" s="11">
        <v>3.9075462999999999</v>
      </c>
      <c r="BC323" s="11">
        <v>3.9117407000000002</v>
      </c>
      <c r="BD323" s="11">
        <v>3.9162512</v>
      </c>
      <c r="BE323" s="11">
        <v>3.9210715999999999</v>
      </c>
      <c r="BF323" s="11">
        <v>3.9261954000000001</v>
      </c>
      <c r="BG323" s="11">
        <v>3.9316165999999999</v>
      </c>
      <c r="BH323" s="11">
        <v>3.9373287000000001</v>
      </c>
      <c r="BI323" s="11">
        <v>3.9433256000000001</v>
      </c>
      <c r="BJ323" s="11">
        <v>3.9496007999999998</v>
      </c>
      <c r="BK323" s="11">
        <v>3.9561483000000002</v>
      </c>
      <c r="BL323" s="11">
        <v>3.9629615</v>
      </c>
      <c r="BM323" s="11">
        <v>4.0088442000000004</v>
      </c>
      <c r="BN323" s="11">
        <v>4.0613149999999996</v>
      </c>
    </row>
    <row r="324" spans="1:66" x14ac:dyDescent="0.25">
      <c r="A324" s="5">
        <f t="shared" si="4"/>
        <v>45734</v>
      </c>
      <c r="B324" t="s">
        <v>1147</v>
      </c>
      <c r="C324" s="3">
        <v>4.5</v>
      </c>
      <c r="D324" s="3">
        <v>4.4547999999999996</v>
      </c>
      <c r="E324" s="11">
        <v>4.4258163000000001</v>
      </c>
      <c r="F324" s="11">
        <v>4.3344209999999999</v>
      </c>
      <c r="G324" s="11">
        <v>4.2519935999999996</v>
      </c>
      <c r="H324" s="11">
        <v>4.1805668000000002</v>
      </c>
      <c r="I324" s="11">
        <v>4.1161823000000002</v>
      </c>
      <c r="J324" s="11">
        <v>4.0578643000000003</v>
      </c>
      <c r="K324" s="11">
        <v>4.0074559000000001</v>
      </c>
      <c r="L324" s="11">
        <v>3.9669542</v>
      </c>
      <c r="M324" s="11">
        <v>3.9377724000000001</v>
      </c>
      <c r="N324" s="11">
        <v>3.9195823000000001</v>
      </c>
      <c r="O324" s="11">
        <v>3.910711</v>
      </c>
      <c r="P324" s="11">
        <v>3.9090444</v>
      </c>
      <c r="Q324" s="11">
        <v>3.9109284999999998</v>
      </c>
      <c r="R324" s="11">
        <v>3.9148103999999999</v>
      </c>
      <c r="S324" s="11">
        <v>3.919848</v>
      </c>
      <c r="T324" s="11">
        <v>3.9251990999999999</v>
      </c>
      <c r="U324" s="11">
        <v>3.9300218</v>
      </c>
      <c r="V324" s="11">
        <v>3.9334737999999998</v>
      </c>
      <c r="W324" s="11">
        <v>3.9348844000000001</v>
      </c>
      <c r="X324" s="11">
        <v>3.9343759999999999</v>
      </c>
      <c r="Y324" s="11">
        <v>3.9323014000000001</v>
      </c>
      <c r="Z324" s="11">
        <v>3.9290131000000001</v>
      </c>
      <c r="AA324" s="11">
        <v>3.9248637999999998</v>
      </c>
      <c r="AB324" s="11">
        <v>3.9202062</v>
      </c>
      <c r="AC324" s="11">
        <v>3.9153452999999998</v>
      </c>
      <c r="AD324" s="11">
        <v>3.9103962000000001</v>
      </c>
      <c r="AE324" s="11">
        <v>3.9054262999999998</v>
      </c>
      <c r="AF324" s="11">
        <v>3.9005030999999999</v>
      </c>
      <c r="AG324" s="11">
        <v>3.8956941</v>
      </c>
      <c r="AH324" s="11">
        <v>3.8910667000000001</v>
      </c>
      <c r="AI324" s="11">
        <v>3.8866885</v>
      </c>
      <c r="AJ324" s="11">
        <v>3.8826268000000002</v>
      </c>
      <c r="AK324" s="11">
        <v>3.8789492999999999</v>
      </c>
      <c r="AL324" s="11">
        <v>3.8757233000000002</v>
      </c>
      <c r="AM324" s="11">
        <v>3.8730163000000002</v>
      </c>
      <c r="AN324" s="11">
        <v>3.8708958</v>
      </c>
      <c r="AO324" s="11">
        <v>3.8694179000000002</v>
      </c>
      <c r="AP324" s="11">
        <v>3.8685768999999999</v>
      </c>
      <c r="AQ324" s="11">
        <v>3.8683467</v>
      </c>
      <c r="AR324" s="11">
        <v>3.8687010000000002</v>
      </c>
      <c r="AS324" s="11">
        <v>3.8696136000000001</v>
      </c>
      <c r="AT324" s="11">
        <v>3.8710581999999998</v>
      </c>
      <c r="AU324" s="11">
        <v>3.8730085999999999</v>
      </c>
      <c r="AV324" s="11">
        <v>3.8754387000000001</v>
      </c>
      <c r="AW324" s="11">
        <v>3.8783221000000001</v>
      </c>
      <c r="AX324" s="11">
        <v>3.8816326000000001</v>
      </c>
      <c r="AY324" s="11">
        <v>3.8853439999999999</v>
      </c>
      <c r="AZ324" s="11">
        <v>3.8894300999999998</v>
      </c>
      <c r="BA324" s="11">
        <v>3.8938660999999999</v>
      </c>
      <c r="BB324" s="11">
        <v>3.8986355000000001</v>
      </c>
      <c r="BC324" s="11">
        <v>3.9037237</v>
      </c>
      <c r="BD324" s="11">
        <v>3.9091163999999998</v>
      </c>
      <c r="BE324" s="11">
        <v>3.9147994000000002</v>
      </c>
      <c r="BF324" s="11">
        <v>3.9207580000000002</v>
      </c>
      <c r="BG324" s="11">
        <v>3.9269778999999998</v>
      </c>
      <c r="BH324" s="11">
        <v>3.9334449999999999</v>
      </c>
      <c r="BI324" s="11">
        <v>3.9401446</v>
      </c>
      <c r="BJ324" s="11">
        <v>3.9470624000000001</v>
      </c>
      <c r="BK324" s="11">
        <v>3.9541841999999998</v>
      </c>
      <c r="BL324" s="11">
        <v>3.9614954</v>
      </c>
      <c r="BM324" s="11">
        <v>4.0087557</v>
      </c>
      <c r="BN324" s="11">
        <v>4.0605434999999996</v>
      </c>
    </row>
    <row r="325" spans="1:66" x14ac:dyDescent="0.25">
      <c r="A325" s="5">
        <f t="shared" si="4"/>
        <v>45735</v>
      </c>
      <c r="B325" t="s">
        <v>1148</v>
      </c>
      <c r="C325" s="3">
        <v>4.5</v>
      </c>
      <c r="D325" s="3">
        <v>4.4558</v>
      </c>
      <c r="E325" s="11">
        <v>4.4260460000000004</v>
      </c>
      <c r="F325" s="11">
        <v>4.3358268999999998</v>
      </c>
      <c r="G325" s="11">
        <v>4.2548453999999998</v>
      </c>
      <c r="H325" s="11">
        <v>4.1848212</v>
      </c>
      <c r="I325" s="11">
        <v>4.1223533999999997</v>
      </c>
      <c r="J325" s="11">
        <v>4.0664714000000002</v>
      </c>
      <c r="K325" s="11">
        <v>4.0187277000000003</v>
      </c>
      <c r="L325" s="11">
        <v>3.9808887999999998</v>
      </c>
      <c r="M325" s="11">
        <v>3.9541249999999999</v>
      </c>
      <c r="N325" s="11">
        <v>3.9379727</v>
      </c>
      <c r="O325" s="11">
        <v>3.9308548999999999</v>
      </c>
      <c r="P325" s="11">
        <v>3.9306014</v>
      </c>
      <c r="Q325" s="11">
        <v>3.9335089000000001</v>
      </c>
      <c r="R325" s="11">
        <v>3.9380362</v>
      </c>
      <c r="S325" s="11">
        <v>3.9433623999999998</v>
      </c>
      <c r="T325" s="11">
        <v>3.9486666000000001</v>
      </c>
      <c r="U325" s="11">
        <v>3.9531276000000002</v>
      </c>
      <c r="V325" s="11">
        <v>3.9559245000000001</v>
      </c>
      <c r="W325" s="11">
        <v>3.9563845</v>
      </c>
      <c r="X325" s="11">
        <v>3.9546736</v>
      </c>
      <c r="Y325" s="11">
        <v>3.9512532999999999</v>
      </c>
      <c r="Z325" s="11">
        <v>3.9465849999999998</v>
      </c>
      <c r="AA325" s="11">
        <v>3.9411303000000002</v>
      </c>
      <c r="AB325" s="11">
        <v>3.9353509</v>
      </c>
      <c r="AC325" s="11">
        <v>3.9296380000000002</v>
      </c>
      <c r="AD325" s="11">
        <v>3.9241017</v>
      </c>
      <c r="AE325" s="11">
        <v>3.9187820000000002</v>
      </c>
      <c r="AF325" s="11">
        <v>3.9137187</v>
      </c>
      <c r="AG325" s="11">
        <v>3.9089516999999998</v>
      </c>
      <c r="AH325" s="11">
        <v>3.9045207999999998</v>
      </c>
      <c r="AI325" s="11">
        <v>3.9004658999999999</v>
      </c>
      <c r="AJ325" s="11">
        <v>3.8968269000000002</v>
      </c>
      <c r="AK325" s="11">
        <v>3.8936435999999999</v>
      </c>
      <c r="AL325" s="11">
        <v>3.8909558999999998</v>
      </c>
      <c r="AM325" s="11">
        <v>3.8888036000000001</v>
      </c>
      <c r="AN325" s="11">
        <v>3.8872266999999998</v>
      </c>
      <c r="AO325" s="11">
        <v>3.8862554</v>
      </c>
      <c r="AP325" s="11">
        <v>3.8858736</v>
      </c>
      <c r="AQ325" s="11">
        <v>3.8860511999999998</v>
      </c>
      <c r="AR325" s="11">
        <v>3.8867579000000001</v>
      </c>
      <c r="AS325" s="11">
        <v>3.8879633999999998</v>
      </c>
      <c r="AT325" s="11">
        <v>3.8896375999999999</v>
      </c>
      <c r="AU325" s="11">
        <v>3.8917502000000002</v>
      </c>
      <c r="AV325" s="11">
        <v>3.8942709999999998</v>
      </c>
      <c r="AW325" s="11">
        <v>3.8971697000000001</v>
      </c>
      <c r="AX325" s="11">
        <v>3.9004161000000002</v>
      </c>
      <c r="AY325" s="11">
        <v>3.9039799999999998</v>
      </c>
      <c r="AZ325" s="11">
        <v>3.9078311000000001</v>
      </c>
      <c r="BA325" s="11">
        <v>3.9119427999999998</v>
      </c>
      <c r="BB325" s="11">
        <v>3.9163041000000001</v>
      </c>
      <c r="BC325" s="11">
        <v>3.9209081000000001</v>
      </c>
      <c r="BD325" s="11">
        <v>3.9257480999999999</v>
      </c>
      <c r="BE325" s="11">
        <v>3.9308174999999999</v>
      </c>
      <c r="BF325" s="11">
        <v>3.9361093</v>
      </c>
      <c r="BG325" s="11">
        <v>3.9416169999999999</v>
      </c>
      <c r="BH325" s="11">
        <v>3.9473338</v>
      </c>
      <c r="BI325" s="11">
        <v>3.9532530000000001</v>
      </c>
      <c r="BJ325" s="11">
        <v>3.9593677</v>
      </c>
      <c r="BK325" s="11">
        <v>3.9656712999999999</v>
      </c>
      <c r="BL325" s="11">
        <v>3.9721570000000002</v>
      </c>
      <c r="BM325" s="11">
        <v>4.0145341999999999</v>
      </c>
      <c r="BN325" s="11">
        <v>4.0618637</v>
      </c>
    </row>
    <row r="326" spans="1:66" x14ac:dyDescent="0.25">
      <c r="A326" s="5">
        <f t="shared" si="4"/>
        <v>45736</v>
      </c>
      <c r="B326" t="s">
        <v>1149</v>
      </c>
      <c r="C326" s="3">
        <v>4.5</v>
      </c>
      <c r="D326" s="3">
        <v>4.4561999999999999</v>
      </c>
      <c r="E326" s="11">
        <v>4.4290124000000004</v>
      </c>
      <c r="F326" s="11">
        <v>4.3449837000000002</v>
      </c>
      <c r="G326" s="11">
        <v>4.2737629000000004</v>
      </c>
      <c r="H326" s="11">
        <v>4.2145047</v>
      </c>
      <c r="I326" s="11">
        <v>4.1613676999999996</v>
      </c>
      <c r="J326" s="11">
        <v>4.1122496999999996</v>
      </c>
      <c r="K326" s="11">
        <v>4.0679400000000001</v>
      </c>
      <c r="L326" s="11">
        <v>4.0302134000000001</v>
      </c>
      <c r="M326" s="11">
        <v>4.0001629999999997</v>
      </c>
      <c r="N326" s="11">
        <v>3.9780598999999999</v>
      </c>
      <c r="O326" s="11">
        <v>3.9630271000000001</v>
      </c>
      <c r="P326" s="11">
        <v>3.9539347</v>
      </c>
      <c r="Q326" s="11">
        <v>3.9489882999999999</v>
      </c>
      <c r="R326" s="11">
        <v>3.9470401000000002</v>
      </c>
      <c r="S326" s="11">
        <v>3.9471835999999998</v>
      </c>
      <c r="T326" s="11">
        <v>3.9485122000000001</v>
      </c>
      <c r="U326" s="11">
        <v>3.9501191000000002</v>
      </c>
      <c r="V326" s="11">
        <v>3.9510977999999999</v>
      </c>
      <c r="W326" s="11">
        <v>3.9507007000000001</v>
      </c>
      <c r="X326" s="11">
        <v>3.9489944000000001</v>
      </c>
      <c r="Y326" s="11">
        <v>3.9463059999999999</v>
      </c>
      <c r="Z326" s="11">
        <v>3.9429625000000001</v>
      </c>
      <c r="AA326" s="11">
        <v>3.9392909</v>
      </c>
      <c r="AB326" s="11">
        <v>3.9356182999999998</v>
      </c>
      <c r="AC326" s="11">
        <v>3.9322282</v>
      </c>
      <c r="AD326" s="11">
        <v>3.9291915999999998</v>
      </c>
      <c r="AE326" s="11">
        <v>3.9265148999999999</v>
      </c>
      <c r="AF326" s="11">
        <v>3.9242043</v>
      </c>
      <c r="AG326" s="11">
        <v>3.9222663</v>
      </c>
      <c r="AH326" s="11">
        <v>3.9207071999999998</v>
      </c>
      <c r="AI326" s="11">
        <v>3.9195334000000002</v>
      </c>
      <c r="AJ326" s="11">
        <v>3.9187512</v>
      </c>
      <c r="AK326" s="11">
        <v>3.9183669000000001</v>
      </c>
      <c r="AL326" s="11">
        <v>3.9183870000000001</v>
      </c>
      <c r="AM326" s="11">
        <v>3.9188177999999998</v>
      </c>
      <c r="AN326" s="11">
        <v>3.9196654999999998</v>
      </c>
      <c r="AO326" s="11">
        <v>3.9209315999999999</v>
      </c>
      <c r="AP326" s="11">
        <v>3.9225951000000001</v>
      </c>
      <c r="AQ326" s="11">
        <v>3.9246289000000001</v>
      </c>
      <c r="AR326" s="11">
        <v>3.9270057</v>
      </c>
      <c r="AS326" s="11">
        <v>3.9296986</v>
      </c>
      <c r="AT326" s="11">
        <v>3.9326802999999999</v>
      </c>
      <c r="AU326" s="11">
        <v>3.9359237999999999</v>
      </c>
      <c r="AV326" s="11">
        <v>3.9394019</v>
      </c>
      <c r="AW326" s="11">
        <v>3.9430876000000001</v>
      </c>
      <c r="AX326" s="11">
        <v>3.9469536999999999</v>
      </c>
      <c r="AY326" s="11">
        <v>3.9509729999999998</v>
      </c>
      <c r="AZ326" s="11">
        <v>3.9551185000000002</v>
      </c>
      <c r="BA326" s="11">
        <v>3.9593680999999998</v>
      </c>
      <c r="BB326" s="11">
        <v>3.9637213</v>
      </c>
      <c r="BC326" s="11">
        <v>3.9681839999999999</v>
      </c>
      <c r="BD326" s="11">
        <v>3.9727619999999999</v>
      </c>
      <c r="BE326" s="11">
        <v>3.9774609000000001</v>
      </c>
      <c r="BF326" s="11">
        <v>3.9822866000000001</v>
      </c>
      <c r="BG326" s="11">
        <v>3.9872448</v>
      </c>
      <c r="BH326" s="11">
        <v>3.9923411999999998</v>
      </c>
      <c r="BI326" s="11">
        <v>3.9975816000000002</v>
      </c>
      <c r="BJ326" s="11">
        <v>4.0029718000000001</v>
      </c>
      <c r="BK326" s="11">
        <v>4.0085175</v>
      </c>
      <c r="BL326" s="11">
        <v>4.0142245000000001</v>
      </c>
      <c r="BM326" s="11">
        <v>4.0518912</v>
      </c>
      <c r="BN326" s="11">
        <v>4.0950905000000004</v>
      </c>
    </row>
    <row r="327" spans="1:66" x14ac:dyDescent="0.25">
      <c r="A327" s="5">
        <f t="shared" si="4"/>
        <v>45737</v>
      </c>
      <c r="B327" t="s">
        <v>1150</v>
      </c>
      <c r="C327" s="3">
        <v>4.5</v>
      </c>
      <c r="D327" s="3">
        <v>4.4562999999999997</v>
      </c>
      <c r="E327" s="11">
        <v>4.4288578999999997</v>
      </c>
      <c r="F327" s="11">
        <v>4.3452964999999999</v>
      </c>
      <c r="G327" s="11">
        <v>4.2755153999999997</v>
      </c>
      <c r="H327" s="11">
        <v>4.2183336999999996</v>
      </c>
      <c r="I327" s="11">
        <v>4.167497</v>
      </c>
      <c r="J327" s="11">
        <v>4.1207595000000001</v>
      </c>
      <c r="K327" s="11">
        <v>4.0788805999999997</v>
      </c>
      <c r="L327" s="11">
        <v>4.0435226000000002</v>
      </c>
      <c r="M327" s="11">
        <v>4.0157951000000001</v>
      </c>
      <c r="N327" s="11">
        <v>3.9957872999999999</v>
      </c>
      <c r="O327" s="11">
        <v>3.9825940000000002</v>
      </c>
      <c r="P327" s="11">
        <v>3.9747460999999999</v>
      </c>
      <c r="Q327" s="11">
        <v>3.9699235000000002</v>
      </c>
      <c r="R327" s="11">
        <v>3.9670681000000001</v>
      </c>
      <c r="S327" s="11">
        <v>3.9656402000000002</v>
      </c>
      <c r="T327" s="11">
        <v>3.9651005000000001</v>
      </c>
      <c r="U327" s="11">
        <v>3.9649093</v>
      </c>
      <c r="V327" s="11">
        <v>3.9645272</v>
      </c>
      <c r="W327" s="11">
        <v>3.9635189999999998</v>
      </c>
      <c r="X327" s="11">
        <v>3.9619336999999999</v>
      </c>
      <c r="Y327" s="11">
        <v>3.9599605000000002</v>
      </c>
      <c r="Z327" s="11">
        <v>3.9577886000000002</v>
      </c>
      <c r="AA327" s="11">
        <v>3.9556070999999999</v>
      </c>
      <c r="AB327" s="11">
        <v>3.9536055000000001</v>
      </c>
      <c r="AC327" s="11">
        <v>3.9519427999999999</v>
      </c>
      <c r="AD327" s="11">
        <v>3.9506467000000001</v>
      </c>
      <c r="AE327" s="11">
        <v>3.9497078999999999</v>
      </c>
      <c r="AF327" s="11">
        <v>3.9491177</v>
      </c>
      <c r="AG327" s="11">
        <v>3.9488667999999998</v>
      </c>
      <c r="AH327" s="11">
        <v>3.9489464999999999</v>
      </c>
      <c r="AI327" s="11">
        <v>3.9493475</v>
      </c>
      <c r="AJ327" s="11">
        <v>3.9500609999999998</v>
      </c>
      <c r="AK327" s="11">
        <v>3.9510779</v>
      </c>
      <c r="AL327" s="11">
        <v>3.9523893000000001</v>
      </c>
      <c r="AM327" s="11">
        <v>3.9539860999999998</v>
      </c>
      <c r="AN327" s="11">
        <v>3.9558593000000002</v>
      </c>
      <c r="AO327" s="11">
        <v>3.9579998000000001</v>
      </c>
      <c r="AP327" s="11">
        <v>3.9603985000000002</v>
      </c>
      <c r="AQ327" s="11">
        <v>3.9630459</v>
      </c>
      <c r="AR327" s="11">
        <v>3.9659325999999999</v>
      </c>
      <c r="AS327" s="11">
        <v>3.9690493999999998</v>
      </c>
      <c r="AT327" s="11">
        <v>3.9723869000000001</v>
      </c>
      <c r="AU327" s="11">
        <v>3.9759357999999998</v>
      </c>
      <c r="AV327" s="11">
        <v>3.9796866</v>
      </c>
      <c r="AW327" s="11">
        <v>3.9836301000000001</v>
      </c>
      <c r="AX327" s="11">
        <v>3.9877568999999999</v>
      </c>
      <c r="AY327" s="11">
        <v>3.9920578</v>
      </c>
      <c r="AZ327" s="11">
        <v>3.9965231000000001</v>
      </c>
      <c r="BA327" s="11">
        <v>4.0011456000000001</v>
      </c>
      <c r="BB327" s="11">
        <v>4.0059253999999997</v>
      </c>
      <c r="BC327" s="11">
        <v>4.0108649999999999</v>
      </c>
      <c r="BD327" s="11">
        <v>4.0159668999999996</v>
      </c>
      <c r="BE327" s="11">
        <v>4.0212336000000004</v>
      </c>
      <c r="BF327" s="11">
        <v>4.0266675000000003</v>
      </c>
      <c r="BG327" s="11">
        <v>4.0322711</v>
      </c>
      <c r="BH327" s="11">
        <v>4.0380469000000003</v>
      </c>
      <c r="BI327" s="11">
        <v>4.0439973</v>
      </c>
      <c r="BJ327" s="11">
        <v>4.0501247999999999</v>
      </c>
      <c r="BK327" s="11">
        <v>4.0564318999999998</v>
      </c>
      <c r="BL327" s="11">
        <v>4.0629210999999996</v>
      </c>
      <c r="BM327" s="11">
        <v>4.1055945999999999</v>
      </c>
      <c r="BN327" s="11">
        <v>4.1540923999999997</v>
      </c>
    </row>
    <row r="328" spans="1:66" x14ac:dyDescent="0.25">
      <c r="A328" s="5">
        <f t="shared" si="4"/>
        <v>45740</v>
      </c>
      <c r="B328" t="s">
        <v>1151</v>
      </c>
      <c r="C328" s="3">
        <v>4.5</v>
      </c>
      <c r="D328" s="3">
        <v>4.4569999999999999</v>
      </c>
      <c r="E328" s="11">
        <v>4.4207945999999998</v>
      </c>
      <c r="F328" s="11">
        <v>4.3414241999999996</v>
      </c>
      <c r="G328" s="11">
        <v>4.2791987000000002</v>
      </c>
      <c r="H328" s="11">
        <v>4.2287429000000003</v>
      </c>
      <c r="I328" s="11">
        <v>4.1822739999999996</v>
      </c>
      <c r="J328" s="11">
        <v>4.1377807999999998</v>
      </c>
      <c r="K328" s="11">
        <v>4.0967609999999999</v>
      </c>
      <c r="L328" s="11">
        <v>4.0617996999999999</v>
      </c>
      <c r="M328" s="11">
        <v>4.0348196999999999</v>
      </c>
      <c r="N328" s="11">
        <v>4.0161239999999996</v>
      </c>
      <c r="O328" s="11">
        <v>4.0048617999999996</v>
      </c>
      <c r="P328" s="11">
        <v>3.9994652999999998</v>
      </c>
      <c r="Q328" s="11">
        <v>3.9971258000000001</v>
      </c>
      <c r="R328" s="11">
        <v>3.9966525000000002</v>
      </c>
      <c r="S328" s="11">
        <v>3.9973953999999998</v>
      </c>
      <c r="T328" s="11">
        <v>3.9987042000000002</v>
      </c>
      <c r="U328" s="11">
        <v>3.9999286999999999</v>
      </c>
      <c r="V328" s="11">
        <v>4.0004185999999997</v>
      </c>
      <c r="W328" s="11">
        <v>3.9996564000000001</v>
      </c>
      <c r="X328" s="11">
        <v>3.9977396000000001</v>
      </c>
      <c r="Y328" s="11">
        <v>3.9949439</v>
      </c>
      <c r="Z328" s="11">
        <v>3.9915451000000002</v>
      </c>
      <c r="AA328" s="11">
        <v>3.9878187999999999</v>
      </c>
      <c r="AB328" s="11">
        <v>3.9840409999999999</v>
      </c>
      <c r="AC328" s="11">
        <v>3.9804441000000002</v>
      </c>
      <c r="AD328" s="11">
        <v>3.9770878999999999</v>
      </c>
      <c r="AE328" s="11">
        <v>3.9739892000000001</v>
      </c>
      <c r="AF328" s="11">
        <v>3.9711645</v>
      </c>
      <c r="AG328" s="11">
        <v>3.9686303000000001</v>
      </c>
      <c r="AH328" s="11">
        <v>3.9664035000000002</v>
      </c>
      <c r="AI328" s="11">
        <v>3.9645005000000002</v>
      </c>
      <c r="AJ328" s="11">
        <v>3.9629379</v>
      </c>
      <c r="AK328" s="11">
        <v>3.9617325000000001</v>
      </c>
      <c r="AL328" s="11">
        <v>3.9609008000000001</v>
      </c>
      <c r="AM328" s="11">
        <v>3.9604594</v>
      </c>
      <c r="AN328" s="11">
        <v>3.9604249999999999</v>
      </c>
      <c r="AO328" s="11">
        <v>3.9608102999999999</v>
      </c>
      <c r="AP328" s="11">
        <v>3.9616102999999998</v>
      </c>
      <c r="AQ328" s="11">
        <v>3.9628155</v>
      </c>
      <c r="AR328" s="11">
        <v>3.9644161000000002</v>
      </c>
      <c r="AS328" s="11">
        <v>3.9664027000000002</v>
      </c>
      <c r="AT328" s="11">
        <v>3.9687654000000001</v>
      </c>
      <c r="AU328" s="11">
        <v>3.9714947</v>
      </c>
      <c r="AV328" s="11">
        <v>3.9745810000000001</v>
      </c>
      <c r="AW328" s="11">
        <v>3.9780144000000002</v>
      </c>
      <c r="AX328" s="11">
        <v>3.9817855</v>
      </c>
      <c r="AY328" s="11">
        <v>3.9858845999999999</v>
      </c>
      <c r="AZ328" s="11">
        <v>3.9903019999999998</v>
      </c>
      <c r="BA328" s="11">
        <v>3.9950285000000001</v>
      </c>
      <c r="BB328" s="11">
        <v>4.0000571999999996</v>
      </c>
      <c r="BC328" s="11">
        <v>4.0053817</v>
      </c>
      <c r="BD328" s="11">
        <v>4.0109959999999996</v>
      </c>
      <c r="BE328" s="11">
        <v>4.0168939000000004</v>
      </c>
      <c r="BF328" s="11">
        <v>4.0230689999999996</v>
      </c>
      <c r="BG328" s="11">
        <v>4.0295152999999999</v>
      </c>
      <c r="BH328" s="11">
        <v>4.0362264999999997</v>
      </c>
      <c r="BI328" s="11">
        <v>4.0431964999999996</v>
      </c>
      <c r="BJ328" s="11">
        <v>4.0504189000000004</v>
      </c>
      <c r="BK328" s="11">
        <v>4.0578877999999996</v>
      </c>
      <c r="BL328" s="11">
        <v>4.0655967000000004</v>
      </c>
      <c r="BM328" s="11">
        <v>4.1163305000000001</v>
      </c>
      <c r="BN328" s="11">
        <v>4.1728266999999999</v>
      </c>
    </row>
    <row r="329" spans="1:66" x14ac:dyDescent="0.25">
      <c r="A329" s="5">
        <f t="shared" si="4"/>
        <v>45741</v>
      </c>
      <c r="B329" t="s">
        <v>1152</v>
      </c>
      <c r="C329" s="3">
        <v>4.5</v>
      </c>
      <c r="D329" s="3">
        <v>4.4568000000000003</v>
      </c>
      <c r="E329" s="11">
        <v>4.4199647000000004</v>
      </c>
      <c r="F329" s="11">
        <v>4.3428554000000004</v>
      </c>
      <c r="G329" s="11">
        <v>4.2846437000000002</v>
      </c>
      <c r="H329" s="11">
        <v>4.2383379999999997</v>
      </c>
      <c r="I329" s="11">
        <v>4.1956531999999997</v>
      </c>
      <c r="J329" s="11">
        <v>4.1545787000000001</v>
      </c>
      <c r="K329" s="11">
        <v>4.1167100000000003</v>
      </c>
      <c r="L329" s="11">
        <v>4.0846767000000002</v>
      </c>
      <c r="M329" s="11">
        <v>4.0604601999999996</v>
      </c>
      <c r="N329" s="11">
        <v>4.0448009000000003</v>
      </c>
      <c r="O329" s="11">
        <v>4.0365035000000002</v>
      </c>
      <c r="P329" s="11">
        <v>4.0340274000000003</v>
      </c>
      <c r="Q329" s="11">
        <v>4.0344129000000004</v>
      </c>
      <c r="R329" s="11">
        <v>4.0363743999999997</v>
      </c>
      <c r="S329" s="11">
        <v>4.0392270000000003</v>
      </c>
      <c r="T329" s="11">
        <v>4.0422862999999998</v>
      </c>
      <c r="U329" s="11">
        <v>4.0448674999999996</v>
      </c>
      <c r="V329" s="11">
        <v>4.0462860999999997</v>
      </c>
      <c r="W329" s="11">
        <v>4.0460015</v>
      </c>
      <c r="X329" s="11">
        <v>4.0441412999999997</v>
      </c>
      <c r="Y329" s="11">
        <v>4.0410265000000001</v>
      </c>
      <c r="Z329" s="11">
        <v>4.0369783999999997</v>
      </c>
      <c r="AA329" s="11">
        <v>4.0323180000000001</v>
      </c>
      <c r="AB329" s="11">
        <v>4.0273665999999997</v>
      </c>
      <c r="AC329" s="11">
        <v>4.0224006000000001</v>
      </c>
      <c r="AD329" s="11">
        <v>4.0175174</v>
      </c>
      <c r="AE329" s="11">
        <v>4.0127698000000001</v>
      </c>
      <c r="AF329" s="11">
        <v>4.0082104999999997</v>
      </c>
      <c r="AG329" s="11">
        <v>4.0038922000000001</v>
      </c>
      <c r="AH329" s="11">
        <v>3.9998676</v>
      </c>
      <c r="AI329" s="11">
        <v>3.9961894</v>
      </c>
      <c r="AJ329" s="11">
        <v>3.9929104</v>
      </c>
      <c r="AK329" s="11">
        <v>3.9900833000000002</v>
      </c>
      <c r="AL329" s="11">
        <v>3.9877608000000002</v>
      </c>
      <c r="AM329" s="11">
        <v>3.9859955999999999</v>
      </c>
      <c r="AN329" s="11">
        <v>3.9848403999999999</v>
      </c>
      <c r="AO329" s="11">
        <v>3.9843380000000002</v>
      </c>
      <c r="AP329" s="11">
        <v>3.9844767999999999</v>
      </c>
      <c r="AQ329" s="11">
        <v>3.9852273999999999</v>
      </c>
      <c r="AR329" s="11">
        <v>3.9865602</v>
      </c>
      <c r="AS329" s="11">
        <v>3.9884455999999999</v>
      </c>
      <c r="AT329" s="11">
        <v>3.9908541</v>
      </c>
      <c r="AU329" s="11">
        <v>3.9937559999999999</v>
      </c>
      <c r="AV329" s="11">
        <v>3.9971218999999998</v>
      </c>
      <c r="AW329" s="11">
        <v>4.0009221000000004</v>
      </c>
      <c r="AX329" s="11">
        <v>4.0051271000000002</v>
      </c>
      <c r="AY329" s="11">
        <v>4.0097073999999999</v>
      </c>
      <c r="AZ329" s="11">
        <v>4.0146332999999998</v>
      </c>
      <c r="BA329" s="11">
        <v>4.0198774000000004</v>
      </c>
      <c r="BB329" s="11">
        <v>4.0254228000000003</v>
      </c>
      <c r="BC329" s="11">
        <v>4.0312554</v>
      </c>
      <c r="BD329" s="11">
        <v>4.0373614</v>
      </c>
      <c r="BE329" s="11">
        <v>4.0437270999999999</v>
      </c>
      <c r="BF329" s="11">
        <v>4.0503382999999999</v>
      </c>
      <c r="BG329" s="11">
        <v>4.0571811999999996</v>
      </c>
      <c r="BH329" s="11">
        <v>4.0642421000000004</v>
      </c>
      <c r="BI329" s="11">
        <v>4.0715069000000002</v>
      </c>
      <c r="BJ329" s="11">
        <v>4.0789619000000004</v>
      </c>
      <c r="BK329" s="11">
        <v>4.0865931</v>
      </c>
      <c r="BL329" s="11">
        <v>4.0943866</v>
      </c>
      <c r="BM329" s="11">
        <v>4.1440282000000002</v>
      </c>
      <c r="BN329" s="11">
        <v>4.1975240999999999</v>
      </c>
    </row>
    <row r="330" spans="1:66" x14ac:dyDescent="0.25">
      <c r="A330" s="5">
        <f t="shared" si="4"/>
        <v>45742</v>
      </c>
      <c r="B330" t="s">
        <v>1153</v>
      </c>
      <c r="C330" s="3">
        <v>4.5</v>
      </c>
      <c r="D330" s="3">
        <v>4.4572000000000003</v>
      </c>
      <c r="E330" s="11">
        <v>4.4104954999999997</v>
      </c>
      <c r="F330" s="11">
        <v>4.3095283999999996</v>
      </c>
      <c r="G330" s="11">
        <v>4.2365138</v>
      </c>
      <c r="H330" s="11">
        <v>4.1817425999999998</v>
      </c>
      <c r="I330" s="11">
        <v>4.1345131999999998</v>
      </c>
      <c r="J330" s="11">
        <v>4.0914463000000003</v>
      </c>
      <c r="K330" s="11">
        <v>4.0530835999999999</v>
      </c>
      <c r="L330" s="11">
        <v>4.0212618000000004</v>
      </c>
      <c r="M330" s="11">
        <v>3.9974794999999999</v>
      </c>
      <c r="N330" s="11">
        <v>3.9821692999999998</v>
      </c>
      <c r="O330" s="11">
        <v>3.9740801000000001</v>
      </c>
      <c r="P330" s="11">
        <v>3.9714971000000001</v>
      </c>
      <c r="Q330" s="11">
        <v>3.9712903000000002</v>
      </c>
      <c r="R330" s="11">
        <v>3.9721757000000002</v>
      </c>
      <c r="S330" s="11">
        <v>3.9735068</v>
      </c>
      <c r="T330" s="11">
        <v>3.9746367</v>
      </c>
      <c r="U330" s="11">
        <v>3.9749189999999999</v>
      </c>
      <c r="V330" s="11">
        <v>3.9737068</v>
      </c>
      <c r="W330" s="11">
        <v>3.9704918</v>
      </c>
      <c r="X330" s="11">
        <v>3.9655474000000002</v>
      </c>
      <c r="Y330" s="11">
        <v>3.9594225000000001</v>
      </c>
      <c r="Z330" s="11">
        <v>3.9526661000000001</v>
      </c>
      <c r="AA330" s="11">
        <v>3.945827</v>
      </c>
      <c r="AB330" s="11">
        <v>3.9394545000000001</v>
      </c>
      <c r="AC330" s="11">
        <v>3.9340324999999998</v>
      </c>
      <c r="AD330" s="11">
        <v>3.9296582</v>
      </c>
      <c r="AE330" s="11">
        <v>3.9262861</v>
      </c>
      <c r="AF330" s="11">
        <v>3.9238705</v>
      </c>
      <c r="AG330" s="11">
        <v>3.9223656999999998</v>
      </c>
      <c r="AH330" s="11">
        <v>3.9217257999999999</v>
      </c>
      <c r="AI330" s="11">
        <v>3.9219051</v>
      </c>
      <c r="AJ330" s="11">
        <v>3.9228580000000002</v>
      </c>
      <c r="AK330" s="11">
        <v>3.9245386999999998</v>
      </c>
      <c r="AL330" s="11">
        <v>3.9269014000000002</v>
      </c>
      <c r="AM330" s="11">
        <v>3.9299004000000002</v>
      </c>
      <c r="AN330" s="11">
        <v>3.9334899000000001</v>
      </c>
      <c r="AO330" s="11">
        <v>3.9376239000000002</v>
      </c>
      <c r="AP330" s="11">
        <v>3.9422551000000001</v>
      </c>
      <c r="AQ330" s="11">
        <v>3.9473354</v>
      </c>
      <c r="AR330" s="11">
        <v>3.952817</v>
      </c>
      <c r="AS330" s="11">
        <v>3.9586519999999998</v>
      </c>
      <c r="AT330" s="11">
        <v>3.9647925000000002</v>
      </c>
      <c r="AU330" s="11">
        <v>3.9711907000000002</v>
      </c>
      <c r="AV330" s="11">
        <v>3.9777987000000001</v>
      </c>
      <c r="AW330" s="11">
        <v>3.9845685</v>
      </c>
      <c r="AX330" s="11">
        <v>3.9914523000000002</v>
      </c>
      <c r="AY330" s="11">
        <v>3.9984022000000001</v>
      </c>
      <c r="AZ330" s="11">
        <v>4.0053703000000001</v>
      </c>
      <c r="BA330" s="11">
        <v>4.0123173999999997</v>
      </c>
      <c r="BB330" s="11">
        <v>4.0192418999999999</v>
      </c>
      <c r="BC330" s="11">
        <v>4.0261528000000002</v>
      </c>
      <c r="BD330" s="11">
        <v>4.0330592000000003</v>
      </c>
      <c r="BE330" s="11">
        <v>4.0399700999999997</v>
      </c>
      <c r="BF330" s="11">
        <v>4.0468942999999999</v>
      </c>
      <c r="BG330" s="11">
        <v>4.0538409</v>
      </c>
      <c r="BH330" s="11">
        <v>4.0608190999999998</v>
      </c>
      <c r="BI330" s="11">
        <v>4.0678375000000004</v>
      </c>
      <c r="BJ330" s="11">
        <v>4.0749053000000002</v>
      </c>
      <c r="BK330" s="11">
        <v>4.0820316999999999</v>
      </c>
      <c r="BL330" s="11">
        <v>4.0892252999999998</v>
      </c>
      <c r="BM330" s="11">
        <v>4.1340136000000003</v>
      </c>
      <c r="BN330" s="11">
        <v>4.1817225999999996</v>
      </c>
    </row>
    <row r="331" spans="1:66" x14ac:dyDescent="0.25">
      <c r="A331" s="5">
        <f t="shared" si="4"/>
        <v>45743</v>
      </c>
      <c r="B331" t="s">
        <v>1154</v>
      </c>
      <c r="C331" s="3">
        <v>4.5</v>
      </c>
      <c r="D331" s="3">
        <v>4.4555999999999996</v>
      </c>
      <c r="E331" s="11">
        <v>4.4096137999999998</v>
      </c>
      <c r="F331" s="11">
        <v>4.3124415000000003</v>
      </c>
      <c r="G331" s="11">
        <v>4.2427272</v>
      </c>
      <c r="H331" s="11">
        <v>4.1899813999999997</v>
      </c>
      <c r="I331" s="11">
        <v>4.1436563</v>
      </c>
      <c r="J331" s="11">
        <v>4.1006755999999998</v>
      </c>
      <c r="K331" s="11">
        <v>4.0612408000000002</v>
      </c>
      <c r="L331" s="11">
        <v>4.0268667000000002</v>
      </c>
      <c r="M331" s="11">
        <v>3.9988877</v>
      </c>
      <c r="N331" s="11">
        <v>3.9779711999999998</v>
      </c>
      <c r="O331" s="11">
        <v>3.9636889000000002</v>
      </c>
      <c r="P331" s="11">
        <v>3.9552353</v>
      </c>
      <c r="Q331" s="11">
        <v>3.9510499000000001</v>
      </c>
      <c r="R331" s="11">
        <v>3.9500522</v>
      </c>
      <c r="S331" s="11">
        <v>3.9513617999999999</v>
      </c>
      <c r="T331" s="11">
        <v>3.9540980000000001</v>
      </c>
      <c r="U331" s="11">
        <v>3.9573803000000001</v>
      </c>
      <c r="V331" s="11">
        <v>3.9603278999999998</v>
      </c>
      <c r="W331" s="11">
        <v>3.9622120999999999</v>
      </c>
      <c r="X331" s="11">
        <v>3.9630806000000001</v>
      </c>
      <c r="Y331" s="11">
        <v>3.9632293999999999</v>
      </c>
      <c r="Z331" s="11">
        <v>3.9629544999999999</v>
      </c>
      <c r="AA331" s="11">
        <v>3.9625520000000001</v>
      </c>
      <c r="AB331" s="11">
        <v>3.9623179999999998</v>
      </c>
      <c r="AC331" s="11">
        <v>3.9625108999999998</v>
      </c>
      <c r="AD331" s="11">
        <v>3.9631862</v>
      </c>
      <c r="AE331" s="11">
        <v>3.9643316</v>
      </c>
      <c r="AF331" s="11">
        <v>3.9659344000000001</v>
      </c>
      <c r="AG331" s="11">
        <v>3.9679823999999999</v>
      </c>
      <c r="AH331" s="11">
        <v>3.9704628999999998</v>
      </c>
      <c r="AI331" s="11">
        <v>3.9733635</v>
      </c>
      <c r="AJ331" s="11">
        <v>3.9766716999999998</v>
      </c>
      <c r="AK331" s="11">
        <v>3.980375</v>
      </c>
      <c r="AL331" s="11">
        <v>3.984461</v>
      </c>
      <c r="AM331" s="11">
        <v>3.9889171999999999</v>
      </c>
      <c r="AN331" s="11">
        <v>3.9937309999999999</v>
      </c>
      <c r="AO331" s="11">
        <v>3.9988877999999999</v>
      </c>
      <c r="AP331" s="11">
        <v>4.0043629000000003</v>
      </c>
      <c r="AQ331" s="11">
        <v>4.0101288999999998</v>
      </c>
      <c r="AR331" s="11">
        <v>4.0161585000000004</v>
      </c>
      <c r="AS331" s="11">
        <v>4.0224241999999997</v>
      </c>
      <c r="AT331" s="11">
        <v>4.0288987000000001</v>
      </c>
      <c r="AU331" s="11">
        <v>4.0355544999999999</v>
      </c>
      <c r="AV331" s="11">
        <v>4.0423643</v>
      </c>
      <c r="AW331" s="11">
        <v>4.0493006999999999</v>
      </c>
      <c r="AX331" s="11">
        <v>4.0563362999999999</v>
      </c>
      <c r="AY331" s="11">
        <v>4.0634437999999999</v>
      </c>
      <c r="AZ331" s="11">
        <v>4.0705955999999999</v>
      </c>
      <c r="BA331" s="11">
        <v>4.0777695999999999</v>
      </c>
      <c r="BB331" s="11">
        <v>4.0849659999999997</v>
      </c>
      <c r="BC331" s="11">
        <v>4.0921912999999996</v>
      </c>
      <c r="BD331" s="11">
        <v>4.0994520000000003</v>
      </c>
      <c r="BE331" s="11">
        <v>4.1067546999999998</v>
      </c>
      <c r="BF331" s="11">
        <v>4.1141056000000003</v>
      </c>
      <c r="BG331" s="11">
        <v>4.1215115000000004</v>
      </c>
      <c r="BH331" s="11">
        <v>4.1289787999999996</v>
      </c>
      <c r="BI331" s="11">
        <v>4.1365138999999997</v>
      </c>
      <c r="BJ331" s="11">
        <v>4.1441233000000004</v>
      </c>
      <c r="BK331" s="11">
        <v>4.1518135999999997</v>
      </c>
      <c r="BL331" s="11">
        <v>4.1595912000000004</v>
      </c>
      <c r="BM331" s="11">
        <v>4.2081795</v>
      </c>
      <c r="BN331" s="11">
        <v>4.2598789000000004</v>
      </c>
    </row>
    <row r="332" spans="1:66" x14ac:dyDescent="0.25">
      <c r="A332" s="5">
        <f t="shared" si="4"/>
        <v>45744</v>
      </c>
      <c r="B332" t="s">
        <v>1155</v>
      </c>
      <c r="C332" s="3">
        <v>4.5</v>
      </c>
      <c r="D332" s="3">
        <v>4.4558</v>
      </c>
      <c r="E332" s="11">
        <v>4.3890184999999997</v>
      </c>
      <c r="F332" s="11">
        <v>4.3009487999999996</v>
      </c>
      <c r="G332" s="11">
        <v>4.2293380000000003</v>
      </c>
      <c r="H332" s="11">
        <v>4.1682528000000003</v>
      </c>
      <c r="I332" s="11">
        <v>4.1123476999999999</v>
      </c>
      <c r="J332" s="11">
        <v>4.0610870999999999</v>
      </c>
      <c r="K332" s="11">
        <v>4.0152399000000001</v>
      </c>
      <c r="L332" s="11">
        <v>3.9760437999999998</v>
      </c>
      <c r="M332" s="11">
        <v>3.9444222</v>
      </c>
      <c r="N332" s="11">
        <v>3.9204968</v>
      </c>
      <c r="O332" s="11">
        <v>3.9034857999999999</v>
      </c>
      <c r="P332" s="11">
        <v>3.8921071999999999</v>
      </c>
      <c r="Q332" s="11">
        <v>3.8843551000000001</v>
      </c>
      <c r="R332" s="11">
        <v>3.8792238000000001</v>
      </c>
      <c r="S332" s="11">
        <v>3.8761247000000001</v>
      </c>
      <c r="T332" s="11">
        <v>3.8744689999999999</v>
      </c>
      <c r="U332" s="11">
        <v>3.8736682</v>
      </c>
      <c r="V332" s="11">
        <v>3.8731336000000001</v>
      </c>
      <c r="W332" s="11">
        <v>3.8723841999999999</v>
      </c>
      <c r="X332" s="11">
        <v>3.8714382000000001</v>
      </c>
      <c r="Y332" s="11">
        <v>3.8704586999999999</v>
      </c>
      <c r="Z332" s="11">
        <v>3.8696085</v>
      </c>
      <c r="AA332" s="11">
        <v>3.8690506</v>
      </c>
      <c r="AB332" s="11">
        <v>3.8689479000000002</v>
      </c>
      <c r="AC332" s="11">
        <v>3.8694362999999998</v>
      </c>
      <c r="AD332" s="11">
        <v>3.8705194999999999</v>
      </c>
      <c r="AE332" s="11">
        <v>3.8721608000000001</v>
      </c>
      <c r="AF332" s="11">
        <v>3.8743237000000001</v>
      </c>
      <c r="AG332" s="11">
        <v>3.8769714999999998</v>
      </c>
      <c r="AH332" s="11">
        <v>3.8800678</v>
      </c>
      <c r="AI332" s="11">
        <v>3.8835758999999999</v>
      </c>
      <c r="AJ332" s="11">
        <v>3.8874591999999999</v>
      </c>
      <c r="AK332" s="11">
        <v>3.8916811999999998</v>
      </c>
      <c r="AL332" s="11">
        <v>3.8962051999999998</v>
      </c>
      <c r="AM332" s="11">
        <v>3.9009947999999999</v>
      </c>
      <c r="AN332" s="11">
        <v>3.9060131999999999</v>
      </c>
      <c r="AO332" s="11">
        <v>3.9112274</v>
      </c>
      <c r="AP332" s="11">
        <v>3.9166200999999998</v>
      </c>
      <c r="AQ332" s="11">
        <v>3.9221778</v>
      </c>
      <c r="AR332" s="11">
        <v>3.9278876</v>
      </c>
      <c r="AS332" s="11">
        <v>3.9337363000000001</v>
      </c>
      <c r="AT332" s="11">
        <v>3.9397106000000002</v>
      </c>
      <c r="AU332" s="11">
        <v>3.9457973000000002</v>
      </c>
      <c r="AV332" s="11">
        <v>3.9519833000000002</v>
      </c>
      <c r="AW332" s="11">
        <v>3.9582554000000001</v>
      </c>
      <c r="AX332" s="11">
        <v>3.9646005</v>
      </c>
      <c r="AY332" s="11">
        <v>3.9710052999999998</v>
      </c>
      <c r="AZ332" s="11">
        <v>3.9774566</v>
      </c>
      <c r="BA332" s="11">
        <v>3.9839443999999999</v>
      </c>
      <c r="BB332" s="11">
        <v>3.9904723</v>
      </c>
      <c r="BC332" s="11">
        <v>3.9970473000000002</v>
      </c>
      <c r="BD332" s="11">
        <v>4.0036769000000003</v>
      </c>
      <c r="BE332" s="11">
        <v>4.0103682000000003</v>
      </c>
      <c r="BF332" s="11">
        <v>4.0171286000000004</v>
      </c>
      <c r="BG332" s="11">
        <v>4.0239652000000001</v>
      </c>
      <c r="BH332" s="11">
        <v>4.0308853999999998</v>
      </c>
      <c r="BI332" s="11">
        <v>4.0378965000000004</v>
      </c>
      <c r="BJ332" s="11">
        <v>4.0450055999999996</v>
      </c>
      <c r="BK332" s="11">
        <v>4.0522201000000004</v>
      </c>
      <c r="BL332" s="11">
        <v>4.0595471999999999</v>
      </c>
      <c r="BM332" s="11">
        <v>4.1059935999999997</v>
      </c>
      <c r="BN332" s="11">
        <v>4.1565776999999997</v>
      </c>
    </row>
    <row r="333" spans="1:66" x14ac:dyDescent="0.25">
      <c r="A333" s="5">
        <f t="shared" si="4"/>
        <v>45747</v>
      </c>
      <c r="B333" t="s">
        <v>1156</v>
      </c>
      <c r="C333" s="3">
        <v>4.5</v>
      </c>
      <c r="D333" s="3">
        <v>4.4554</v>
      </c>
      <c r="E333" s="11">
        <v>4.3997440000000001</v>
      </c>
      <c r="F333" s="11">
        <v>4.2934013000000002</v>
      </c>
      <c r="G333" s="11">
        <v>4.2192679999999996</v>
      </c>
      <c r="H333" s="11">
        <v>4.1630646999999996</v>
      </c>
      <c r="I333" s="11">
        <v>4.1122097000000002</v>
      </c>
      <c r="J333" s="11">
        <v>4.0642811999999999</v>
      </c>
      <c r="K333" s="11">
        <v>4.0206477999999999</v>
      </c>
      <c r="L333" s="11">
        <v>3.9832399000000001</v>
      </c>
      <c r="M333" s="11">
        <v>3.9536935</v>
      </c>
      <c r="N333" s="11">
        <v>3.9322325</v>
      </c>
      <c r="O333" s="11">
        <v>3.9180492999999998</v>
      </c>
      <c r="P333" s="11">
        <v>3.9098315000000001</v>
      </c>
      <c r="Q333" s="11">
        <v>3.9049203000000001</v>
      </c>
      <c r="R333" s="11">
        <v>3.902215</v>
      </c>
      <c r="S333" s="11">
        <v>3.9011417000000002</v>
      </c>
      <c r="T333" s="11">
        <v>3.9011263999999999</v>
      </c>
      <c r="U333" s="11">
        <v>3.9015952999999999</v>
      </c>
      <c r="V333" s="11">
        <v>3.9019742000000002</v>
      </c>
      <c r="W333" s="11">
        <v>3.9018047999999999</v>
      </c>
      <c r="X333" s="11">
        <v>3.9011136999999998</v>
      </c>
      <c r="Y333" s="11">
        <v>3.9000552000000002</v>
      </c>
      <c r="Z333" s="11">
        <v>3.8987834000000001</v>
      </c>
      <c r="AA333" s="11">
        <v>3.8974524000000002</v>
      </c>
      <c r="AB333" s="11">
        <v>3.8962165</v>
      </c>
      <c r="AC333" s="11">
        <v>3.8952043000000001</v>
      </c>
      <c r="AD333" s="11">
        <v>3.8944421</v>
      </c>
      <c r="AE333" s="11">
        <v>3.8939309</v>
      </c>
      <c r="AF333" s="11">
        <v>3.8936715999999998</v>
      </c>
      <c r="AG333" s="11">
        <v>3.8936651000000002</v>
      </c>
      <c r="AH333" s="11">
        <v>3.8939121999999999</v>
      </c>
      <c r="AI333" s="11">
        <v>3.8944139</v>
      </c>
      <c r="AJ333" s="11">
        <v>3.8951709999999999</v>
      </c>
      <c r="AK333" s="11">
        <v>3.8961844000000001</v>
      </c>
      <c r="AL333" s="11">
        <v>3.8974549999999999</v>
      </c>
      <c r="AM333" s="11">
        <v>3.8989837000000001</v>
      </c>
      <c r="AN333" s="11">
        <v>3.9007714</v>
      </c>
      <c r="AO333" s="11">
        <v>3.9028193999999998</v>
      </c>
      <c r="AP333" s="11">
        <v>3.9051312999999999</v>
      </c>
      <c r="AQ333" s="11">
        <v>3.9077111000000002</v>
      </c>
      <c r="AR333" s="11">
        <v>3.9105626999999998</v>
      </c>
      <c r="AS333" s="11">
        <v>3.9136902999999998</v>
      </c>
      <c r="AT333" s="11">
        <v>3.9170978999999999</v>
      </c>
      <c r="AU333" s="11">
        <v>3.9207895000000001</v>
      </c>
      <c r="AV333" s="11">
        <v>3.9247692000000001</v>
      </c>
      <c r="AW333" s="11">
        <v>3.9290411000000001</v>
      </c>
      <c r="AX333" s="11">
        <v>3.9336090000000001</v>
      </c>
      <c r="AY333" s="11">
        <v>3.9384773000000002</v>
      </c>
      <c r="AZ333" s="11">
        <v>3.9436498000000002</v>
      </c>
      <c r="BA333" s="11">
        <v>3.9491295000000002</v>
      </c>
      <c r="BB333" s="11">
        <v>3.9549137999999999</v>
      </c>
      <c r="BC333" s="11">
        <v>3.9609974000000001</v>
      </c>
      <c r="BD333" s="11">
        <v>3.9673752000000002</v>
      </c>
      <c r="BE333" s="11">
        <v>3.9740424000000001</v>
      </c>
      <c r="BF333" s="11">
        <v>3.9809936000000001</v>
      </c>
      <c r="BG333" s="11">
        <v>3.9882238999999999</v>
      </c>
      <c r="BH333" s="11">
        <v>3.9957283000000001</v>
      </c>
      <c r="BI333" s="11">
        <v>4.0035014999999996</v>
      </c>
      <c r="BJ333" s="11">
        <v>4.0115385999999997</v>
      </c>
      <c r="BK333" s="11">
        <v>4.0198346000000003</v>
      </c>
      <c r="BL333" s="11">
        <v>4.0283841999999996</v>
      </c>
      <c r="BM333" s="11">
        <v>4.0844050000000003</v>
      </c>
      <c r="BN333" s="11">
        <v>4.1463112999999998</v>
      </c>
    </row>
    <row r="334" spans="1:66" x14ac:dyDescent="0.25">
      <c r="A334" s="5">
        <f t="shared" ref="A334:A397" si="5">+A329+7</f>
        <v>45748</v>
      </c>
      <c r="B334" t="s">
        <v>1157</v>
      </c>
      <c r="C334" s="3">
        <v>4.5</v>
      </c>
      <c r="D334" s="3">
        <v>4.4554999999999998</v>
      </c>
      <c r="E334" s="11">
        <v>4.3915053000000004</v>
      </c>
      <c r="F334" s="11">
        <v>4.2861124999999998</v>
      </c>
      <c r="G334" s="11">
        <v>4.2157254999999996</v>
      </c>
      <c r="H334" s="11">
        <v>4.1616049000000004</v>
      </c>
      <c r="I334" s="11">
        <v>4.1109314000000001</v>
      </c>
      <c r="J334" s="11">
        <v>4.0617447000000002</v>
      </c>
      <c r="K334" s="11">
        <v>4.0159266000000002</v>
      </c>
      <c r="L334" s="11">
        <v>3.9762046</v>
      </c>
      <c r="M334" s="11">
        <v>3.9445929999999998</v>
      </c>
      <c r="N334" s="11">
        <v>3.9216117000000001</v>
      </c>
      <c r="O334" s="11">
        <v>3.9062022999999999</v>
      </c>
      <c r="P334" s="11">
        <v>3.8970582</v>
      </c>
      <c r="Q334" s="11">
        <v>3.8913118999999998</v>
      </c>
      <c r="R334" s="11">
        <v>3.8878016</v>
      </c>
      <c r="S334" s="11">
        <v>3.8859485999999999</v>
      </c>
      <c r="T334" s="11">
        <v>3.8851740000000001</v>
      </c>
      <c r="U334" s="11">
        <v>3.8848991000000002</v>
      </c>
      <c r="V334" s="11">
        <v>3.8845453000000001</v>
      </c>
      <c r="W334" s="11">
        <v>3.8836477</v>
      </c>
      <c r="X334" s="11">
        <v>3.8822207999999998</v>
      </c>
      <c r="Y334" s="11">
        <v>3.8804053000000001</v>
      </c>
      <c r="Z334" s="11">
        <v>3.8783414999999999</v>
      </c>
      <c r="AA334" s="11">
        <v>3.8761698999999998</v>
      </c>
      <c r="AB334" s="11">
        <v>3.8740307999999999</v>
      </c>
      <c r="AC334" s="11">
        <v>3.8720447</v>
      </c>
      <c r="AD334" s="11">
        <v>3.8702513000000001</v>
      </c>
      <c r="AE334" s="11">
        <v>3.8686702999999998</v>
      </c>
      <c r="AF334" s="11">
        <v>3.8673213</v>
      </c>
      <c r="AG334" s="11">
        <v>3.8662239999999999</v>
      </c>
      <c r="AH334" s="11">
        <v>3.8653981000000002</v>
      </c>
      <c r="AI334" s="11">
        <v>3.8648633000000001</v>
      </c>
      <c r="AJ334" s="11">
        <v>3.8646391000000002</v>
      </c>
      <c r="AK334" s="11">
        <v>3.8647453000000001</v>
      </c>
      <c r="AL334" s="11">
        <v>3.8652015999999998</v>
      </c>
      <c r="AM334" s="11">
        <v>3.8660275</v>
      </c>
      <c r="AN334" s="11">
        <v>3.8672428000000001</v>
      </c>
      <c r="AO334" s="11">
        <v>3.8688638000000002</v>
      </c>
      <c r="AP334" s="11">
        <v>3.8708893999999998</v>
      </c>
      <c r="AQ334" s="11">
        <v>3.8733124999999999</v>
      </c>
      <c r="AR334" s="11">
        <v>3.8761258000000001</v>
      </c>
      <c r="AS334" s="11">
        <v>3.8793223999999999</v>
      </c>
      <c r="AT334" s="11">
        <v>3.8828950999999998</v>
      </c>
      <c r="AU334" s="11">
        <v>3.8868368000000002</v>
      </c>
      <c r="AV334" s="11">
        <v>3.8911403999999998</v>
      </c>
      <c r="AW334" s="11">
        <v>3.8957986999999998</v>
      </c>
      <c r="AX334" s="11">
        <v>3.9008047000000001</v>
      </c>
      <c r="AY334" s="11">
        <v>3.9061512999999999</v>
      </c>
      <c r="AZ334" s="11">
        <v>3.9118312999999998</v>
      </c>
      <c r="BA334" s="11">
        <v>3.917837</v>
      </c>
      <c r="BB334" s="11">
        <v>3.9241579</v>
      </c>
      <c r="BC334" s="11">
        <v>3.9307821000000001</v>
      </c>
      <c r="BD334" s="11">
        <v>3.9376980000000001</v>
      </c>
      <c r="BE334" s="11">
        <v>3.9448938999999998</v>
      </c>
      <c r="BF334" s="11">
        <v>3.9523579999999998</v>
      </c>
      <c r="BG334" s="11">
        <v>3.9600786000000001</v>
      </c>
      <c r="BH334" s="11">
        <v>3.9680442</v>
      </c>
      <c r="BI334" s="11">
        <v>3.9762428000000001</v>
      </c>
      <c r="BJ334" s="11">
        <v>3.9846628000000002</v>
      </c>
      <c r="BK334" s="11">
        <v>3.9932926000000002</v>
      </c>
      <c r="BL334" s="11">
        <v>4.0021203999999999</v>
      </c>
      <c r="BM334" s="11">
        <v>4.0586101000000001</v>
      </c>
      <c r="BN334" s="11">
        <v>4.1194008999999996</v>
      </c>
    </row>
    <row r="335" spans="1:66" x14ac:dyDescent="0.25">
      <c r="A335" s="5">
        <f t="shared" si="5"/>
        <v>45749</v>
      </c>
      <c r="B335" t="s">
        <v>1158</v>
      </c>
      <c r="C335" s="3">
        <v>4.5</v>
      </c>
      <c r="D335" s="3">
        <v>4.4549000000000003</v>
      </c>
      <c r="E335" s="11">
        <v>4.3898514000000004</v>
      </c>
      <c r="F335" s="11">
        <v>4.2812352999999996</v>
      </c>
      <c r="G335" s="11">
        <v>4.2080178999999998</v>
      </c>
      <c r="H335" s="11">
        <v>4.1509409000000002</v>
      </c>
      <c r="I335" s="11">
        <v>4.0980806999999997</v>
      </c>
      <c r="J335" s="11">
        <v>4.0480494</v>
      </c>
      <c r="K335" s="11">
        <v>4.0026295000000003</v>
      </c>
      <c r="L335" s="11">
        <v>3.9640865999999999</v>
      </c>
      <c r="M335" s="11">
        <v>3.9340353000000001</v>
      </c>
      <c r="N335" s="11">
        <v>3.9125971000000002</v>
      </c>
      <c r="O335" s="11">
        <v>3.8987592000000002</v>
      </c>
      <c r="P335" s="11">
        <v>3.8910751000000001</v>
      </c>
      <c r="Q335" s="11">
        <v>3.8866721000000002</v>
      </c>
      <c r="R335" s="11">
        <v>3.8844020000000001</v>
      </c>
      <c r="S335" s="11">
        <v>3.8836713999999999</v>
      </c>
      <c r="T335" s="11">
        <v>3.8838868999999998</v>
      </c>
      <c r="U335" s="11">
        <v>3.8844550999999998</v>
      </c>
      <c r="V335" s="11">
        <v>3.8847825999999999</v>
      </c>
      <c r="W335" s="11">
        <v>3.8843996000000001</v>
      </c>
      <c r="X335" s="11">
        <v>3.8833557000000001</v>
      </c>
      <c r="Y335" s="11">
        <v>3.8818367</v>
      </c>
      <c r="Z335" s="11">
        <v>3.8800287</v>
      </c>
      <c r="AA335" s="11">
        <v>3.8781175999999999</v>
      </c>
      <c r="AB335" s="11">
        <v>3.8762892999999998</v>
      </c>
      <c r="AC335" s="11">
        <v>3.8747012999999999</v>
      </c>
      <c r="AD335" s="11">
        <v>3.8733976000000001</v>
      </c>
      <c r="AE335" s="11">
        <v>3.8723936999999999</v>
      </c>
      <c r="AF335" s="11">
        <v>3.8717049000000001</v>
      </c>
      <c r="AG335" s="11">
        <v>3.8713468999999998</v>
      </c>
      <c r="AH335" s="11">
        <v>3.8713350000000002</v>
      </c>
      <c r="AI335" s="11">
        <v>3.8716849</v>
      </c>
      <c r="AJ335" s="11">
        <v>3.8724118999999999</v>
      </c>
      <c r="AK335" s="11">
        <v>3.8735314999999999</v>
      </c>
      <c r="AL335" s="11">
        <v>3.8750591999999999</v>
      </c>
      <c r="AM335" s="11">
        <v>3.8770106000000002</v>
      </c>
      <c r="AN335" s="11">
        <v>3.8794010000000001</v>
      </c>
      <c r="AO335" s="11">
        <v>3.8822412000000002</v>
      </c>
      <c r="AP335" s="11">
        <v>3.8855184</v>
      </c>
      <c r="AQ335" s="11">
        <v>3.8892123999999999</v>
      </c>
      <c r="AR335" s="11">
        <v>3.8933032999999999</v>
      </c>
      <c r="AS335" s="11">
        <v>3.8977712000000002</v>
      </c>
      <c r="AT335" s="11">
        <v>3.902596</v>
      </c>
      <c r="AU335" s="11">
        <v>3.9077578000000002</v>
      </c>
      <c r="AV335" s="11">
        <v>3.9132365</v>
      </c>
      <c r="AW335" s="11">
        <v>3.9190121000000002</v>
      </c>
      <c r="AX335" s="11">
        <v>3.9250647000000001</v>
      </c>
      <c r="AY335" s="11">
        <v>3.9313742</v>
      </c>
      <c r="AZ335" s="11">
        <v>3.9379206999999998</v>
      </c>
      <c r="BA335" s="11">
        <v>3.9446857999999998</v>
      </c>
      <c r="BB335" s="11">
        <v>3.9516591999999999</v>
      </c>
      <c r="BC335" s="11">
        <v>3.9588329</v>
      </c>
      <c r="BD335" s="11">
        <v>3.9661992000000001</v>
      </c>
      <c r="BE335" s="11">
        <v>3.9737502999999998</v>
      </c>
      <c r="BF335" s="11">
        <v>3.9814780000000001</v>
      </c>
      <c r="BG335" s="11">
        <v>3.9893746000000001</v>
      </c>
      <c r="BH335" s="11">
        <v>3.9974322999999998</v>
      </c>
      <c r="BI335" s="11">
        <v>4.0056431000000003</v>
      </c>
      <c r="BJ335" s="11">
        <v>4.0139991000000004</v>
      </c>
      <c r="BK335" s="11">
        <v>4.0224926999999999</v>
      </c>
      <c r="BL335" s="11">
        <v>4.0311155999999997</v>
      </c>
      <c r="BM335" s="11">
        <v>4.0852130000000004</v>
      </c>
      <c r="BN335" s="11">
        <v>4.1424775</v>
      </c>
    </row>
    <row r="336" spans="1:66" x14ac:dyDescent="0.25">
      <c r="A336" s="5">
        <f t="shared" si="5"/>
        <v>45750</v>
      </c>
      <c r="B336" t="s">
        <v>1159</v>
      </c>
      <c r="C336" s="3">
        <v>4.5</v>
      </c>
      <c r="D336" s="3">
        <v>4.4553000000000003</v>
      </c>
      <c r="E336" s="11">
        <v>4.3810269000000002</v>
      </c>
      <c r="F336" s="11">
        <v>4.2460392000000002</v>
      </c>
      <c r="G336" s="11">
        <v>4.1551913000000003</v>
      </c>
      <c r="H336" s="11">
        <v>4.0842402</v>
      </c>
      <c r="I336" s="11">
        <v>4.0185393999999999</v>
      </c>
      <c r="J336" s="11">
        <v>3.9564998999999998</v>
      </c>
      <c r="K336" s="11">
        <v>3.9001315999999999</v>
      </c>
      <c r="L336" s="11">
        <v>3.8517904999999999</v>
      </c>
      <c r="M336" s="11">
        <v>3.8125714999999998</v>
      </c>
      <c r="N336" s="11">
        <v>3.7821902000000001</v>
      </c>
      <c r="O336" s="11">
        <v>3.7589028</v>
      </c>
      <c r="P336" s="11">
        <v>3.7409507</v>
      </c>
      <c r="Q336" s="11">
        <v>3.72492</v>
      </c>
      <c r="R336" s="11">
        <v>3.7097587000000001</v>
      </c>
      <c r="S336" s="11">
        <v>3.6955038</v>
      </c>
      <c r="T336" s="11">
        <v>3.6821937999999999</v>
      </c>
      <c r="U336" s="11">
        <v>3.6698667999999999</v>
      </c>
      <c r="V336" s="11">
        <v>3.6585618000000002</v>
      </c>
      <c r="W336" s="11">
        <v>3.6483240000000001</v>
      </c>
      <c r="X336" s="11">
        <v>3.6392335999999998</v>
      </c>
      <c r="Y336" s="11">
        <v>3.6313825</v>
      </c>
      <c r="Z336" s="11">
        <v>3.6248623000000002</v>
      </c>
      <c r="AA336" s="11">
        <v>3.6197645000000001</v>
      </c>
      <c r="AB336" s="11">
        <v>3.6161810000000001</v>
      </c>
      <c r="AC336" s="11">
        <v>3.6141747</v>
      </c>
      <c r="AD336" s="11">
        <v>3.6136697999999998</v>
      </c>
      <c r="AE336" s="11">
        <v>3.6145478999999998</v>
      </c>
      <c r="AF336" s="11">
        <v>3.6166906999999999</v>
      </c>
      <c r="AG336" s="11">
        <v>3.6199800999999998</v>
      </c>
      <c r="AH336" s="11">
        <v>3.6242974999999999</v>
      </c>
      <c r="AI336" s="11">
        <v>3.6295248</v>
      </c>
      <c r="AJ336" s="11">
        <v>3.6355436999999999</v>
      </c>
      <c r="AK336" s="11">
        <v>3.6422359000000002</v>
      </c>
      <c r="AL336" s="11">
        <v>3.649483</v>
      </c>
      <c r="AM336" s="11">
        <v>3.6571668000000002</v>
      </c>
      <c r="AN336" s="11">
        <v>3.6651690000000001</v>
      </c>
      <c r="AO336" s="11">
        <v>3.6733867999999998</v>
      </c>
      <c r="AP336" s="11">
        <v>3.6817867</v>
      </c>
      <c r="AQ336" s="11">
        <v>3.6903538</v>
      </c>
      <c r="AR336" s="11">
        <v>3.6990734000000001</v>
      </c>
      <c r="AS336" s="11">
        <v>3.7079309999999999</v>
      </c>
      <c r="AT336" s="11">
        <v>3.7169116</v>
      </c>
      <c r="AU336" s="11">
        <v>3.7260005999999999</v>
      </c>
      <c r="AV336" s="11">
        <v>3.7351833999999999</v>
      </c>
      <c r="AW336" s="11">
        <v>3.7444451999999999</v>
      </c>
      <c r="AX336" s="11">
        <v>3.7537712000000001</v>
      </c>
      <c r="AY336" s="11">
        <v>3.7631469000000002</v>
      </c>
      <c r="AZ336" s="11">
        <v>3.7725574000000002</v>
      </c>
      <c r="BA336" s="11">
        <v>3.7819908</v>
      </c>
      <c r="BB336" s="11">
        <v>3.7914477</v>
      </c>
      <c r="BC336" s="11">
        <v>3.8009317999999999</v>
      </c>
      <c r="BD336" s="11">
        <v>3.8104467999999998</v>
      </c>
      <c r="BE336" s="11">
        <v>3.8199969</v>
      </c>
      <c r="BF336" s="11">
        <v>3.8295856000000001</v>
      </c>
      <c r="BG336" s="11">
        <v>3.8392168</v>
      </c>
      <c r="BH336" s="11">
        <v>3.8488945000000001</v>
      </c>
      <c r="BI336" s="11">
        <v>3.8586223999999998</v>
      </c>
      <c r="BJ336" s="11">
        <v>3.8684042000000001</v>
      </c>
      <c r="BK336" s="11">
        <v>3.8782440999999999</v>
      </c>
      <c r="BL336" s="11">
        <v>3.8881454999999998</v>
      </c>
      <c r="BM336" s="11">
        <v>3.9488487000000001</v>
      </c>
      <c r="BN336" s="11">
        <v>4.0114279000000002</v>
      </c>
    </row>
    <row r="337" spans="1:66" x14ac:dyDescent="0.25">
      <c r="A337" s="5">
        <f t="shared" si="5"/>
        <v>45751</v>
      </c>
      <c r="B337" t="s">
        <v>1160</v>
      </c>
      <c r="C337" s="3">
        <v>4.5</v>
      </c>
      <c r="D337" s="3">
        <v>4.4554</v>
      </c>
      <c r="E337" s="11">
        <v>4.3562218000000001</v>
      </c>
      <c r="F337" s="11">
        <v>4.2155171999999999</v>
      </c>
      <c r="G337" s="11">
        <v>4.1121394000000002</v>
      </c>
      <c r="H337" s="11">
        <v>4.0272800000000002</v>
      </c>
      <c r="I337" s="11">
        <v>3.9498731</v>
      </c>
      <c r="J337" s="11">
        <v>3.8788656000000001</v>
      </c>
      <c r="K337" s="11">
        <v>3.8148445999999998</v>
      </c>
      <c r="L337" s="11">
        <v>3.7588132000000001</v>
      </c>
      <c r="M337" s="11">
        <v>3.7111649</v>
      </c>
      <c r="N337" s="11">
        <v>3.6716065000000002</v>
      </c>
      <c r="O337" s="11">
        <v>3.6392543000000002</v>
      </c>
      <c r="P337" s="11">
        <v>3.6134024999999999</v>
      </c>
      <c r="Q337" s="11">
        <v>3.5925824</v>
      </c>
      <c r="R337" s="11">
        <v>3.5759519000000002</v>
      </c>
      <c r="S337" s="11">
        <v>3.5629691000000001</v>
      </c>
      <c r="T337" s="11">
        <v>3.5530917999999998</v>
      </c>
      <c r="U337" s="11">
        <v>3.5457779</v>
      </c>
      <c r="V337" s="11">
        <v>3.5404855999999998</v>
      </c>
      <c r="W337" s="11">
        <v>3.5367362</v>
      </c>
      <c r="X337" s="11">
        <v>3.5343452000000002</v>
      </c>
      <c r="Y337" s="11">
        <v>3.5332135</v>
      </c>
      <c r="Z337" s="11">
        <v>3.5332419000000002</v>
      </c>
      <c r="AA337" s="11">
        <v>3.5343312</v>
      </c>
      <c r="AB337" s="11">
        <v>3.5363821</v>
      </c>
      <c r="AC337" s="11">
        <v>3.5392985000000001</v>
      </c>
      <c r="AD337" s="11">
        <v>3.5429968000000001</v>
      </c>
      <c r="AE337" s="11">
        <v>3.5473971999999998</v>
      </c>
      <c r="AF337" s="11">
        <v>3.5524198</v>
      </c>
      <c r="AG337" s="11">
        <v>3.5579847999999998</v>
      </c>
      <c r="AH337" s="11">
        <v>3.5640122000000001</v>
      </c>
      <c r="AI337" s="11">
        <v>3.5704221</v>
      </c>
      <c r="AJ337" s="11">
        <v>3.5771348000000001</v>
      </c>
      <c r="AK337" s="11">
        <v>3.5840702000000002</v>
      </c>
      <c r="AL337" s="11">
        <v>3.5911485000000001</v>
      </c>
      <c r="AM337" s="11">
        <v>3.5982899000000002</v>
      </c>
      <c r="AN337" s="11">
        <v>3.6054143999999999</v>
      </c>
      <c r="AO337" s="11">
        <v>3.6124559000000001</v>
      </c>
      <c r="AP337" s="11">
        <v>3.6194096999999998</v>
      </c>
      <c r="AQ337" s="11">
        <v>3.6262875000000001</v>
      </c>
      <c r="AR337" s="11">
        <v>3.6331012</v>
      </c>
      <c r="AS337" s="11">
        <v>3.6398630000000001</v>
      </c>
      <c r="AT337" s="11">
        <v>3.6465844000000001</v>
      </c>
      <c r="AU337" s="11">
        <v>3.6532776</v>
      </c>
      <c r="AV337" s="11">
        <v>3.6599544000000002</v>
      </c>
      <c r="AW337" s="11">
        <v>3.6666267000000001</v>
      </c>
      <c r="AX337" s="11">
        <v>3.6733064999999998</v>
      </c>
      <c r="AY337" s="11">
        <v>3.6800057000000002</v>
      </c>
      <c r="AZ337" s="11">
        <v>3.6867361000000001</v>
      </c>
      <c r="BA337" s="11">
        <v>3.6935101000000001</v>
      </c>
      <c r="BB337" s="11">
        <v>3.700342</v>
      </c>
      <c r="BC337" s="11">
        <v>3.7072462000000002</v>
      </c>
      <c r="BD337" s="11">
        <v>3.7142374999999999</v>
      </c>
      <c r="BE337" s="11">
        <v>3.7213305999999999</v>
      </c>
      <c r="BF337" s="11">
        <v>3.7285401</v>
      </c>
      <c r="BG337" s="11">
        <v>3.7358806000000002</v>
      </c>
      <c r="BH337" s="11">
        <v>3.7433670000000001</v>
      </c>
      <c r="BI337" s="11">
        <v>3.7510138</v>
      </c>
      <c r="BJ337" s="11">
        <v>3.7588355999999998</v>
      </c>
      <c r="BK337" s="11">
        <v>3.7668472</v>
      </c>
      <c r="BL337" s="11">
        <v>3.7750632</v>
      </c>
      <c r="BM337" s="11">
        <v>3.8286756999999998</v>
      </c>
      <c r="BN337" s="11">
        <v>3.8885044</v>
      </c>
    </row>
    <row r="338" spans="1:66" x14ac:dyDescent="0.25">
      <c r="A338" s="5">
        <f t="shared" si="5"/>
        <v>45754</v>
      </c>
      <c r="B338" t="s">
        <v>1161</v>
      </c>
      <c r="C338" s="3">
        <v>4.5</v>
      </c>
      <c r="D338" s="3">
        <v>4.4561000000000002</v>
      </c>
      <c r="E338" s="11">
        <v>4.3444307000000002</v>
      </c>
      <c r="F338" s="11">
        <v>4.1944407999999997</v>
      </c>
      <c r="G338" s="11">
        <v>4.0947326000000004</v>
      </c>
      <c r="H338" s="11">
        <v>4.0177342999999999</v>
      </c>
      <c r="I338" s="11">
        <v>3.9476702000000001</v>
      </c>
      <c r="J338" s="11">
        <v>3.8832140000000002</v>
      </c>
      <c r="K338" s="11">
        <v>3.8263424000000001</v>
      </c>
      <c r="L338" s="11">
        <v>3.7793709999999998</v>
      </c>
      <c r="M338" s="11">
        <v>3.7436432000000002</v>
      </c>
      <c r="N338" s="11">
        <v>3.7186032</v>
      </c>
      <c r="O338" s="11">
        <v>3.702734</v>
      </c>
      <c r="P338" s="11">
        <v>3.6941253999999999</v>
      </c>
      <c r="Q338" s="11">
        <v>3.6893224999999998</v>
      </c>
      <c r="R338" s="11">
        <v>3.6870633000000002</v>
      </c>
      <c r="S338" s="11">
        <v>3.6868039000000001</v>
      </c>
      <c r="T338" s="11">
        <v>3.6879998999999999</v>
      </c>
      <c r="U338" s="11">
        <v>3.6901071999999999</v>
      </c>
      <c r="V338" s="11">
        <v>3.6925815000000002</v>
      </c>
      <c r="W338" s="11">
        <v>3.6949795999999999</v>
      </c>
      <c r="X338" s="11">
        <v>3.6972817999999998</v>
      </c>
      <c r="Y338" s="11">
        <v>3.6995794000000002</v>
      </c>
      <c r="Z338" s="11">
        <v>3.7019641000000001</v>
      </c>
      <c r="AA338" s="11">
        <v>3.7045273999999999</v>
      </c>
      <c r="AB338" s="11">
        <v>3.7073607000000002</v>
      </c>
      <c r="AC338" s="11">
        <v>3.7105385000000002</v>
      </c>
      <c r="AD338" s="11">
        <v>3.7140669000000002</v>
      </c>
      <c r="AE338" s="11">
        <v>3.7179348999999999</v>
      </c>
      <c r="AF338" s="11">
        <v>3.7221313</v>
      </c>
      <c r="AG338" s="11">
        <v>3.7266452999999999</v>
      </c>
      <c r="AH338" s="11">
        <v>3.7314657000000002</v>
      </c>
      <c r="AI338" s="11">
        <v>3.7365814999999998</v>
      </c>
      <c r="AJ338" s="11">
        <v>3.7419818</v>
      </c>
      <c r="AK338" s="11">
        <v>3.7476552999999999</v>
      </c>
      <c r="AL338" s="11">
        <v>3.7535911999999998</v>
      </c>
      <c r="AM338" s="11">
        <v>3.7597784999999999</v>
      </c>
      <c r="AN338" s="11">
        <v>3.7662059999999999</v>
      </c>
      <c r="AO338" s="11">
        <v>3.7728652999999999</v>
      </c>
      <c r="AP338" s="11">
        <v>3.7797599000000002</v>
      </c>
      <c r="AQ338" s="11">
        <v>3.7868957999999999</v>
      </c>
      <c r="AR338" s="11">
        <v>3.7942798</v>
      </c>
      <c r="AS338" s="11">
        <v>3.8019181999999998</v>
      </c>
      <c r="AT338" s="11">
        <v>3.8098173000000002</v>
      </c>
      <c r="AU338" s="11">
        <v>3.8179835999999998</v>
      </c>
      <c r="AV338" s="11">
        <v>3.8264236999999999</v>
      </c>
      <c r="AW338" s="11">
        <v>3.8351438</v>
      </c>
      <c r="AX338" s="11">
        <v>3.8441502999999999</v>
      </c>
      <c r="AY338" s="11">
        <v>3.8534499000000002</v>
      </c>
      <c r="AZ338" s="11">
        <v>3.8630488000000001</v>
      </c>
      <c r="BA338" s="11">
        <v>3.8729515000000001</v>
      </c>
      <c r="BB338" s="11">
        <v>3.8831527000000001</v>
      </c>
      <c r="BC338" s="11">
        <v>3.893643</v>
      </c>
      <c r="BD338" s="11">
        <v>3.9044135999999998</v>
      </c>
      <c r="BE338" s="11">
        <v>3.9154556</v>
      </c>
      <c r="BF338" s="11">
        <v>3.9267596</v>
      </c>
      <c r="BG338" s="11">
        <v>3.9383168999999998</v>
      </c>
      <c r="BH338" s="11">
        <v>3.9501184</v>
      </c>
      <c r="BI338" s="11">
        <v>3.9621550999999999</v>
      </c>
      <c r="BJ338" s="11">
        <v>3.9744179000000002</v>
      </c>
      <c r="BK338" s="11">
        <v>3.9868980000000001</v>
      </c>
      <c r="BL338" s="11">
        <v>3.9995859999999999</v>
      </c>
      <c r="BM338" s="11">
        <v>4.0793016</v>
      </c>
      <c r="BN338" s="11">
        <v>4.1625261</v>
      </c>
    </row>
    <row r="339" spans="1:66" x14ac:dyDescent="0.25">
      <c r="A339" s="5">
        <f t="shared" si="5"/>
        <v>45755</v>
      </c>
      <c r="B339" t="s">
        <v>1162</v>
      </c>
      <c r="C339" s="3">
        <v>4.5</v>
      </c>
      <c r="D339" s="3">
        <v>4.4565000000000001</v>
      </c>
      <c r="E339" s="11">
        <v>4.3293375999999997</v>
      </c>
      <c r="F339" s="11">
        <v>4.1524985000000001</v>
      </c>
      <c r="G339" s="11">
        <v>4.0315551999999997</v>
      </c>
      <c r="H339" s="11">
        <v>3.9379624999999998</v>
      </c>
      <c r="I339" s="11">
        <v>3.8556023000000001</v>
      </c>
      <c r="J339" s="11">
        <v>3.7825641000000001</v>
      </c>
      <c r="K339" s="11">
        <v>3.7200015999999998</v>
      </c>
      <c r="L339" s="11">
        <v>3.6690165000000001</v>
      </c>
      <c r="M339" s="11">
        <v>3.6304200999999998</v>
      </c>
      <c r="N339" s="11">
        <v>3.6036383000000001</v>
      </c>
      <c r="O339" s="11">
        <v>3.5868186</v>
      </c>
      <c r="P339" s="11">
        <v>3.5779236000000001</v>
      </c>
      <c r="Q339" s="11">
        <v>3.5733584999999999</v>
      </c>
      <c r="R339" s="11">
        <v>3.5717701000000002</v>
      </c>
      <c r="S339" s="11">
        <v>3.5725299000000001</v>
      </c>
      <c r="T339" s="11">
        <v>3.5750095000000002</v>
      </c>
      <c r="U339" s="11">
        <v>3.5785803999999999</v>
      </c>
      <c r="V339" s="11">
        <v>3.5826139000000001</v>
      </c>
      <c r="W339" s="11">
        <v>3.5866031999999999</v>
      </c>
      <c r="X339" s="11">
        <v>3.5905526000000001</v>
      </c>
      <c r="Y339" s="11">
        <v>3.5946004</v>
      </c>
      <c r="Z339" s="11">
        <v>3.5988850999999999</v>
      </c>
      <c r="AA339" s="11">
        <v>3.603545</v>
      </c>
      <c r="AB339" s="11">
        <v>3.6087186</v>
      </c>
      <c r="AC339" s="11">
        <v>3.6145157000000001</v>
      </c>
      <c r="AD339" s="11">
        <v>3.6209321999999999</v>
      </c>
      <c r="AE339" s="11">
        <v>3.6279352</v>
      </c>
      <c r="AF339" s="11">
        <v>3.6354918000000001</v>
      </c>
      <c r="AG339" s="11">
        <v>3.6435694999999999</v>
      </c>
      <c r="AH339" s="11">
        <v>3.6521352999999999</v>
      </c>
      <c r="AI339" s="11">
        <v>3.6611563999999999</v>
      </c>
      <c r="AJ339" s="11">
        <v>3.6706002</v>
      </c>
      <c r="AK339" s="11">
        <v>3.6804337</v>
      </c>
      <c r="AL339" s="11">
        <v>3.6906241999999998</v>
      </c>
      <c r="AM339" s="11">
        <v>3.701139</v>
      </c>
      <c r="AN339" s="11">
        <v>3.7119450999999999</v>
      </c>
      <c r="AO339" s="11">
        <v>3.7230118000000001</v>
      </c>
      <c r="AP339" s="11">
        <v>3.7343185999999999</v>
      </c>
      <c r="AQ339" s="11">
        <v>3.7458480999999999</v>
      </c>
      <c r="AR339" s="11">
        <v>3.7575832999999998</v>
      </c>
      <c r="AS339" s="11">
        <v>3.7695072999999999</v>
      </c>
      <c r="AT339" s="11">
        <v>3.7816027000000001</v>
      </c>
      <c r="AU339" s="11">
        <v>3.7938524</v>
      </c>
      <c r="AV339" s="11">
        <v>3.8062396000000001</v>
      </c>
      <c r="AW339" s="11">
        <v>3.8187468</v>
      </c>
      <c r="AX339" s="11">
        <v>3.8313571</v>
      </c>
      <c r="AY339" s="11">
        <v>3.8440534</v>
      </c>
      <c r="AZ339" s="11">
        <v>3.8568183999999999</v>
      </c>
      <c r="BA339" s="11">
        <v>3.869637</v>
      </c>
      <c r="BB339" s="11">
        <v>3.8825042999999999</v>
      </c>
      <c r="BC339" s="11">
        <v>3.8954176</v>
      </c>
      <c r="BD339" s="11">
        <v>3.9083746000000001</v>
      </c>
      <c r="BE339" s="11">
        <v>3.9213733999999998</v>
      </c>
      <c r="BF339" s="11">
        <v>3.9344112999999998</v>
      </c>
      <c r="BG339" s="11">
        <v>3.9474860999999999</v>
      </c>
      <c r="BH339" s="11">
        <v>3.9605958000000001</v>
      </c>
      <c r="BI339" s="11">
        <v>3.9737377</v>
      </c>
      <c r="BJ339" s="11">
        <v>3.9869096000000002</v>
      </c>
      <c r="BK339" s="11">
        <v>4.0001094999999998</v>
      </c>
      <c r="BL339" s="11">
        <v>4.0133346999999997</v>
      </c>
      <c r="BM339" s="11">
        <v>4.0930125999999998</v>
      </c>
      <c r="BN339" s="11">
        <v>4.1725418999999997</v>
      </c>
    </row>
    <row r="340" spans="1:66" x14ac:dyDescent="0.25">
      <c r="A340" s="5">
        <f t="shared" si="5"/>
        <v>45756</v>
      </c>
      <c r="B340" t="s">
        <v>1163</v>
      </c>
      <c r="C340" s="3">
        <v>4.5</v>
      </c>
      <c r="D340" s="3">
        <v>4.4565000000000001</v>
      </c>
      <c r="E340" s="11">
        <v>4.3106983000000003</v>
      </c>
      <c r="F340" s="11">
        <v>4.1417454999999999</v>
      </c>
      <c r="G340" s="11">
        <v>4.0256197</v>
      </c>
      <c r="H340" s="11">
        <v>3.9364484000000002</v>
      </c>
      <c r="I340" s="11">
        <v>3.8589194</v>
      </c>
      <c r="J340" s="11">
        <v>3.7904365000000002</v>
      </c>
      <c r="K340" s="11">
        <v>3.7327137000000001</v>
      </c>
      <c r="L340" s="11">
        <v>3.6877613</v>
      </c>
      <c r="M340" s="11">
        <v>3.6564215</v>
      </c>
      <c r="N340" s="11">
        <v>3.6375826</v>
      </c>
      <c r="O340" s="11">
        <v>3.6290174999999998</v>
      </c>
      <c r="P340" s="11">
        <v>3.6283501</v>
      </c>
      <c r="Q340" s="11">
        <v>3.6316571999999998</v>
      </c>
      <c r="R340" s="11">
        <v>3.6374958999999998</v>
      </c>
      <c r="S340" s="11">
        <v>3.6451937000000001</v>
      </c>
      <c r="T340" s="11">
        <v>3.6540780000000002</v>
      </c>
      <c r="U340" s="11">
        <v>3.6634764999999998</v>
      </c>
      <c r="V340" s="11">
        <v>3.6727166000000002</v>
      </c>
      <c r="W340" s="11">
        <v>3.6812642000000002</v>
      </c>
      <c r="X340" s="11">
        <v>3.6891672999999998</v>
      </c>
      <c r="Y340" s="11">
        <v>3.6966264</v>
      </c>
      <c r="Z340" s="11">
        <v>3.7038422999999998</v>
      </c>
      <c r="AA340" s="11">
        <v>3.7110156000000001</v>
      </c>
      <c r="AB340" s="11">
        <v>3.7183468</v>
      </c>
      <c r="AC340" s="11">
        <v>3.7260040000000001</v>
      </c>
      <c r="AD340" s="11">
        <v>3.7340238000000001</v>
      </c>
      <c r="AE340" s="11">
        <v>3.7424097999999999</v>
      </c>
      <c r="AF340" s="11">
        <v>3.7511660999999998</v>
      </c>
      <c r="AG340" s="11">
        <v>3.7602967</v>
      </c>
      <c r="AH340" s="11">
        <v>3.7698049999999999</v>
      </c>
      <c r="AI340" s="11">
        <v>3.7796951999999999</v>
      </c>
      <c r="AJ340" s="11">
        <v>3.7899710999999998</v>
      </c>
      <c r="AK340" s="11">
        <v>3.8006364000000001</v>
      </c>
      <c r="AL340" s="11">
        <v>3.8116951000000001</v>
      </c>
      <c r="AM340" s="11">
        <v>3.8231511999999999</v>
      </c>
      <c r="AN340" s="11">
        <v>3.8350081</v>
      </c>
      <c r="AO340" s="11">
        <v>3.8472658000000002</v>
      </c>
      <c r="AP340" s="11">
        <v>3.8599036999999998</v>
      </c>
      <c r="AQ340" s="11">
        <v>3.8728946</v>
      </c>
      <c r="AR340" s="11">
        <v>3.8862117</v>
      </c>
      <c r="AS340" s="11">
        <v>3.8998282999999998</v>
      </c>
      <c r="AT340" s="11">
        <v>3.9137170999999999</v>
      </c>
      <c r="AU340" s="11">
        <v>3.9278514000000002</v>
      </c>
      <c r="AV340" s="11">
        <v>3.9422044999999999</v>
      </c>
      <c r="AW340" s="11">
        <v>3.9567491000000001</v>
      </c>
      <c r="AX340" s="11">
        <v>3.9714584999999998</v>
      </c>
      <c r="AY340" s="11">
        <v>3.9863059999999999</v>
      </c>
      <c r="AZ340" s="11">
        <v>4.0012641999999996</v>
      </c>
      <c r="BA340" s="11">
        <v>4.0163092999999996</v>
      </c>
      <c r="BB340" s="11">
        <v>4.0314296000000001</v>
      </c>
      <c r="BC340" s="11">
        <v>4.0466163999999996</v>
      </c>
      <c r="BD340" s="11">
        <v>4.0618613999999997</v>
      </c>
      <c r="BE340" s="11">
        <v>4.0771563000000004</v>
      </c>
      <c r="BF340" s="11">
        <v>4.0924924000000003</v>
      </c>
      <c r="BG340" s="11">
        <v>4.1078615000000003</v>
      </c>
      <c r="BH340" s="11">
        <v>4.1232553000000003</v>
      </c>
      <c r="BI340" s="11">
        <v>4.1386650999999999</v>
      </c>
      <c r="BJ340" s="11">
        <v>4.1540825000000003</v>
      </c>
      <c r="BK340" s="11">
        <v>4.1694994999999997</v>
      </c>
      <c r="BL340" s="11">
        <v>4.1849071000000002</v>
      </c>
      <c r="BM340" s="11">
        <v>4.2768652999999999</v>
      </c>
      <c r="BN340" s="11">
        <v>4.3674356999999997</v>
      </c>
    </row>
    <row r="341" spans="1:66" x14ac:dyDescent="0.25">
      <c r="A341" s="5">
        <f t="shared" si="5"/>
        <v>45757</v>
      </c>
      <c r="B341" t="s">
        <v>1164</v>
      </c>
      <c r="C341" s="3">
        <v>4.5</v>
      </c>
      <c r="D341" s="3">
        <v>4.4579000000000004</v>
      </c>
      <c r="E341" s="11">
        <v>4.3190331999999998</v>
      </c>
      <c r="F341" s="11">
        <v>4.1664725000000002</v>
      </c>
      <c r="G341" s="11">
        <v>4.0489946000000003</v>
      </c>
      <c r="H341" s="11">
        <v>3.9435278999999999</v>
      </c>
      <c r="I341" s="11">
        <v>3.8419044000000002</v>
      </c>
      <c r="J341" s="11">
        <v>3.748078</v>
      </c>
      <c r="K341" s="11">
        <v>3.6674148</v>
      </c>
      <c r="L341" s="11">
        <v>3.6033685000000002</v>
      </c>
      <c r="M341" s="11">
        <v>3.5564464999999998</v>
      </c>
      <c r="N341" s="11">
        <v>3.5250295</v>
      </c>
      <c r="O341" s="11">
        <v>3.5055678000000001</v>
      </c>
      <c r="P341" s="11">
        <v>3.4949319000000001</v>
      </c>
      <c r="Q341" s="11">
        <v>3.4884601000000002</v>
      </c>
      <c r="R341" s="11">
        <v>3.4845736</v>
      </c>
      <c r="S341" s="11">
        <v>3.4826451</v>
      </c>
      <c r="T341" s="11">
        <v>3.4820471999999998</v>
      </c>
      <c r="U341" s="11">
        <v>3.4821526</v>
      </c>
      <c r="V341" s="11">
        <v>3.4823339</v>
      </c>
      <c r="W341" s="11">
        <v>3.4820915000000001</v>
      </c>
      <c r="X341" s="11">
        <v>3.4815803999999999</v>
      </c>
      <c r="Y341" s="11">
        <v>3.4811646999999999</v>
      </c>
      <c r="Z341" s="11">
        <v>3.4812086</v>
      </c>
      <c r="AA341" s="11">
        <v>3.4820761</v>
      </c>
      <c r="AB341" s="11">
        <v>3.4841316</v>
      </c>
      <c r="AC341" s="11">
        <v>3.4876763</v>
      </c>
      <c r="AD341" s="11">
        <v>3.4927058999999998</v>
      </c>
      <c r="AE341" s="11">
        <v>3.4991229000000001</v>
      </c>
      <c r="AF341" s="11">
        <v>3.5068299000000001</v>
      </c>
      <c r="AG341" s="11">
        <v>3.5157294000000001</v>
      </c>
      <c r="AH341" s="11">
        <v>3.5257238000000002</v>
      </c>
      <c r="AI341" s="11">
        <v>3.5367156</v>
      </c>
      <c r="AJ341" s="11">
        <v>3.5486076</v>
      </c>
      <c r="AK341" s="11">
        <v>3.561302</v>
      </c>
      <c r="AL341" s="11">
        <v>3.5747015000000002</v>
      </c>
      <c r="AM341" s="11">
        <v>3.5887087000000002</v>
      </c>
      <c r="AN341" s="11">
        <v>3.6032258000000001</v>
      </c>
      <c r="AO341" s="11">
        <v>3.6181638999999999</v>
      </c>
      <c r="AP341" s="11">
        <v>3.6334708999999998</v>
      </c>
      <c r="AQ341" s="11">
        <v>3.6491042999999999</v>
      </c>
      <c r="AR341" s="11">
        <v>3.6650222000000001</v>
      </c>
      <c r="AS341" s="11">
        <v>3.6811826999999999</v>
      </c>
      <c r="AT341" s="11">
        <v>3.6975433999999998</v>
      </c>
      <c r="AU341" s="11">
        <v>3.7140621999999999</v>
      </c>
      <c r="AV341" s="11">
        <v>3.7306975000000002</v>
      </c>
      <c r="AW341" s="11">
        <v>3.7474066000000001</v>
      </c>
      <c r="AX341" s="11">
        <v>3.7641475999999998</v>
      </c>
      <c r="AY341" s="11">
        <v>3.7808788</v>
      </c>
      <c r="AZ341" s="11">
        <v>3.7975574999999999</v>
      </c>
      <c r="BA341" s="11">
        <v>3.814149</v>
      </c>
      <c r="BB341" s="11">
        <v>3.8306496999999999</v>
      </c>
      <c r="BC341" s="11">
        <v>3.8470642000000002</v>
      </c>
      <c r="BD341" s="11">
        <v>3.8633975</v>
      </c>
      <c r="BE341" s="11">
        <v>3.8796548999999998</v>
      </c>
      <c r="BF341" s="11">
        <v>3.8958406999999999</v>
      </c>
      <c r="BG341" s="11">
        <v>3.9119602000000002</v>
      </c>
      <c r="BH341" s="11">
        <v>3.9280183000000002</v>
      </c>
      <c r="BI341" s="11">
        <v>3.9440197000000001</v>
      </c>
      <c r="BJ341" s="11">
        <v>3.9599693999999999</v>
      </c>
      <c r="BK341" s="11">
        <v>3.9758726000000002</v>
      </c>
      <c r="BL341" s="11">
        <v>3.9917337000000002</v>
      </c>
      <c r="BM341" s="11">
        <v>4.0860611999999996</v>
      </c>
      <c r="BN341" s="11">
        <v>4.1786893000000003</v>
      </c>
    </row>
    <row r="342" spans="1:66" x14ac:dyDescent="0.25">
      <c r="A342" s="5">
        <f t="shared" si="5"/>
        <v>45758</v>
      </c>
      <c r="B342" t="s">
        <v>1165</v>
      </c>
      <c r="C342" s="3">
        <v>4.5</v>
      </c>
      <c r="D342" s="3">
        <v>4.4584000000000001</v>
      </c>
      <c r="E342" s="11">
        <v>4.3184361000000004</v>
      </c>
      <c r="F342" s="11">
        <v>4.1965725999999997</v>
      </c>
      <c r="G342" s="11">
        <v>4.1021143999999996</v>
      </c>
      <c r="H342" s="11">
        <v>4.0153236999999997</v>
      </c>
      <c r="I342" s="11">
        <v>3.9311989000000001</v>
      </c>
      <c r="J342" s="11">
        <v>3.8543074000000002</v>
      </c>
      <c r="K342" s="11">
        <v>3.7891968</v>
      </c>
      <c r="L342" s="11">
        <v>3.7381077999999999</v>
      </c>
      <c r="M342" s="11">
        <v>3.7001371999999999</v>
      </c>
      <c r="N342" s="11">
        <v>3.6734220999999998</v>
      </c>
      <c r="O342" s="11">
        <v>3.6555219999999999</v>
      </c>
      <c r="P342" s="11">
        <v>3.6445082000000002</v>
      </c>
      <c r="Q342" s="11">
        <v>3.6377014999999999</v>
      </c>
      <c r="R342" s="11">
        <v>3.6339573000000001</v>
      </c>
      <c r="S342" s="11">
        <v>3.6327048</v>
      </c>
      <c r="T342" s="11">
        <v>3.6333730000000002</v>
      </c>
      <c r="U342" s="11">
        <v>3.6353911000000001</v>
      </c>
      <c r="V342" s="11">
        <v>3.6381880999999998</v>
      </c>
      <c r="W342" s="11">
        <v>3.6412854000000001</v>
      </c>
      <c r="X342" s="11">
        <v>3.644631</v>
      </c>
      <c r="Y342" s="11">
        <v>3.6482967999999998</v>
      </c>
      <c r="Z342" s="11">
        <v>3.6523547000000001</v>
      </c>
      <c r="AA342" s="11">
        <v>3.6568767000000002</v>
      </c>
      <c r="AB342" s="11">
        <v>3.6619347000000002</v>
      </c>
      <c r="AC342" s="11">
        <v>3.6675843000000001</v>
      </c>
      <c r="AD342" s="11">
        <v>3.6738099000000002</v>
      </c>
      <c r="AE342" s="11">
        <v>3.6805761000000001</v>
      </c>
      <c r="AF342" s="11">
        <v>3.6878473999999999</v>
      </c>
      <c r="AG342" s="11">
        <v>3.6955884999999999</v>
      </c>
      <c r="AH342" s="11">
        <v>3.7037639000000002</v>
      </c>
      <c r="AI342" s="11">
        <v>3.7123382999999999</v>
      </c>
      <c r="AJ342" s="11">
        <v>3.7212763</v>
      </c>
      <c r="AK342" s="11">
        <v>3.7305423000000002</v>
      </c>
      <c r="AL342" s="11">
        <v>3.7401010000000001</v>
      </c>
      <c r="AM342" s="11">
        <v>3.7499172000000001</v>
      </c>
      <c r="AN342" s="11">
        <v>3.7599551</v>
      </c>
      <c r="AO342" s="11">
        <v>3.7701834999999999</v>
      </c>
      <c r="AP342" s="11">
        <v>3.7805890999999998</v>
      </c>
      <c r="AQ342" s="11">
        <v>3.7911628999999998</v>
      </c>
      <c r="AR342" s="11">
        <v>3.8018964999999998</v>
      </c>
      <c r="AS342" s="11">
        <v>3.8127813000000002</v>
      </c>
      <c r="AT342" s="11">
        <v>3.8238085000000002</v>
      </c>
      <c r="AU342" s="11">
        <v>3.8349696</v>
      </c>
      <c r="AV342" s="11">
        <v>3.8462561000000002</v>
      </c>
      <c r="AW342" s="11">
        <v>3.8576590999999998</v>
      </c>
      <c r="AX342" s="11">
        <v>3.8691700999999998</v>
      </c>
      <c r="AY342" s="11">
        <v>3.8807806</v>
      </c>
      <c r="AZ342" s="11">
        <v>3.8924818000000001</v>
      </c>
      <c r="BA342" s="11">
        <v>3.9042667</v>
      </c>
      <c r="BB342" s="11">
        <v>3.9161353999999999</v>
      </c>
      <c r="BC342" s="11">
        <v>3.9280895999999998</v>
      </c>
      <c r="BD342" s="11">
        <v>3.9401313</v>
      </c>
      <c r="BE342" s="11">
        <v>3.9522624999999998</v>
      </c>
      <c r="BF342" s="11">
        <v>3.9644846999999999</v>
      </c>
      <c r="BG342" s="11">
        <v>3.9768002</v>
      </c>
      <c r="BH342" s="11">
        <v>3.9892107999999999</v>
      </c>
      <c r="BI342" s="11">
        <v>4.0017182</v>
      </c>
      <c r="BJ342" s="11">
        <v>4.0143243999999996</v>
      </c>
      <c r="BK342" s="11">
        <v>4.0270314999999997</v>
      </c>
      <c r="BL342" s="11">
        <v>4.039841</v>
      </c>
      <c r="BM342" s="11">
        <v>4.1187848999999996</v>
      </c>
      <c r="BN342" s="11">
        <v>4.2008432999999998</v>
      </c>
    </row>
    <row r="343" spans="1:66" x14ac:dyDescent="0.25">
      <c r="A343" s="5">
        <f t="shared" si="5"/>
        <v>45761</v>
      </c>
      <c r="B343" t="s">
        <v>1166</v>
      </c>
      <c r="C343" s="3">
        <v>4.5</v>
      </c>
      <c r="D343" s="3">
        <v>4.4581999999999997</v>
      </c>
      <c r="E343" s="11">
        <v>4.3126920999999996</v>
      </c>
      <c r="F343" s="11">
        <v>4.1913673999999999</v>
      </c>
      <c r="G343" s="11">
        <v>4.0990095000000002</v>
      </c>
      <c r="H343" s="11">
        <v>4.0149637</v>
      </c>
      <c r="I343" s="11">
        <v>3.9315020000000001</v>
      </c>
      <c r="J343" s="11">
        <v>3.8525100000000001</v>
      </c>
      <c r="K343" s="11">
        <v>3.7838345000000002</v>
      </c>
      <c r="L343" s="11">
        <v>3.7296985</v>
      </c>
      <c r="M343" s="11">
        <v>3.6917016999999999</v>
      </c>
      <c r="N343" s="11">
        <v>3.6681943000000001</v>
      </c>
      <c r="O343" s="11">
        <v>3.6560891999999998</v>
      </c>
      <c r="P343" s="11">
        <v>3.6520936000000002</v>
      </c>
      <c r="Q343" s="11">
        <v>3.6516183999999998</v>
      </c>
      <c r="R343" s="11">
        <v>3.6531327999999998</v>
      </c>
      <c r="S343" s="11">
        <v>3.6560448999999999</v>
      </c>
      <c r="T343" s="11">
        <v>3.6597628000000002</v>
      </c>
      <c r="U343" s="11">
        <v>3.6636945000000001</v>
      </c>
      <c r="V343" s="11">
        <v>3.6672481000000001</v>
      </c>
      <c r="W343" s="11">
        <v>3.6699619000000001</v>
      </c>
      <c r="X343" s="11">
        <v>3.6719206</v>
      </c>
      <c r="Y343" s="11">
        <v>3.6733528999999998</v>
      </c>
      <c r="Z343" s="11">
        <v>3.6744870999999999</v>
      </c>
      <c r="AA343" s="11">
        <v>3.6755517000000002</v>
      </c>
      <c r="AB343" s="11">
        <v>3.6767753000000001</v>
      </c>
      <c r="AC343" s="11">
        <v>3.6783496000000002</v>
      </c>
      <c r="AD343" s="11">
        <v>3.68032</v>
      </c>
      <c r="AE343" s="11">
        <v>3.6826948000000002</v>
      </c>
      <c r="AF343" s="11">
        <v>3.6854827999999999</v>
      </c>
      <c r="AG343" s="11">
        <v>3.6886923999999999</v>
      </c>
      <c r="AH343" s="11">
        <v>3.6923322000000001</v>
      </c>
      <c r="AI343" s="11">
        <v>3.6964108000000002</v>
      </c>
      <c r="AJ343" s="11">
        <v>3.7009368999999999</v>
      </c>
      <c r="AK343" s="11">
        <v>3.7059186999999998</v>
      </c>
      <c r="AL343" s="11">
        <v>3.7113651000000001</v>
      </c>
      <c r="AM343" s="11">
        <v>3.7172844999999999</v>
      </c>
      <c r="AN343" s="11">
        <v>3.7236855000000002</v>
      </c>
      <c r="AO343" s="11">
        <v>3.7305742999999998</v>
      </c>
      <c r="AP343" s="11">
        <v>3.7379419999999999</v>
      </c>
      <c r="AQ343" s="11">
        <v>3.7457731000000001</v>
      </c>
      <c r="AR343" s="11">
        <v>3.7540524999999998</v>
      </c>
      <c r="AS343" s="11">
        <v>3.7627649999999999</v>
      </c>
      <c r="AT343" s="11">
        <v>3.7718951000000001</v>
      </c>
      <c r="AU343" s="11">
        <v>3.7814276000000002</v>
      </c>
      <c r="AV343" s="11">
        <v>3.7913473999999998</v>
      </c>
      <c r="AW343" s="11">
        <v>3.8016388999999999</v>
      </c>
      <c r="AX343" s="11">
        <v>3.812287</v>
      </c>
      <c r="AY343" s="11">
        <v>3.8232765999999998</v>
      </c>
      <c r="AZ343" s="11">
        <v>3.8345921999999999</v>
      </c>
      <c r="BA343" s="11">
        <v>3.8462187000000001</v>
      </c>
      <c r="BB343" s="11">
        <v>3.8581427000000001</v>
      </c>
      <c r="BC343" s="11">
        <v>3.8703506000000001</v>
      </c>
      <c r="BD343" s="11">
        <v>3.8828292000000002</v>
      </c>
      <c r="BE343" s="11">
        <v>3.8955655</v>
      </c>
      <c r="BF343" s="11">
        <v>3.9085459</v>
      </c>
      <c r="BG343" s="11">
        <v>3.9217572000000001</v>
      </c>
      <c r="BH343" s="11">
        <v>3.9351862999999998</v>
      </c>
      <c r="BI343" s="11">
        <v>3.9488197</v>
      </c>
      <c r="BJ343" s="11">
        <v>3.9626440999999999</v>
      </c>
      <c r="BK343" s="11">
        <v>3.9766466</v>
      </c>
      <c r="BL343" s="11">
        <v>3.9908134999999998</v>
      </c>
      <c r="BM343" s="11">
        <v>4.0785843000000002</v>
      </c>
      <c r="BN343" s="11">
        <v>4.1692808000000001</v>
      </c>
    </row>
    <row r="344" spans="1:66" x14ac:dyDescent="0.25">
      <c r="A344" s="5">
        <f t="shared" si="5"/>
        <v>45762</v>
      </c>
      <c r="B344" t="s">
        <v>1167</v>
      </c>
      <c r="C344" s="3">
        <v>4.5</v>
      </c>
      <c r="D344" s="3">
        <v>4.4584999999999999</v>
      </c>
      <c r="E344" s="11">
        <v>4.3003244</v>
      </c>
      <c r="F344" s="11">
        <v>4.1800160999999996</v>
      </c>
      <c r="G344" s="11">
        <v>4.0813777</v>
      </c>
      <c r="H344" s="11">
        <v>3.9874366999999999</v>
      </c>
      <c r="I344" s="11">
        <v>3.8945332000000001</v>
      </c>
      <c r="J344" s="11">
        <v>3.807839</v>
      </c>
      <c r="K344" s="11">
        <v>3.7329430000000001</v>
      </c>
      <c r="L344" s="11">
        <v>3.6728985999999999</v>
      </c>
      <c r="M344" s="11">
        <v>3.6286635</v>
      </c>
      <c r="N344" s="11">
        <v>3.5988370999999999</v>
      </c>
      <c r="O344" s="11">
        <v>3.5806296999999998</v>
      </c>
      <c r="P344" s="11">
        <v>3.5714009999999998</v>
      </c>
      <c r="Q344" s="11">
        <v>3.5668283000000001</v>
      </c>
      <c r="R344" s="11">
        <v>3.5653128000000001</v>
      </c>
      <c r="S344" s="11">
        <v>3.5661285</v>
      </c>
      <c r="T344" s="11">
        <v>3.5685494000000002</v>
      </c>
      <c r="U344" s="11">
        <v>3.5718494999999999</v>
      </c>
      <c r="V344" s="11">
        <v>3.5753026000000001</v>
      </c>
      <c r="W344" s="11">
        <v>3.5783290000000001</v>
      </c>
      <c r="X344" s="11">
        <v>3.5809636</v>
      </c>
      <c r="Y344" s="11">
        <v>3.5834025</v>
      </c>
      <c r="Z344" s="11">
        <v>3.5858419000000001</v>
      </c>
      <c r="AA344" s="11">
        <v>3.5884782</v>
      </c>
      <c r="AB344" s="11">
        <v>3.5915075000000001</v>
      </c>
      <c r="AC344" s="11">
        <v>3.5950929</v>
      </c>
      <c r="AD344" s="11">
        <v>3.5992639999999998</v>
      </c>
      <c r="AE344" s="11">
        <v>3.6040171999999999</v>
      </c>
      <c r="AF344" s="11">
        <v>3.6093491000000002</v>
      </c>
      <c r="AG344" s="11">
        <v>3.6152560999999999</v>
      </c>
      <c r="AH344" s="11">
        <v>3.6217345999999999</v>
      </c>
      <c r="AI344" s="11">
        <v>3.6287810999999999</v>
      </c>
      <c r="AJ344" s="11">
        <v>3.6363919999999998</v>
      </c>
      <c r="AK344" s="11">
        <v>3.6445637999999998</v>
      </c>
      <c r="AL344" s="11">
        <v>3.6532928999999998</v>
      </c>
      <c r="AM344" s="11">
        <v>3.6625757999999999</v>
      </c>
      <c r="AN344" s="11">
        <v>3.6724089000000002</v>
      </c>
      <c r="AO344" s="11">
        <v>3.6827860000000001</v>
      </c>
      <c r="AP344" s="11">
        <v>3.6936854000000001</v>
      </c>
      <c r="AQ344" s="11">
        <v>3.7050793</v>
      </c>
      <c r="AR344" s="11">
        <v>3.7169403000000001</v>
      </c>
      <c r="AS344" s="11">
        <v>3.7292409000000002</v>
      </c>
      <c r="AT344" s="11">
        <v>3.7419530999999999</v>
      </c>
      <c r="AU344" s="11">
        <v>3.7550496</v>
      </c>
      <c r="AV344" s="11">
        <v>3.7685029000000001</v>
      </c>
      <c r="AW344" s="11">
        <v>3.7822851000000002</v>
      </c>
      <c r="AX344" s="11">
        <v>3.7963686999999999</v>
      </c>
      <c r="AY344" s="11">
        <v>3.8107264000000001</v>
      </c>
      <c r="AZ344" s="11">
        <v>3.8253301</v>
      </c>
      <c r="BA344" s="11">
        <v>3.8401540999999999</v>
      </c>
      <c r="BB344" s="11">
        <v>3.8551799999999998</v>
      </c>
      <c r="BC344" s="11">
        <v>3.8703913000000001</v>
      </c>
      <c r="BD344" s="11">
        <v>3.8857721000000001</v>
      </c>
      <c r="BE344" s="11">
        <v>3.9013062999999999</v>
      </c>
      <c r="BF344" s="11">
        <v>3.9169773999999999</v>
      </c>
      <c r="BG344" s="11">
        <v>3.9327695</v>
      </c>
      <c r="BH344" s="11">
        <v>3.9486666000000001</v>
      </c>
      <c r="BI344" s="11">
        <v>3.9646520999999999</v>
      </c>
      <c r="BJ344" s="11">
        <v>3.9807100000000002</v>
      </c>
      <c r="BK344" s="11">
        <v>3.9968244999999998</v>
      </c>
      <c r="BL344" s="11">
        <v>4.0129789000000002</v>
      </c>
      <c r="BM344" s="11">
        <v>4.1101312999999999</v>
      </c>
      <c r="BN344" s="11">
        <v>4.2063984999999997</v>
      </c>
    </row>
    <row r="345" spans="1:66" x14ac:dyDescent="0.25">
      <c r="A345" s="5">
        <f t="shared" si="5"/>
        <v>45763</v>
      </c>
      <c r="B345" t="s">
        <v>1168</v>
      </c>
      <c r="C345" s="3">
        <v>4.5</v>
      </c>
      <c r="D345" s="3">
        <v>4.4584999999999999</v>
      </c>
      <c r="E345" s="11">
        <v>4.2759184000000001</v>
      </c>
      <c r="F345" s="11">
        <v>4.1526540000000001</v>
      </c>
      <c r="G345" s="11">
        <v>4.0579549999999998</v>
      </c>
      <c r="H345" s="11">
        <v>3.971095</v>
      </c>
      <c r="I345" s="11">
        <v>3.8852688</v>
      </c>
      <c r="J345" s="11">
        <v>3.8044935999999998</v>
      </c>
      <c r="K345" s="11">
        <v>3.7344911000000001</v>
      </c>
      <c r="L345" s="11">
        <v>3.6787610000000002</v>
      </c>
      <c r="M345" s="11">
        <v>3.6382805999999999</v>
      </c>
      <c r="N345" s="11">
        <v>3.6116299999999999</v>
      </c>
      <c r="O345" s="11">
        <v>3.5962149000000001</v>
      </c>
      <c r="P345" s="11">
        <v>3.5893125000000001</v>
      </c>
      <c r="Q345" s="11">
        <v>3.5867102000000002</v>
      </c>
      <c r="R345" s="11">
        <v>3.5868642999999998</v>
      </c>
      <c r="S345" s="11">
        <v>3.5890485000000001</v>
      </c>
      <c r="T345" s="11">
        <v>3.5925365999999999</v>
      </c>
      <c r="U345" s="11">
        <v>3.5966022999999998</v>
      </c>
      <c r="V345" s="11">
        <v>3.6005194</v>
      </c>
      <c r="W345" s="11">
        <v>3.6037127999999998</v>
      </c>
      <c r="X345" s="11">
        <v>3.6062433</v>
      </c>
      <c r="Y345" s="11">
        <v>3.6083381999999999</v>
      </c>
      <c r="Z345" s="11">
        <v>3.6102251999999999</v>
      </c>
      <c r="AA345" s="11">
        <v>3.6121316999999999</v>
      </c>
      <c r="AB345" s="11">
        <v>3.6142851999999999</v>
      </c>
      <c r="AC345" s="11">
        <v>3.6168771999999998</v>
      </c>
      <c r="AD345" s="11">
        <v>3.6199547999999999</v>
      </c>
      <c r="AE345" s="11">
        <v>3.6235289000000002</v>
      </c>
      <c r="AF345" s="11">
        <v>3.6276104999999998</v>
      </c>
      <c r="AG345" s="11">
        <v>3.6322106999999999</v>
      </c>
      <c r="AH345" s="11">
        <v>3.6373403999999998</v>
      </c>
      <c r="AI345" s="11">
        <v>3.6430106000000002</v>
      </c>
      <c r="AJ345" s="11">
        <v>3.6492323999999998</v>
      </c>
      <c r="AK345" s="11">
        <v>3.6560166000000001</v>
      </c>
      <c r="AL345" s="11">
        <v>3.6633743000000001</v>
      </c>
      <c r="AM345" s="11">
        <v>3.6713165000000001</v>
      </c>
      <c r="AN345" s="11">
        <v>3.6798541</v>
      </c>
      <c r="AO345" s="11">
        <v>3.6889926000000002</v>
      </c>
      <c r="AP345" s="11">
        <v>3.6987074</v>
      </c>
      <c r="AQ345" s="11">
        <v>3.7089634999999999</v>
      </c>
      <c r="AR345" s="11">
        <v>3.7197263999999999</v>
      </c>
      <c r="AS345" s="11">
        <v>3.7309614</v>
      </c>
      <c r="AT345" s="11">
        <v>3.7426336</v>
      </c>
      <c r="AU345" s="11">
        <v>3.7547082999999999</v>
      </c>
      <c r="AV345" s="11">
        <v>3.7671508999999999</v>
      </c>
      <c r="AW345" s="11">
        <v>3.7799263999999999</v>
      </c>
      <c r="AX345" s="11">
        <v>3.7930001999999998</v>
      </c>
      <c r="AY345" s="11">
        <v>3.8063376999999998</v>
      </c>
      <c r="AZ345" s="11">
        <v>3.8199038999999999</v>
      </c>
      <c r="BA345" s="11">
        <v>3.8336671999999998</v>
      </c>
      <c r="BB345" s="11">
        <v>3.8476094999999999</v>
      </c>
      <c r="BC345" s="11">
        <v>3.8617159999999999</v>
      </c>
      <c r="BD345" s="11">
        <v>3.8759722000000001</v>
      </c>
      <c r="BE345" s="11">
        <v>3.8903637999999998</v>
      </c>
      <c r="BF345" s="11">
        <v>3.9048759</v>
      </c>
      <c r="BG345" s="11">
        <v>3.9194941000000001</v>
      </c>
      <c r="BH345" s="11">
        <v>3.9342039999999998</v>
      </c>
      <c r="BI345" s="11">
        <v>3.9489906000000001</v>
      </c>
      <c r="BJ345" s="11">
        <v>3.9638396999999999</v>
      </c>
      <c r="BK345" s="11">
        <v>3.9787368999999999</v>
      </c>
      <c r="BL345" s="11">
        <v>3.9936671000000001</v>
      </c>
      <c r="BM345" s="11">
        <v>4.0834657999999999</v>
      </c>
      <c r="BN345" s="11">
        <v>4.1728114999999999</v>
      </c>
    </row>
    <row r="346" spans="1:66" x14ac:dyDescent="0.25">
      <c r="A346" s="5">
        <f t="shared" si="5"/>
        <v>45764</v>
      </c>
      <c r="B346" t="s">
        <v>1169</v>
      </c>
      <c r="C346" s="3">
        <v>4.5</v>
      </c>
      <c r="D346" s="3">
        <v>4.4589999999999996</v>
      </c>
      <c r="E346" s="11">
        <v>4.2648653999999997</v>
      </c>
      <c r="F346" s="11">
        <v>4.1419825000000001</v>
      </c>
      <c r="G346" s="11">
        <v>4.0391453999999998</v>
      </c>
      <c r="H346" s="11">
        <v>3.9411515000000001</v>
      </c>
      <c r="I346" s="11">
        <v>3.8458917000000001</v>
      </c>
      <c r="J346" s="11">
        <v>3.7584654999999998</v>
      </c>
      <c r="K346" s="11">
        <v>3.6838649999999999</v>
      </c>
      <c r="L346" s="11">
        <v>3.6246258999999998</v>
      </c>
      <c r="M346" s="11">
        <v>3.5809316999999998</v>
      </c>
      <c r="N346" s="11">
        <v>3.5515968999999998</v>
      </c>
      <c r="O346" s="11">
        <v>3.5337307</v>
      </c>
      <c r="P346" s="11">
        <v>3.5246586999999998</v>
      </c>
      <c r="Q346" s="11">
        <v>3.5201068000000002</v>
      </c>
      <c r="R346" s="11">
        <v>3.5184749000000002</v>
      </c>
      <c r="S346" s="11">
        <v>3.5190044999999999</v>
      </c>
      <c r="T346" s="11">
        <v>3.5209367999999999</v>
      </c>
      <c r="U346" s="11">
        <v>3.5235132999999998</v>
      </c>
      <c r="V346" s="11">
        <v>3.5259754000000001</v>
      </c>
      <c r="W346" s="11">
        <v>3.5277037</v>
      </c>
      <c r="X346" s="11">
        <v>3.5287923999999999</v>
      </c>
      <c r="Y346" s="11">
        <v>3.5295638999999999</v>
      </c>
      <c r="Z346" s="11">
        <v>3.5303403000000002</v>
      </c>
      <c r="AA346" s="11">
        <v>3.531444</v>
      </c>
      <c r="AB346" s="11">
        <v>3.5331972999999999</v>
      </c>
      <c r="AC346" s="11">
        <v>3.535873</v>
      </c>
      <c r="AD346" s="11">
        <v>3.5395026000000001</v>
      </c>
      <c r="AE346" s="11">
        <v>3.5440442999999999</v>
      </c>
      <c r="AF346" s="11">
        <v>3.5494561</v>
      </c>
      <c r="AG346" s="11">
        <v>3.5556963000000001</v>
      </c>
      <c r="AH346" s="11">
        <v>3.5627228</v>
      </c>
      <c r="AI346" s="11">
        <v>3.5704939000000002</v>
      </c>
      <c r="AJ346" s="11">
        <v>3.5789677000000002</v>
      </c>
      <c r="AK346" s="11">
        <v>3.5881021999999998</v>
      </c>
      <c r="AL346" s="11">
        <v>3.5978555000000001</v>
      </c>
      <c r="AM346" s="11">
        <v>3.6081859999999999</v>
      </c>
      <c r="AN346" s="11">
        <v>3.6190514999999999</v>
      </c>
      <c r="AO346" s="11">
        <v>3.6304109000000002</v>
      </c>
      <c r="AP346" s="11">
        <v>3.6422262999999999</v>
      </c>
      <c r="AQ346" s="11">
        <v>3.6544604000000001</v>
      </c>
      <c r="AR346" s="11">
        <v>3.6670761999999999</v>
      </c>
      <c r="AS346" s="11">
        <v>3.6800369000000002</v>
      </c>
      <c r="AT346" s="11">
        <v>3.6933050999999999</v>
      </c>
      <c r="AU346" s="11">
        <v>3.7068439</v>
      </c>
      <c r="AV346" s="11">
        <v>3.7206163000000001</v>
      </c>
      <c r="AW346" s="11">
        <v>3.7345850999999999</v>
      </c>
      <c r="AX346" s="11">
        <v>3.7487132999999999</v>
      </c>
      <c r="AY346" s="11">
        <v>3.7629641</v>
      </c>
      <c r="AZ346" s="11">
        <v>3.7772999999999999</v>
      </c>
      <c r="BA346" s="11">
        <v>3.7916892999999998</v>
      </c>
      <c r="BB346" s="11">
        <v>3.8061237000000001</v>
      </c>
      <c r="BC346" s="11">
        <v>3.8206004</v>
      </c>
      <c r="BD346" s="11">
        <v>3.8351172999999998</v>
      </c>
      <c r="BE346" s="11">
        <v>3.8496722999999999</v>
      </c>
      <c r="BF346" s="11">
        <v>3.8642626999999998</v>
      </c>
      <c r="BG346" s="11">
        <v>3.8788863999999998</v>
      </c>
      <c r="BH346" s="11">
        <v>3.8935412</v>
      </c>
      <c r="BI346" s="11">
        <v>3.9082245000000002</v>
      </c>
      <c r="BJ346" s="11">
        <v>3.9229343000000001</v>
      </c>
      <c r="BK346" s="11">
        <v>3.9376682000000001</v>
      </c>
      <c r="BL346" s="11">
        <v>3.9524238</v>
      </c>
      <c r="BM346" s="11">
        <v>4.0412502000000003</v>
      </c>
      <c r="BN346" s="11">
        <v>4.1300642999999999</v>
      </c>
    </row>
    <row r="347" spans="1:66" x14ac:dyDescent="0.25">
      <c r="A347" s="5">
        <f t="shared" si="5"/>
        <v>45765</v>
      </c>
      <c r="B347" t="s">
        <v>1170</v>
      </c>
      <c r="C347" s="3">
        <v>4.5</v>
      </c>
      <c r="D347" s="3" t="e">
        <v>#N/A</v>
      </c>
      <c r="E347" s="11" t="e">
        <v>#N/A</v>
      </c>
      <c r="F347" s="11" t="e">
        <v>#N/A</v>
      </c>
      <c r="G347" s="11" t="e">
        <v>#N/A</v>
      </c>
      <c r="H347" s="11" t="e">
        <v>#N/A</v>
      </c>
      <c r="I347" s="11" t="e">
        <v>#N/A</v>
      </c>
      <c r="J347" s="11" t="e">
        <v>#N/A</v>
      </c>
      <c r="K347" s="11" t="e">
        <v>#N/A</v>
      </c>
      <c r="L347" s="11" t="e">
        <v>#N/A</v>
      </c>
      <c r="M347" s="11" t="e">
        <v>#N/A</v>
      </c>
      <c r="N347" s="11" t="e">
        <v>#N/A</v>
      </c>
      <c r="O347" s="11" t="e">
        <v>#N/A</v>
      </c>
      <c r="P347" s="11" t="e">
        <v>#N/A</v>
      </c>
      <c r="Q347" s="11" t="e">
        <v>#N/A</v>
      </c>
      <c r="R347" s="11" t="e">
        <v>#N/A</v>
      </c>
      <c r="S347" s="11" t="e">
        <v>#N/A</v>
      </c>
      <c r="T347" s="11" t="e">
        <v>#N/A</v>
      </c>
      <c r="U347" s="11" t="e">
        <v>#N/A</v>
      </c>
      <c r="V347" s="11" t="e">
        <v>#N/A</v>
      </c>
      <c r="W347" s="11" t="e">
        <v>#N/A</v>
      </c>
      <c r="X347" s="11" t="e">
        <v>#N/A</v>
      </c>
      <c r="Y347" s="11" t="e">
        <v>#N/A</v>
      </c>
      <c r="Z347" s="11" t="e">
        <v>#N/A</v>
      </c>
      <c r="AA347" s="11" t="e">
        <v>#N/A</v>
      </c>
      <c r="AB347" s="11" t="e">
        <v>#N/A</v>
      </c>
      <c r="AC347" s="11" t="e">
        <v>#N/A</v>
      </c>
      <c r="AD347" s="11" t="e">
        <v>#N/A</v>
      </c>
      <c r="AE347" s="11" t="e">
        <v>#N/A</v>
      </c>
      <c r="AF347" s="11" t="e">
        <v>#N/A</v>
      </c>
      <c r="AG347" s="11" t="e">
        <v>#N/A</v>
      </c>
      <c r="AH347" s="11" t="e">
        <v>#N/A</v>
      </c>
      <c r="AI347" s="11" t="e">
        <v>#N/A</v>
      </c>
      <c r="AJ347" s="11" t="e">
        <v>#N/A</v>
      </c>
      <c r="AK347" s="11" t="e">
        <v>#N/A</v>
      </c>
      <c r="AL347" s="11" t="e">
        <v>#N/A</v>
      </c>
      <c r="AM347" s="11" t="e">
        <v>#N/A</v>
      </c>
      <c r="AN347" s="11" t="e">
        <v>#N/A</v>
      </c>
      <c r="AO347" s="11" t="e">
        <v>#N/A</v>
      </c>
      <c r="AP347" s="11" t="e">
        <v>#N/A</v>
      </c>
      <c r="AQ347" s="11" t="e">
        <v>#N/A</v>
      </c>
      <c r="AR347" s="11" t="e">
        <v>#N/A</v>
      </c>
      <c r="AS347" s="11" t="e">
        <v>#N/A</v>
      </c>
      <c r="AT347" s="11" t="e">
        <v>#N/A</v>
      </c>
      <c r="AU347" s="11" t="e">
        <v>#N/A</v>
      </c>
      <c r="AV347" s="11" t="e">
        <v>#N/A</v>
      </c>
      <c r="AW347" s="11" t="e">
        <v>#N/A</v>
      </c>
      <c r="AX347" s="11" t="e">
        <v>#N/A</v>
      </c>
      <c r="AY347" s="11" t="e">
        <v>#N/A</v>
      </c>
      <c r="AZ347" s="11" t="e">
        <v>#N/A</v>
      </c>
      <c r="BA347" s="11" t="e">
        <v>#N/A</v>
      </c>
      <c r="BB347" s="11" t="e">
        <v>#N/A</v>
      </c>
      <c r="BC347" s="11" t="e">
        <v>#N/A</v>
      </c>
      <c r="BD347" s="11" t="e">
        <v>#N/A</v>
      </c>
      <c r="BE347" s="11" t="e">
        <v>#N/A</v>
      </c>
      <c r="BF347" s="11" t="e">
        <v>#N/A</v>
      </c>
      <c r="BG347" s="11" t="e">
        <v>#N/A</v>
      </c>
      <c r="BH347" s="11" t="e">
        <v>#N/A</v>
      </c>
      <c r="BI347" s="11" t="e">
        <v>#N/A</v>
      </c>
      <c r="BJ347" s="11" t="e">
        <v>#N/A</v>
      </c>
      <c r="BK347" s="11" t="e">
        <v>#N/A</v>
      </c>
      <c r="BL347" s="11" t="e">
        <v>#N/A</v>
      </c>
      <c r="BM347" s="11" t="e">
        <v>#N/A</v>
      </c>
      <c r="BN347" s="11" t="e">
        <v>#N/A</v>
      </c>
    </row>
    <row r="348" spans="1:66" x14ac:dyDescent="0.25">
      <c r="A348" s="5">
        <f t="shared" si="5"/>
        <v>45768</v>
      </c>
      <c r="B348" t="s">
        <v>1171</v>
      </c>
      <c r="C348" s="3">
        <v>4.5</v>
      </c>
      <c r="D348" s="3" t="e">
        <v>#N/A</v>
      </c>
      <c r="E348" s="11" t="e">
        <v>#N/A</v>
      </c>
      <c r="F348" s="11" t="e">
        <v>#N/A</v>
      </c>
      <c r="G348" s="11" t="e">
        <v>#N/A</v>
      </c>
      <c r="H348" s="11" t="e">
        <v>#N/A</v>
      </c>
      <c r="I348" s="11" t="e">
        <v>#N/A</v>
      </c>
      <c r="J348" s="11" t="e">
        <v>#N/A</v>
      </c>
      <c r="K348" s="11" t="e">
        <v>#N/A</v>
      </c>
      <c r="L348" s="11" t="e">
        <v>#N/A</v>
      </c>
      <c r="M348" s="11" t="e">
        <v>#N/A</v>
      </c>
      <c r="N348" s="11" t="e">
        <v>#N/A</v>
      </c>
      <c r="O348" s="11" t="e">
        <v>#N/A</v>
      </c>
      <c r="P348" s="11" t="e">
        <v>#N/A</v>
      </c>
      <c r="Q348" s="11" t="e">
        <v>#N/A</v>
      </c>
      <c r="R348" s="11" t="e">
        <v>#N/A</v>
      </c>
      <c r="S348" s="11" t="e">
        <v>#N/A</v>
      </c>
      <c r="T348" s="11" t="e">
        <v>#N/A</v>
      </c>
      <c r="U348" s="11" t="e">
        <v>#N/A</v>
      </c>
      <c r="V348" s="11" t="e">
        <v>#N/A</v>
      </c>
      <c r="W348" s="11" t="e">
        <v>#N/A</v>
      </c>
      <c r="X348" s="11" t="e">
        <v>#N/A</v>
      </c>
      <c r="Y348" s="11" t="e">
        <v>#N/A</v>
      </c>
      <c r="Z348" s="11" t="e">
        <v>#N/A</v>
      </c>
      <c r="AA348" s="11" t="e">
        <v>#N/A</v>
      </c>
      <c r="AB348" s="11" t="e">
        <v>#N/A</v>
      </c>
      <c r="AC348" s="11" t="e">
        <v>#N/A</v>
      </c>
      <c r="AD348" s="11" t="e">
        <v>#N/A</v>
      </c>
      <c r="AE348" s="11" t="e">
        <v>#N/A</v>
      </c>
      <c r="AF348" s="11" t="e">
        <v>#N/A</v>
      </c>
      <c r="AG348" s="11" t="e">
        <v>#N/A</v>
      </c>
      <c r="AH348" s="11" t="e">
        <v>#N/A</v>
      </c>
      <c r="AI348" s="11" t="e">
        <v>#N/A</v>
      </c>
      <c r="AJ348" s="11" t="e">
        <v>#N/A</v>
      </c>
      <c r="AK348" s="11" t="e">
        <v>#N/A</v>
      </c>
      <c r="AL348" s="11" t="e">
        <v>#N/A</v>
      </c>
      <c r="AM348" s="11" t="e">
        <v>#N/A</v>
      </c>
      <c r="AN348" s="11" t="e">
        <v>#N/A</v>
      </c>
      <c r="AO348" s="11" t="e">
        <v>#N/A</v>
      </c>
      <c r="AP348" s="11" t="e">
        <v>#N/A</v>
      </c>
      <c r="AQ348" s="11" t="e">
        <v>#N/A</v>
      </c>
      <c r="AR348" s="11" t="e">
        <v>#N/A</v>
      </c>
      <c r="AS348" s="11" t="e">
        <v>#N/A</v>
      </c>
      <c r="AT348" s="11" t="e">
        <v>#N/A</v>
      </c>
      <c r="AU348" s="11" t="e">
        <v>#N/A</v>
      </c>
      <c r="AV348" s="11" t="e">
        <v>#N/A</v>
      </c>
      <c r="AW348" s="11" t="e">
        <v>#N/A</v>
      </c>
      <c r="AX348" s="11" t="e">
        <v>#N/A</v>
      </c>
      <c r="AY348" s="11" t="e">
        <v>#N/A</v>
      </c>
      <c r="AZ348" s="11" t="e">
        <v>#N/A</v>
      </c>
      <c r="BA348" s="11" t="e">
        <v>#N/A</v>
      </c>
      <c r="BB348" s="11" t="e">
        <v>#N/A</v>
      </c>
      <c r="BC348" s="11" t="e">
        <v>#N/A</v>
      </c>
      <c r="BD348" s="11" t="e">
        <v>#N/A</v>
      </c>
      <c r="BE348" s="11" t="e">
        <v>#N/A</v>
      </c>
      <c r="BF348" s="11" t="e">
        <v>#N/A</v>
      </c>
      <c r="BG348" s="11" t="e">
        <v>#N/A</v>
      </c>
      <c r="BH348" s="11" t="e">
        <v>#N/A</v>
      </c>
      <c r="BI348" s="11" t="e">
        <v>#N/A</v>
      </c>
      <c r="BJ348" s="11" t="e">
        <v>#N/A</v>
      </c>
      <c r="BK348" s="11" t="e">
        <v>#N/A</v>
      </c>
      <c r="BL348" s="11" t="e">
        <v>#N/A</v>
      </c>
      <c r="BM348" s="11" t="e">
        <v>#N/A</v>
      </c>
      <c r="BN348" s="11" t="e">
        <v>#N/A</v>
      </c>
    </row>
    <row r="349" spans="1:66" x14ac:dyDescent="0.25">
      <c r="A349" s="5">
        <f t="shared" si="5"/>
        <v>45769</v>
      </c>
      <c r="B349" t="s">
        <v>1172</v>
      </c>
      <c r="C349" s="3">
        <v>4.5</v>
      </c>
      <c r="D349" s="3">
        <v>4.4592999999999998</v>
      </c>
      <c r="E349" s="11">
        <v>4.2132940000000003</v>
      </c>
      <c r="F349" s="11">
        <v>4.1262615</v>
      </c>
      <c r="G349" s="11">
        <v>4.0235652000000002</v>
      </c>
      <c r="H349" s="11">
        <v>3.9125733</v>
      </c>
      <c r="I349" s="11">
        <v>3.8043486999999998</v>
      </c>
      <c r="J349" s="11">
        <v>3.7071044</v>
      </c>
      <c r="K349" s="11">
        <v>3.6256913000000002</v>
      </c>
      <c r="L349" s="11">
        <v>3.561137</v>
      </c>
      <c r="M349" s="11">
        <v>3.5127136000000001</v>
      </c>
      <c r="N349" s="11">
        <v>3.4783811999999998</v>
      </c>
      <c r="O349" s="11">
        <v>3.4555359000000001</v>
      </c>
      <c r="P349" s="11">
        <v>3.4420926999999999</v>
      </c>
      <c r="Q349" s="11">
        <v>3.4348773000000001</v>
      </c>
      <c r="R349" s="11">
        <v>3.4323714000000001</v>
      </c>
      <c r="S349" s="11">
        <v>3.4336017999999999</v>
      </c>
      <c r="T349" s="11">
        <v>3.4375950999999998</v>
      </c>
      <c r="U349" s="11">
        <v>3.4433782000000002</v>
      </c>
      <c r="V349" s="11">
        <v>3.4499773999999999</v>
      </c>
      <c r="W349" s="11">
        <v>3.4565893000000001</v>
      </c>
      <c r="X349" s="11">
        <v>3.4631224999999999</v>
      </c>
      <c r="Y349" s="11">
        <v>3.4696731000000001</v>
      </c>
      <c r="Z349" s="11">
        <v>3.4763367999999999</v>
      </c>
      <c r="AA349" s="11">
        <v>3.4832098</v>
      </c>
      <c r="AB349" s="11">
        <v>3.4903876999999999</v>
      </c>
      <c r="AC349" s="11">
        <v>3.4979504000000001</v>
      </c>
      <c r="AD349" s="11">
        <v>3.5059127000000001</v>
      </c>
      <c r="AE349" s="11">
        <v>3.5142728000000001</v>
      </c>
      <c r="AF349" s="11">
        <v>3.5230293000000001</v>
      </c>
      <c r="AG349" s="11">
        <v>3.5321807000000001</v>
      </c>
      <c r="AH349" s="11">
        <v>3.5417253</v>
      </c>
      <c r="AI349" s="11">
        <v>3.5516616999999999</v>
      </c>
      <c r="AJ349" s="11">
        <v>3.5619884000000002</v>
      </c>
      <c r="AK349" s="11">
        <v>3.5727036999999999</v>
      </c>
      <c r="AL349" s="11">
        <v>3.5838060999999999</v>
      </c>
      <c r="AM349" s="11">
        <v>3.5952942000000001</v>
      </c>
      <c r="AN349" s="11">
        <v>3.6071662999999998</v>
      </c>
      <c r="AO349" s="11">
        <v>3.6194188</v>
      </c>
      <c r="AP349" s="11">
        <v>3.6320367</v>
      </c>
      <c r="AQ349" s="11">
        <v>3.6450008999999999</v>
      </c>
      <c r="AR349" s="11">
        <v>3.6582924000000001</v>
      </c>
      <c r="AS349" s="11">
        <v>3.6718926000000001</v>
      </c>
      <c r="AT349" s="11">
        <v>3.6857821999999998</v>
      </c>
      <c r="AU349" s="11">
        <v>3.6999423999999999</v>
      </c>
      <c r="AV349" s="11">
        <v>3.7143543999999999</v>
      </c>
      <c r="AW349" s="11">
        <v>3.728999</v>
      </c>
      <c r="AX349" s="11">
        <v>3.7438574</v>
      </c>
      <c r="AY349" s="11">
        <v>3.7589108000000002</v>
      </c>
      <c r="AZ349" s="11">
        <v>3.7741400000000001</v>
      </c>
      <c r="BA349" s="11">
        <v>3.7895273999999999</v>
      </c>
      <c r="BB349" s="11">
        <v>3.8050624000000002</v>
      </c>
      <c r="BC349" s="11">
        <v>3.8207353999999998</v>
      </c>
      <c r="BD349" s="11">
        <v>3.8365374999999999</v>
      </c>
      <c r="BE349" s="11">
        <v>3.8524601000000001</v>
      </c>
      <c r="BF349" s="11">
        <v>3.8684935</v>
      </c>
      <c r="BG349" s="11">
        <v>3.8846289000000001</v>
      </c>
      <c r="BH349" s="11">
        <v>3.9008576000000001</v>
      </c>
      <c r="BI349" s="11">
        <v>3.91717</v>
      </c>
      <c r="BJ349" s="11">
        <v>3.9335572999999999</v>
      </c>
      <c r="BK349" s="11">
        <v>3.9500106000000001</v>
      </c>
      <c r="BL349" s="11">
        <v>3.9665206</v>
      </c>
      <c r="BM349" s="11">
        <v>4.0662666999999999</v>
      </c>
      <c r="BN349" s="11">
        <v>4.1657742999999998</v>
      </c>
    </row>
    <row r="350" spans="1:66" x14ac:dyDescent="0.25">
      <c r="A350" s="5">
        <f t="shared" si="5"/>
        <v>45770</v>
      </c>
      <c r="B350" t="s">
        <v>1173</v>
      </c>
      <c r="C350" s="3">
        <v>4.5</v>
      </c>
      <c r="D350" s="3">
        <v>4.4589999999999996</v>
      </c>
      <c r="E350" s="11">
        <v>4.2000460999999998</v>
      </c>
      <c r="F350" s="11">
        <v>4.1260766999999996</v>
      </c>
      <c r="G350" s="11">
        <v>4.0314753999999997</v>
      </c>
      <c r="H350" s="11">
        <v>3.9271294000000001</v>
      </c>
      <c r="I350" s="11">
        <v>3.8258407999999999</v>
      </c>
      <c r="J350" s="11">
        <v>3.7369131000000002</v>
      </c>
      <c r="K350" s="11">
        <v>3.6661291999999999</v>
      </c>
      <c r="L350" s="11">
        <v>3.613963</v>
      </c>
      <c r="M350" s="11">
        <v>3.5784289999999999</v>
      </c>
      <c r="N350" s="11">
        <v>3.5563935</v>
      </c>
      <c r="O350" s="11">
        <v>3.5444787</v>
      </c>
      <c r="P350" s="11">
        <v>3.5397688</v>
      </c>
      <c r="Q350" s="11">
        <v>3.5382856999999999</v>
      </c>
      <c r="R350" s="11">
        <v>3.5387263</v>
      </c>
      <c r="S350" s="11">
        <v>3.5405856</v>
      </c>
      <c r="T350" s="11">
        <v>3.5433585000000001</v>
      </c>
      <c r="U350" s="11">
        <v>3.5465401000000001</v>
      </c>
      <c r="V350" s="11">
        <v>3.5496253000000002</v>
      </c>
      <c r="W350" s="11">
        <v>3.5522241000000001</v>
      </c>
      <c r="X350" s="11">
        <v>3.5544302000000001</v>
      </c>
      <c r="Y350" s="11">
        <v>3.5564640999999999</v>
      </c>
      <c r="Z350" s="11">
        <v>3.5585464999999998</v>
      </c>
      <c r="AA350" s="11">
        <v>3.5608979000000001</v>
      </c>
      <c r="AB350" s="11">
        <v>3.5637390999999998</v>
      </c>
      <c r="AC350" s="11">
        <v>3.5672511</v>
      </c>
      <c r="AD350" s="11">
        <v>3.5714581999999999</v>
      </c>
      <c r="AE350" s="11">
        <v>3.5763446000000001</v>
      </c>
      <c r="AF350" s="11">
        <v>3.5818951999999999</v>
      </c>
      <c r="AG350" s="11">
        <v>3.5880945</v>
      </c>
      <c r="AH350" s="11">
        <v>3.5949271</v>
      </c>
      <c r="AI350" s="11">
        <v>3.6023774999999998</v>
      </c>
      <c r="AJ350" s="11">
        <v>3.6104305999999999</v>
      </c>
      <c r="AK350" s="11">
        <v>3.6190707</v>
      </c>
      <c r="AL350" s="11">
        <v>3.6282825000000001</v>
      </c>
      <c r="AM350" s="11">
        <v>3.6380507</v>
      </c>
      <c r="AN350" s="11">
        <v>3.6483596999999999</v>
      </c>
      <c r="AO350" s="11">
        <v>3.659192</v>
      </c>
      <c r="AP350" s="11">
        <v>3.6705188</v>
      </c>
      <c r="AQ350" s="11">
        <v>3.6823077999999998</v>
      </c>
      <c r="AR350" s="11">
        <v>3.6945268000000002</v>
      </c>
      <c r="AS350" s="11">
        <v>3.7071437999999999</v>
      </c>
      <c r="AT350" s="11">
        <v>3.7201263</v>
      </c>
      <c r="AU350" s="11">
        <v>3.7334423999999999</v>
      </c>
      <c r="AV350" s="11">
        <v>3.7470599</v>
      </c>
      <c r="AW350" s="11">
        <v>3.7609463000000001</v>
      </c>
      <c r="AX350" s="11">
        <v>3.7750697</v>
      </c>
      <c r="AY350" s="11">
        <v>3.7893979999999998</v>
      </c>
      <c r="AZ350" s="11">
        <v>3.8038986000000001</v>
      </c>
      <c r="BA350" s="11">
        <v>3.8185425999999998</v>
      </c>
      <c r="BB350" s="11">
        <v>3.8333145000000002</v>
      </c>
      <c r="BC350" s="11">
        <v>3.8482020000000001</v>
      </c>
      <c r="BD350" s="11">
        <v>3.8631931000000002</v>
      </c>
      <c r="BE350" s="11">
        <v>3.8782762000000002</v>
      </c>
      <c r="BF350" s="11">
        <v>3.8934388000000002</v>
      </c>
      <c r="BG350" s="11">
        <v>3.9086691999999998</v>
      </c>
      <c r="BH350" s="11">
        <v>3.9239556000000002</v>
      </c>
      <c r="BI350" s="11">
        <v>3.9392855</v>
      </c>
      <c r="BJ350" s="11">
        <v>3.9546472000000001</v>
      </c>
      <c r="BK350" s="11">
        <v>3.9700288000000001</v>
      </c>
      <c r="BL350" s="11">
        <v>3.9854181</v>
      </c>
      <c r="BM350" s="11">
        <v>4.0774926000000002</v>
      </c>
      <c r="BN350" s="11">
        <v>4.1683177000000002</v>
      </c>
    </row>
    <row r="351" spans="1:66" x14ac:dyDescent="0.25">
      <c r="A351" s="5">
        <f t="shared" si="5"/>
        <v>45771</v>
      </c>
      <c r="B351" t="s">
        <v>1174</v>
      </c>
      <c r="C351" s="3">
        <v>4.5</v>
      </c>
      <c r="D351" s="3">
        <v>4.4592000000000001</v>
      </c>
      <c r="E351" s="11">
        <v>4.1778003999999997</v>
      </c>
      <c r="F351" s="11">
        <v>4.1039997000000001</v>
      </c>
      <c r="G351" s="11">
        <v>4.0037580999999998</v>
      </c>
      <c r="H351" s="11">
        <v>3.8936118999999998</v>
      </c>
      <c r="I351" s="11">
        <v>3.7891442999999998</v>
      </c>
      <c r="J351" s="11">
        <v>3.6982119999999998</v>
      </c>
      <c r="K351" s="11">
        <v>3.6246667000000001</v>
      </c>
      <c r="L351" s="11">
        <v>3.5690488999999999</v>
      </c>
      <c r="M351" s="11">
        <v>3.5297146000000001</v>
      </c>
      <c r="N351" s="11">
        <v>3.5043527000000001</v>
      </c>
      <c r="O351" s="11">
        <v>3.4895798999999998</v>
      </c>
      <c r="P351" s="11">
        <v>3.4825522000000002</v>
      </c>
      <c r="Q351" s="11">
        <v>3.4790705000000002</v>
      </c>
      <c r="R351" s="11">
        <v>3.4776959999999999</v>
      </c>
      <c r="S351" s="11">
        <v>3.4778414</v>
      </c>
      <c r="T351" s="11">
        <v>3.4789194000000001</v>
      </c>
      <c r="U351" s="11">
        <v>3.4803426000000002</v>
      </c>
      <c r="V351" s="11">
        <v>3.4815238000000002</v>
      </c>
      <c r="W351" s="11">
        <v>3.4819958</v>
      </c>
      <c r="X351" s="11">
        <v>3.4819068999999998</v>
      </c>
      <c r="Y351" s="11">
        <v>3.4816023</v>
      </c>
      <c r="Z351" s="11">
        <v>3.4814270999999999</v>
      </c>
      <c r="AA351" s="11">
        <v>3.4817263999999999</v>
      </c>
      <c r="AB351" s="11">
        <v>3.4828453000000001</v>
      </c>
      <c r="AC351" s="11">
        <v>3.4850739000000002</v>
      </c>
      <c r="AD351" s="11">
        <v>3.4884328</v>
      </c>
      <c r="AE351" s="11">
        <v>3.4928607999999999</v>
      </c>
      <c r="AF351" s="11">
        <v>3.4982967999999999</v>
      </c>
      <c r="AG351" s="11">
        <v>3.5046797000000001</v>
      </c>
      <c r="AH351" s="11">
        <v>3.5119479999999998</v>
      </c>
      <c r="AI351" s="11">
        <v>3.5200407</v>
      </c>
      <c r="AJ351" s="11">
        <v>3.5288968000000001</v>
      </c>
      <c r="AK351" s="11">
        <v>3.5384547</v>
      </c>
      <c r="AL351" s="11">
        <v>3.5486534999999999</v>
      </c>
      <c r="AM351" s="11">
        <v>3.5594320000000002</v>
      </c>
      <c r="AN351" s="11">
        <v>3.5707289000000002</v>
      </c>
      <c r="AO351" s="11">
        <v>3.5824867</v>
      </c>
      <c r="AP351" s="11">
        <v>3.5946644999999999</v>
      </c>
      <c r="AQ351" s="11">
        <v>3.6072253000000001</v>
      </c>
      <c r="AR351" s="11">
        <v>3.6201325999999998</v>
      </c>
      <c r="AS351" s="11">
        <v>3.6333498999999998</v>
      </c>
      <c r="AT351" s="11">
        <v>3.6468403999999999</v>
      </c>
      <c r="AU351" s="11">
        <v>3.6605672999999999</v>
      </c>
      <c r="AV351" s="11">
        <v>3.6744945000000002</v>
      </c>
      <c r="AW351" s="11">
        <v>3.6885846999999998</v>
      </c>
      <c r="AX351" s="11">
        <v>3.7028015999999999</v>
      </c>
      <c r="AY351" s="11">
        <v>3.7171086</v>
      </c>
      <c r="AZ351" s="11">
        <v>3.7314688999999999</v>
      </c>
      <c r="BA351" s="11">
        <v>3.7458513</v>
      </c>
      <c r="BB351" s="11">
        <v>3.7602486000000002</v>
      </c>
      <c r="BC351" s="11">
        <v>3.7746594999999998</v>
      </c>
      <c r="BD351" s="11">
        <v>3.7890836000000001</v>
      </c>
      <c r="BE351" s="11">
        <v>3.8035199999999998</v>
      </c>
      <c r="BF351" s="11">
        <v>3.8179677000000001</v>
      </c>
      <c r="BG351" s="11">
        <v>3.8324259999999999</v>
      </c>
      <c r="BH351" s="11">
        <v>3.8468941999999999</v>
      </c>
      <c r="BI351" s="11">
        <v>3.8613710999999999</v>
      </c>
      <c r="BJ351" s="11">
        <v>3.8758561</v>
      </c>
      <c r="BK351" s="11">
        <v>3.8903485999999998</v>
      </c>
      <c r="BL351" s="11">
        <v>3.9048474</v>
      </c>
      <c r="BM351" s="11">
        <v>3.9918383</v>
      </c>
      <c r="BN351" s="11">
        <v>4.0783012999999997</v>
      </c>
    </row>
    <row r="352" spans="1:66" x14ac:dyDescent="0.25">
      <c r="A352" s="5">
        <f t="shared" si="5"/>
        <v>45772</v>
      </c>
      <c r="B352" t="s">
        <v>1175</v>
      </c>
      <c r="C352" s="3">
        <v>4.5</v>
      </c>
      <c r="D352" s="3">
        <v>4.4591000000000003</v>
      </c>
      <c r="E352" s="11">
        <v>4.1852128000000004</v>
      </c>
      <c r="F352" s="11">
        <v>4.1105567000000001</v>
      </c>
      <c r="G352" s="11">
        <v>4.0107008999999998</v>
      </c>
      <c r="H352" s="11">
        <v>3.9014817000000002</v>
      </c>
      <c r="I352" s="11">
        <v>3.7980534000000001</v>
      </c>
      <c r="J352" s="11">
        <v>3.7078487</v>
      </c>
      <c r="K352" s="11">
        <v>3.6335725999999999</v>
      </c>
      <c r="L352" s="11">
        <v>3.5753834000000002</v>
      </c>
      <c r="M352" s="11">
        <v>3.5313439999999998</v>
      </c>
      <c r="N352" s="11">
        <v>3.4989759999999999</v>
      </c>
      <c r="O352" s="11">
        <v>3.4757137</v>
      </c>
      <c r="P352" s="11">
        <v>3.4596505</v>
      </c>
      <c r="Q352" s="11">
        <v>3.4481696999999998</v>
      </c>
      <c r="R352" s="11">
        <v>3.4401647</v>
      </c>
      <c r="S352" s="11">
        <v>3.4350909000000001</v>
      </c>
      <c r="T352" s="11">
        <v>3.4324037000000001</v>
      </c>
      <c r="U352" s="11">
        <v>3.4315587000000001</v>
      </c>
      <c r="V352" s="11">
        <v>3.4320113000000001</v>
      </c>
      <c r="W352" s="11">
        <v>3.4332973</v>
      </c>
      <c r="X352" s="11">
        <v>3.4353250000000002</v>
      </c>
      <c r="Y352" s="11">
        <v>3.4381103</v>
      </c>
      <c r="Z352" s="11">
        <v>3.4416693</v>
      </c>
      <c r="AA352" s="11">
        <v>3.4460183999999998</v>
      </c>
      <c r="AB352" s="11">
        <v>3.4511733000000002</v>
      </c>
      <c r="AC352" s="11">
        <v>3.4571402</v>
      </c>
      <c r="AD352" s="11">
        <v>3.4638798999999998</v>
      </c>
      <c r="AE352" s="11">
        <v>3.4713406999999998</v>
      </c>
      <c r="AF352" s="11">
        <v>3.4794711999999999</v>
      </c>
      <c r="AG352" s="11">
        <v>3.4882198999999998</v>
      </c>
      <c r="AH352" s="11">
        <v>3.4975350999999999</v>
      </c>
      <c r="AI352" s="11">
        <v>3.5073653</v>
      </c>
      <c r="AJ352" s="11">
        <v>3.5176590999999999</v>
      </c>
      <c r="AK352" s="11">
        <v>3.5283647999999999</v>
      </c>
      <c r="AL352" s="11">
        <v>3.5394307999999999</v>
      </c>
      <c r="AM352" s="11">
        <v>3.5508058</v>
      </c>
      <c r="AN352" s="11">
        <v>3.5624380000000002</v>
      </c>
      <c r="AO352" s="11">
        <v>3.5742818999999999</v>
      </c>
      <c r="AP352" s="11">
        <v>3.5863185</v>
      </c>
      <c r="AQ352" s="11">
        <v>3.5985356999999998</v>
      </c>
      <c r="AR352" s="11">
        <v>3.6109217</v>
      </c>
      <c r="AS352" s="11">
        <v>3.6234647</v>
      </c>
      <c r="AT352" s="11">
        <v>3.6361526</v>
      </c>
      <c r="AU352" s="11">
        <v>3.6489737</v>
      </c>
      <c r="AV352" s="11">
        <v>3.6619161999999998</v>
      </c>
      <c r="AW352" s="11">
        <v>3.6749679</v>
      </c>
      <c r="AX352" s="11">
        <v>3.6881170999999999</v>
      </c>
      <c r="AY352" s="11">
        <v>3.7013520999999998</v>
      </c>
      <c r="AZ352" s="11">
        <v>3.7146607</v>
      </c>
      <c r="BA352" s="11">
        <v>3.7280327999999998</v>
      </c>
      <c r="BB352" s="11">
        <v>3.7414659000000001</v>
      </c>
      <c r="BC352" s="11">
        <v>3.7549589999999999</v>
      </c>
      <c r="BD352" s="11">
        <v>3.7685116000000001</v>
      </c>
      <c r="BE352" s="11">
        <v>3.7821232</v>
      </c>
      <c r="BF352" s="11">
        <v>3.7957928000000001</v>
      </c>
      <c r="BG352" s="11">
        <v>3.8095197999999999</v>
      </c>
      <c r="BH352" s="11">
        <v>3.8233039</v>
      </c>
      <c r="BI352" s="11">
        <v>3.8371439000000001</v>
      </c>
      <c r="BJ352" s="11">
        <v>3.8510393999999999</v>
      </c>
      <c r="BK352" s="11">
        <v>3.8649898999999999</v>
      </c>
      <c r="BL352" s="11">
        <v>3.8789945000000001</v>
      </c>
      <c r="BM352" s="11">
        <v>3.9639601999999998</v>
      </c>
      <c r="BN352" s="11">
        <v>4.0497274000000001</v>
      </c>
    </row>
    <row r="353" spans="1:66" x14ac:dyDescent="0.25">
      <c r="A353" s="5">
        <f t="shared" si="5"/>
        <v>45775</v>
      </c>
      <c r="B353" t="s">
        <v>1176</v>
      </c>
      <c r="C353" s="3">
        <v>4.5</v>
      </c>
      <c r="D353" s="3">
        <v>4.4589999999999996</v>
      </c>
      <c r="E353" s="11">
        <v>4.1850696999999997</v>
      </c>
      <c r="F353" s="11">
        <v>4.1039645</v>
      </c>
      <c r="G353" s="11">
        <v>4.0025180000000002</v>
      </c>
      <c r="H353" s="11">
        <v>3.8919833000000001</v>
      </c>
      <c r="I353" s="11">
        <v>3.7849590000000002</v>
      </c>
      <c r="J353" s="11">
        <v>3.6897760000000002</v>
      </c>
      <c r="K353" s="11">
        <v>3.6128458999999999</v>
      </c>
      <c r="L353" s="11">
        <v>3.5553900000000001</v>
      </c>
      <c r="M353" s="11">
        <v>3.5148543999999999</v>
      </c>
      <c r="N353" s="11">
        <v>3.4875077000000001</v>
      </c>
      <c r="O353" s="11">
        <v>3.4701648999999999</v>
      </c>
      <c r="P353" s="11">
        <v>3.4601958000000002</v>
      </c>
      <c r="Q353" s="11">
        <v>3.4542481</v>
      </c>
      <c r="R353" s="11">
        <v>3.4511083999999999</v>
      </c>
      <c r="S353" s="11">
        <v>3.4502161</v>
      </c>
      <c r="T353" s="11">
        <v>3.4510105000000002</v>
      </c>
      <c r="U353" s="11">
        <v>3.452931</v>
      </c>
      <c r="V353" s="11">
        <v>3.4554168999999999</v>
      </c>
      <c r="W353" s="11">
        <v>3.4580163000000002</v>
      </c>
      <c r="X353" s="11">
        <v>3.460734</v>
      </c>
      <c r="Y353" s="11">
        <v>3.4636944999999999</v>
      </c>
      <c r="Z353" s="11">
        <v>3.4670226999999998</v>
      </c>
      <c r="AA353" s="11">
        <v>3.4708432</v>
      </c>
      <c r="AB353" s="11">
        <v>3.4752806999999999</v>
      </c>
      <c r="AC353" s="11">
        <v>3.4804325999999999</v>
      </c>
      <c r="AD353" s="11">
        <v>3.4862872999999999</v>
      </c>
      <c r="AE353" s="11">
        <v>3.4928054999999998</v>
      </c>
      <c r="AF353" s="11">
        <v>3.4999481000000001</v>
      </c>
      <c r="AG353" s="11">
        <v>3.5076760999999999</v>
      </c>
      <c r="AH353" s="11">
        <v>3.5159503999999999</v>
      </c>
      <c r="AI353" s="11">
        <v>3.5247318000000001</v>
      </c>
      <c r="AJ353" s="11">
        <v>3.5339814000000001</v>
      </c>
      <c r="AK353" s="11">
        <v>3.5436599000000002</v>
      </c>
      <c r="AL353" s="11">
        <v>3.5537283</v>
      </c>
      <c r="AM353" s="11">
        <v>3.5641476000000001</v>
      </c>
      <c r="AN353" s="11">
        <v>3.5748785999999999</v>
      </c>
      <c r="AO353" s="11">
        <v>3.5858867000000001</v>
      </c>
      <c r="AP353" s="11">
        <v>3.5971581000000001</v>
      </c>
      <c r="AQ353" s="11">
        <v>3.6086838000000001</v>
      </c>
      <c r="AR353" s="11">
        <v>3.6204556000000001</v>
      </c>
      <c r="AS353" s="11">
        <v>3.6324649999999998</v>
      </c>
      <c r="AT353" s="11">
        <v>3.6447031999999999</v>
      </c>
      <c r="AU353" s="11">
        <v>3.6571617000000001</v>
      </c>
      <c r="AV353" s="11">
        <v>3.6698322999999999</v>
      </c>
      <c r="AW353" s="11">
        <v>3.682706</v>
      </c>
      <c r="AX353" s="11">
        <v>3.6957745000000002</v>
      </c>
      <c r="AY353" s="11">
        <v>3.7090295000000002</v>
      </c>
      <c r="AZ353" s="11">
        <v>3.7224618999999999</v>
      </c>
      <c r="BA353" s="11">
        <v>3.7360639999999998</v>
      </c>
      <c r="BB353" s="11">
        <v>3.7498303000000002</v>
      </c>
      <c r="BC353" s="11">
        <v>3.7637556000000001</v>
      </c>
      <c r="BD353" s="11">
        <v>3.7778353</v>
      </c>
      <c r="BE353" s="11">
        <v>3.7920649000000002</v>
      </c>
      <c r="BF353" s="11">
        <v>3.8064391999999998</v>
      </c>
      <c r="BG353" s="11">
        <v>3.8209534999999999</v>
      </c>
      <c r="BH353" s="11">
        <v>3.8356032999999998</v>
      </c>
      <c r="BI353" s="11">
        <v>3.8503834000000001</v>
      </c>
      <c r="BJ353" s="11">
        <v>3.8652893000000001</v>
      </c>
      <c r="BK353" s="11">
        <v>3.8803162000000002</v>
      </c>
      <c r="BL353" s="11">
        <v>3.8954591000000001</v>
      </c>
      <c r="BM353" s="11">
        <v>3.9882449000000002</v>
      </c>
      <c r="BN353" s="11">
        <v>4.0825170999999996</v>
      </c>
    </row>
    <row r="354" spans="1:66" x14ac:dyDescent="0.25">
      <c r="A354" s="5">
        <f t="shared" si="5"/>
        <v>45776</v>
      </c>
      <c r="B354" t="s">
        <v>1177</v>
      </c>
      <c r="C354" s="3">
        <v>4.5</v>
      </c>
      <c r="D354" s="3">
        <v>4.4592000000000001</v>
      </c>
      <c r="E354" s="11">
        <v>4.1829058999999997</v>
      </c>
      <c r="F354" s="11">
        <v>4.0985572000000001</v>
      </c>
      <c r="G354" s="11">
        <v>3.9928710000000001</v>
      </c>
      <c r="H354" s="11">
        <v>3.8789075</v>
      </c>
      <c r="I354" s="11">
        <v>3.7713581</v>
      </c>
      <c r="J354" s="11">
        <v>3.6771273</v>
      </c>
      <c r="K354" s="11">
        <v>3.5993767999999999</v>
      </c>
      <c r="L354" s="11">
        <v>3.5386039999999999</v>
      </c>
      <c r="M354" s="11">
        <v>3.4938053999999998</v>
      </c>
      <c r="N354" s="11">
        <v>3.4625465000000002</v>
      </c>
      <c r="O354" s="11">
        <v>3.4419987000000001</v>
      </c>
      <c r="P354" s="11">
        <v>3.4298734</v>
      </c>
      <c r="Q354" s="11">
        <v>3.4225420999999998</v>
      </c>
      <c r="R354" s="11">
        <v>3.4186146000000002</v>
      </c>
      <c r="S354" s="11">
        <v>3.417421</v>
      </c>
      <c r="T354" s="11">
        <v>3.4182914000000002</v>
      </c>
      <c r="U354" s="11">
        <v>3.4205557999999998</v>
      </c>
      <c r="V354" s="11">
        <v>3.4235441999999998</v>
      </c>
      <c r="W354" s="11">
        <v>3.4267066000000002</v>
      </c>
      <c r="X354" s="11">
        <v>3.4299976000000001</v>
      </c>
      <c r="Y354" s="11">
        <v>3.4335037000000002</v>
      </c>
      <c r="Z354" s="11">
        <v>3.4373119000000001</v>
      </c>
      <c r="AA354" s="11">
        <v>3.4415091000000002</v>
      </c>
      <c r="AB354" s="11">
        <v>3.4461819</v>
      </c>
      <c r="AC354" s="11">
        <v>3.4514008999999999</v>
      </c>
      <c r="AD354" s="11">
        <v>3.4571714</v>
      </c>
      <c r="AE354" s="11">
        <v>3.4634825</v>
      </c>
      <c r="AF354" s="11">
        <v>3.4703230999999999</v>
      </c>
      <c r="AG354" s="11">
        <v>3.4776823000000001</v>
      </c>
      <c r="AH354" s="11">
        <v>3.4855489999999998</v>
      </c>
      <c r="AI354" s="11">
        <v>3.4939122999999999</v>
      </c>
      <c r="AJ354" s="11">
        <v>3.5027613</v>
      </c>
      <c r="AK354" s="11">
        <v>3.5120847999999998</v>
      </c>
      <c r="AL354" s="11">
        <v>3.5218718999999998</v>
      </c>
      <c r="AM354" s="11">
        <v>3.5321117000000002</v>
      </c>
      <c r="AN354" s="11">
        <v>3.5427930999999999</v>
      </c>
      <c r="AO354" s="11">
        <v>3.5539040000000002</v>
      </c>
      <c r="AP354" s="11">
        <v>3.5654257</v>
      </c>
      <c r="AQ354" s="11">
        <v>3.5773367999999999</v>
      </c>
      <c r="AR354" s="11">
        <v>3.5896161000000002</v>
      </c>
      <c r="AS354" s="11">
        <v>3.6022425999999999</v>
      </c>
      <c r="AT354" s="11">
        <v>3.6151947</v>
      </c>
      <c r="AU354" s="11">
        <v>3.6284512000000002</v>
      </c>
      <c r="AV354" s="11">
        <v>3.6419910999999998</v>
      </c>
      <c r="AW354" s="11">
        <v>3.6557927000000001</v>
      </c>
      <c r="AX354" s="11">
        <v>3.6698352000000001</v>
      </c>
      <c r="AY354" s="11">
        <v>3.6840972000000001</v>
      </c>
      <c r="AZ354" s="11">
        <v>3.6985572000000002</v>
      </c>
      <c r="BA354" s="11">
        <v>3.7131954</v>
      </c>
      <c r="BB354" s="11">
        <v>3.7279973000000002</v>
      </c>
      <c r="BC354" s="11">
        <v>3.7429497</v>
      </c>
      <c r="BD354" s="11">
        <v>3.7580401000000001</v>
      </c>
      <c r="BE354" s="11">
        <v>3.7732556000000002</v>
      </c>
      <c r="BF354" s="11">
        <v>3.7885832000000002</v>
      </c>
      <c r="BG354" s="11">
        <v>3.8040102</v>
      </c>
      <c r="BH354" s="11">
        <v>3.8195239000000001</v>
      </c>
      <c r="BI354" s="11">
        <v>3.8351112000000001</v>
      </c>
      <c r="BJ354" s="11">
        <v>3.8507593</v>
      </c>
      <c r="BK354" s="11">
        <v>3.8664556000000001</v>
      </c>
      <c r="BL354" s="11">
        <v>3.8821870000000001</v>
      </c>
      <c r="BM354" s="11">
        <v>3.9767728</v>
      </c>
      <c r="BN354" s="11">
        <v>4.0704630999999996</v>
      </c>
    </row>
    <row r="355" spans="1:66" x14ac:dyDescent="0.25">
      <c r="A355" s="5">
        <f t="shared" si="5"/>
        <v>45777</v>
      </c>
      <c r="B355" t="s">
        <v>1178</v>
      </c>
      <c r="C355" s="3">
        <v>4.5</v>
      </c>
      <c r="D355" s="3">
        <v>4.4592000000000001</v>
      </c>
      <c r="E355" s="11">
        <v>4.1847371000000004</v>
      </c>
      <c r="F355" s="11">
        <v>4.0865837999999997</v>
      </c>
      <c r="G355" s="11">
        <v>3.9724632999999998</v>
      </c>
      <c r="H355" s="11">
        <v>3.8524569</v>
      </c>
      <c r="I355" s="11">
        <v>3.7406701999999998</v>
      </c>
      <c r="J355" s="11">
        <v>3.6437081999999998</v>
      </c>
      <c r="K355" s="11">
        <v>3.5639292</v>
      </c>
      <c r="L355" s="11">
        <v>3.5016478000000002</v>
      </c>
      <c r="M355" s="11">
        <v>3.4554043999999999</v>
      </c>
      <c r="N355" s="11">
        <v>3.4232594999999999</v>
      </c>
      <c r="O355" s="11">
        <v>3.4023998999999998</v>
      </c>
      <c r="P355" s="11">
        <v>3.3905845999999999</v>
      </c>
      <c r="Q355" s="11">
        <v>3.3839329</v>
      </c>
      <c r="R355" s="11">
        <v>3.3808519000000001</v>
      </c>
      <c r="S355" s="11">
        <v>3.3805117</v>
      </c>
      <c r="T355" s="11">
        <v>3.382082</v>
      </c>
      <c r="U355" s="11">
        <v>3.3847325000000001</v>
      </c>
      <c r="V355" s="11">
        <v>3.3876331999999998</v>
      </c>
      <c r="W355" s="11">
        <v>3.3900793</v>
      </c>
      <c r="X355" s="11">
        <v>3.3920772000000001</v>
      </c>
      <c r="Y355" s="11">
        <v>3.3938828999999999</v>
      </c>
      <c r="Z355" s="11">
        <v>3.3957529000000002</v>
      </c>
      <c r="AA355" s="11">
        <v>3.3979439</v>
      </c>
      <c r="AB355" s="11">
        <v>3.4007122000000001</v>
      </c>
      <c r="AC355" s="11">
        <v>3.4042675999999998</v>
      </c>
      <c r="AD355" s="11">
        <v>3.408633</v>
      </c>
      <c r="AE355" s="11">
        <v>3.4137843999999999</v>
      </c>
      <c r="AF355" s="11">
        <v>3.4196977999999998</v>
      </c>
      <c r="AG355" s="11">
        <v>3.4263495000000002</v>
      </c>
      <c r="AH355" s="11">
        <v>3.4337152999999998</v>
      </c>
      <c r="AI355" s="11">
        <v>3.4417715000000002</v>
      </c>
      <c r="AJ355" s="11">
        <v>3.4504940999999998</v>
      </c>
      <c r="AK355" s="11">
        <v>3.4598591000000001</v>
      </c>
      <c r="AL355" s="11">
        <v>3.4698427000000001</v>
      </c>
      <c r="AM355" s="11">
        <v>3.4804208999999999</v>
      </c>
      <c r="AN355" s="11">
        <v>3.4915698000000002</v>
      </c>
      <c r="AO355" s="11">
        <v>3.5032635999999999</v>
      </c>
      <c r="AP355" s="11">
        <v>3.5154668999999998</v>
      </c>
      <c r="AQ355" s="11">
        <v>3.5281408000000001</v>
      </c>
      <c r="AR355" s="11">
        <v>3.5412465000000002</v>
      </c>
      <c r="AS355" s="11">
        <v>3.5547453</v>
      </c>
      <c r="AT355" s="11">
        <v>3.5685983000000001</v>
      </c>
      <c r="AU355" s="11">
        <v>3.5827665999999998</v>
      </c>
      <c r="AV355" s="11">
        <v>3.5972116999999999</v>
      </c>
      <c r="AW355" s="11">
        <v>3.6118944000000002</v>
      </c>
      <c r="AX355" s="11">
        <v>3.6267762000000001</v>
      </c>
      <c r="AY355" s="11">
        <v>3.6418183000000002</v>
      </c>
      <c r="AZ355" s="11">
        <v>3.6569815999999999</v>
      </c>
      <c r="BA355" s="11">
        <v>3.6722321999999998</v>
      </c>
      <c r="BB355" s="11">
        <v>3.6875562</v>
      </c>
      <c r="BC355" s="11">
        <v>3.7029450000000002</v>
      </c>
      <c r="BD355" s="11">
        <v>3.7183906000000002</v>
      </c>
      <c r="BE355" s="11">
        <v>3.7338846999999999</v>
      </c>
      <c r="BF355" s="11">
        <v>3.7494189000000002</v>
      </c>
      <c r="BG355" s="11">
        <v>3.7649849</v>
      </c>
      <c r="BH355" s="11">
        <v>3.7805746999999998</v>
      </c>
      <c r="BI355" s="11">
        <v>3.7961795999999999</v>
      </c>
      <c r="BJ355" s="11">
        <v>3.8117915</v>
      </c>
      <c r="BK355" s="11">
        <v>3.8274021999999999</v>
      </c>
      <c r="BL355" s="11">
        <v>3.8430032999999999</v>
      </c>
      <c r="BM355" s="11">
        <v>3.9360909999999998</v>
      </c>
      <c r="BN355" s="11">
        <v>4.0276328000000001</v>
      </c>
    </row>
    <row r="356" spans="1:66" x14ac:dyDescent="0.25">
      <c r="A356" s="5">
        <f t="shared" si="5"/>
        <v>45778</v>
      </c>
      <c r="B356" t="s">
        <v>1179</v>
      </c>
      <c r="C356" s="3">
        <v>4.5</v>
      </c>
      <c r="D356" s="3">
        <v>4.4585999999999997</v>
      </c>
      <c r="E356" s="11">
        <v>4.1776730999999998</v>
      </c>
      <c r="F356" s="11">
        <v>4.0836503999999998</v>
      </c>
      <c r="G356" s="11">
        <v>3.9700145999999998</v>
      </c>
      <c r="H356" s="11">
        <v>3.8488107999999999</v>
      </c>
      <c r="I356" s="11">
        <v>3.7355725</v>
      </c>
      <c r="J356" s="11">
        <v>3.6378691000000001</v>
      </c>
      <c r="K356" s="11">
        <v>3.5581798</v>
      </c>
      <c r="L356" s="11">
        <v>3.4969570000000001</v>
      </c>
      <c r="M356" s="11">
        <v>3.4517319999999998</v>
      </c>
      <c r="N356" s="11">
        <v>3.4197014999999999</v>
      </c>
      <c r="O356" s="11">
        <v>3.39811</v>
      </c>
      <c r="P356" s="11">
        <v>3.3847562999999998</v>
      </c>
      <c r="Q356" s="11">
        <v>3.3769342</v>
      </c>
      <c r="R356" s="11">
        <v>3.3733086000000001</v>
      </c>
      <c r="S356" s="11">
        <v>3.3729640000000001</v>
      </c>
      <c r="T356" s="11">
        <v>3.3749853000000001</v>
      </c>
      <c r="U356" s="11">
        <v>3.3784570999999999</v>
      </c>
      <c r="V356" s="11">
        <v>3.3824638999999999</v>
      </c>
      <c r="W356" s="11">
        <v>3.3862383999999999</v>
      </c>
      <c r="X356" s="11">
        <v>3.3897708</v>
      </c>
      <c r="Y356" s="11">
        <v>3.3932929000000001</v>
      </c>
      <c r="Z356" s="11">
        <v>3.3970370999999999</v>
      </c>
      <c r="AA356" s="11">
        <v>3.4012356000000001</v>
      </c>
      <c r="AB356" s="11">
        <v>3.4061203999999998</v>
      </c>
      <c r="AC356" s="11">
        <v>3.4118902000000002</v>
      </c>
      <c r="AD356" s="11">
        <v>3.4185628000000001</v>
      </c>
      <c r="AE356" s="11">
        <v>3.4260950000000001</v>
      </c>
      <c r="AF356" s="11">
        <v>3.4344439000000002</v>
      </c>
      <c r="AG356" s="11">
        <v>3.4435665000000002</v>
      </c>
      <c r="AH356" s="11">
        <v>3.4534196000000001</v>
      </c>
      <c r="AI356" s="11">
        <v>3.4639603000000001</v>
      </c>
      <c r="AJ356" s="11">
        <v>3.4751457000000001</v>
      </c>
      <c r="AK356" s="11">
        <v>3.4869324000000002</v>
      </c>
      <c r="AL356" s="11">
        <v>3.4992776999999999</v>
      </c>
      <c r="AM356" s="11">
        <v>3.5121384999999998</v>
      </c>
      <c r="AN356" s="11">
        <v>3.5254717000000002</v>
      </c>
      <c r="AO356" s="11">
        <v>3.5392348999999999</v>
      </c>
      <c r="AP356" s="11">
        <v>3.5533891999999998</v>
      </c>
      <c r="AQ356" s="11">
        <v>3.5678961</v>
      </c>
      <c r="AR356" s="11">
        <v>3.5827176000000001</v>
      </c>
      <c r="AS356" s="11">
        <v>3.5978156000000001</v>
      </c>
      <c r="AT356" s="11">
        <v>3.6131517</v>
      </c>
      <c r="AU356" s="11">
        <v>3.6286877999999998</v>
      </c>
      <c r="AV356" s="11">
        <v>3.6443859000000001</v>
      </c>
      <c r="AW356" s="11">
        <v>3.6602076000000001</v>
      </c>
      <c r="AX356" s="11">
        <v>3.6761148000000001</v>
      </c>
      <c r="AY356" s="11">
        <v>3.6920695000000001</v>
      </c>
      <c r="AZ356" s="11">
        <v>3.7080332</v>
      </c>
      <c r="BA356" s="11">
        <v>3.7239735999999999</v>
      </c>
      <c r="BB356" s="11">
        <v>3.7398844000000002</v>
      </c>
      <c r="BC356" s="11">
        <v>3.7557654</v>
      </c>
      <c r="BD356" s="11">
        <v>3.7716172000000001</v>
      </c>
      <c r="BE356" s="11">
        <v>3.7874403999999999</v>
      </c>
      <c r="BF356" s="11">
        <v>3.8032349000000001</v>
      </c>
      <c r="BG356" s="11">
        <v>3.8190013</v>
      </c>
      <c r="BH356" s="11">
        <v>3.8347400999999999</v>
      </c>
      <c r="BI356" s="11">
        <v>3.8504513999999999</v>
      </c>
      <c r="BJ356" s="11">
        <v>3.8661355999999998</v>
      </c>
      <c r="BK356" s="11">
        <v>3.8817933</v>
      </c>
      <c r="BL356" s="11">
        <v>3.8974245999999999</v>
      </c>
      <c r="BM356" s="11">
        <v>3.9905919999999999</v>
      </c>
      <c r="BN356" s="11">
        <v>4.0823679999999998</v>
      </c>
    </row>
    <row r="357" spans="1:66" x14ac:dyDescent="0.25">
      <c r="A357" s="5">
        <f t="shared" si="5"/>
        <v>45779</v>
      </c>
      <c r="B357" t="s">
        <v>1180</v>
      </c>
      <c r="C357" s="3">
        <v>4.5</v>
      </c>
      <c r="D357" s="3">
        <v>4.4593999999999996</v>
      </c>
      <c r="E357" s="11">
        <v>4.1818375000000003</v>
      </c>
      <c r="F357" s="11">
        <v>4.0993462000000003</v>
      </c>
      <c r="G357" s="11">
        <v>3.9971255000000001</v>
      </c>
      <c r="H357" s="11">
        <v>3.8814457</v>
      </c>
      <c r="I357" s="11">
        <v>3.7680139000000001</v>
      </c>
      <c r="J357" s="11">
        <v>3.6688139999999998</v>
      </c>
      <c r="K357" s="11">
        <v>3.5903691000000002</v>
      </c>
      <c r="L357" s="11">
        <v>3.5338299000000002</v>
      </c>
      <c r="M357" s="11">
        <v>3.4954342</v>
      </c>
      <c r="N357" s="11">
        <v>3.470542</v>
      </c>
      <c r="O357" s="11">
        <v>3.4553511000000001</v>
      </c>
      <c r="P357" s="11">
        <v>3.4468041</v>
      </c>
      <c r="Q357" s="11">
        <v>3.4413670000000001</v>
      </c>
      <c r="R357" s="11">
        <v>3.4378291999999999</v>
      </c>
      <c r="S357" s="11">
        <v>3.4358610000000001</v>
      </c>
      <c r="T357" s="11">
        <v>3.4351335999999999</v>
      </c>
      <c r="U357" s="11">
        <v>3.4353177000000001</v>
      </c>
      <c r="V357" s="11">
        <v>3.4360845000000002</v>
      </c>
      <c r="W357" s="11">
        <v>3.4371708000000001</v>
      </c>
      <c r="X357" s="11">
        <v>3.4386190000000001</v>
      </c>
      <c r="Y357" s="11">
        <v>3.4405602000000002</v>
      </c>
      <c r="Z357" s="11">
        <v>3.4431253000000002</v>
      </c>
      <c r="AA357" s="11">
        <v>3.4464453000000002</v>
      </c>
      <c r="AB357" s="11">
        <v>3.4506511999999998</v>
      </c>
      <c r="AC357" s="11">
        <v>3.4558475</v>
      </c>
      <c r="AD357" s="11">
        <v>3.4620087000000002</v>
      </c>
      <c r="AE357" s="11">
        <v>3.4690699999999999</v>
      </c>
      <c r="AF357" s="11">
        <v>3.4769665000000001</v>
      </c>
      <c r="AG357" s="11">
        <v>3.4856334000000002</v>
      </c>
      <c r="AH357" s="11">
        <v>3.4950057999999999</v>
      </c>
      <c r="AI357" s="11">
        <v>3.5050188000000002</v>
      </c>
      <c r="AJ357" s="11">
        <v>3.5156078000000002</v>
      </c>
      <c r="AK357" s="11">
        <v>3.5267075000000001</v>
      </c>
      <c r="AL357" s="11">
        <v>3.5382533999999999</v>
      </c>
      <c r="AM357" s="11">
        <v>3.5501806</v>
      </c>
      <c r="AN357" s="11">
        <v>3.562424</v>
      </c>
      <c r="AO357" s="11">
        <v>3.5749262000000002</v>
      </c>
      <c r="AP357" s="11">
        <v>3.5876622999999999</v>
      </c>
      <c r="AQ357" s="11">
        <v>3.6006155999999998</v>
      </c>
      <c r="AR357" s="11">
        <v>3.6137701</v>
      </c>
      <c r="AS357" s="11">
        <v>3.6271097000000001</v>
      </c>
      <c r="AT357" s="11">
        <v>3.6406179000000001</v>
      </c>
      <c r="AU357" s="11">
        <v>3.6542785000000002</v>
      </c>
      <c r="AV357" s="11">
        <v>3.6680755</v>
      </c>
      <c r="AW357" s="11">
        <v>3.6819923000000001</v>
      </c>
      <c r="AX357" s="11">
        <v>3.6960128999999999</v>
      </c>
      <c r="AY357" s="11">
        <v>3.7101212000000001</v>
      </c>
      <c r="AZ357" s="11">
        <v>3.7243005</v>
      </c>
      <c r="BA357" s="11">
        <v>3.7385373</v>
      </c>
      <c r="BB357" s="11">
        <v>3.7528283999999998</v>
      </c>
      <c r="BC357" s="11">
        <v>3.7671730000000001</v>
      </c>
      <c r="BD357" s="11">
        <v>3.7815709000000002</v>
      </c>
      <c r="BE357" s="11">
        <v>3.7960219999999998</v>
      </c>
      <c r="BF357" s="11">
        <v>3.8105254999999998</v>
      </c>
      <c r="BG357" s="11">
        <v>3.8250810999999998</v>
      </c>
      <c r="BH357" s="11">
        <v>3.8396887</v>
      </c>
      <c r="BI357" s="11">
        <v>3.8543474999999998</v>
      </c>
      <c r="BJ357" s="11">
        <v>3.8690571999999999</v>
      </c>
      <c r="BK357" s="11">
        <v>3.8838178000000001</v>
      </c>
      <c r="BL357" s="11">
        <v>3.8986284000000002</v>
      </c>
      <c r="BM357" s="11">
        <v>3.9883860000000002</v>
      </c>
      <c r="BN357" s="11">
        <v>4.0790100999999996</v>
      </c>
    </row>
    <row r="358" spans="1:66" x14ac:dyDescent="0.25">
      <c r="A358" s="5">
        <f t="shared" si="5"/>
        <v>45782</v>
      </c>
      <c r="B358" t="s">
        <v>1181</v>
      </c>
      <c r="C358" s="3">
        <v>4.5</v>
      </c>
      <c r="D358" s="3" t="e">
        <v>#N/A</v>
      </c>
      <c r="E358" s="11" t="e">
        <v>#N/A</v>
      </c>
      <c r="F358" s="11" t="e">
        <v>#N/A</v>
      </c>
      <c r="G358" s="11" t="e">
        <v>#N/A</v>
      </c>
      <c r="H358" s="11" t="e">
        <v>#N/A</v>
      </c>
      <c r="I358" s="11" t="e">
        <v>#N/A</v>
      </c>
      <c r="J358" s="11" t="e">
        <v>#N/A</v>
      </c>
      <c r="K358" s="11" t="e">
        <v>#N/A</v>
      </c>
      <c r="L358" s="11" t="e">
        <v>#N/A</v>
      </c>
      <c r="M358" s="11" t="e">
        <v>#N/A</v>
      </c>
      <c r="N358" s="11" t="e">
        <v>#N/A</v>
      </c>
      <c r="O358" s="11" t="e">
        <v>#N/A</v>
      </c>
      <c r="P358" s="11" t="e">
        <v>#N/A</v>
      </c>
      <c r="Q358" s="11" t="e">
        <v>#N/A</v>
      </c>
      <c r="R358" s="11" t="e">
        <v>#N/A</v>
      </c>
      <c r="S358" s="11" t="e">
        <v>#N/A</v>
      </c>
      <c r="T358" s="11" t="e">
        <v>#N/A</v>
      </c>
      <c r="U358" s="11" t="e">
        <v>#N/A</v>
      </c>
      <c r="V358" s="11" t="e">
        <v>#N/A</v>
      </c>
      <c r="W358" s="11" t="e">
        <v>#N/A</v>
      </c>
      <c r="X358" s="11" t="e">
        <v>#N/A</v>
      </c>
      <c r="Y358" s="11" t="e">
        <v>#N/A</v>
      </c>
      <c r="Z358" s="11" t="e">
        <v>#N/A</v>
      </c>
      <c r="AA358" s="11" t="e">
        <v>#N/A</v>
      </c>
      <c r="AB358" s="11" t="e">
        <v>#N/A</v>
      </c>
      <c r="AC358" s="11" t="e">
        <v>#N/A</v>
      </c>
      <c r="AD358" s="11" t="e">
        <v>#N/A</v>
      </c>
      <c r="AE358" s="11" t="e">
        <v>#N/A</v>
      </c>
      <c r="AF358" s="11" t="e">
        <v>#N/A</v>
      </c>
      <c r="AG358" s="11" t="e">
        <v>#N/A</v>
      </c>
      <c r="AH358" s="11" t="e">
        <v>#N/A</v>
      </c>
      <c r="AI358" s="11" t="e">
        <v>#N/A</v>
      </c>
      <c r="AJ358" s="11" t="e">
        <v>#N/A</v>
      </c>
      <c r="AK358" s="11" t="e">
        <v>#N/A</v>
      </c>
      <c r="AL358" s="11" t="e">
        <v>#N/A</v>
      </c>
      <c r="AM358" s="11" t="e">
        <v>#N/A</v>
      </c>
      <c r="AN358" s="11" t="e">
        <v>#N/A</v>
      </c>
      <c r="AO358" s="11" t="e">
        <v>#N/A</v>
      </c>
      <c r="AP358" s="11" t="e">
        <v>#N/A</v>
      </c>
      <c r="AQ358" s="11" t="e">
        <v>#N/A</v>
      </c>
      <c r="AR358" s="11" t="e">
        <v>#N/A</v>
      </c>
      <c r="AS358" s="11" t="e">
        <v>#N/A</v>
      </c>
      <c r="AT358" s="11" t="e">
        <v>#N/A</v>
      </c>
      <c r="AU358" s="11" t="e">
        <v>#N/A</v>
      </c>
      <c r="AV358" s="11" t="e">
        <v>#N/A</v>
      </c>
      <c r="AW358" s="11" t="e">
        <v>#N/A</v>
      </c>
      <c r="AX358" s="11" t="e">
        <v>#N/A</v>
      </c>
      <c r="AY358" s="11" t="e">
        <v>#N/A</v>
      </c>
      <c r="AZ358" s="11" t="e">
        <v>#N/A</v>
      </c>
      <c r="BA358" s="11" t="e">
        <v>#N/A</v>
      </c>
      <c r="BB358" s="11" t="e">
        <v>#N/A</v>
      </c>
      <c r="BC358" s="11" t="e">
        <v>#N/A</v>
      </c>
      <c r="BD358" s="11" t="e">
        <v>#N/A</v>
      </c>
      <c r="BE358" s="11" t="e">
        <v>#N/A</v>
      </c>
      <c r="BF358" s="11" t="e">
        <v>#N/A</v>
      </c>
      <c r="BG358" s="11" t="e">
        <v>#N/A</v>
      </c>
      <c r="BH358" s="11" t="e">
        <v>#N/A</v>
      </c>
      <c r="BI358" s="11" t="e">
        <v>#N/A</v>
      </c>
      <c r="BJ358" s="11" t="e">
        <v>#N/A</v>
      </c>
      <c r="BK358" s="11" t="e">
        <v>#N/A</v>
      </c>
      <c r="BL358" s="11" t="e">
        <v>#N/A</v>
      </c>
      <c r="BM358" s="11" t="e">
        <v>#N/A</v>
      </c>
      <c r="BN358" s="11" t="e">
        <v>#N/A</v>
      </c>
    </row>
    <row r="359" spans="1:66" x14ac:dyDescent="0.25">
      <c r="A359" s="5">
        <f t="shared" si="5"/>
        <v>45783</v>
      </c>
      <c r="B359" t="s">
        <v>1182</v>
      </c>
      <c r="C359" s="3">
        <v>4.5</v>
      </c>
      <c r="D359" s="3">
        <v>4.4589999999999996</v>
      </c>
      <c r="E359" s="11">
        <v>4.1719619999999997</v>
      </c>
      <c r="F359" s="11">
        <v>4.0735555999999997</v>
      </c>
      <c r="G359" s="11">
        <v>3.9601199</v>
      </c>
      <c r="H359" s="11">
        <v>3.8406999000000002</v>
      </c>
      <c r="I359" s="11">
        <v>3.7304617000000002</v>
      </c>
      <c r="J359" s="11">
        <v>3.6361308000000001</v>
      </c>
      <c r="K359" s="11">
        <v>3.5609986</v>
      </c>
      <c r="L359" s="11">
        <v>3.5052534999999998</v>
      </c>
      <c r="M359" s="11">
        <v>3.4668019999999999</v>
      </c>
      <c r="N359" s="11">
        <v>3.4424166999999999</v>
      </c>
      <c r="O359" s="11">
        <v>3.4290340000000001</v>
      </c>
      <c r="P359" s="11">
        <v>3.4236026000000002</v>
      </c>
      <c r="Q359" s="11">
        <v>3.4222804</v>
      </c>
      <c r="R359" s="11">
        <v>3.4236461999999999</v>
      </c>
      <c r="S359" s="11">
        <v>3.4269964000000002</v>
      </c>
      <c r="T359" s="11">
        <v>3.4316276000000001</v>
      </c>
      <c r="U359" s="11">
        <v>3.4368363999999998</v>
      </c>
      <c r="V359" s="11">
        <v>3.4419192000000001</v>
      </c>
      <c r="W359" s="11">
        <v>3.4463037000000001</v>
      </c>
      <c r="X359" s="11">
        <v>3.4500263000000002</v>
      </c>
      <c r="Y359" s="11">
        <v>3.4532995</v>
      </c>
      <c r="Z359" s="11">
        <v>3.4563356999999999</v>
      </c>
      <c r="AA359" s="11">
        <v>3.4593478000000002</v>
      </c>
      <c r="AB359" s="11">
        <v>3.462548</v>
      </c>
      <c r="AC359" s="11">
        <v>3.4661168</v>
      </c>
      <c r="AD359" s="11">
        <v>3.4701043</v>
      </c>
      <c r="AE359" s="11">
        <v>3.4745284999999999</v>
      </c>
      <c r="AF359" s="11">
        <v>3.4794071999999998</v>
      </c>
      <c r="AG359" s="11">
        <v>3.4847586000000002</v>
      </c>
      <c r="AH359" s="11">
        <v>3.4906001999999998</v>
      </c>
      <c r="AI359" s="11">
        <v>3.4969502000000001</v>
      </c>
      <c r="AJ359" s="11">
        <v>3.5038265000000002</v>
      </c>
      <c r="AK359" s="11">
        <v>3.5112467999999999</v>
      </c>
      <c r="AL359" s="11">
        <v>3.5192291</v>
      </c>
      <c r="AM359" s="11">
        <v>3.5277915000000002</v>
      </c>
      <c r="AN359" s="11">
        <v>3.5369516000000001</v>
      </c>
      <c r="AO359" s="11">
        <v>3.5467216000000001</v>
      </c>
      <c r="AP359" s="11">
        <v>3.5570822</v>
      </c>
      <c r="AQ359" s="11">
        <v>3.5680035000000001</v>
      </c>
      <c r="AR359" s="11">
        <v>3.5794554999999999</v>
      </c>
      <c r="AS359" s="11">
        <v>3.5914085</v>
      </c>
      <c r="AT359" s="11">
        <v>3.6038323000000001</v>
      </c>
      <c r="AU359" s="11">
        <v>3.6166972999999998</v>
      </c>
      <c r="AV359" s="11">
        <v>3.6299735000000002</v>
      </c>
      <c r="AW359" s="11">
        <v>3.6436310000000001</v>
      </c>
      <c r="AX359" s="11">
        <v>3.6576398000000001</v>
      </c>
      <c r="AY359" s="11">
        <v>3.6719702999999999</v>
      </c>
      <c r="AZ359" s="11">
        <v>3.6865922000000002</v>
      </c>
      <c r="BA359" s="11">
        <v>3.7014771999999998</v>
      </c>
      <c r="BB359" s="11">
        <v>3.7166046000000001</v>
      </c>
      <c r="BC359" s="11">
        <v>3.7319556999999999</v>
      </c>
      <c r="BD359" s="11">
        <v>3.7475122000000001</v>
      </c>
      <c r="BE359" s="11">
        <v>3.7632560000000002</v>
      </c>
      <c r="BF359" s="11">
        <v>3.7791684000000001</v>
      </c>
      <c r="BG359" s="11">
        <v>3.7952309999999998</v>
      </c>
      <c r="BH359" s="11">
        <v>3.8114257999999999</v>
      </c>
      <c r="BI359" s="11">
        <v>3.827734</v>
      </c>
      <c r="BJ359" s="11">
        <v>3.8441375</v>
      </c>
      <c r="BK359" s="11">
        <v>3.8606180000000001</v>
      </c>
      <c r="BL359" s="11">
        <v>3.8771567</v>
      </c>
      <c r="BM359" s="11">
        <v>3.976871</v>
      </c>
      <c r="BN359" s="11">
        <v>4.0757918999999996</v>
      </c>
    </row>
    <row r="360" spans="1:66" x14ac:dyDescent="0.25">
      <c r="A360" s="5">
        <f t="shared" si="5"/>
        <v>45784</v>
      </c>
      <c r="B360" t="s">
        <v>1183</v>
      </c>
      <c r="C360" s="3">
        <v>4.5</v>
      </c>
      <c r="D360" s="3">
        <v>4.4600999999999997</v>
      </c>
      <c r="E360" s="11">
        <v>4.1810517999999997</v>
      </c>
      <c r="F360" s="11">
        <v>4.0774087000000003</v>
      </c>
      <c r="G360" s="11">
        <v>3.9617154000000001</v>
      </c>
      <c r="H360" s="11">
        <v>3.8413354000000002</v>
      </c>
      <c r="I360" s="11">
        <v>3.7304183000000002</v>
      </c>
      <c r="J360" s="11">
        <v>3.6353597</v>
      </c>
      <c r="K360" s="11">
        <v>3.5592663999999998</v>
      </c>
      <c r="L360" s="11">
        <v>3.5026321</v>
      </c>
      <c r="M360" s="11">
        <v>3.4634070000000001</v>
      </c>
      <c r="N360" s="11">
        <v>3.4388909999999999</v>
      </c>
      <c r="O360" s="11">
        <v>3.4254066999999999</v>
      </c>
      <c r="P360" s="11">
        <v>3.4200686</v>
      </c>
      <c r="Q360" s="11">
        <v>3.4187872000000001</v>
      </c>
      <c r="R360" s="11">
        <v>3.4200192</v>
      </c>
      <c r="S360" s="11">
        <v>3.4230266999999999</v>
      </c>
      <c r="T360" s="11">
        <v>3.4270722</v>
      </c>
      <c r="U360" s="11">
        <v>3.4314178000000002</v>
      </c>
      <c r="V360" s="11">
        <v>3.4353259</v>
      </c>
      <c r="W360" s="11">
        <v>3.4381822999999998</v>
      </c>
      <c r="X360" s="11">
        <v>3.4400727</v>
      </c>
      <c r="Y360" s="11">
        <v>3.4413285999999998</v>
      </c>
      <c r="Z360" s="11">
        <v>3.4422822000000002</v>
      </c>
      <c r="AA360" s="11">
        <v>3.4432654</v>
      </c>
      <c r="AB360" s="11">
        <v>3.4446102000000001</v>
      </c>
      <c r="AC360" s="11">
        <v>3.4465916000000001</v>
      </c>
      <c r="AD360" s="11">
        <v>3.4492573000000002</v>
      </c>
      <c r="AE360" s="11">
        <v>3.4525980000000001</v>
      </c>
      <c r="AF360" s="11">
        <v>3.4566043</v>
      </c>
      <c r="AG360" s="11">
        <v>3.4612671000000002</v>
      </c>
      <c r="AH360" s="11">
        <v>3.4665769000000002</v>
      </c>
      <c r="AI360" s="11">
        <v>3.4725245</v>
      </c>
      <c r="AJ360" s="11">
        <v>3.4791007</v>
      </c>
      <c r="AK360" s="11">
        <v>3.4862959999999998</v>
      </c>
      <c r="AL360" s="11">
        <v>3.4941013000000001</v>
      </c>
      <c r="AM360" s="11">
        <v>3.5025072000000002</v>
      </c>
      <c r="AN360" s="11">
        <v>3.5115042999999999</v>
      </c>
      <c r="AO360" s="11">
        <v>3.52108</v>
      </c>
      <c r="AP360" s="11">
        <v>3.5312049000000001</v>
      </c>
      <c r="AQ360" s="11">
        <v>3.5418438999999999</v>
      </c>
      <c r="AR360" s="11">
        <v>3.5529625</v>
      </c>
      <c r="AS360" s="11">
        <v>3.5645262</v>
      </c>
      <c r="AT360" s="11">
        <v>3.5764999</v>
      </c>
      <c r="AU360" s="11">
        <v>3.5888491</v>
      </c>
      <c r="AV360" s="11">
        <v>3.6015394000000001</v>
      </c>
      <c r="AW360" s="11">
        <v>3.6145356</v>
      </c>
      <c r="AX360" s="11">
        <v>3.6278031999999998</v>
      </c>
      <c r="AY360" s="11">
        <v>3.6413077</v>
      </c>
      <c r="AZ360" s="11">
        <v>3.6550140999999998</v>
      </c>
      <c r="BA360" s="11">
        <v>3.6688912</v>
      </c>
      <c r="BB360" s="11">
        <v>3.6829241000000001</v>
      </c>
      <c r="BC360" s="11">
        <v>3.6971023000000001</v>
      </c>
      <c r="BD360" s="11">
        <v>3.7114161000000001</v>
      </c>
      <c r="BE360" s="11">
        <v>3.7258553999999999</v>
      </c>
      <c r="BF360" s="11">
        <v>3.7404099</v>
      </c>
      <c r="BG360" s="11">
        <v>3.7550694999999998</v>
      </c>
      <c r="BH360" s="11">
        <v>3.7698244999999999</v>
      </c>
      <c r="BI360" s="11">
        <v>3.7846644</v>
      </c>
      <c r="BJ360" s="11">
        <v>3.7995793</v>
      </c>
      <c r="BK360" s="11">
        <v>3.8145592000000001</v>
      </c>
      <c r="BL360" s="11">
        <v>3.8295938</v>
      </c>
      <c r="BM360" s="11">
        <v>3.9204905999999999</v>
      </c>
      <c r="BN360" s="11">
        <v>4.0114416000000004</v>
      </c>
    </row>
    <row r="361" spans="1:66" x14ac:dyDescent="0.25">
      <c r="A361" s="5">
        <f t="shared" si="5"/>
        <v>45785</v>
      </c>
      <c r="B361" t="s">
        <v>1184</v>
      </c>
      <c r="C361" s="3">
        <v>4.25</v>
      </c>
      <c r="D361" s="3">
        <v>4.21</v>
      </c>
      <c r="E361" s="11">
        <v>4.209384</v>
      </c>
      <c r="F361" s="11">
        <v>4.1513042000000002</v>
      </c>
      <c r="G361" s="11">
        <v>4.0677234999999996</v>
      </c>
      <c r="H361" s="11">
        <v>3.9676138000000001</v>
      </c>
      <c r="I361" s="11">
        <v>3.8687592</v>
      </c>
      <c r="J361" s="11">
        <v>3.7805512000000001</v>
      </c>
      <c r="K361" s="11">
        <v>3.7067752999999999</v>
      </c>
      <c r="L361" s="11">
        <v>3.6490331999999999</v>
      </c>
      <c r="M361" s="11">
        <v>3.6058135999999998</v>
      </c>
      <c r="N361" s="11">
        <v>3.5749198999999998</v>
      </c>
      <c r="O361" s="11">
        <v>3.5538555000000001</v>
      </c>
      <c r="P361" s="11">
        <v>3.5405441</v>
      </c>
      <c r="Q361" s="11">
        <v>3.5324621999999999</v>
      </c>
      <c r="R361" s="11">
        <v>3.5283004999999998</v>
      </c>
      <c r="S361" s="11">
        <v>3.5271224000000001</v>
      </c>
      <c r="T361" s="11">
        <v>3.5279910000000001</v>
      </c>
      <c r="U361" s="11">
        <v>3.5299695999999998</v>
      </c>
      <c r="V361" s="11">
        <v>3.5321215000000001</v>
      </c>
      <c r="W361" s="11">
        <v>3.5336669000000001</v>
      </c>
      <c r="X361" s="11">
        <v>3.5346305999999998</v>
      </c>
      <c r="Y361" s="11">
        <v>3.5352942000000001</v>
      </c>
      <c r="Z361" s="11">
        <v>3.5359395</v>
      </c>
      <c r="AA361" s="11">
        <v>3.5368482999999999</v>
      </c>
      <c r="AB361" s="11">
        <v>3.5383022999999998</v>
      </c>
      <c r="AC361" s="11">
        <v>3.5405416999999999</v>
      </c>
      <c r="AD361" s="11">
        <v>3.5436029000000002</v>
      </c>
      <c r="AE361" s="11">
        <v>3.5474606</v>
      </c>
      <c r="AF361" s="11">
        <v>3.5520893999999998</v>
      </c>
      <c r="AG361" s="11">
        <v>3.5574640999999998</v>
      </c>
      <c r="AH361" s="11">
        <v>3.5635590000000001</v>
      </c>
      <c r="AI361" s="11">
        <v>3.5703490000000002</v>
      </c>
      <c r="AJ361" s="11">
        <v>3.5778086</v>
      </c>
      <c r="AK361" s="11">
        <v>3.5859124000000002</v>
      </c>
      <c r="AL361" s="11">
        <v>3.5946351000000001</v>
      </c>
      <c r="AM361" s="11">
        <v>3.6039514000000001</v>
      </c>
      <c r="AN361" s="11">
        <v>3.6138357000000001</v>
      </c>
      <c r="AO361" s="11">
        <v>3.6242605999999999</v>
      </c>
      <c r="AP361" s="11">
        <v>3.6351890999999998</v>
      </c>
      <c r="AQ361" s="11">
        <v>3.6465812999999998</v>
      </c>
      <c r="AR361" s="11">
        <v>3.6583974000000001</v>
      </c>
      <c r="AS361" s="11">
        <v>3.670598</v>
      </c>
      <c r="AT361" s="11">
        <v>3.6831429999999998</v>
      </c>
      <c r="AU361" s="11">
        <v>3.6959928999999998</v>
      </c>
      <c r="AV361" s="11">
        <v>3.7091080000000001</v>
      </c>
      <c r="AW361" s="11">
        <v>3.7224482999999999</v>
      </c>
      <c r="AX361" s="11">
        <v>3.7359741999999998</v>
      </c>
      <c r="AY361" s="11">
        <v>3.7496461999999999</v>
      </c>
      <c r="AZ361" s="11">
        <v>3.7634240999999999</v>
      </c>
      <c r="BA361" s="11">
        <v>3.7772741999999999</v>
      </c>
      <c r="BB361" s="11">
        <v>3.7911879000000002</v>
      </c>
      <c r="BC361" s="11">
        <v>3.8051628000000002</v>
      </c>
      <c r="BD361" s="11">
        <v>3.8191975</v>
      </c>
      <c r="BE361" s="11">
        <v>3.8332901000000001</v>
      </c>
      <c r="BF361" s="11">
        <v>3.8474385999999998</v>
      </c>
      <c r="BG361" s="11">
        <v>3.8616412000000002</v>
      </c>
      <c r="BH361" s="11">
        <v>3.8758963</v>
      </c>
      <c r="BI361" s="11">
        <v>3.8902017999999998</v>
      </c>
      <c r="BJ361" s="11">
        <v>3.9045559000000001</v>
      </c>
      <c r="BK361" s="11">
        <v>3.9189569999999998</v>
      </c>
      <c r="BL361" s="11">
        <v>3.9334028000000001</v>
      </c>
      <c r="BM361" s="11">
        <v>4.0208288999999997</v>
      </c>
      <c r="BN361" s="11">
        <v>4.1088578</v>
      </c>
    </row>
    <row r="362" spans="1:66" x14ac:dyDescent="0.25">
      <c r="A362" s="5">
        <f t="shared" si="5"/>
        <v>45786</v>
      </c>
      <c r="B362" t="s">
        <v>1185</v>
      </c>
      <c r="C362" s="3">
        <v>4.25</v>
      </c>
      <c r="D362" s="3">
        <v>4.2103000000000002</v>
      </c>
      <c r="E362" s="11">
        <v>4.205673</v>
      </c>
      <c r="F362" s="11">
        <v>4.1434838000000003</v>
      </c>
      <c r="G362" s="11">
        <v>4.0585236</v>
      </c>
      <c r="H362" s="11">
        <v>3.9593224999999999</v>
      </c>
      <c r="I362" s="11">
        <v>3.8611396</v>
      </c>
      <c r="J362" s="11">
        <v>3.7719098</v>
      </c>
      <c r="K362" s="11">
        <v>3.6956487</v>
      </c>
      <c r="L362" s="11">
        <v>3.6345236999999999</v>
      </c>
      <c r="M362" s="11">
        <v>3.5880502999999999</v>
      </c>
      <c r="N362" s="11">
        <v>3.5543469999999999</v>
      </c>
      <c r="O362" s="11">
        <v>3.5311735</v>
      </c>
      <c r="P362" s="11">
        <v>3.5161144000000002</v>
      </c>
      <c r="Q362" s="11">
        <v>3.5059336999999999</v>
      </c>
      <c r="R362" s="11">
        <v>3.4993107000000001</v>
      </c>
      <c r="S362" s="11">
        <v>3.4956135000000002</v>
      </c>
      <c r="T362" s="11">
        <v>3.4942099999999998</v>
      </c>
      <c r="U362" s="11">
        <v>3.4944684000000001</v>
      </c>
      <c r="V362" s="11">
        <v>3.4957565000000002</v>
      </c>
      <c r="W362" s="11">
        <v>3.497544</v>
      </c>
      <c r="X362" s="11">
        <v>3.4997709000000001</v>
      </c>
      <c r="Y362" s="11">
        <v>3.5025135000000001</v>
      </c>
      <c r="Z362" s="11">
        <v>3.5058481000000001</v>
      </c>
      <c r="AA362" s="11">
        <v>3.5098512999999998</v>
      </c>
      <c r="AB362" s="11">
        <v>3.5145992000000001</v>
      </c>
      <c r="AC362" s="11">
        <v>3.5201501999999998</v>
      </c>
      <c r="AD362" s="11">
        <v>3.5264826</v>
      </c>
      <c r="AE362" s="11">
        <v>3.5335521999999999</v>
      </c>
      <c r="AF362" s="11">
        <v>3.5413152999999999</v>
      </c>
      <c r="AG362" s="11">
        <v>3.5497280999999998</v>
      </c>
      <c r="AH362" s="11">
        <v>3.5587466000000001</v>
      </c>
      <c r="AI362" s="11">
        <v>3.5683267999999999</v>
      </c>
      <c r="AJ362" s="11">
        <v>3.5784251</v>
      </c>
      <c r="AK362" s="11">
        <v>3.5889973999999998</v>
      </c>
      <c r="AL362" s="11">
        <v>3.5999998</v>
      </c>
      <c r="AM362" s="11">
        <v>3.6113887</v>
      </c>
      <c r="AN362" s="11">
        <v>3.6231197000000002</v>
      </c>
      <c r="AO362" s="11">
        <v>3.6351532999999998</v>
      </c>
      <c r="AP362" s="11">
        <v>3.6474671000000001</v>
      </c>
      <c r="AQ362" s="11">
        <v>3.6600432999999999</v>
      </c>
      <c r="AR362" s="11">
        <v>3.6728643999999999</v>
      </c>
      <c r="AS362" s="11">
        <v>3.6859130000000002</v>
      </c>
      <c r="AT362" s="11">
        <v>3.6991713000000002</v>
      </c>
      <c r="AU362" s="11">
        <v>3.7126218</v>
      </c>
      <c r="AV362" s="11">
        <v>3.7262472</v>
      </c>
      <c r="AW362" s="11">
        <v>3.7400294999999999</v>
      </c>
      <c r="AX362" s="11">
        <v>3.7539514</v>
      </c>
      <c r="AY362" s="11">
        <v>3.7679954000000002</v>
      </c>
      <c r="AZ362" s="11">
        <v>3.7821437000000002</v>
      </c>
      <c r="BA362" s="11">
        <v>3.7963811000000001</v>
      </c>
      <c r="BB362" s="11">
        <v>3.8107023999999998</v>
      </c>
      <c r="BC362" s="11">
        <v>3.8251046999999998</v>
      </c>
      <c r="BD362" s="11">
        <v>3.8395853999999998</v>
      </c>
      <c r="BE362" s="11">
        <v>3.8541422000000001</v>
      </c>
      <c r="BF362" s="11">
        <v>3.8687721000000002</v>
      </c>
      <c r="BG362" s="11">
        <v>3.8834727</v>
      </c>
      <c r="BH362" s="11">
        <v>3.8982413999999999</v>
      </c>
      <c r="BI362" s="11">
        <v>3.9130753999999999</v>
      </c>
      <c r="BJ362" s="11">
        <v>3.9279722000000001</v>
      </c>
      <c r="BK362" s="11">
        <v>3.9429292999999999</v>
      </c>
      <c r="BL362" s="11">
        <v>3.9579437</v>
      </c>
      <c r="BM362" s="11">
        <v>4.0490035000000004</v>
      </c>
      <c r="BN362" s="11">
        <v>4.1409333000000004</v>
      </c>
    </row>
    <row r="363" spans="1:66" x14ac:dyDescent="0.25">
      <c r="A363" s="5">
        <f t="shared" si="5"/>
        <v>45789</v>
      </c>
      <c r="B363" t="s">
        <v>1186</v>
      </c>
      <c r="C363" s="3">
        <v>4.25</v>
      </c>
      <c r="D363" s="3">
        <v>4.21</v>
      </c>
      <c r="E363" s="11">
        <v>4.2111951999999997</v>
      </c>
      <c r="F363" s="11">
        <v>4.1546336000000004</v>
      </c>
      <c r="G363" s="11">
        <v>4.0781847999999998</v>
      </c>
      <c r="H363" s="11">
        <v>3.9913419999999999</v>
      </c>
      <c r="I363" s="11">
        <v>3.9079009999999998</v>
      </c>
      <c r="J363" s="11">
        <v>3.8342812999999998</v>
      </c>
      <c r="K363" s="11">
        <v>3.7737756</v>
      </c>
      <c r="L363" s="11">
        <v>3.7278297999999999</v>
      </c>
      <c r="M363" s="11">
        <v>3.6958014000000001</v>
      </c>
      <c r="N363" s="11">
        <v>3.6757292000000001</v>
      </c>
      <c r="O363" s="11">
        <v>3.6651984</v>
      </c>
      <c r="P363" s="11">
        <v>3.6614971000000001</v>
      </c>
      <c r="Q363" s="11">
        <v>3.6609657000000002</v>
      </c>
      <c r="R363" s="11">
        <v>3.6622802000000001</v>
      </c>
      <c r="S363" s="11">
        <v>3.6648219000000002</v>
      </c>
      <c r="T363" s="11">
        <v>3.6679723000000002</v>
      </c>
      <c r="U363" s="11">
        <v>3.6711127000000001</v>
      </c>
      <c r="V363" s="11">
        <v>3.6736244</v>
      </c>
      <c r="W363" s="11">
        <v>3.6750262</v>
      </c>
      <c r="X363" s="11">
        <v>3.6754742999999999</v>
      </c>
      <c r="Y363" s="11">
        <v>3.6753098</v>
      </c>
      <c r="Z363" s="11">
        <v>3.6748736000000002</v>
      </c>
      <c r="AA363" s="11">
        <v>3.6745068000000001</v>
      </c>
      <c r="AB363" s="11">
        <v>3.6745502999999999</v>
      </c>
      <c r="AC363" s="11">
        <v>3.6752855000000002</v>
      </c>
      <c r="AD363" s="11">
        <v>3.6767555999999999</v>
      </c>
      <c r="AE363" s="11">
        <v>3.6789440999999998</v>
      </c>
      <c r="AF363" s="11">
        <v>3.6818344999999999</v>
      </c>
      <c r="AG363" s="11">
        <v>3.6854103</v>
      </c>
      <c r="AH363" s="11">
        <v>3.6896550000000001</v>
      </c>
      <c r="AI363" s="11">
        <v>3.6945521000000001</v>
      </c>
      <c r="AJ363" s="11">
        <v>3.7000853</v>
      </c>
      <c r="AK363" s="11">
        <v>3.7062379000000001</v>
      </c>
      <c r="AL363" s="11">
        <v>3.7129935999999999</v>
      </c>
      <c r="AM363" s="11">
        <v>3.7203358</v>
      </c>
      <c r="AN363" s="11">
        <v>3.7282481000000001</v>
      </c>
      <c r="AO363" s="11">
        <v>3.7367119999999998</v>
      </c>
      <c r="AP363" s="11">
        <v>3.7457012000000001</v>
      </c>
      <c r="AQ363" s="11">
        <v>3.7551866</v>
      </c>
      <c r="AR363" s="11">
        <v>3.7651393999999998</v>
      </c>
      <c r="AS363" s="11">
        <v>3.7755309000000001</v>
      </c>
      <c r="AT363" s="11">
        <v>3.7863319999999998</v>
      </c>
      <c r="AU363" s="11">
        <v>3.7975140999999999</v>
      </c>
      <c r="AV363" s="11">
        <v>3.8090483000000002</v>
      </c>
      <c r="AW363" s="11">
        <v>3.8209056000000001</v>
      </c>
      <c r="AX363" s="11">
        <v>3.8330573000000001</v>
      </c>
      <c r="AY363" s="11">
        <v>3.8454746000000002</v>
      </c>
      <c r="AZ363" s="11">
        <v>3.8581284</v>
      </c>
      <c r="BA363" s="11">
        <v>3.8709924</v>
      </c>
      <c r="BB363" s="11">
        <v>3.8840526999999998</v>
      </c>
      <c r="BC363" s="11">
        <v>3.8972994000000001</v>
      </c>
      <c r="BD363" s="11">
        <v>3.9107227999999998</v>
      </c>
      <c r="BE363" s="11">
        <v>3.9243134</v>
      </c>
      <c r="BF363" s="11">
        <v>3.9380611999999999</v>
      </c>
      <c r="BG363" s="11">
        <v>3.9519565000000001</v>
      </c>
      <c r="BH363" s="11">
        <v>3.9659898</v>
      </c>
      <c r="BI363" s="11">
        <v>3.9801511000000001</v>
      </c>
      <c r="BJ363" s="11">
        <v>3.9944307999999999</v>
      </c>
      <c r="BK363" s="11">
        <v>4.0088194000000001</v>
      </c>
      <c r="BL363" s="11">
        <v>4.0233067</v>
      </c>
      <c r="BM363" s="11">
        <v>4.1117429000000003</v>
      </c>
      <c r="BN363" s="11">
        <v>4.2011583999999997</v>
      </c>
    </row>
    <row r="364" spans="1:66" x14ac:dyDescent="0.25">
      <c r="A364" s="5">
        <f t="shared" si="5"/>
        <v>45790</v>
      </c>
      <c r="B364" t="s">
        <v>1187</v>
      </c>
      <c r="C364" s="3">
        <v>4.25</v>
      </c>
      <c r="D364" s="3">
        <v>4.2106000000000003</v>
      </c>
      <c r="E364" s="11">
        <v>4.2127309999999998</v>
      </c>
      <c r="F364" s="11">
        <v>4.1610950000000004</v>
      </c>
      <c r="G364" s="11">
        <v>4.0864189</v>
      </c>
      <c r="H364" s="11">
        <v>3.9992960000000002</v>
      </c>
      <c r="I364" s="11">
        <v>3.9134272000000001</v>
      </c>
      <c r="J364" s="11">
        <v>3.8351261999999999</v>
      </c>
      <c r="K364" s="11">
        <v>3.7684201000000002</v>
      </c>
      <c r="L364" s="11">
        <v>3.7158372000000002</v>
      </c>
      <c r="M364" s="11">
        <v>3.6779752999999999</v>
      </c>
      <c r="N364" s="11">
        <v>3.6533985000000002</v>
      </c>
      <c r="O364" s="11">
        <v>3.6398469000000002</v>
      </c>
      <c r="P364" s="11">
        <v>3.6344948000000001</v>
      </c>
      <c r="Q364" s="11">
        <v>3.6333988000000002</v>
      </c>
      <c r="R364" s="11">
        <v>3.6350186</v>
      </c>
      <c r="S364" s="11">
        <v>3.6385339000000001</v>
      </c>
      <c r="T364" s="11">
        <v>3.6431247999999998</v>
      </c>
      <c r="U364" s="11">
        <v>3.6479712000000002</v>
      </c>
      <c r="V364" s="11">
        <v>3.6522527</v>
      </c>
      <c r="W364" s="11">
        <v>3.6553122999999998</v>
      </c>
      <c r="X364" s="11">
        <v>3.6572472</v>
      </c>
      <c r="Y364" s="11">
        <v>3.6583736999999998</v>
      </c>
      <c r="Z364" s="11">
        <v>3.6590080999999999</v>
      </c>
      <c r="AA364" s="11">
        <v>3.6594665000000002</v>
      </c>
      <c r="AB364" s="11">
        <v>3.6600652</v>
      </c>
      <c r="AC364" s="11">
        <v>3.6610714999999998</v>
      </c>
      <c r="AD364" s="11">
        <v>3.6625576999999998</v>
      </c>
      <c r="AE364" s="11">
        <v>3.6645468999999999</v>
      </c>
      <c r="AF364" s="11">
        <v>3.6670625000000001</v>
      </c>
      <c r="AG364" s="11">
        <v>3.6701277999999999</v>
      </c>
      <c r="AH364" s="11">
        <v>3.6737660999999999</v>
      </c>
      <c r="AI364" s="11">
        <v>3.6780005999999998</v>
      </c>
      <c r="AJ364" s="11">
        <v>3.6828547</v>
      </c>
      <c r="AK364" s="11">
        <v>3.6883515999999998</v>
      </c>
      <c r="AL364" s="11">
        <v>3.6945146000000002</v>
      </c>
      <c r="AM364" s="11">
        <v>3.7013671000000001</v>
      </c>
      <c r="AN364" s="11">
        <v>3.7089322999999998</v>
      </c>
      <c r="AO364" s="11">
        <v>3.7172258</v>
      </c>
      <c r="AP364" s="11">
        <v>3.7262219999999999</v>
      </c>
      <c r="AQ364" s="11">
        <v>3.7358809000000002</v>
      </c>
      <c r="AR364" s="11">
        <v>3.7461628999999999</v>
      </c>
      <c r="AS364" s="11">
        <v>3.7570285999999999</v>
      </c>
      <c r="AT364" s="11">
        <v>3.7684380000000002</v>
      </c>
      <c r="AU364" s="11">
        <v>3.7803515000000001</v>
      </c>
      <c r="AV364" s="11">
        <v>3.7927295999999999</v>
      </c>
      <c r="AW364" s="11">
        <v>3.8055322999999999</v>
      </c>
      <c r="AX364" s="11">
        <v>3.8187201000000002</v>
      </c>
      <c r="AY364" s="11">
        <v>3.8322533999999999</v>
      </c>
      <c r="AZ364" s="11">
        <v>3.8460923</v>
      </c>
      <c r="BA364" s="11">
        <v>3.8601998000000002</v>
      </c>
      <c r="BB364" s="11">
        <v>3.8745522000000001</v>
      </c>
      <c r="BC364" s="11">
        <v>3.8891290000000001</v>
      </c>
      <c r="BD364" s="11">
        <v>3.9039103000000002</v>
      </c>
      <c r="BE364" s="11">
        <v>3.9188763</v>
      </c>
      <c r="BF364" s="11">
        <v>3.9340063999999999</v>
      </c>
      <c r="BG364" s="11">
        <v>3.9492807999999999</v>
      </c>
      <c r="BH364" s="11">
        <v>3.9646796000000002</v>
      </c>
      <c r="BI364" s="11">
        <v>3.9801823999999999</v>
      </c>
      <c r="BJ364" s="11">
        <v>3.9957691999999998</v>
      </c>
      <c r="BK364" s="11">
        <v>4.0114201999999999</v>
      </c>
      <c r="BL364" s="11">
        <v>4.0271148999999999</v>
      </c>
      <c r="BM364" s="11">
        <v>4.1214725000000003</v>
      </c>
      <c r="BN364" s="11">
        <v>4.2147230000000002</v>
      </c>
    </row>
    <row r="365" spans="1:66" x14ac:dyDescent="0.25">
      <c r="A365" s="5">
        <f t="shared" si="5"/>
        <v>45791</v>
      </c>
      <c r="B365" t="s">
        <v>1188</v>
      </c>
      <c r="C365" s="3">
        <v>4.25</v>
      </c>
      <c r="D365" s="3">
        <v>4.2107999999999999</v>
      </c>
      <c r="E365" s="11">
        <v>4.2118384999999998</v>
      </c>
      <c r="F365" s="11">
        <v>4.1620818999999996</v>
      </c>
      <c r="G365" s="11">
        <v>4.0979187000000001</v>
      </c>
      <c r="H365" s="11">
        <v>4.0251422999999997</v>
      </c>
      <c r="I365" s="11">
        <v>3.9524536000000001</v>
      </c>
      <c r="J365" s="11">
        <v>3.8844691</v>
      </c>
      <c r="K365" s="11">
        <v>3.8251401</v>
      </c>
      <c r="L365" s="11">
        <v>3.7778328999999999</v>
      </c>
      <c r="M365" s="11">
        <v>3.7437298999999999</v>
      </c>
      <c r="N365" s="11">
        <v>3.7223731999999998</v>
      </c>
      <c r="O365" s="11">
        <v>3.7113056000000002</v>
      </c>
      <c r="P365" s="11">
        <v>3.7080834</v>
      </c>
      <c r="Q365" s="11">
        <v>3.7086378</v>
      </c>
      <c r="R365" s="11">
        <v>3.7113961999999998</v>
      </c>
      <c r="S365" s="11">
        <v>3.7155973000000002</v>
      </c>
      <c r="T365" s="11">
        <v>3.7204801999999999</v>
      </c>
      <c r="U365" s="11">
        <v>3.7252838000000001</v>
      </c>
      <c r="V365" s="11">
        <v>3.729247</v>
      </c>
      <c r="W365" s="11">
        <v>3.7317442000000001</v>
      </c>
      <c r="X365" s="11">
        <v>3.7329169000000002</v>
      </c>
      <c r="Y365" s="11">
        <v>3.7331766000000002</v>
      </c>
      <c r="Z365" s="11">
        <v>3.7329349000000001</v>
      </c>
      <c r="AA365" s="11">
        <v>3.7326033999999999</v>
      </c>
      <c r="AB365" s="11">
        <v>3.7325938999999999</v>
      </c>
      <c r="AC365" s="11">
        <v>3.7332486999999999</v>
      </c>
      <c r="AD365" s="11">
        <v>3.7346325999999999</v>
      </c>
      <c r="AE365" s="11">
        <v>3.7367414000000001</v>
      </c>
      <c r="AF365" s="11">
        <v>3.7395703999999999</v>
      </c>
      <c r="AG365" s="11">
        <v>3.7431155</v>
      </c>
      <c r="AH365" s="11">
        <v>3.7473721000000002</v>
      </c>
      <c r="AI365" s="11">
        <v>3.7523358</v>
      </c>
      <c r="AJ365" s="11">
        <v>3.7580022999999998</v>
      </c>
      <c r="AK365" s="11">
        <v>3.764367</v>
      </c>
      <c r="AL365" s="11">
        <v>3.7714256000000002</v>
      </c>
      <c r="AM365" s="11">
        <v>3.7791736999999999</v>
      </c>
      <c r="AN365" s="11">
        <v>3.7876067999999998</v>
      </c>
      <c r="AO365" s="11">
        <v>3.7967152</v>
      </c>
      <c r="AP365" s="11">
        <v>3.8064624999999999</v>
      </c>
      <c r="AQ365" s="11">
        <v>3.8168041000000001</v>
      </c>
      <c r="AR365" s="11">
        <v>3.8276957999999999</v>
      </c>
      <c r="AS365" s="11">
        <v>3.8390933999999999</v>
      </c>
      <c r="AT365" s="11">
        <v>3.8509519999999999</v>
      </c>
      <c r="AU365" s="11">
        <v>3.8632274999999998</v>
      </c>
      <c r="AV365" s="11">
        <v>3.8758756000000001</v>
      </c>
      <c r="AW365" s="11">
        <v>3.8888516000000002</v>
      </c>
      <c r="AX365" s="11">
        <v>3.9021111999999998</v>
      </c>
      <c r="AY365" s="11">
        <v>3.9156103</v>
      </c>
      <c r="AZ365" s="11">
        <v>3.9293040000000001</v>
      </c>
      <c r="BA365" s="11">
        <v>3.9431533000000001</v>
      </c>
      <c r="BB365" s="11">
        <v>3.9571420000000002</v>
      </c>
      <c r="BC365" s="11">
        <v>3.9712594999999999</v>
      </c>
      <c r="BD365" s="11">
        <v>3.9854957999999998</v>
      </c>
      <c r="BE365" s="11">
        <v>3.9998410999999998</v>
      </c>
      <c r="BF365" s="11">
        <v>4.0142848000000004</v>
      </c>
      <c r="BG365" s="11">
        <v>4.0288168999999998</v>
      </c>
      <c r="BH365" s="11">
        <v>4.0434273999999997</v>
      </c>
      <c r="BI365" s="11">
        <v>4.0581060000000004</v>
      </c>
      <c r="BJ365" s="11">
        <v>4.0728423999999999</v>
      </c>
      <c r="BK365" s="11">
        <v>4.0876270000000003</v>
      </c>
      <c r="BL365" s="11">
        <v>4.102449</v>
      </c>
      <c r="BM365" s="11">
        <v>4.1917558000000001</v>
      </c>
      <c r="BN365" s="11">
        <v>4.2807786999999999</v>
      </c>
    </row>
    <row r="366" spans="1:66" x14ac:dyDescent="0.25">
      <c r="A366" s="5">
        <f t="shared" si="5"/>
        <v>45792</v>
      </c>
      <c r="B366" t="s">
        <v>1189</v>
      </c>
      <c r="C366" s="3">
        <v>4.25</v>
      </c>
      <c r="D366" s="3">
        <v>4.2111000000000001</v>
      </c>
      <c r="E366" s="11">
        <v>4.2119125000000004</v>
      </c>
      <c r="F366" s="11">
        <v>4.1607992999999999</v>
      </c>
      <c r="G366" s="11">
        <v>4.0930688999999996</v>
      </c>
      <c r="H366" s="11">
        <v>4.0157767</v>
      </c>
      <c r="I366" s="11">
        <v>3.9387216</v>
      </c>
      <c r="J366" s="11">
        <v>3.8668442000000001</v>
      </c>
      <c r="K366" s="11">
        <v>3.8031166000000001</v>
      </c>
      <c r="L366" s="11">
        <v>3.7503115999999999</v>
      </c>
      <c r="M366" s="11">
        <v>3.7093375000000002</v>
      </c>
      <c r="N366" s="11">
        <v>3.6798559000000002</v>
      </c>
      <c r="O366" s="11">
        <v>3.6603374</v>
      </c>
      <c r="P366" s="11">
        <v>3.6490369999999999</v>
      </c>
      <c r="Q366" s="11">
        <v>3.6433325999999999</v>
      </c>
      <c r="R366" s="11">
        <v>3.6418007999999999</v>
      </c>
      <c r="S366" s="11">
        <v>3.6434096</v>
      </c>
      <c r="T366" s="11">
        <v>3.6471268999999999</v>
      </c>
      <c r="U366" s="11">
        <v>3.6519208999999999</v>
      </c>
      <c r="V366" s="11">
        <v>3.6567593999999999</v>
      </c>
      <c r="W366" s="11">
        <v>3.6607774000000002</v>
      </c>
      <c r="X366" s="11">
        <v>3.6639659</v>
      </c>
      <c r="Y366" s="11">
        <v>3.6665890000000001</v>
      </c>
      <c r="Z366" s="11">
        <v>3.6689107999999999</v>
      </c>
      <c r="AA366" s="11">
        <v>3.6711957000000002</v>
      </c>
      <c r="AB366" s="11">
        <v>3.6737079000000001</v>
      </c>
      <c r="AC366" s="11">
        <v>3.6766757999999999</v>
      </c>
      <c r="AD366" s="11">
        <v>3.6801526</v>
      </c>
      <c r="AE366" s="11">
        <v>3.6841381000000002</v>
      </c>
      <c r="AF366" s="11">
        <v>3.6886323000000001</v>
      </c>
      <c r="AG366" s="11">
        <v>3.6936352000000001</v>
      </c>
      <c r="AH366" s="11">
        <v>3.6991464999999999</v>
      </c>
      <c r="AI366" s="11">
        <v>3.7051661999999999</v>
      </c>
      <c r="AJ366" s="11">
        <v>3.7116943</v>
      </c>
      <c r="AK366" s="11">
        <v>3.7187304999999999</v>
      </c>
      <c r="AL366" s="11">
        <v>3.7262748999999999</v>
      </c>
      <c r="AM366" s="11">
        <v>3.7343274000000002</v>
      </c>
      <c r="AN366" s="11">
        <v>3.7428876999999998</v>
      </c>
      <c r="AO366" s="11">
        <v>3.7519509000000002</v>
      </c>
      <c r="AP366" s="11">
        <v>3.7614896</v>
      </c>
      <c r="AQ366" s="11">
        <v>3.7714702</v>
      </c>
      <c r="AR366" s="11">
        <v>3.7818592999999998</v>
      </c>
      <c r="AS366" s="11">
        <v>3.7926236000000002</v>
      </c>
      <c r="AT366" s="11">
        <v>3.8037293000000001</v>
      </c>
      <c r="AU366" s="11">
        <v>3.8151430999999998</v>
      </c>
      <c r="AV366" s="11">
        <v>3.8268316000000002</v>
      </c>
      <c r="AW366" s="11">
        <v>3.8387609999999999</v>
      </c>
      <c r="AX366" s="11">
        <v>3.8508981000000002</v>
      </c>
      <c r="AY366" s="11">
        <v>3.8632095</v>
      </c>
      <c r="AZ366" s="11">
        <v>3.8756615000000001</v>
      </c>
      <c r="BA366" s="11">
        <v>3.8882251000000001</v>
      </c>
      <c r="BB366" s="11">
        <v>3.9008916</v>
      </c>
      <c r="BC366" s="11">
        <v>3.9136570000000002</v>
      </c>
      <c r="BD366" s="11">
        <v>3.9265178999999999</v>
      </c>
      <c r="BE366" s="11">
        <v>3.9394710000000002</v>
      </c>
      <c r="BF366" s="11">
        <v>3.9525123</v>
      </c>
      <c r="BG366" s="11">
        <v>3.9656384999999998</v>
      </c>
      <c r="BH366" s="11">
        <v>3.9788461000000002</v>
      </c>
      <c r="BI366" s="11">
        <v>3.9921313</v>
      </c>
      <c r="BJ366" s="11">
        <v>4.0054905999999999</v>
      </c>
      <c r="BK366" s="11">
        <v>4.0189206999999998</v>
      </c>
      <c r="BL366" s="11">
        <v>4.0324176999999999</v>
      </c>
      <c r="BM366" s="11">
        <v>4.1145570999999999</v>
      </c>
      <c r="BN366" s="11">
        <v>4.1979004</v>
      </c>
    </row>
    <row r="367" spans="1:66" x14ac:dyDescent="0.25">
      <c r="A367" s="5">
        <f t="shared" si="5"/>
        <v>45793</v>
      </c>
      <c r="B367" t="s">
        <v>1190</v>
      </c>
      <c r="C367" s="3">
        <v>4.25</v>
      </c>
      <c r="D367" s="3">
        <v>4.2106000000000003</v>
      </c>
      <c r="E367" s="11">
        <v>4.2130516</v>
      </c>
      <c r="F367" s="11">
        <v>4.1660697999999998</v>
      </c>
      <c r="G367" s="11">
        <v>4.1035817000000003</v>
      </c>
      <c r="H367" s="11">
        <v>4.0311987</v>
      </c>
      <c r="I367" s="11">
        <v>3.9573475999999999</v>
      </c>
      <c r="J367" s="11">
        <v>3.8870081999999999</v>
      </c>
      <c r="K367" s="11">
        <v>3.8238481000000002</v>
      </c>
      <c r="L367" s="11">
        <v>3.7710419000000002</v>
      </c>
      <c r="M367" s="11">
        <v>3.7298746999999999</v>
      </c>
      <c r="N367" s="11">
        <v>3.6998587999999999</v>
      </c>
      <c r="O367" s="11">
        <v>3.6796102999999998</v>
      </c>
      <c r="P367" s="11">
        <v>3.6671749999999999</v>
      </c>
      <c r="Q367" s="11">
        <v>3.6594236000000002</v>
      </c>
      <c r="R367" s="11">
        <v>3.6550134000000001</v>
      </c>
      <c r="S367" s="11">
        <v>3.6532748000000002</v>
      </c>
      <c r="T367" s="11">
        <v>3.6535380000000002</v>
      </c>
      <c r="U367" s="11">
        <v>3.6551334</v>
      </c>
      <c r="V367" s="11">
        <v>3.6573913</v>
      </c>
      <c r="W367" s="11">
        <v>3.6597521</v>
      </c>
      <c r="X367" s="11">
        <v>3.6621673000000001</v>
      </c>
      <c r="Y367" s="11">
        <v>3.664736</v>
      </c>
      <c r="Z367" s="11">
        <v>3.6675575999999999</v>
      </c>
      <c r="AA367" s="11">
        <v>3.6707315</v>
      </c>
      <c r="AB367" s="11">
        <v>3.6743568999999998</v>
      </c>
      <c r="AC367" s="11">
        <v>3.6785157000000002</v>
      </c>
      <c r="AD367" s="11">
        <v>3.6832124999999998</v>
      </c>
      <c r="AE367" s="11">
        <v>3.6884304000000001</v>
      </c>
      <c r="AF367" s="11">
        <v>3.6941525</v>
      </c>
      <c r="AG367" s="11">
        <v>3.7003623999999999</v>
      </c>
      <c r="AH367" s="11">
        <v>3.7070428</v>
      </c>
      <c r="AI367" s="11">
        <v>3.7141772999999998</v>
      </c>
      <c r="AJ367" s="11">
        <v>3.721749</v>
      </c>
      <c r="AK367" s="11">
        <v>3.7297411</v>
      </c>
      <c r="AL367" s="11">
        <v>3.7381367000000001</v>
      </c>
      <c r="AM367" s="11">
        <v>3.7469191999999998</v>
      </c>
      <c r="AN367" s="11">
        <v>3.7560717000000001</v>
      </c>
      <c r="AO367" s="11">
        <v>3.7655772000000001</v>
      </c>
      <c r="AP367" s="11">
        <v>3.7754184999999998</v>
      </c>
      <c r="AQ367" s="11">
        <v>3.7855777000000002</v>
      </c>
      <c r="AR367" s="11">
        <v>3.7960373000000001</v>
      </c>
      <c r="AS367" s="11">
        <v>3.8067799</v>
      </c>
      <c r="AT367" s="11">
        <v>3.8177873999999998</v>
      </c>
      <c r="AU367" s="11">
        <v>3.8290424999999999</v>
      </c>
      <c r="AV367" s="11">
        <v>3.8405276000000002</v>
      </c>
      <c r="AW367" s="11">
        <v>3.8522249</v>
      </c>
      <c r="AX367" s="11">
        <v>3.8641169</v>
      </c>
      <c r="AY367" s="11">
        <v>3.8761861</v>
      </c>
      <c r="AZ367" s="11">
        <v>3.8884145999999999</v>
      </c>
      <c r="BA367" s="11">
        <v>3.9007866</v>
      </c>
      <c r="BB367" s="11">
        <v>3.9132945000000001</v>
      </c>
      <c r="BC367" s="11">
        <v>3.9259320999999998</v>
      </c>
      <c r="BD367" s="11">
        <v>3.9386937999999998</v>
      </c>
      <c r="BE367" s="11">
        <v>3.9515739000000001</v>
      </c>
      <c r="BF367" s="11">
        <v>3.9645663999999998</v>
      </c>
      <c r="BG367" s="11">
        <v>3.9776655999999999</v>
      </c>
      <c r="BH367" s="11">
        <v>3.9908659000000002</v>
      </c>
      <c r="BI367" s="11">
        <v>4.0041612000000004</v>
      </c>
      <c r="BJ367" s="11">
        <v>4.0175457999999997</v>
      </c>
      <c r="BK367" s="11">
        <v>4.0310142000000004</v>
      </c>
      <c r="BL367" s="11">
        <v>4.0445602999999997</v>
      </c>
      <c r="BM367" s="11">
        <v>4.1271766000000003</v>
      </c>
      <c r="BN367" s="11">
        <v>4.2113177999999998</v>
      </c>
    </row>
    <row r="368" spans="1:66" x14ac:dyDescent="0.25">
      <c r="A368" s="5">
        <f t="shared" si="5"/>
        <v>45796</v>
      </c>
      <c r="B368" t="s">
        <v>1191</v>
      </c>
      <c r="C368" s="3">
        <v>4.25</v>
      </c>
      <c r="D368" s="3">
        <v>4.2108999999999996</v>
      </c>
      <c r="E368" s="11">
        <v>4.2110162000000004</v>
      </c>
      <c r="F368" s="11">
        <v>4.1533540000000002</v>
      </c>
      <c r="G368" s="11">
        <v>4.0846790000000004</v>
      </c>
      <c r="H368" s="11">
        <v>4.0108269999999999</v>
      </c>
      <c r="I368" s="11">
        <v>3.9377551999999998</v>
      </c>
      <c r="J368" s="11">
        <v>3.8690720000000001</v>
      </c>
      <c r="K368" s="11">
        <v>3.8082617999999999</v>
      </c>
      <c r="L368" s="11">
        <v>3.7585204999999999</v>
      </c>
      <c r="M368" s="11">
        <v>3.7213748999999998</v>
      </c>
      <c r="N368" s="11">
        <v>3.6964001999999998</v>
      </c>
      <c r="O368" s="11">
        <v>3.6819799</v>
      </c>
      <c r="P368" s="11">
        <v>3.6756777999999999</v>
      </c>
      <c r="Q368" s="11">
        <v>3.6737744000000001</v>
      </c>
      <c r="R368" s="11">
        <v>3.6747681000000001</v>
      </c>
      <c r="S368" s="11">
        <v>3.6778504000000001</v>
      </c>
      <c r="T368" s="11">
        <v>3.6822129000000001</v>
      </c>
      <c r="U368" s="11">
        <v>3.6870471999999999</v>
      </c>
      <c r="V368" s="11">
        <v>3.6915448</v>
      </c>
      <c r="W368" s="11">
        <v>3.695052</v>
      </c>
      <c r="X368" s="11">
        <v>3.6976325999999999</v>
      </c>
      <c r="Y368" s="11">
        <v>3.6995581999999998</v>
      </c>
      <c r="Z368" s="11">
        <v>3.7011004999999999</v>
      </c>
      <c r="AA368" s="11">
        <v>3.7025312000000001</v>
      </c>
      <c r="AB368" s="11">
        <v>3.7041219000000001</v>
      </c>
      <c r="AC368" s="11">
        <v>3.7061000000000002</v>
      </c>
      <c r="AD368" s="11">
        <v>3.7085154</v>
      </c>
      <c r="AE368" s="11">
        <v>3.7113733999999998</v>
      </c>
      <c r="AF368" s="11">
        <v>3.7146796000000002</v>
      </c>
      <c r="AG368" s="11">
        <v>3.7184396</v>
      </c>
      <c r="AH368" s="11">
        <v>3.7226588</v>
      </c>
      <c r="AI368" s="11">
        <v>3.7273426999999999</v>
      </c>
      <c r="AJ368" s="11">
        <v>3.7324967999999998</v>
      </c>
      <c r="AK368" s="11">
        <v>3.7381267</v>
      </c>
      <c r="AL368" s="11">
        <v>3.7442376999999998</v>
      </c>
      <c r="AM368" s="11">
        <v>3.7508354000000002</v>
      </c>
      <c r="AN368" s="11">
        <v>3.7579254</v>
      </c>
      <c r="AO368" s="11">
        <v>3.7655091000000001</v>
      </c>
      <c r="AP368" s="11">
        <v>3.7735717000000002</v>
      </c>
      <c r="AQ368" s="11">
        <v>3.7820928</v>
      </c>
      <c r="AR368" s="11">
        <v>3.7910528000000001</v>
      </c>
      <c r="AS368" s="11">
        <v>3.8004319</v>
      </c>
      <c r="AT368" s="11">
        <v>3.8102098999999998</v>
      </c>
      <c r="AU368" s="11">
        <v>3.8203670000000001</v>
      </c>
      <c r="AV368" s="11">
        <v>3.8308835000000001</v>
      </c>
      <c r="AW368" s="11">
        <v>3.8417392000000001</v>
      </c>
      <c r="AX368" s="11">
        <v>3.8529144</v>
      </c>
      <c r="AY368" s="11">
        <v>3.8643893</v>
      </c>
      <c r="AZ368" s="11">
        <v>3.8761437000000001</v>
      </c>
      <c r="BA368" s="11">
        <v>3.8881589999999999</v>
      </c>
      <c r="BB368" s="11">
        <v>3.9004226000000002</v>
      </c>
      <c r="BC368" s="11">
        <v>3.9129236000000001</v>
      </c>
      <c r="BD368" s="11">
        <v>3.9256514999999998</v>
      </c>
      <c r="BE368" s="11">
        <v>3.9385957999999999</v>
      </c>
      <c r="BF368" s="11">
        <v>3.9517454000000001</v>
      </c>
      <c r="BG368" s="11">
        <v>3.96509</v>
      </c>
      <c r="BH368" s="11">
        <v>3.9786190000000001</v>
      </c>
      <c r="BI368" s="11">
        <v>3.9923215000000001</v>
      </c>
      <c r="BJ368" s="11">
        <v>4.0061869000000003</v>
      </c>
      <c r="BK368" s="11">
        <v>4.0202046999999999</v>
      </c>
      <c r="BL368" s="11">
        <v>4.0343640000000001</v>
      </c>
      <c r="BM368" s="11">
        <v>4.1216375999999997</v>
      </c>
      <c r="BN368" s="11">
        <v>4.2109553999999996</v>
      </c>
    </row>
    <row r="369" spans="1:66" x14ac:dyDescent="0.25">
      <c r="A369" s="5">
        <f t="shared" si="5"/>
        <v>45797</v>
      </c>
      <c r="B369" t="s">
        <v>1192</v>
      </c>
      <c r="C369" s="3">
        <v>4.25</v>
      </c>
      <c r="D369" s="3">
        <v>4.2107999999999999</v>
      </c>
      <c r="E369" s="11">
        <v>4.2099171999999996</v>
      </c>
      <c r="F369" s="11">
        <v>4.1586534999999998</v>
      </c>
      <c r="G369" s="11">
        <v>4.0935505000000001</v>
      </c>
      <c r="H369" s="11">
        <v>4.0222252000000003</v>
      </c>
      <c r="I369" s="11">
        <v>3.9516007000000002</v>
      </c>
      <c r="J369" s="11">
        <v>3.8855369999999998</v>
      </c>
      <c r="K369" s="11">
        <v>3.8275462</v>
      </c>
      <c r="L369" s="11">
        <v>3.7804853999999999</v>
      </c>
      <c r="M369" s="11">
        <v>3.7459858000000001</v>
      </c>
      <c r="N369" s="11">
        <v>3.7235819000000001</v>
      </c>
      <c r="O369" s="11">
        <v>3.7115550000000002</v>
      </c>
      <c r="P369" s="11">
        <v>3.7074242000000002</v>
      </c>
      <c r="Q369" s="11">
        <v>3.7074421000000002</v>
      </c>
      <c r="R369" s="11">
        <v>3.7101090000000001</v>
      </c>
      <c r="S369" s="11">
        <v>3.7146134000000002</v>
      </c>
      <c r="T369" s="11">
        <v>3.7201436999999999</v>
      </c>
      <c r="U369" s="11">
        <v>3.7258884000000001</v>
      </c>
      <c r="V369" s="11">
        <v>3.7310359000000002</v>
      </c>
      <c r="W369" s="11">
        <v>3.7349348999999998</v>
      </c>
      <c r="X369" s="11">
        <v>3.7376778000000002</v>
      </c>
      <c r="Y369" s="11">
        <v>3.7395721000000002</v>
      </c>
      <c r="Z369" s="11">
        <v>3.7409256000000002</v>
      </c>
      <c r="AA369" s="11">
        <v>3.7420460000000002</v>
      </c>
      <c r="AB369" s="11">
        <v>3.7432409999999998</v>
      </c>
      <c r="AC369" s="11">
        <v>3.7447713999999999</v>
      </c>
      <c r="AD369" s="11">
        <v>3.7467103000000002</v>
      </c>
      <c r="AE369" s="11">
        <v>3.7490839</v>
      </c>
      <c r="AF369" s="11">
        <v>3.7519182999999998</v>
      </c>
      <c r="AG369" s="11">
        <v>3.7552398999999999</v>
      </c>
      <c r="AH369" s="11">
        <v>3.7590747000000002</v>
      </c>
      <c r="AI369" s="11">
        <v>3.7634489000000002</v>
      </c>
      <c r="AJ369" s="11">
        <v>3.7683889000000002</v>
      </c>
      <c r="AK369" s="11">
        <v>3.7739207000000001</v>
      </c>
      <c r="AL369" s="11">
        <v>3.7800704999999999</v>
      </c>
      <c r="AM369" s="11">
        <v>3.7868647000000002</v>
      </c>
      <c r="AN369" s="11">
        <v>3.7943292</v>
      </c>
      <c r="AO369" s="11">
        <v>3.8024819999999999</v>
      </c>
      <c r="AP369" s="11">
        <v>3.8112965000000001</v>
      </c>
      <c r="AQ369" s="11">
        <v>3.8207304999999998</v>
      </c>
      <c r="AR369" s="11">
        <v>3.8307424000000001</v>
      </c>
      <c r="AS369" s="11">
        <v>3.8412904000000001</v>
      </c>
      <c r="AT369" s="11">
        <v>3.8523325000000002</v>
      </c>
      <c r="AU369" s="11">
        <v>3.8638268999999998</v>
      </c>
      <c r="AV369" s="11">
        <v>3.8757318999999999</v>
      </c>
      <c r="AW369" s="11">
        <v>3.8880054999999998</v>
      </c>
      <c r="AX369" s="11">
        <v>3.9006059</v>
      </c>
      <c r="AY369" s="11">
        <v>3.9134915000000001</v>
      </c>
      <c r="AZ369" s="11">
        <v>3.9266200000000002</v>
      </c>
      <c r="BA369" s="11">
        <v>3.9399535000000001</v>
      </c>
      <c r="BB369" s="11">
        <v>3.9534715</v>
      </c>
      <c r="BC369" s="11">
        <v>3.9671584000000002</v>
      </c>
      <c r="BD369" s="11">
        <v>3.9809988999999999</v>
      </c>
      <c r="BE369" s="11">
        <v>3.9949781999999998</v>
      </c>
      <c r="BF369" s="11">
        <v>4.0090804000000002</v>
      </c>
      <c r="BG369" s="11">
        <v>4.0232904999999999</v>
      </c>
      <c r="BH369" s="11">
        <v>4.0375934000000004</v>
      </c>
      <c r="BI369" s="11">
        <v>4.0519734999999999</v>
      </c>
      <c r="BJ369" s="11">
        <v>4.0664156</v>
      </c>
      <c r="BK369" s="11">
        <v>4.0809046999999996</v>
      </c>
      <c r="BL369" s="11">
        <v>4.0954250999999999</v>
      </c>
      <c r="BM369" s="11">
        <v>4.1827183000000003</v>
      </c>
      <c r="BN369" s="11">
        <v>4.2695074999999996</v>
      </c>
    </row>
    <row r="370" spans="1:66" x14ac:dyDescent="0.25">
      <c r="A370" s="5">
        <f t="shared" si="5"/>
        <v>45798</v>
      </c>
      <c r="B370" t="s">
        <v>1193</v>
      </c>
      <c r="C370" s="3">
        <v>4.25</v>
      </c>
      <c r="D370" s="3">
        <v>4.2115</v>
      </c>
      <c r="E370" s="11">
        <v>4.2112270000000001</v>
      </c>
      <c r="F370" s="11">
        <v>4.1749109000000004</v>
      </c>
      <c r="G370" s="11">
        <v>4.1217806000000001</v>
      </c>
      <c r="H370" s="11">
        <v>4.0570373999999996</v>
      </c>
      <c r="I370" s="11">
        <v>3.9878572999999999</v>
      </c>
      <c r="J370" s="11">
        <v>3.9203638000000001</v>
      </c>
      <c r="K370" s="11">
        <v>3.8601258999999999</v>
      </c>
      <c r="L370" s="11">
        <v>3.8114165</v>
      </c>
      <c r="M370" s="11">
        <v>3.7760552000000001</v>
      </c>
      <c r="N370" s="11">
        <v>3.7537893000000002</v>
      </c>
      <c r="O370" s="11">
        <v>3.7420746</v>
      </c>
      <c r="P370" s="11">
        <v>3.7384287</v>
      </c>
      <c r="Q370" s="11">
        <v>3.7388444999999999</v>
      </c>
      <c r="R370" s="11">
        <v>3.7417508000000002</v>
      </c>
      <c r="S370" s="11">
        <v>3.7463666999999998</v>
      </c>
      <c r="T370" s="11">
        <v>3.7519117999999998</v>
      </c>
      <c r="U370" s="11">
        <v>3.7576056000000002</v>
      </c>
      <c r="V370" s="11">
        <v>3.7626672999999999</v>
      </c>
      <c r="W370" s="11">
        <v>3.7664483999999998</v>
      </c>
      <c r="X370" s="11">
        <v>3.7690481999999998</v>
      </c>
      <c r="Y370" s="11">
        <v>3.770829</v>
      </c>
      <c r="Z370" s="11">
        <v>3.7721532999999998</v>
      </c>
      <c r="AA370" s="11">
        <v>3.7733837000000001</v>
      </c>
      <c r="AB370" s="11">
        <v>3.7748827</v>
      </c>
      <c r="AC370" s="11">
        <v>3.7769522000000002</v>
      </c>
      <c r="AD370" s="11">
        <v>3.7796512</v>
      </c>
      <c r="AE370" s="11">
        <v>3.7829782000000001</v>
      </c>
      <c r="AF370" s="11">
        <v>3.7869313</v>
      </c>
      <c r="AG370" s="11">
        <v>3.7915092000000001</v>
      </c>
      <c r="AH370" s="11">
        <v>3.7967099000000002</v>
      </c>
      <c r="AI370" s="11">
        <v>3.8025319999999998</v>
      </c>
      <c r="AJ370" s="11">
        <v>3.8089738999999998</v>
      </c>
      <c r="AK370" s="11">
        <v>3.8160337000000002</v>
      </c>
      <c r="AL370" s="11">
        <v>3.8237098999999999</v>
      </c>
      <c r="AM370" s="11">
        <v>3.832001</v>
      </c>
      <c r="AN370" s="11">
        <v>3.8409051000000001</v>
      </c>
      <c r="AO370" s="11">
        <v>3.8504154000000002</v>
      </c>
      <c r="AP370" s="11">
        <v>3.8605002000000002</v>
      </c>
      <c r="AQ370" s="11">
        <v>3.8711196000000001</v>
      </c>
      <c r="AR370" s="11">
        <v>3.8822339000000001</v>
      </c>
      <c r="AS370" s="11">
        <v>3.8938036999999999</v>
      </c>
      <c r="AT370" s="11">
        <v>3.905789</v>
      </c>
      <c r="AU370" s="11">
        <v>3.9181503000000002</v>
      </c>
      <c r="AV370" s="11">
        <v>3.9308481</v>
      </c>
      <c r="AW370" s="11">
        <v>3.9438425000000001</v>
      </c>
      <c r="AX370" s="11">
        <v>3.9570938</v>
      </c>
      <c r="AY370" s="11">
        <v>3.9705626999999999</v>
      </c>
      <c r="AZ370" s="11">
        <v>3.9842092</v>
      </c>
      <c r="BA370" s="11">
        <v>3.9979982999999999</v>
      </c>
      <c r="BB370" s="11">
        <v>4.0119154000000004</v>
      </c>
      <c r="BC370" s="11">
        <v>4.0259508999999998</v>
      </c>
      <c r="BD370" s="11">
        <v>4.0400958999999999</v>
      </c>
      <c r="BE370" s="11">
        <v>4.0543412999999999</v>
      </c>
      <c r="BF370" s="11">
        <v>4.0686774999999997</v>
      </c>
      <c r="BG370" s="11">
        <v>4.0830954999999998</v>
      </c>
      <c r="BH370" s="11">
        <v>4.0975864</v>
      </c>
      <c r="BI370" s="11">
        <v>4.1121404000000004</v>
      </c>
      <c r="BJ370" s="11">
        <v>4.1267487000000003</v>
      </c>
      <c r="BK370" s="11">
        <v>4.1414020999999996</v>
      </c>
      <c r="BL370" s="11">
        <v>4.1560911000000003</v>
      </c>
      <c r="BM370" s="11">
        <v>4.2445887999999998</v>
      </c>
      <c r="BN370" s="11">
        <v>4.3328265999999998</v>
      </c>
    </row>
    <row r="371" spans="1:66" x14ac:dyDescent="0.25">
      <c r="A371" s="5">
        <f t="shared" si="5"/>
        <v>45799</v>
      </c>
      <c r="B371" t="s">
        <v>1194</v>
      </c>
      <c r="C371" s="3">
        <v>4.25</v>
      </c>
      <c r="D371" s="3">
        <v>4.2114000000000003</v>
      </c>
      <c r="E371" s="11">
        <v>4.2115641999999998</v>
      </c>
      <c r="F371" s="11">
        <v>4.1707305999999997</v>
      </c>
      <c r="G371" s="11">
        <v>4.1136821000000001</v>
      </c>
      <c r="H371" s="11">
        <v>4.045731</v>
      </c>
      <c r="I371" s="11">
        <v>3.9737418999999998</v>
      </c>
      <c r="J371" s="11">
        <v>3.9033036000000001</v>
      </c>
      <c r="K371" s="11">
        <v>3.8390046999999998</v>
      </c>
      <c r="L371" s="11">
        <v>3.784675</v>
      </c>
      <c r="M371" s="11">
        <v>3.74193</v>
      </c>
      <c r="N371" s="11">
        <v>3.7107399999999999</v>
      </c>
      <c r="O371" s="11">
        <v>3.6896203999999999</v>
      </c>
      <c r="P371" s="11">
        <v>3.6768394999999998</v>
      </c>
      <c r="Q371" s="11">
        <v>3.6697921</v>
      </c>
      <c r="R371" s="11">
        <v>3.6670954</v>
      </c>
      <c r="S371" s="11">
        <v>3.6677650000000002</v>
      </c>
      <c r="T371" s="11">
        <v>3.6708166000000002</v>
      </c>
      <c r="U371" s="11">
        <v>3.6752658</v>
      </c>
      <c r="V371" s="11">
        <v>3.6801281000000001</v>
      </c>
      <c r="W371" s="11">
        <v>3.6845773999999998</v>
      </c>
      <c r="X371" s="11">
        <v>3.6885976</v>
      </c>
      <c r="Y371" s="11">
        <v>3.6924313999999998</v>
      </c>
      <c r="Z371" s="11">
        <v>3.6963219</v>
      </c>
      <c r="AA371" s="11">
        <v>3.7005118000000001</v>
      </c>
      <c r="AB371" s="11">
        <v>3.7052440999999998</v>
      </c>
      <c r="AC371" s="11">
        <v>3.7107244000000001</v>
      </c>
      <c r="AD371" s="11">
        <v>3.7169766000000002</v>
      </c>
      <c r="AE371" s="11">
        <v>3.7239691000000001</v>
      </c>
      <c r="AF371" s="11">
        <v>3.7316704000000001</v>
      </c>
      <c r="AG371" s="11">
        <v>3.7400492000000001</v>
      </c>
      <c r="AH371" s="11">
        <v>3.7490736999999998</v>
      </c>
      <c r="AI371" s="11">
        <v>3.7587126999999998</v>
      </c>
      <c r="AJ371" s="11">
        <v>3.7689347</v>
      </c>
      <c r="AK371" s="11">
        <v>3.7797079999999998</v>
      </c>
      <c r="AL371" s="11">
        <v>3.7910013</v>
      </c>
      <c r="AM371" s="11">
        <v>3.8027831000000001</v>
      </c>
      <c r="AN371" s="11">
        <v>3.8150217999999998</v>
      </c>
      <c r="AO371" s="11">
        <v>3.8276854</v>
      </c>
      <c r="AP371" s="11">
        <v>3.8407393999999999</v>
      </c>
      <c r="AQ371" s="11">
        <v>3.8541484000000001</v>
      </c>
      <c r="AR371" s="11">
        <v>3.867877</v>
      </c>
      <c r="AS371" s="11">
        <v>3.8818902</v>
      </c>
      <c r="AT371" s="11">
        <v>3.8961522999999998</v>
      </c>
      <c r="AU371" s="11">
        <v>3.9106282999999999</v>
      </c>
      <c r="AV371" s="11">
        <v>3.9252829</v>
      </c>
      <c r="AW371" s="11">
        <v>3.9400805000000001</v>
      </c>
      <c r="AX371" s="11">
        <v>3.9549861000000002</v>
      </c>
      <c r="AY371" s="11">
        <v>3.9699643999999998</v>
      </c>
      <c r="AZ371" s="11">
        <v>3.9849798999999999</v>
      </c>
      <c r="BA371" s="11">
        <v>4.0000027999999999</v>
      </c>
      <c r="BB371" s="11">
        <v>4.0150275000000004</v>
      </c>
      <c r="BC371" s="11">
        <v>4.0300544</v>
      </c>
      <c r="BD371" s="11">
        <v>4.0450843000000001</v>
      </c>
      <c r="BE371" s="11">
        <v>4.0601184000000003</v>
      </c>
      <c r="BF371" s="11">
        <v>4.0751569999999999</v>
      </c>
      <c r="BG371" s="11">
        <v>4.0902010000000004</v>
      </c>
      <c r="BH371" s="11">
        <v>4.1052514000000002</v>
      </c>
      <c r="BI371" s="11">
        <v>4.1203086000000004</v>
      </c>
      <c r="BJ371" s="11">
        <v>4.1353736000000003</v>
      </c>
      <c r="BK371" s="11">
        <v>4.1504472999999997</v>
      </c>
      <c r="BL371" s="11">
        <v>4.1655300999999998</v>
      </c>
      <c r="BM371" s="11">
        <v>4.2561166999999998</v>
      </c>
      <c r="BN371" s="11">
        <v>4.3463272999999996</v>
      </c>
    </row>
    <row r="372" spans="1:66" x14ac:dyDescent="0.25">
      <c r="A372" s="5">
        <f t="shared" si="5"/>
        <v>45800</v>
      </c>
      <c r="B372" t="s">
        <v>1195</v>
      </c>
      <c r="C372" s="3">
        <v>4.25</v>
      </c>
      <c r="D372" s="3">
        <v>4.2107999999999999</v>
      </c>
      <c r="E372" s="11">
        <v>4.2141403999999998</v>
      </c>
      <c r="F372" s="11">
        <v>4.1711733000000004</v>
      </c>
      <c r="G372" s="11">
        <v>4.1130141</v>
      </c>
      <c r="H372" s="11">
        <v>4.0443189000000004</v>
      </c>
      <c r="I372" s="11">
        <v>3.9711156999999999</v>
      </c>
      <c r="J372" s="11">
        <v>3.899454</v>
      </c>
      <c r="K372" s="11">
        <v>3.8347581000000002</v>
      </c>
      <c r="L372" s="11">
        <v>3.7810861</v>
      </c>
      <c r="M372" s="11">
        <v>3.7399518</v>
      </c>
      <c r="N372" s="11">
        <v>3.7105052000000001</v>
      </c>
      <c r="O372" s="11">
        <v>3.6906935000000001</v>
      </c>
      <c r="P372" s="11">
        <v>3.6780252999999998</v>
      </c>
      <c r="Q372" s="11">
        <v>3.6690478999999998</v>
      </c>
      <c r="R372" s="11">
        <v>3.6625109</v>
      </c>
      <c r="S372" s="11">
        <v>3.6580311999999999</v>
      </c>
      <c r="T372" s="11">
        <v>3.6552258000000002</v>
      </c>
      <c r="U372" s="11">
        <v>3.6537123</v>
      </c>
      <c r="V372" s="11">
        <v>3.6531079000000002</v>
      </c>
      <c r="W372" s="11">
        <v>3.6530952000000001</v>
      </c>
      <c r="X372" s="11">
        <v>3.6536583</v>
      </c>
      <c r="Y372" s="11">
        <v>3.6548693999999999</v>
      </c>
      <c r="Z372" s="11">
        <v>3.6568002000000002</v>
      </c>
      <c r="AA372" s="11">
        <v>3.6595227000000001</v>
      </c>
      <c r="AB372" s="11">
        <v>3.6631087</v>
      </c>
      <c r="AC372" s="11">
        <v>3.6676106000000002</v>
      </c>
      <c r="AD372" s="11">
        <v>3.6729943</v>
      </c>
      <c r="AE372" s="11">
        <v>3.6792014000000002</v>
      </c>
      <c r="AF372" s="11">
        <v>3.6861741000000001</v>
      </c>
      <c r="AG372" s="11">
        <v>3.6938542999999999</v>
      </c>
      <c r="AH372" s="11">
        <v>3.7021837999999998</v>
      </c>
      <c r="AI372" s="11">
        <v>3.7111046000000001</v>
      </c>
      <c r="AJ372" s="11">
        <v>3.7205587000000002</v>
      </c>
      <c r="AK372" s="11">
        <v>3.7304879</v>
      </c>
      <c r="AL372" s="11">
        <v>3.7408340999999998</v>
      </c>
      <c r="AM372" s="11">
        <v>3.7515394999999998</v>
      </c>
      <c r="AN372" s="11">
        <v>3.7625457</v>
      </c>
      <c r="AO372" s="11">
        <v>3.7738016000000001</v>
      </c>
      <c r="AP372" s="11">
        <v>3.7852863999999999</v>
      </c>
      <c r="AQ372" s="11">
        <v>3.7969871999999998</v>
      </c>
      <c r="AR372" s="11">
        <v>3.8088917000000002</v>
      </c>
      <c r="AS372" s="11">
        <v>3.8209873000000001</v>
      </c>
      <c r="AT372" s="11">
        <v>3.8332611999999999</v>
      </c>
      <c r="AU372" s="11">
        <v>3.8457009000000002</v>
      </c>
      <c r="AV372" s="11">
        <v>3.8582941000000002</v>
      </c>
      <c r="AW372" s="11">
        <v>3.8710277999999998</v>
      </c>
      <c r="AX372" s="11">
        <v>3.8838895</v>
      </c>
      <c r="AY372" s="11">
        <v>3.8968669</v>
      </c>
      <c r="AZ372" s="11">
        <v>3.9099471000000001</v>
      </c>
      <c r="BA372" s="11">
        <v>3.9231193000000002</v>
      </c>
      <c r="BB372" s="11">
        <v>3.9363804</v>
      </c>
      <c r="BC372" s="11">
        <v>3.9497289000000002</v>
      </c>
      <c r="BD372" s="11">
        <v>3.9631636000000001</v>
      </c>
      <c r="BE372" s="11">
        <v>3.9766835</v>
      </c>
      <c r="BF372" s="11">
        <v>3.9902869999999999</v>
      </c>
      <c r="BG372" s="11">
        <v>4.0039731999999999</v>
      </c>
      <c r="BH372" s="11">
        <v>4.0177408999999997</v>
      </c>
      <c r="BI372" s="11">
        <v>4.0315884999999998</v>
      </c>
      <c r="BJ372" s="11">
        <v>4.045515</v>
      </c>
      <c r="BK372" s="11">
        <v>4.0595194000000001</v>
      </c>
      <c r="BL372" s="11">
        <v>4.0735999999999999</v>
      </c>
      <c r="BM372" s="11">
        <v>4.1595009999999997</v>
      </c>
      <c r="BN372" s="11">
        <v>4.2471182000000001</v>
      </c>
    </row>
    <row r="373" spans="1:66" x14ac:dyDescent="0.25">
      <c r="A373" s="5">
        <f t="shared" si="5"/>
        <v>45803</v>
      </c>
      <c r="B373" t="s">
        <v>1196</v>
      </c>
      <c r="C373" s="3">
        <v>4.25</v>
      </c>
      <c r="D373" s="3" t="e">
        <v>#N/A</v>
      </c>
      <c r="E373" s="11" t="e">
        <v>#N/A</v>
      </c>
      <c r="F373" s="11" t="e">
        <v>#N/A</v>
      </c>
      <c r="G373" s="11" t="e">
        <v>#N/A</v>
      </c>
      <c r="H373" s="11" t="e">
        <v>#N/A</v>
      </c>
      <c r="I373" s="11" t="e">
        <v>#N/A</v>
      </c>
      <c r="J373" s="11" t="e">
        <v>#N/A</v>
      </c>
      <c r="K373" s="11" t="e">
        <v>#N/A</v>
      </c>
      <c r="L373" s="11" t="e">
        <v>#N/A</v>
      </c>
      <c r="M373" s="11" t="e">
        <v>#N/A</v>
      </c>
      <c r="N373" s="11" t="e">
        <v>#N/A</v>
      </c>
      <c r="O373" s="11" t="e">
        <v>#N/A</v>
      </c>
      <c r="P373" s="11" t="e">
        <v>#N/A</v>
      </c>
      <c r="Q373" s="11" t="e">
        <v>#N/A</v>
      </c>
      <c r="R373" s="11" t="e">
        <v>#N/A</v>
      </c>
      <c r="S373" s="11" t="e">
        <v>#N/A</v>
      </c>
      <c r="T373" s="11" t="e">
        <v>#N/A</v>
      </c>
      <c r="U373" s="11" t="e">
        <v>#N/A</v>
      </c>
      <c r="V373" s="11" t="e">
        <v>#N/A</v>
      </c>
      <c r="W373" s="11" t="e">
        <v>#N/A</v>
      </c>
      <c r="X373" s="11" t="e">
        <v>#N/A</v>
      </c>
      <c r="Y373" s="11" t="e">
        <v>#N/A</v>
      </c>
      <c r="Z373" s="11" t="e">
        <v>#N/A</v>
      </c>
      <c r="AA373" s="11" t="e">
        <v>#N/A</v>
      </c>
      <c r="AB373" s="11" t="e">
        <v>#N/A</v>
      </c>
      <c r="AC373" s="11" t="e">
        <v>#N/A</v>
      </c>
      <c r="AD373" s="11" t="e">
        <v>#N/A</v>
      </c>
      <c r="AE373" s="11" t="e">
        <v>#N/A</v>
      </c>
      <c r="AF373" s="11" t="e">
        <v>#N/A</v>
      </c>
      <c r="AG373" s="11" t="e">
        <v>#N/A</v>
      </c>
      <c r="AH373" s="11" t="e">
        <v>#N/A</v>
      </c>
      <c r="AI373" s="11" t="e">
        <v>#N/A</v>
      </c>
      <c r="AJ373" s="11" t="e">
        <v>#N/A</v>
      </c>
      <c r="AK373" s="11" t="e">
        <v>#N/A</v>
      </c>
      <c r="AL373" s="11" t="e">
        <v>#N/A</v>
      </c>
      <c r="AM373" s="11" t="e">
        <v>#N/A</v>
      </c>
      <c r="AN373" s="11" t="e">
        <v>#N/A</v>
      </c>
      <c r="AO373" s="11" t="e">
        <v>#N/A</v>
      </c>
      <c r="AP373" s="11" t="e">
        <v>#N/A</v>
      </c>
      <c r="AQ373" s="11" t="e">
        <v>#N/A</v>
      </c>
      <c r="AR373" s="11" t="e">
        <v>#N/A</v>
      </c>
      <c r="AS373" s="11" t="e">
        <v>#N/A</v>
      </c>
      <c r="AT373" s="11" t="e">
        <v>#N/A</v>
      </c>
      <c r="AU373" s="11" t="e">
        <v>#N/A</v>
      </c>
      <c r="AV373" s="11" t="e">
        <v>#N/A</v>
      </c>
      <c r="AW373" s="11" t="e">
        <v>#N/A</v>
      </c>
      <c r="AX373" s="11" t="e">
        <v>#N/A</v>
      </c>
      <c r="AY373" s="11" t="e">
        <v>#N/A</v>
      </c>
      <c r="AZ373" s="11" t="e">
        <v>#N/A</v>
      </c>
      <c r="BA373" s="11" t="e">
        <v>#N/A</v>
      </c>
      <c r="BB373" s="11" t="e">
        <v>#N/A</v>
      </c>
      <c r="BC373" s="11" t="e">
        <v>#N/A</v>
      </c>
      <c r="BD373" s="11" t="e">
        <v>#N/A</v>
      </c>
      <c r="BE373" s="11" t="e">
        <v>#N/A</v>
      </c>
      <c r="BF373" s="11" t="e">
        <v>#N/A</v>
      </c>
      <c r="BG373" s="11" t="e">
        <v>#N/A</v>
      </c>
      <c r="BH373" s="11" t="e">
        <v>#N/A</v>
      </c>
      <c r="BI373" s="11" t="e">
        <v>#N/A</v>
      </c>
      <c r="BJ373" s="11" t="e">
        <v>#N/A</v>
      </c>
      <c r="BK373" s="11" t="e">
        <v>#N/A</v>
      </c>
      <c r="BL373" s="11" t="e">
        <v>#N/A</v>
      </c>
      <c r="BM373" s="11" t="e">
        <v>#N/A</v>
      </c>
      <c r="BN373" s="11" t="e">
        <v>#N/A</v>
      </c>
    </row>
    <row r="374" spans="1:66" x14ac:dyDescent="0.25">
      <c r="A374" s="5">
        <f t="shared" si="5"/>
        <v>45804</v>
      </c>
      <c r="B374" t="s">
        <v>1197</v>
      </c>
      <c r="C374" s="3">
        <v>4.25</v>
      </c>
      <c r="D374" s="3">
        <v>4.2107000000000001</v>
      </c>
      <c r="E374" s="11">
        <v>4.2139528999999998</v>
      </c>
      <c r="F374" s="11">
        <v>4.1797180999999997</v>
      </c>
      <c r="G374" s="11">
        <v>4.1311650000000002</v>
      </c>
      <c r="H374" s="11">
        <v>4.0683974000000003</v>
      </c>
      <c r="I374" s="11">
        <v>3.9960838000000001</v>
      </c>
      <c r="J374" s="11">
        <v>3.9238426999999998</v>
      </c>
      <c r="K374" s="11">
        <v>3.8600732</v>
      </c>
      <c r="L374" s="11">
        <v>3.8085523000000001</v>
      </c>
      <c r="M374" s="11">
        <v>3.7700260000000001</v>
      </c>
      <c r="N374" s="11">
        <v>3.7431885999999999</v>
      </c>
      <c r="O374" s="11">
        <v>3.7260035999999999</v>
      </c>
      <c r="P374" s="11">
        <v>3.7163339999999998</v>
      </c>
      <c r="Q374" s="11">
        <v>3.7108743</v>
      </c>
      <c r="R374" s="11">
        <v>3.7082818999999998</v>
      </c>
      <c r="S374" s="11">
        <v>3.7078288000000001</v>
      </c>
      <c r="T374" s="11">
        <v>3.7087873</v>
      </c>
      <c r="U374" s="11">
        <v>3.7104292999999999</v>
      </c>
      <c r="V374" s="11">
        <v>3.712027</v>
      </c>
      <c r="W374" s="11">
        <v>3.7129875000000001</v>
      </c>
      <c r="X374" s="11">
        <v>3.7133438999999999</v>
      </c>
      <c r="Y374" s="11">
        <v>3.7133107000000001</v>
      </c>
      <c r="Z374" s="11">
        <v>3.7131025000000002</v>
      </c>
      <c r="AA374" s="11">
        <v>3.7129336999999998</v>
      </c>
      <c r="AB374" s="11">
        <v>3.7130188999999998</v>
      </c>
      <c r="AC374" s="11">
        <v>3.7135397000000001</v>
      </c>
      <c r="AD374" s="11">
        <v>3.7145462999999999</v>
      </c>
      <c r="AE374" s="11">
        <v>3.7160557999999999</v>
      </c>
      <c r="AF374" s="11">
        <v>3.7180852999999998</v>
      </c>
      <c r="AG374" s="11">
        <v>3.7206521000000001</v>
      </c>
      <c r="AH374" s="11">
        <v>3.7237733</v>
      </c>
      <c r="AI374" s="11">
        <v>3.7274660000000002</v>
      </c>
      <c r="AJ374" s="11">
        <v>3.7317475999999998</v>
      </c>
      <c r="AK374" s="11">
        <v>3.7366350000000002</v>
      </c>
      <c r="AL374" s="11">
        <v>3.7421456000000002</v>
      </c>
      <c r="AM374" s="11">
        <v>3.7482964999999999</v>
      </c>
      <c r="AN374" s="11">
        <v>3.7551047999999998</v>
      </c>
      <c r="AO374" s="11">
        <v>3.7625820999999999</v>
      </c>
      <c r="AP374" s="11">
        <v>3.7707061999999998</v>
      </c>
      <c r="AQ374" s="11">
        <v>3.7794424000000002</v>
      </c>
      <c r="AR374" s="11">
        <v>3.7887559</v>
      </c>
      <c r="AS374" s="11">
        <v>3.7986124000000001</v>
      </c>
      <c r="AT374" s="11">
        <v>3.8089767999999999</v>
      </c>
      <c r="AU374" s="11">
        <v>3.8198145999999999</v>
      </c>
      <c r="AV374" s="11">
        <v>3.8310911999999999</v>
      </c>
      <c r="AW374" s="11">
        <v>3.8427718</v>
      </c>
      <c r="AX374" s="11">
        <v>3.8548217999999999</v>
      </c>
      <c r="AY374" s="11">
        <v>3.8672065999999998</v>
      </c>
      <c r="AZ374" s="11">
        <v>3.8798911999999999</v>
      </c>
      <c r="BA374" s="11">
        <v>3.8928433</v>
      </c>
      <c r="BB374" s="11">
        <v>3.9060416</v>
      </c>
      <c r="BC374" s="11">
        <v>3.9194680000000002</v>
      </c>
      <c r="BD374" s="11">
        <v>3.9331051000000001</v>
      </c>
      <c r="BE374" s="11">
        <v>3.9469354000000001</v>
      </c>
      <c r="BF374" s="11">
        <v>3.9609409000000002</v>
      </c>
      <c r="BG374" s="11">
        <v>3.975104</v>
      </c>
      <c r="BH374" s="11">
        <v>3.9894072999999999</v>
      </c>
      <c r="BI374" s="11">
        <v>4.0038327999999996</v>
      </c>
      <c r="BJ374" s="11">
        <v>4.0183628999999996</v>
      </c>
      <c r="BK374" s="11">
        <v>4.0329803000000002</v>
      </c>
      <c r="BL374" s="11">
        <v>4.0476666999999997</v>
      </c>
      <c r="BM374" s="11">
        <v>4.1365824</v>
      </c>
      <c r="BN374" s="11">
        <v>4.2255633000000001</v>
      </c>
    </row>
    <row r="375" spans="1:66" x14ac:dyDescent="0.25">
      <c r="A375" s="5">
        <f t="shared" si="5"/>
        <v>45805</v>
      </c>
      <c r="B375" t="s">
        <v>1198</v>
      </c>
      <c r="C375" s="3">
        <v>4.25</v>
      </c>
      <c r="D375" s="3">
        <v>4.2103999999999999</v>
      </c>
      <c r="E375" s="11">
        <v>4.2116930999999997</v>
      </c>
      <c r="F375" s="11">
        <v>4.1709303000000002</v>
      </c>
      <c r="G375" s="11">
        <v>4.1178854999999999</v>
      </c>
      <c r="H375" s="11">
        <v>4.0571714999999999</v>
      </c>
      <c r="I375" s="11">
        <v>3.9924824999999999</v>
      </c>
      <c r="J375" s="11">
        <v>3.9286927</v>
      </c>
      <c r="K375" s="11">
        <v>3.8712195</v>
      </c>
      <c r="L375" s="11">
        <v>3.8239519999999998</v>
      </c>
      <c r="M375" s="11">
        <v>3.7885594</v>
      </c>
      <c r="N375" s="11">
        <v>3.7650600000000001</v>
      </c>
      <c r="O375" s="11">
        <v>3.7513226</v>
      </c>
      <c r="P375" s="11">
        <v>3.7451120000000002</v>
      </c>
      <c r="Q375" s="11">
        <v>3.7426241</v>
      </c>
      <c r="R375" s="11">
        <v>3.7424027999999998</v>
      </c>
      <c r="S375" s="11">
        <v>3.7437581</v>
      </c>
      <c r="T375" s="11">
        <v>3.746</v>
      </c>
      <c r="U375" s="11">
        <v>3.7484383999999999</v>
      </c>
      <c r="V375" s="11">
        <v>3.7503833000000002</v>
      </c>
      <c r="W375" s="11">
        <v>3.7512647000000001</v>
      </c>
      <c r="X375" s="11">
        <v>3.7511926</v>
      </c>
      <c r="Y375" s="11">
        <v>3.7505161</v>
      </c>
      <c r="Z375" s="11">
        <v>3.7495848000000001</v>
      </c>
      <c r="AA375" s="11">
        <v>3.7487479000000001</v>
      </c>
      <c r="AB375" s="11">
        <v>3.7483550000000001</v>
      </c>
      <c r="AC375" s="11">
        <v>3.7486948999999998</v>
      </c>
      <c r="AD375" s="11">
        <v>3.7498149000000001</v>
      </c>
      <c r="AE375" s="11">
        <v>3.7517016000000001</v>
      </c>
      <c r="AF375" s="11">
        <v>3.7543416999999999</v>
      </c>
      <c r="AG375" s="11">
        <v>3.7577218000000001</v>
      </c>
      <c r="AH375" s="11">
        <v>3.7618288</v>
      </c>
      <c r="AI375" s="11">
        <v>3.7666491</v>
      </c>
      <c r="AJ375" s="11">
        <v>3.7721697000000001</v>
      </c>
      <c r="AK375" s="11">
        <v>3.7783771000000002</v>
      </c>
      <c r="AL375" s="11">
        <v>3.7852579999999998</v>
      </c>
      <c r="AM375" s="11">
        <v>3.7927990999999999</v>
      </c>
      <c r="AN375" s="11">
        <v>3.8009871</v>
      </c>
      <c r="AO375" s="11">
        <v>3.8098055</v>
      </c>
      <c r="AP375" s="11">
        <v>3.8192216000000001</v>
      </c>
      <c r="AQ375" s="11">
        <v>3.8291965000000001</v>
      </c>
      <c r="AR375" s="11">
        <v>3.8396916999999999</v>
      </c>
      <c r="AS375" s="11">
        <v>3.8506686999999999</v>
      </c>
      <c r="AT375" s="11">
        <v>3.8620888999999998</v>
      </c>
      <c r="AU375" s="11">
        <v>3.8739135999999998</v>
      </c>
      <c r="AV375" s="11">
        <v>3.8861045000000001</v>
      </c>
      <c r="AW375" s="11">
        <v>3.8986227000000002</v>
      </c>
      <c r="AX375" s="11">
        <v>3.9114298000000001</v>
      </c>
      <c r="AY375" s="11">
        <v>3.9244873</v>
      </c>
      <c r="AZ375" s="11">
        <v>3.9377564</v>
      </c>
      <c r="BA375" s="11">
        <v>3.9512022999999998</v>
      </c>
      <c r="BB375" s="11">
        <v>3.9648088000000001</v>
      </c>
      <c r="BC375" s="11">
        <v>3.9785645999999999</v>
      </c>
      <c r="BD375" s="11">
        <v>3.9924588999999999</v>
      </c>
      <c r="BE375" s="11">
        <v>4.0064808000000003</v>
      </c>
      <c r="BF375" s="11">
        <v>4.0206191999999996</v>
      </c>
      <c r="BG375" s="11">
        <v>4.0348632999999996</v>
      </c>
      <c r="BH375" s="11">
        <v>4.0492023000000001</v>
      </c>
      <c r="BI375" s="11">
        <v>4.0636248999999998</v>
      </c>
      <c r="BJ375" s="11">
        <v>4.0781203000000001</v>
      </c>
      <c r="BK375" s="11">
        <v>4.0926777999999997</v>
      </c>
      <c r="BL375" s="11">
        <v>4.1072860999999996</v>
      </c>
      <c r="BM375" s="11">
        <v>4.1955157999999999</v>
      </c>
      <c r="BN375" s="11">
        <v>4.2835641999999998</v>
      </c>
    </row>
    <row r="376" spans="1:66" x14ac:dyDescent="0.25">
      <c r="A376" s="5">
        <f t="shared" si="5"/>
        <v>45806</v>
      </c>
      <c r="B376" t="s">
        <v>1199</v>
      </c>
      <c r="C376" s="3">
        <v>4.25</v>
      </c>
      <c r="D376" s="3">
        <v>4.2107000000000001</v>
      </c>
      <c r="E376" s="11">
        <v>4.2089378999999996</v>
      </c>
      <c r="F376" s="11">
        <v>4.1687070999999998</v>
      </c>
      <c r="G376" s="11">
        <v>4.1157415999999998</v>
      </c>
      <c r="H376" s="11">
        <v>4.0532056000000001</v>
      </c>
      <c r="I376" s="11">
        <v>3.9831351000000002</v>
      </c>
      <c r="J376" s="11">
        <v>3.9104358000000001</v>
      </c>
      <c r="K376" s="11">
        <v>3.8414166999999999</v>
      </c>
      <c r="L376" s="11">
        <v>3.7813629999999998</v>
      </c>
      <c r="M376" s="11">
        <v>3.7327469999999998</v>
      </c>
      <c r="N376" s="11">
        <v>3.6960706999999999</v>
      </c>
      <c r="O376" s="11">
        <v>3.6701016000000002</v>
      </c>
      <c r="P376" s="11">
        <v>3.6531725000000002</v>
      </c>
      <c r="Q376" s="11">
        <v>3.6426124</v>
      </c>
      <c r="R376" s="11">
        <v>3.6369394000000002</v>
      </c>
      <c r="S376" s="11">
        <v>3.6350685999999999</v>
      </c>
      <c r="T376" s="11">
        <v>3.6359151000000001</v>
      </c>
      <c r="U376" s="11">
        <v>3.6383937999999998</v>
      </c>
      <c r="V376" s="11">
        <v>3.6414197000000001</v>
      </c>
      <c r="W376" s="11">
        <v>3.6440758999999998</v>
      </c>
      <c r="X376" s="11">
        <v>3.6463059000000002</v>
      </c>
      <c r="Y376" s="11">
        <v>3.6483279999999998</v>
      </c>
      <c r="Z376" s="11">
        <v>3.6503608000000001</v>
      </c>
      <c r="AA376" s="11">
        <v>3.6526226999999998</v>
      </c>
      <c r="AB376" s="11">
        <v>3.6553323</v>
      </c>
      <c r="AC376" s="11">
        <v>3.6586791999999999</v>
      </c>
      <c r="AD376" s="11">
        <v>3.6626981999999999</v>
      </c>
      <c r="AE376" s="11">
        <v>3.6673716999999999</v>
      </c>
      <c r="AF376" s="11">
        <v>3.6726825000000001</v>
      </c>
      <c r="AG376" s="11">
        <v>3.6786132999999999</v>
      </c>
      <c r="AH376" s="11">
        <v>3.6851463999999998</v>
      </c>
      <c r="AI376" s="11">
        <v>3.6922646000000001</v>
      </c>
      <c r="AJ376" s="11">
        <v>3.6999504999999999</v>
      </c>
      <c r="AK376" s="11">
        <v>3.7081865999999999</v>
      </c>
      <c r="AL376" s="11">
        <v>3.7169555999999999</v>
      </c>
      <c r="AM376" s="11">
        <v>3.7262403000000002</v>
      </c>
      <c r="AN376" s="11">
        <v>3.7360229</v>
      </c>
      <c r="AO376" s="11">
        <v>3.7462838000000001</v>
      </c>
      <c r="AP376" s="11">
        <v>3.7569914</v>
      </c>
      <c r="AQ376" s="11">
        <v>3.7681103999999999</v>
      </c>
      <c r="AR376" s="11">
        <v>3.7796055000000002</v>
      </c>
      <c r="AS376" s="11">
        <v>3.7914417</v>
      </c>
      <c r="AT376" s="11">
        <v>3.8035834999999998</v>
      </c>
      <c r="AU376" s="11">
        <v>3.8159958</v>
      </c>
      <c r="AV376" s="11">
        <v>3.8286435000000001</v>
      </c>
      <c r="AW376" s="11">
        <v>3.841491</v>
      </c>
      <c r="AX376" s="11">
        <v>3.8545034</v>
      </c>
      <c r="AY376" s="11">
        <v>3.8676453999999998</v>
      </c>
      <c r="AZ376" s="11">
        <v>3.8808815999999999</v>
      </c>
      <c r="BA376" s="11">
        <v>3.8941819</v>
      </c>
      <c r="BB376" s="11">
        <v>3.9075378000000001</v>
      </c>
      <c r="BC376" s="11">
        <v>3.9209467999999998</v>
      </c>
      <c r="BD376" s="11">
        <v>3.9344063999999999</v>
      </c>
      <c r="BE376" s="11">
        <v>3.9479145</v>
      </c>
      <c r="BF376" s="11">
        <v>3.9614682000000001</v>
      </c>
      <c r="BG376" s="11">
        <v>3.9750652</v>
      </c>
      <c r="BH376" s="11">
        <v>3.9887033999999999</v>
      </c>
      <c r="BI376" s="11">
        <v>4.0023799000000002</v>
      </c>
      <c r="BJ376" s="11">
        <v>4.0160923999999998</v>
      </c>
      <c r="BK376" s="11">
        <v>4.0298387</v>
      </c>
      <c r="BL376" s="11">
        <v>4.0436158999999998</v>
      </c>
      <c r="BM376" s="11">
        <v>4.1267642999999996</v>
      </c>
      <c r="BN376" s="11">
        <v>4.2102173000000001</v>
      </c>
    </row>
    <row r="377" spans="1:66" x14ac:dyDescent="0.25">
      <c r="A377" s="5">
        <f t="shared" si="5"/>
        <v>45807</v>
      </c>
      <c r="B377" t="s">
        <v>1200</v>
      </c>
      <c r="C377" s="3">
        <v>4.25</v>
      </c>
      <c r="D377" s="3">
        <v>4.2111000000000001</v>
      </c>
      <c r="E377" s="11">
        <v>4.2040176999999996</v>
      </c>
      <c r="F377" s="11">
        <v>4.1626969999999996</v>
      </c>
      <c r="G377" s="11">
        <v>4.1089529999999996</v>
      </c>
      <c r="H377" s="11">
        <v>4.0472786000000003</v>
      </c>
      <c r="I377" s="11">
        <v>3.9802051000000001</v>
      </c>
      <c r="J377" s="11">
        <v>3.9118259000000002</v>
      </c>
      <c r="K377" s="11">
        <v>3.8476042000000001</v>
      </c>
      <c r="L377" s="11">
        <v>3.7920346999999999</v>
      </c>
      <c r="M377" s="11">
        <v>3.7472892</v>
      </c>
      <c r="N377" s="11">
        <v>3.7134680000000002</v>
      </c>
      <c r="O377" s="11">
        <v>3.6893590999999999</v>
      </c>
      <c r="P377" s="11">
        <v>3.6730184000000001</v>
      </c>
      <c r="Q377" s="11">
        <v>3.6616086000000001</v>
      </c>
      <c r="R377" s="11">
        <v>3.6539079999999999</v>
      </c>
      <c r="S377" s="11">
        <v>3.6492863999999998</v>
      </c>
      <c r="T377" s="11">
        <v>3.647113</v>
      </c>
      <c r="U377" s="11">
        <v>3.6467575000000001</v>
      </c>
      <c r="V377" s="11">
        <v>3.6475894000000002</v>
      </c>
      <c r="W377" s="11">
        <v>3.6490713000000001</v>
      </c>
      <c r="X377" s="11">
        <v>3.6510984</v>
      </c>
      <c r="Y377" s="11">
        <v>3.6536909</v>
      </c>
      <c r="Z377" s="11">
        <v>3.6568691000000002</v>
      </c>
      <c r="AA377" s="11">
        <v>3.6606534000000002</v>
      </c>
      <c r="AB377" s="11">
        <v>3.6650638999999998</v>
      </c>
      <c r="AC377" s="11">
        <v>3.6701131999999999</v>
      </c>
      <c r="AD377" s="11">
        <v>3.6757754999999999</v>
      </c>
      <c r="AE377" s="11">
        <v>3.6820132999999999</v>
      </c>
      <c r="AF377" s="11">
        <v>3.6887892</v>
      </c>
      <c r="AG377" s="11">
        <v>3.6960657000000001</v>
      </c>
      <c r="AH377" s="11">
        <v>3.7038053</v>
      </c>
      <c r="AI377" s="11">
        <v>3.7119705999999999</v>
      </c>
      <c r="AJ377" s="11">
        <v>3.7205243000000001</v>
      </c>
      <c r="AK377" s="11">
        <v>3.7294287000000002</v>
      </c>
      <c r="AL377" s="11">
        <v>3.7386465000000002</v>
      </c>
      <c r="AM377" s="11">
        <v>3.7481403000000002</v>
      </c>
      <c r="AN377" s="11">
        <v>3.7578724999999999</v>
      </c>
      <c r="AO377" s="11">
        <v>3.7678099</v>
      </c>
      <c r="AP377" s="11">
        <v>3.7779381999999999</v>
      </c>
      <c r="AQ377" s="11">
        <v>3.7882478000000002</v>
      </c>
      <c r="AR377" s="11">
        <v>3.7987294999999999</v>
      </c>
      <c r="AS377" s="11">
        <v>3.8093740999999999</v>
      </c>
      <c r="AT377" s="11">
        <v>3.8201721000000002</v>
      </c>
      <c r="AU377" s="11">
        <v>3.8311142999999999</v>
      </c>
      <c r="AV377" s="11">
        <v>3.8421913000000001</v>
      </c>
      <c r="AW377" s="11">
        <v>3.8533938000000001</v>
      </c>
      <c r="AX377" s="11">
        <v>3.8647124000000002</v>
      </c>
      <c r="AY377" s="11">
        <v>3.8761380000000001</v>
      </c>
      <c r="AZ377" s="11">
        <v>3.887661</v>
      </c>
      <c r="BA377" s="11">
        <v>3.8992735999999999</v>
      </c>
      <c r="BB377" s="11">
        <v>3.9109742000000001</v>
      </c>
      <c r="BC377" s="11">
        <v>3.9227625000000002</v>
      </c>
      <c r="BD377" s="11">
        <v>3.9346386</v>
      </c>
      <c r="BE377" s="11">
        <v>3.9466027000000001</v>
      </c>
      <c r="BF377" s="11">
        <v>3.9586543999999999</v>
      </c>
      <c r="BG377" s="11">
        <v>3.9707938</v>
      </c>
      <c r="BH377" s="11">
        <v>3.9830212</v>
      </c>
      <c r="BI377" s="11">
        <v>3.9953360999999998</v>
      </c>
      <c r="BJ377" s="11">
        <v>4.0077387</v>
      </c>
      <c r="BK377" s="11">
        <v>4.0202290999999999</v>
      </c>
      <c r="BL377" s="11">
        <v>4.0328071000000003</v>
      </c>
      <c r="BM377" s="11">
        <v>4.1099883000000004</v>
      </c>
      <c r="BN377" s="11">
        <v>4.1895555</v>
      </c>
    </row>
    <row r="378" spans="1:66" x14ac:dyDescent="0.25">
      <c r="A378" s="5">
        <f t="shared" si="5"/>
        <v>45810</v>
      </c>
      <c r="B378" t="s">
        <v>1201</v>
      </c>
      <c r="C378" s="3">
        <v>4.25</v>
      </c>
      <c r="D378" s="3">
        <v>4.2111999999999998</v>
      </c>
      <c r="E378" s="11">
        <v>4.2078239000000002</v>
      </c>
      <c r="F378" s="11">
        <v>4.1559495000000002</v>
      </c>
      <c r="G378" s="11">
        <v>4.0920861000000004</v>
      </c>
      <c r="H378" s="11">
        <v>4.0277348999999996</v>
      </c>
      <c r="I378" s="11">
        <v>3.9647597000000001</v>
      </c>
      <c r="J378" s="11">
        <v>3.9042998</v>
      </c>
      <c r="K378" s="11">
        <v>3.8482519000000002</v>
      </c>
      <c r="L378" s="11">
        <v>3.7985131999999999</v>
      </c>
      <c r="M378" s="11">
        <v>3.7570236000000001</v>
      </c>
      <c r="N378" s="11">
        <v>3.7254703</v>
      </c>
      <c r="O378" s="11">
        <v>3.7036870999999998</v>
      </c>
      <c r="P378" s="11">
        <v>3.6898875000000002</v>
      </c>
      <c r="Q378" s="11">
        <v>3.6809289999999999</v>
      </c>
      <c r="R378" s="11">
        <v>3.6755189000000001</v>
      </c>
      <c r="S378" s="11">
        <v>3.6729644000000001</v>
      </c>
      <c r="T378" s="11">
        <v>3.6725729999999999</v>
      </c>
      <c r="U378" s="11">
        <v>3.6736518999999999</v>
      </c>
      <c r="V378" s="11">
        <v>3.6755083000000002</v>
      </c>
      <c r="W378" s="11">
        <v>3.6775750999999999</v>
      </c>
      <c r="X378" s="11">
        <v>3.6798125000000002</v>
      </c>
      <c r="Y378" s="11">
        <v>3.6823190000000001</v>
      </c>
      <c r="Z378" s="11">
        <v>3.6851932999999999</v>
      </c>
      <c r="AA378" s="11">
        <v>3.6885341</v>
      </c>
      <c r="AB378" s="11">
        <v>3.6924399999999999</v>
      </c>
      <c r="AC378" s="11">
        <v>3.6969873</v>
      </c>
      <c r="AD378" s="11">
        <v>3.7021630000000001</v>
      </c>
      <c r="AE378" s="11">
        <v>3.7079317000000001</v>
      </c>
      <c r="AF378" s="11">
        <v>3.7142578999999998</v>
      </c>
      <c r="AG378" s="11">
        <v>3.7211064999999999</v>
      </c>
      <c r="AH378" s="11">
        <v>3.7284416999999999</v>
      </c>
      <c r="AI378" s="11">
        <v>3.7362283000000001</v>
      </c>
      <c r="AJ378" s="11">
        <v>3.7444310000000001</v>
      </c>
      <c r="AK378" s="11">
        <v>3.7530142</v>
      </c>
      <c r="AL378" s="11">
        <v>3.7619425999999998</v>
      </c>
      <c r="AM378" s="11">
        <v>3.7711809000000001</v>
      </c>
      <c r="AN378" s="11">
        <v>3.7806934999999999</v>
      </c>
      <c r="AO378" s="11">
        <v>3.7904494999999998</v>
      </c>
      <c r="AP378" s="11">
        <v>3.8004375000000001</v>
      </c>
      <c r="AQ378" s="11">
        <v>3.8106512000000001</v>
      </c>
      <c r="AR378" s="11">
        <v>3.8210844000000002</v>
      </c>
      <c r="AS378" s="11">
        <v>3.8317312000000001</v>
      </c>
      <c r="AT378" s="11">
        <v>3.8425851</v>
      </c>
      <c r="AU378" s="11">
        <v>3.8536400999999998</v>
      </c>
      <c r="AV378" s="11">
        <v>3.8648902999999999</v>
      </c>
      <c r="AW378" s="11">
        <v>3.8763291</v>
      </c>
      <c r="AX378" s="11">
        <v>3.8879505999999999</v>
      </c>
      <c r="AY378" s="11">
        <v>3.8997487</v>
      </c>
      <c r="AZ378" s="11">
        <v>3.9117169999999999</v>
      </c>
      <c r="BA378" s="11">
        <v>3.9238495000000002</v>
      </c>
      <c r="BB378" s="11">
        <v>3.9361402000000001</v>
      </c>
      <c r="BC378" s="11">
        <v>3.9485825999999999</v>
      </c>
      <c r="BD378" s="11">
        <v>3.9611708000000001</v>
      </c>
      <c r="BE378" s="11">
        <v>3.9738986999999999</v>
      </c>
      <c r="BF378" s="11">
        <v>3.9867598000000002</v>
      </c>
      <c r="BG378" s="11">
        <v>3.9997482</v>
      </c>
      <c r="BH378" s="11">
        <v>4.0128579000000002</v>
      </c>
      <c r="BI378" s="11">
        <v>4.0260824</v>
      </c>
      <c r="BJ378" s="11">
        <v>4.0394157000000002</v>
      </c>
      <c r="BK378" s="11">
        <v>4.0528516999999997</v>
      </c>
      <c r="BL378" s="11">
        <v>4.0663840999999996</v>
      </c>
      <c r="BM378" s="11">
        <v>4.1492605999999999</v>
      </c>
      <c r="BN378" s="11">
        <v>4.2340597000000004</v>
      </c>
    </row>
    <row r="379" spans="1:66" x14ac:dyDescent="0.25">
      <c r="A379" s="5">
        <f t="shared" si="5"/>
        <v>45811</v>
      </c>
      <c r="B379" t="s">
        <v>1202</v>
      </c>
      <c r="C379" s="3">
        <v>4.25</v>
      </c>
      <c r="D379" s="3">
        <v>4.2111999999999998</v>
      </c>
      <c r="E379" s="11">
        <v>4.2070183999999999</v>
      </c>
      <c r="F379" s="11">
        <v>4.1496411000000002</v>
      </c>
      <c r="G379" s="11">
        <v>4.0824908000000004</v>
      </c>
      <c r="H379" s="11">
        <v>4.0143442</v>
      </c>
      <c r="I379" s="11">
        <v>3.9457472999999998</v>
      </c>
      <c r="J379" s="11">
        <v>3.8788092999999999</v>
      </c>
      <c r="K379" s="11">
        <v>3.8180372</v>
      </c>
      <c r="L379" s="11">
        <v>3.7668352999999999</v>
      </c>
      <c r="M379" s="11">
        <v>3.7273276000000002</v>
      </c>
      <c r="N379" s="11">
        <v>3.6991974999999999</v>
      </c>
      <c r="O379" s="11">
        <v>3.6808054000000001</v>
      </c>
      <c r="P379" s="11">
        <v>3.6700108</v>
      </c>
      <c r="Q379" s="11">
        <v>3.6633450999999999</v>
      </c>
      <c r="R379" s="11">
        <v>3.6595213000000002</v>
      </c>
      <c r="S379" s="11">
        <v>3.6579461000000002</v>
      </c>
      <c r="T379" s="11">
        <v>3.6580263999999998</v>
      </c>
      <c r="U379" s="11">
        <v>3.6591688000000002</v>
      </c>
      <c r="V379" s="11">
        <v>3.6607799999999999</v>
      </c>
      <c r="W379" s="11">
        <v>3.6623798000000001</v>
      </c>
      <c r="X379" s="11">
        <v>3.6639626999999999</v>
      </c>
      <c r="Y379" s="11">
        <v>3.6656477999999999</v>
      </c>
      <c r="Z379" s="11">
        <v>3.6675542999999999</v>
      </c>
      <c r="AA379" s="11">
        <v>3.6698015000000002</v>
      </c>
      <c r="AB379" s="11">
        <v>3.6725083999999999</v>
      </c>
      <c r="AC379" s="11">
        <v>3.6757721999999999</v>
      </c>
      <c r="AD379" s="11">
        <v>3.6796009000000001</v>
      </c>
      <c r="AE379" s="11">
        <v>3.6839805999999999</v>
      </c>
      <c r="AF379" s="11">
        <v>3.6888971000000002</v>
      </c>
      <c r="AG379" s="11">
        <v>3.6943364999999999</v>
      </c>
      <c r="AH379" s="11">
        <v>3.7002847000000001</v>
      </c>
      <c r="AI379" s="11">
        <v>3.7067275999999998</v>
      </c>
      <c r="AJ379" s="11">
        <v>3.7136513</v>
      </c>
      <c r="AK379" s="11">
        <v>3.7210415999999999</v>
      </c>
      <c r="AL379" s="11">
        <v>3.7288846000000002</v>
      </c>
      <c r="AM379" s="11">
        <v>3.7371663000000002</v>
      </c>
      <c r="AN379" s="11">
        <v>3.7458724999999999</v>
      </c>
      <c r="AO379" s="11">
        <v>3.7549888</v>
      </c>
      <c r="AP379" s="11">
        <v>3.7644997</v>
      </c>
      <c r="AQ379" s="11">
        <v>3.7743883</v>
      </c>
      <c r="AR379" s="11">
        <v>3.7846383000000001</v>
      </c>
      <c r="AS379" s="11">
        <v>3.7952336</v>
      </c>
      <c r="AT379" s="11">
        <v>3.8061573000000002</v>
      </c>
      <c r="AU379" s="11">
        <v>3.8173930999999999</v>
      </c>
      <c r="AV379" s="11">
        <v>3.8289247999999998</v>
      </c>
      <c r="AW379" s="11">
        <v>3.8407357000000002</v>
      </c>
      <c r="AX379" s="11">
        <v>3.8528095000000002</v>
      </c>
      <c r="AY379" s="11">
        <v>3.8651298000000001</v>
      </c>
      <c r="AZ379" s="11">
        <v>3.8776799</v>
      </c>
      <c r="BA379" s="11">
        <v>3.8904443999999998</v>
      </c>
      <c r="BB379" s="11">
        <v>3.9034108000000001</v>
      </c>
      <c r="BC379" s="11">
        <v>3.9165676999999999</v>
      </c>
      <c r="BD379" s="11">
        <v>3.9299038999999998</v>
      </c>
      <c r="BE379" s="11">
        <v>3.9434081000000001</v>
      </c>
      <c r="BF379" s="11">
        <v>3.9570688000000001</v>
      </c>
      <c r="BG379" s="11">
        <v>3.9708747</v>
      </c>
      <c r="BH379" s="11">
        <v>3.9848146999999998</v>
      </c>
      <c r="BI379" s="11">
        <v>3.9988771999999999</v>
      </c>
      <c r="BJ379" s="11">
        <v>4.0130509999999999</v>
      </c>
      <c r="BK379" s="11">
        <v>4.0273249</v>
      </c>
      <c r="BL379" s="11">
        <v>4.0416873000000004</v>
      </c>
      <c r="BM379" s="11">
        <v>4.1291564000000003</v>
      </c>
      <c r="BN379" s="11">
        <v>4.2173705999999997</v>
      </c>
    </row>
    <row r="380" spans="1:66" x14ac:dyDescent="0.25">
      <c r="A380" s="5">
        <f t="shared" si="5"/>
        <v>45812</v>
      </c>
      <c r="B380" t="s">
        <v>1203</v>
      </c>
      <c r="C380" s="3">
        <v>4.25</v>
      </c>
      <c r="D380" s="3">
        <v>4.2111000000000001</v>
      </c>
      <c r="E380" s="11">
        <v>4.2019238999999997</v>
      </c>
      <c r="F380" s="11">
        <v>4.1420313000000002</v>
      </c>
      <c r="G380" s="11">
        <v>4.0710813000000003</v>
      </c>
      <c r="H380" s="11">
        <v>3.9986188999999999</v>
      </c>
      <c r="I380" s="11">
        <v>3.9257865000000001</v>
      </c>
      <c r="J380" s="11">
        <v>3.8552624999999998</v>
      </c>
      <c r="K380" s="11">
        <v>3.7919331000000001</v>
      </c>
      <c r="L380" s="11">
        <v>3.7392555000000001</v>
      </c>
      <c r="M380" s="11">
        <v>3.6991100000000001</v>
      </c>
      <c r="N380" s="11">
        <v>3.6710596999999998</v>
      </c>
      <c r="O380" s="11">
        <v>3.6531682999999999</v>
      </c>
      <c r="P380" s="11">
        <v>3.6432967000000001</v>
      </c>
      <c r="Q380" s="11">
        <v>3.637756</v>
      </c>
      <c r="R380" s="11">
        <v>3.6351534999999999</v>
      </c>
      <c r="S380" s="11">
        <v>3.6348335000000001</v>
      </c>
      <c r="T380" s="11">
        <v>3.6361403000000001</v>
      </c>
      <c r="U380" s="11">
        <v>3.6384183000000001</v>
      </c>
      <c r="V380" s="11">
        <v>3.6410117</v>
      </c>
      <c r="W380" s="11">
        <v>3.6433890999999998</v>
      </c>
      <c r="X380" s="11">
        <v>3.6455405000000001</v>
      </c>
      <c r="Y380" s="11">
        <v>3.6475927000000001</v>
      </c>
      <c r="Z380" s="11">
        <v>3.6496727</v>
      </c>
      <c r="AA380" s="11">
        <v>3.6519077000000002</v>
      </c>
      <c r="AB380" s="11">
        <v>3.6544243999999999</v>
      </c>
      <c r="AC380" s="11">
        <v>3.6573294999999999</v>
      </c>
      <c r="AD380" s="11">
        <v>3.6606489</v>
      </c>
      <c r="AE380" s="11">
        <v>3.6643876</v>
      </c>
      <c r="AF380" s="11">
        <v>3.6685512</v>
      </c>
      <c r="AG380" s="11">
        <v>3.6731449</v>
      </c>
      <c r="AH380" s="11">
        <v>3.6781741999999999</v>
      </c>
      <c r="AI380" s="11">
        <v>3.6836441999999998</v>
      </c>
      <c r="AJ380" s="11">
        <v>3.6895606000000001</v>
      </c>
      <c r="AK380" s="11">
        <v>3.6959284999999999</v>
      </c>
      <c r="AL380" s="11">
        <v>3.7027532000000001</v>
      </c>
      <c r="AM380" s="11">
        <v>3.7100404</v>
      </c>
      <c r="AN380" s="11">
        <v>3.7177950000000002</v>
      </c>
      <c r="AO380" s="11">
        <v>3.7260190999999998</v>
      </c>
      <c r="AP380" s="11">
        <v>3.7346970000000002</v>
      </c>
      <c r="AQ380" s="11">
        <v>3.7438075999999998</v>
      </c>
      <c r="AR380" s="11">
        <v>3.7533300999999999</v>
      </c>
      <c r="AS380" s="11">
        <v>3.7632436</v>
      </c>
      <c r="AT380" s="11">
        <v>3.7735270999999999</v>
      </c>
      <c r="AU380" s="11">
        <v>3.7841596000000002</v>
      </c>
      <c r="AV380" s="11">
        <v>3.7951204000000001</v>
      </c>
      <c r="AW380" s="11">
        <v>3.8063883000000001</v>
      </c>
      <c r="AX380" s="11">
        <v>3.8179425</v>
      </c>
      <c r="AY380" s="11">
        <v>3.8297620999999999</v>
      </c>
      <c r="AZ380" s="11">
        <v>3.8418260000000002</v>
      </c>
      <c r="BA380" s="11">
        <v>3.8541145000000001</v>
      </c>
      <c r="BB380" s="11">
        <v>3.8666132000000002</v>
      </c>
      <c r="BC380" s="11">
        <v>3.8793085999999999</v>
      </c>
      <c r="BD380" s="11">
        <v>3.8921876000000002</v>
      </c>
      <c r="BE380" s="11">
        <v>3.9052372000000002</v>
      </c>
      <c r="BF380" s="11">
        <v>3.9184439000000002</v>
      </c>
      <c r="BG380" s="11">
        <v>3.9317947000000002</v>
      </c>
      <c r="BH380" s="11">
        <v>3.9452764999999999</v>
      </c>
      <c r="BI380" s="11">
        <v>3.9588758999999998</v>
      </c>
      <c r="BJ380" s="11">
        <v>3.9725796999999998</v>
      </c>
      <c r="BK380" s="11">
        <v>3.9863749999999998</v>
      </c>
      <c r="BL380" s="11">
        <v>4.0002483</v>
      </c>
      <c r="BM380" s="11">
        <v>4.0845856999999999</v>
      </c>
      <c r="BN380" s="11">
        <v>4.1695973000000004</v>
      </c>
    </row>
    <row r="381" spans="1:66" x14ac:dyDescent="0.25">
      <c r="A381" s="5">
        <f t="shared" si="5"/>
        <v>45813</v>
      </c>
      <c r="B381" t="s">
        <v>1204</v>
      </c>
      <c r="C381" s="3">
        <v>4.25</v>
      </c>
      <c r="D381" s="3">
        <v>4.2119</v>
      </c>
      <c r="E381" s="11">
        <v>4.2041582999999996</v>
      </c>
      <c r="F381" s="11">
        <v>4.1407002999999998</v>
      </c>
      <c r="G381" s="11">
        <v>4.0685789000000003</v>
      </c>
      <c r="H381" s="11">
        <v>3.9978961000000002</v>
      </c>
      <c r="I381" s="11">
        <v>3.9285941000000002</v>
      </c>
      <c r="J381" s="11">
        <v>3.8622858</v>
      </c>
      <c r="K381" s="11">
        <v>3.8031508000000001</v>
      </c>
      <c r="L381" s="11">
        <v>3.7543359000000001</v>
      </c>
      <c r="M381" s="11">
        <v>3.7176045000000002</v>
      </c>
      <c r="N381" s="11">
        <v>3.6925507999999998</v>
      </c>
      <c r="O381" s="11">
        <v>3.6773264000000001</v>
      </c>
      <c r="P381" s="11">
        <v>3.6696171</v>
      </c>
      <c r="Q381" s="11">
        <v>3.6655878</v>
      </c>
      <c r="R381" s="11">
        <v>3.6638544999999998</v>
      </c>
      <c r="S381" s="11">
        <v>3.6637876999999999</v>
      </c>
      <c r="T381" s="11">
        <v>3.6647579000000001</v>
      </c>
      <c r="U381" s="11">
        <v>3.6661355000000002</v>
      </c>
      <c r="V381" s="11">
        <v>3.6672910000000001</v>
      </c>
      <c r="W381" s="11">
        <v>3.6677143999999999</v>
      </c>
      <c r="X381" s="11">
        <v>3.6675094000000001</v>
      </c>
      <c r="Y381" s="11">
        <v>3.6669754000000001</v>
      </c>
      <c r="Z381" s="11">
        <v>3.6664116999999998</v>
      </c>
      <c r="AA381" s="11">
        <v>3.6661179000000002</v>
      </c>
      <c r="AB381" s="11">
        <v>3.6663934999999999</v>
      </c>
      <c r="AC381" s="11">
        <v>3.6674924999999998</v>
      </c>
      <c r="AD381" s="11">
        <v>3.6694471000000002</v>
      </c>
      <c r="AE381" s="11">
        <v>3.6722220000000001</v>
      </c>
      <c r="AF381" s="11">
        <v>3.6757819</v>
      </c>
      <c r="AG381" s="11">
        <v>3.6800915999999999</v>
      </c>
      <c r="AH381" s="11">
        <v>3.6851156999999999</v>
      </c>
      <c r="AI381" s="11">
        <v>3.6908191000000001</v>
      </c>
      <c r="AJ381" s="11">
        <v>3.6971664</v>
      </c>
      <c r="AK381" s="11">
        <v>3.7041222999999999</v>
      </c>
      <c r="AL381" s="11">
        <v>3.7116516000000002</v>
      </c>
      <c r="AM381" s="11">
        <v>3.719719</v>
      </c>
      <c r="AN381" s="11">
        <v>3.7282891</v>
      </c>
      <c r="AO381" s="11">
        <v>3.7373276</v>
      </c>
      <c r="AP381" s="11">
        <v>3.7468035999999998</v>
      </c>
      <c r="AQ381" s="11">
        <v>3.7566869000000001</v>
      </c>
      <c r="AR381" s="11">
        <v>3.7669478000000001</v>
      </c>
      <c r="AS381" s="11">
        <v>3.7775563000000001</v>
      </c>
      <c r="AT381" s="11">
        <v>3.7884823000000001</v>
      </c>
      <c r="AU381" s="11">
        <v>3.799696</v>
      </c>
      <c r="AV381" s="11">
        <v>3.8111674999999998</v>
      </c>
      <c r="AW381" s="11">
        <v>3.8228665999999998</v>
      </c>
      <c r="AX381" s="11">
        <v>3.8347636000000001</v>
      </c>
      <c r="AY381" s="11">
        <v>3.8468285999999998</v>
      </c>
      <c r="AZ381" s="11">
        <v>3.8590314000000001</v>
      </c>
      <c r="BA381" s="11">
        <v>3.8713460999999998</v>
      </c>
      <c r="BB381" s="11">
        <v>3.8837640000000002</v>
      </c>
      <c r="BC381" s="11">
        <v>3.8962810000000001</v>
      </c>
      <c r="BD381" s="11">
        <v>3.9088930999999998</v>
      </c>
      <c r="BE381" s="11">
        <v>3.9215965000000002</v>
      </c>
      <c r="BF381" s="11">
        <v>3.9343870000000001</v>
      </c>
      <c r="BG381" s="11">
        <v>3.9472605999999999</v>
      </c>
      <c r="BH381" s="11">
        <v>3.9602137000000002</v>
      </c>
      <c r="BI381" s="11">
        <v>3.9732417999999998</v>
      </c>
      <c r="BJ381" s="11">
        <v>3.9863411000000002</v>
      </c>
      <c r="BK381" s="11">
        <v>3.9995077999999999</v>
      </c>
      <c r="BL381" s="11">
        <v>4.0127376999999997</v>
      </c>
      <c r="BM381" s="11">
        <v>4.0931668999999999</v>
      </c>
      <c r="BN381" s="11">
        <v>4.1745340000000004</v>
      </c>
    </row>
    <row r="382" spans="1:66" x14ac:dyDescent="0.25">
      <c r="A382" s="5">
        <f t="shared" si="5"/>
        <v>45814</v>
      </c>
      <c r="B382" t="s">
        <v>1205</v>
      </c>
      <c r="C382" s="3">
        <v>4.25</v>
      </c>
      <c r="D382" s="3">
        <v>4.2118000000000002</v>
      </c>
      <c r="E382" s="11">
        <v>4.2083769000000002</v>
      </c>
      <c r="F382" s="11">
        <v>4.1431922999999999</v>
      </c>
      <c r="G382" s="11">
        <v>4.0734669999999999</v>
      </c>
      <c r="H382" s="11">
        <v>4.0097177999999998</v>
      </c>
      <c r="I382" s="11">
        <v>3.9469756999999999</v>
      </c>
      <c r="J382" s="11">
        <v>3.885014</v>
      </c>
      <c r="K382" s="11">
        <v>3.8276674000000002</v>
      </c>
      <c r="L382" s="11">
        <v>3.7779690000000001</v>
      </c>
      <c r="M382" s="11">
        <v>3.7376499000000001</v>
      </c>
      <c r="N382" s="11">
        <v>3.7067923999999999</v>
      </c>
      <c r="O382" s="11">
        <v>3.6849943000000001</v>
      </c>
      <c r="P382" s="11">
        <v>3.6711657999999998</v>
      </c>
      <c r="Q382" s="11">
        <v>3.6626482</v>
      </c>
      <c r="R382" s="11">
        <v>3.6581239999999999</v>
      </c>
      <c r="S382" s="11">
        <v>3.6568193999999998</v>
      </c>
      <c r="T382" s="11">
        <v>3.6579603000000001</v>
      </c>
      <c r="U382" s="11">
        <v>3.6607729</v>
      </c>
      <c r="V382" s="11">
        <v>3.6644833000000001</v>
      </c>
      <c r="W382" s="11">
        <v>3.6684363000000002</v>
      </c>
      <c r="X382" s="11">
        <v>3.6725268</v>
      </c>
      <c r="Y382" s="11">
        <v>3.6768089000000002</v>
      </c>
      <c r="Z382" s="11">
        <v>3.6813370999999999</v>
      </c>
      <c r="AA382" s="11">
        <v>3.6861657000000001</v>
      </c>
      <c r="AB382" s="11">
        <v>3.6913488999999999</v>
      </c>
      <c r="AC382" s="11">
        <v>3.6969308000000001</v>
      </c>
      <c r="AD382" s="11">
        <v>3.7029101999999998</v>
      </c>
      <c r="AE382" s="11">
        <v>3.7092729000000002</v>
      </c>
      <c r="AF382" s="11">
        <v>3.7160052000000001</v>
      </c>
      <c r="AG382" s="11">
        <v>3.7230930999999998</v>
      </c>
      <c r="AH382" s="11">
        <v>3.7305226999999999</v>
      </c>
      <c r="AI382" s="11">
        <v>3.73828</v>
      </c>
      <c r="AJ382" s="11">
        <v>3.7463513000000002</v>
      </c>
      <c r="AK382" s="11">
        <v>3.7547225000000002</v>
      </c>
      <c r="AL382" s="11">
        <v>3.7633798000000001</v>
      </c>
      <c r="AM382" s="11">
        <v>3.7723092999999999</v>
      </c>
      <c r="AN382" s="11">
        <v>3.7814969</v>
      </c>
      <c r="AO382" s="11">
        <v>3.7909297</v>
      </c>
      <c r="AP382" s="11">
        <v>3.8005984000000002</v>
      </c>
      <c r="AQ382" s="11">
        <v>3.8104944000000001</v>
      </c>
      <c r="AR382" s="11">
        <v>3.8206095000000002</v>
      </c>
      <c r="AS382" s="11">
        <v>3.8309354</v>
      </c>
      <c r="AT382" s="11">
        <v>3.8414636</v>
      </c>
      <c r="AU382" s="11">
        <v>3.8521858</v>
      </c>
      <c r="AV382" s="11">
        <v>3.8630936999999999</v>
      </c>
      <c r="AW382" s="11">
        <v>3.8741788000000001</v>
      </c>
      <c r="AX382" s="11">
        <v>3.8854329000000001</v>
      </c>
      <c r="AY382" s="11">
        <v>3.8968476000000001</v>
      </c>
      <c r="AZ382" s="11">
        <v>3.9084145000000001</v>
      </c>
      <c r="BA382" s="11">
        <v>3.9201258000000001</v>
      </c>
      <c r="BB382" s="11">
        <v>3.9319763999999999</v>
      </c>
      <c r="BC382" s="11">
        <v>3.9439617</v>
      </c>
      <c r="BD382" s="11">
        <v>3.9560772000000002</v>
      </c>
      <c r="BE382" s="11">
        <v>3.9683185999999999</v>
      </c>
      <c r="BF382" s="11">
        <v>3.9806811</v>
      </c>
      <c r="BG382" s="11">
        <v>3.9931603</v>
      </c>
      <c r="BH382" s="11">
        <v>4.0057518999999999</v>
      </c>
      <c r="BI382" s="11">
        <v>4.0184511000000001</v>
      </c>
      <c r="BJ382" s="11">
        <v>4.0312535</v>
      </c>
      <c r="BK382" s="11">
        <v>4.0441548000000003</v>
      </c>
      <c r="BL382" s="11">
        <v>4.0571501999999997</v>
      </c>
      <c r="BM382" s="11">
        <v>4.1367535999999996</v>
      </c>
      <c r="BN382" s="11">
        <v>4.2180330000000001</v>
      </c>
    </row>
    <row r="383" spans="1:66" x14ac:dyDescent="0.25">
      <c r="A383" s="5">
        <f t="shared" si="5"/>
        <v>45817</v>
      </c>
      <c r="B383" t="s">
        <v>1206</v>
      </c>
      <c r="C383" s="3">
        <v>4.25</v>
      </c>
      <c r="D383" s="3">
        <v>4.2127999999999997</v>
      </c>
      <c r="E383" s="11">
        <v>4.1991889000000002</v>
      </c>
      <c r="F383" s="11">
        <v>4.1261964999999998</v>
      </c>
      <c r="G383" s="11">
        <v>4.0506184000000003</v>
      </c>
      <c r="H383" s="11">
        <v>3.9797408000000001</v>
      </c>
      <c r="I383" s="11">
        <v>3.9116452000000002</v>
      </c>
      <c r="J383" s="11">
        <v>3.8470122999999998</v>
      </c>
      <c r="K383" s="11">
        <v>3.7896017999999998</v>
      </c>
      <c r="L383" s="11">
        <v>3.7423969000000001</v>
      </c>
      <c r="M383" s="11">
        <v>3.7069329</v>
      </c>
      <c r="N383" s="11">
        <v>3.6826287</v>
      </c>
      <c r="O383" s="11">
        <v>3.6681156000000001</v>
      </c>
      <c r="P383" s="11">
        <v>3.6611113999999998</v>
      </c>
      <c r="Q383" s="11">
        <v>3.6581727000000002</v>
      </c>
      <c r="R383" s="11">
        <v>3.6580146999999998</v>
      </c>
      <c r="S383" s="11">
        <v>3.6600144000000001</v>
      </c>
      <c r="T383" s="11">
        <v>3.6635483</v>
      </c>
      <c r="U383" s="11">
        <v>3.6679933999999998</v>
      </c>
      <c r="V383" s="11">
        <v>3.6727262000000001</v>
      </c>
      <c r="W383" s="11">
        <v>3.6772395000000002</v>
      </c>
      <c r="X383" s="11">
        <v>3.6815142000000001</v>
      </c>
      <c r="Y383" s="11">
        <v>3.6856586999999998</v>
      </c>
      <c r="Z383" s="11">
        <v>3.6897817000000002</v>
      </c>
      <c r="AA383" s="11">
        <v>3.6939921</v>
      </c>
      <c r="AB383" s="11">
        <v>3.6983985000000001</v>
      </c>
      <c r="AC383" s="11">
        <v>3.7030900999999998</v>
      </c>
      <c r="AD383" s="11">
        <v>3.7080791999999998</v>
      </c>
      <c r="AE383" s="11">
        <v>3.7133581000000002</v>
      </c>
      <c r="AF383" s="11">
        <v>3.7189196</v>
      </c>
      <c r="AG383" s="11">
        <v>3.7247564</v>
      </c>
      <c r="AH383" s="11">
        <v>3.7308609000000001</v>
      </c>
      <c r="AI383" s="11">
        <v>3.7372258999999999</v>
      </c>
      <c r="AJ383" s="11">
        <v>3.7438441</v>
      </c>
      <c r="AK383" s="11">
        <v>3.7507079000000001</v>
      </c>
      <c r="AL383" s="11">
        <v>3.7578100000000001</v>
      </c>
      <c r="AM383" s="11">
        <v>3.7651431999999998</v>
      </c>
      <c r="AN383" s="11">
        <v>3.7726999000000001</v>
      </c>
      <c r="AO383" s="11">
        <v>3.7804745</v>
      </c>
      <c r="AP383" s="11">
        <v>3.7884682999999999</v>
      </c>
      <c r="AQ383" s="11">
        <v>3.7966845</v>
      </c>
      <c r="AR383" s="11">
        <v>3.8051263999999998</v>
      </c>
      <c r="AS383" s="11">
        <v>3.8137975000000002</v>
      </c>
      <c r="AT383" s="11">
        <v>3.8227007999999998</v>
      </c>
      <c r="AU383" s="11">
        <v>3.8318395999999999</v>
      </c>
      <c r="AV383" s="11">
        <v>3.8412175</v>
      </c>
      <c r="AW383" s="11">
        <v>3.8508374000000001</v>
      </c>
      <c r="AX383" s="11">
        <v>3.8607027999999999</v>
      </c>
      <c r="AY383" s="11">
        <v>3.8708171</v>
      </c>
      <c r="AZ383" s="11">
        <v>3.8811832000000002</v>
      </c>
      <c r="BA383" s="11">
        <v>3.8918035</v>
      </c>
      <c r="BB383" s="11">
        <v>3.9026738000000001</v>
      </c>
      <c r="BC383" s="11">
        <v>3.9137876</v>
      </c>
      <c r="BD383" s="11">
        <v>3.9251385999999999</v>
      </c>
      <c r="BE383" s="11">
        <v>3.9367204999999998</v>
      </c>
      <c r="BF383" s="11">
        <v>3.9485269000000001</v>
      </c>
      <c r="BG383" s="11">
        <v>3.9605513999999999</v>
      </c>
      <c r="BH383" s="11">
        <v>3.9727879000000001</v>
      </c>
      <c r="BI383" s="11">
        <v>3.9852297999999999</v>
      </c>
      <c r="BJ383" s="11">
        <v>3.9978707</v>
      </c>
      <c r="BK383" s="11">
        <v>4.0107046000000004</v>
      </c>
      <c r="BL383" s="11">
        <v>4.0237246999999998</v>
      </c>
      <c r="BM383" s="11">
        <v>4.1051394999999999</v>
      </c>
      <c r="BN383" s="11">
        <v>4.1900354000000002</v>
      </c>
    </row>
    <row r="384" spans="1:66" x14ac:dyDescent="0.25">
      <c r="A384" s="5">
        <f t="shared" si="5"/>
        <v>45818</v>
      </c>
      <c r="B384" t="s">
        <v>1207</v>
      </c>
      <c r="C384" s="3">
        <v>4.25</v>
      </c>
      <c r="D384" s="3">
        <v>4.2126000000000001</v>
      </c>
      <c r="E384" s="11">
        <v>4.1885005</v>
      </c>
      <c r="F384" s="11">
        <v>4.1009405000000001</v>
      </c>
      <c r="G384" s="11">
        <v>4.0095615999999996</v>
      </c>
      <c r="H384" s="11">
        <v>3.9242488999999998</v>
      </c>
      <c r="I384" s="11">
        <v>3.8440051</v>
      </c>
      <c r="J384" s="11">
        <v>3.7695631000000001</v>
      </c>
      <c r="K384" s="11">
        <v>3.7045843999999999</v>
      </c>
      <c r="L384" s="11">
        <v>3.6515211000000001</v>
      </c>
      <c r="M384" s="11">
        <v>3.6117376000000001</v>
      </c>
      <c r="N384" s="11">
        <v>3.5843512999999998</v>
      </c>
      <c r="O384" s="11">
        <v>3.5677827</v>
      </c>
      <c r="P384" s="11">
        <v>3.5596076000000001</v>
      </c>
      <c r="Q384" s="11">
        <v>3.5562176999999999</v>
      </c>
      <c r="R384" s="11">
        <v>3.5561807000000001</v>
      </c>
      <c r="S384" s="11">
        <v>3.5587211000000001</v>
      </c>
      <c r="T384" s="11">
        <v>3.5630633999999999</v>
      </c>
      <c r="U384" s="11">
        <v>3.5684320999999999</v>
      </c>
      <c r="V384" s="11">
        <v>3.5740516000000002</v>
      </c>
      <c r="W384" s="11">
        <v>3.5792888999999999</v>
      </c>
      <c r="X384" s="11">
        <v>3.5841091999999999</v>
      </c>
      <c r="Y384" s="11">
        <v>3.5886347000000001</v>
      </c>
      <c r="Z384" s="11">
        <v>3.5929878</v>
      </c>
      <c r="AA384" s="11">
        <v>3.5972906999999998</v>
      </c>
      <c r="AB384" s="11">
        <v>3.6016656999999999</v>
      </c>
      <c r="AC384" s="11">
        <v>3.6062177000000002</v>
      </c>
      <c r="AD384" s="11">
        <v>3.6109814999999998</v>
      </c>
      <c r="AE384" s="11">
        <v>3.6159742000000001</v>
      </c>
      <c r="AF384" s="11">
        <v>3.6212130999999999</v>
      </c>
      <c r="AG384" s="11">
        <v>3.6267157000000001</v>
      </c>
      <c r="AH384" s="11">
        <v>3.6324988999999999</v>
      </c>
      <c r="AI384" s="11">
        <v>3.6385801999999998</v>
      </c>
      <c r="AJ384" s="11">
        <v>3.6449769000000001</v>
      </c>
      <c r="AK384" s="11">
        <v>3.6517062</v>
      </c>
      <c r="AL384" s="11">
        <v>3.6587852000000001</v>
      </c>
      <c r="AM384" s="11">
        <v>3.6662314999999999</v>
      </c>
      <c r="AN384" s="11">
        <v>3.6740621</v>
      </c>
      <c r="AO384" s="11">
        <v>3.6822906999999998</v>
      </c>
      <c r="AP384" s="11">
        <v>3.6909112999999998</v>
      </c>
      <c r="AQ384" s="11">
        <v>3.6999110000000002</v>
      </c>
      <c r="AR384" s="11">
        <v>3.7092773999999999</v>
      </c>
      <c r="AS384" s="11">
        <v>3.7189977000000001</v>
      </c>
      <c r="AT384" s="11">
        <v>3.7290591000000002</v>
      </c>
      <c r="AU384" s="11">
        <v>3.7394490999999999</v>
      </c>
      <c r="AV384" s="11">
        <v>3.7501551000000002</v>
      </c>
      <c r="AW384" s="11">
        <v>3.7611640999999998</v>
      </c>
      <c r="AX384" s="11">
        <v>3.7724636</v>
      </c>
      <c r="AY384" s="11">
        <v>3.7840411</v>
      </c>
      <c r="AZ384" s="11">
        <v>3.7958835999999998</v>
      </c>
      <c r="BA384" s="11">
        <v>3.8079784999999999</v>
      </c>
      <c r="BB384" s="11">
        <v>3.8203125</v>
      </c>
      <c r="BC384" s="11">
        <v>3.8328720000000001</v>
      </c>
      <c r="BD384" s="11">
        <v>3.8456435999999998</v>
      </c>
      <c r="BE384" s="11">
        <v>3.8586138999999999</v>
      </c>
      <c r="BF384" s="11">
        <v>3.8717692000000001</v>
      </c>
      <c r="BG384" s="11">
        <v>3.8850962</v>
      </c>
      <c r="BH384" s="11">
        <v>3.8985815000000001</v>
      </c>
      <c r="BI384" s="11">
        <v>3.9122113999999999</v>
      </c>
      <c r="BJ384" s="11">
        <v>3.9259726000000001</v>
      </c>
      <c r="BK384" s="11">
        <v>3.9398515999999999</v>
      </c>
      <c r="BL384" s="11">
        <v>3.9538348000000001</v>
      </c>
      <c r="BM384" s="11">
        <v>4.0392831999999999</v>
      </c>
      <c r="BN384" s="11">
        <v>4.1257805000000003</v>
      </c>
    </row>
    <row r="385" spans="1:66" x14ac:dyDescent="0.25">
      <c r="A385" s="5">
        <f t="shared" si="5"/>
        <v>45819</v>
      </c>
      <c r="B385" t="s">
        <v>1208</v>
      </c>
      <c r="C385" s="3">
        <v>4.25</v>
      </c>
      <c r="D385" s="3">
        <v>4.2129000000000003</v>
      </c>
      <c r="E385" s="11">
        <v>4.1900928999999998</v>
      </c>
      <c r="F385" s="11">
        <v>4.0995686999999998</v>
      </c>
      <c r="G385" s="11">
        <v>4.0076809999999998</v>
      </c>
      <c r="H385" s="11">
        <v>3.9234290000000001</v>
      </c>
      <c r="I385" s="11">
        <v>3.8449125999999998</v>
      </c>
      <c r="J385" s="11">
        <v>3.7720275999999999</v>
      </c>
      <c r="K385" s="11">
        <v>3.7079137000000002</v>
      </c>
      <c r="L385" s="11">
        <v>3.6550039000000001</v>
      </c>
      <c r="M385" s="11">
        <v>3.6146457999999999</v>
      </c>
      <c r="N385" s="11">
        <v>3.5862438000000001</v>
      </c>
      <c r="O385" s="11">
        <v>3.5681162</v>
      </c>
      <c r="P385" s="11">
        <v>3.5582805999999998</v>
      </c>
      <c r="Q385" s="11">
        <v>3.5533980999999999</v>
      </c>
      <c r="R385" s="11">
        <v>3.5520773999999999</v>
      </c>
      <c r="S385" s="11">
        <v>3.5535375</v>
      </c>
      <c r="T385" s="11">
        <v>3.5569972999999999</v>
      </c>
      <c r="U385" s="11">
        <v>3.5616759999999998</v>
      </c>
      <c r="V385" s="11">
        <v>3.5667922999999999</v>
      </c>
      <c r="W385" s="11">
        <v>3.5717026999999999</v>
      </c>
      <c r="X385" s="11">
        <v>3.5763405000000001</v>
      </c>
      <c r="Y385" s="11">
        <v>3.5807905</v>
      </c>
      <c r="Z385" s="11">
        <v>3.5851375999999999</v>
      </c>
      <c r="AA385" s="11">
        <v>3.5894667999999998</v>
      </c>
      <c r="AB385" s="11">
        <v>3.5938628000000001</v>
      </c>
      <c r="AC385" s="11">
        <v>3.5984012000000001</v>
      </c>
      <c r="AD385" s="11">
        <v>3.6031198</v>
      </c>
      <c r="AE385" s="11">
        <v>3.6080467999999999</v>
      </c>
      <c r="AF385" s="11">
        <v>3.6132105000000001</v>
      </c>
      <c r="AG385" s="11">
        <v>3.6186394000000002</v>
      </c>
      <c r="AH385" s="11">
        <v>3.6243615999999999</v>
      </c>
      <c r="AI385" s="11">
        <v>3.6304055000000002</v>
      </c>
      <c r="AJ385" s="11">
        <v>3.6367994000000001</v>
      </c>
      <c r="AK385" s="11">
        <v>3.6435716999999999</v>
      </c>
      <c r="AL385" s="11">
        <v>3.6507505999999998</v>
      </c>
      <c r="AM385" s="11">
        <v>3.6583644999999998</v>
      </c>
      <c r="AN385" s="11">
        <v>3.6664417</v>
      </c>
      <c r="AO385" s="11">
        <v>3.6750039000000001</v>
      </c>
      <c r="AP385" s="11">
        <v>3.6840410000000001</v>
      </c>
      <c r="AQ385" s="11">
        <v>3.693533</v>
      </c>
      <c r="AR385" s="11">
        <v>3.7034601</v>
      </c>
      <c r="AS385" s="11">
        <v>3.7138022999999998</v>
      </c>
      <c r="AT385" s="11">
        <v>3.7245396</v>
      </c>
      <c r="AU385" s="11">
        <v>3.7356522000000001</v>
      </c>
      <c r="AV385" s="11">
        <v>3.7471203000000002</v>
      </c>
      <c r="AW385" s="11">
        <v>3.7589236000000001</v>
      </c>
      <c r="AX385" s="11">
        <v>3.7710425000000001</v>
      </c>
      <c r="AY385" s="11">
        <v>3.7834571000000001</v>
      </c>
      <c r="AZ385" s="11">
        <v>3.7961472000000001</v>
      </c>
      <c r="BA385" s="11">
        <v>3.8090934999999999</v>
      </c>
      <c r="BB385" s="11">
        <v>3.8222786000000002</v>
      </c>
      <c r="BC385" s="11">
        <v>3.8356849</v>
      </c>
      <c r="BD385" s="11">
        <v>3.8492956</v>
      </c>
      <c r="BE385" s="11">
        <v>3.8630938000000001</v>
      </c>
      <c r="BF385" s="11">
        <v>3.877062</v>
      </c>
      <c r="BG385" s="11">
        <v>3.8911832</v>
      </c>
      <c r="BH385" s="11">
        <v>3.9054405999999999</v>
      </c>
      <c r="BI385" s="11">
        <v>3.9198168</v>
      </c>
      <c r="BJ385" s="11">
        <v>3.9342947000000001</v>
      </c>
      <c r="BK385" s="11">
        <v>3.9488574999999999</v>
      </c>
      <c r="BL385" s="11">
        <v>3.9634876999999999</v>
      </c>
      <c r="BM385" s="11">
        <v>4.0520320999999999</v>
      </c>
      <c r="BN385" s="11">
        <v>4.1405256000000001</v>
      </c>
    </row>
    <row r="386" spans="1:66" x14ac:dyDescent="0.25">
      <c r="A386" s="5">
        <f t="shared" si="5"/>
        <v>45820</v>
      </c>
      <c r="B386" t="s">
        <v>1209</v>
      </c>
      <c r="C386" s="3">
        <v>4.25</v>
      </c>
      <c r="D386" s="3">
        <v>4.2126000000000001</v>
      </c>
      <c r="E386" s="11">
        <v>4.1815372000000002</v>
      </c>
      <c r="F386" s="11">
        <v>4.0916562000000001</v>
      </c>
      <c r="G386" s="11">
        <v>3.9973505999999999</v>
      </c>
      <c r="H386" s="11">
        <v>3.9080020000000002</v>
      </c>
      <c r="I386" s="11">
        <v>3.8229484999999999</v>
      </c>
      <c r="J386" s="11">
        <v>3.7432625000000002</v>
      </c>
      <c r="K386" s="11">
        <v>3.6729352999999998</v>
      </c>
      <c r="L386" s="11">
        <v>3.6150128000000001</v>
      </c>
      <c r="M386" s="11">
        <v>3.5709393</v>
      </c>
      <c r="N386" s="11">
        <v>3.5398784000000001</v>
      </c>
      <c r="O386" s="11">
        <v>3.5199606999999999</v>
      </c>
      <c r="P386" s="11">
        <v>3.5086529999999998</v>
      </c>
      <c r="Q386" s="11">
        <v>3.5020536</v>
      </c>
      <c r="R386" s="11">
        <v>3.4986736000000001</v>
      </c>
      <c r="S386" s="11">
        <v>3.4977513</v>
      </c>
      <c r="T386" s="11">
        <v>3.4985246999999999</v>
      </c>
      <c r="U386" s="11">
        <v>3.5002319000000002</v>
      </c>
      <c r="V386" s="11">
        <v>3.5021111999999999</v>
      </c>
      <c r="W386" s="11">
        <v>3.5035324000000001</v>
      </c>
      <c r="X386" s="11">
        <v>3.5045399000000002</v>
      </c>
      <c r="Y386" s="11">
        <v>3.5053937999999998</v>
      </c>
      <c r="Z386" s="11">
        <v>3.5063542000000001</v>
      </c>
      <c r="AA386" s="11">
        <v>3.5076811999999999</v>
      </c>
      <c r="AB386" s="11">
        <v>3.5096349</v>
      </c>
      <c r="AC386" s="11">
        <v>3.5124347</v>
      </c>
      <c r="AD386" s="11">
        <v>3.5161020999999999</v>
      </c>
      <c r="AE386" s="11">
        <v>3.5205981</v>
      </c>
      <c r="AF386" s="11">
        <v>3.5258835999999998</v>
      </c>
      <c r="AG386" s="11">
        <v>3.5319197999999998</v>
      </c>
      <c r="AH386" s="11">
        <v>3.5386676000000001</v>
      </c>
      <c r="AI386" s="11">
        <v>3.5460881999999998</v>
      </c>
      <c r="AJ386" s="11">
        <v>3.5541425000000002</v>
      </c>
      <c r="AK386" s="11">
        <v>3.5627916000000002</v>
      </c>
      <c r="AL386" s="11">
        <v>3.5719964000000002</v>
      </c>
      <c r="AM386" s="11">
        <v>3.5817182999999999</v>
      </c>
      <c r="AN386" s="11">
        <v>3.5919178999999999</v>
      </c>
      <c r="AO386" s="11">
        <v>3.6025577000000002</v>
      </c>
      <c r="AP386" s="11">
        <v>3.6136056999999999</v>
      </c>
      <c r="AQ386" s="11">
        <v>3.6250309999999999</v>
      </c>
      <c r="AR386" s="11">
        <v>3.6368030999999998</v>
      </c>
      <c r="AS386" s="11">
        <v>3.6488915</v>
      </c>
      <c r="AT386" s="11">
        <v>3.6612654</v>
      </c>
      <c r="AU386" s="11">
        <v>3.6738941999999999</v>
      </c>
      <c r="AV386" s="11">
        <v>3.6867475999999999</v>
      </c>
      <c r="AW386" s="11">
        <v>3.6997946000000002</v>
      </c>
      <c r="AX386" s="11">
        <v>3.7130046999999999</v>
      </c>
      <c r="AY386" s="11">
        <v>3.7263475000000001</v>
      </c>
      <c r="AZ386" s="11">
        <v>3.739792</v>
      </c>
      <c r="BA386" s="11">
        <v>3.7533120000000002</v>
      </c>
      <c r="BB386" s="11">
        <v>3.7668995999999999</v>
      </c>
      <c r="BC386" s="11">
        <v>3.7805512999999999</v>
      </c>
      <c r="BD386" s="11">
        <v>3.7942643999999999</v>
      </c>
      <c r="BE386" s="11">
        <v>3.8080360999999998</v>
      </c>
      <c r="BF386" s="11">
        <v>3.8218629000000002</v>
      </c>
      <c r="BG386" s="11">
        <v>3.8357420000000002</v>
      </c>
      <c r="BH386" s="11">
        <v>3.8496706000000001</v>
      </c>
      <c r="BI386" s="11">
        <v>3.8636453999999998</v>
      </c>
      <c r="BJ386" s="11">
        <v>3.8776635000000002</v>
      </c>
      <c r="BK386" s="11">
        <v>3.8917220000000001</v>
      </c>
      <c r="BL386" s="11">
        <v>3.9058175999999998</v>
      </c>
      <c r="BM386" s="11">
        <v>3.9909366999999998</v>
      </c>
      <c r="BN386" s="11">
        <v>4.0762178999999996</v>
      </c>
    </row>
    <row r="387" spans="1:66" x14ac:dyDescent="0.25">
      <c r="A387" s="5">
        <f t="shared" si="5"/>
        <v>45821</v>
      </c>
      <c r="B387" t="s">
        <v>1210</v>
      </c>
      <c r="C387" s="3">
        <v>4.25</v>
      </c>
      <c r="D387" s="3">
        <v>4.2126999999999999</v>
      </c>
      <c r="E387" s="11">
        <v>4.1827123999999998</v>
      </c>
      <c r="F387" s="11">
        <v>4.0915831999999996</v>
      </c>
      <c r="G387" s="11">
        <v>4.0030162999999996</v>
      </c>
      <c r="H387" s="11">
        <v>3.9237981</v>
      </c>
      <c r="I387" s="11">
        <v>3.8508925999999999</v>
      </c>
      <c r="J387" s="11">
        <v>3.7832685000000001</v>
      </c>
      <c r="K387" s="11">
        <v>3.7228200999999999</v>
      </c>
      <c r="L387" s="11">
        <v>3.6715960000000001</v>
      </c>
      <c r="M387" s="11">
        <v>3.6304607999999998</v>
      </c>
      <c r="N387" s="11">
        <v>3.5987325000000001</v>
      </c>
      <c r="O387" s="11">
        <v>3.5753241999999998</v>
      </c>
      <c r="P387" s="11">
        <v>3.5587059000000001</v>
      </c>
      <c r="Q387" s="11">
        <v>3.5471249</v>
      </c>
      <c r="R387" s="11">
        <v>3.5396543999999999</v>
      </c>
      <c r="S387" s="11">
        <v>3.5356415000000001</v>
      </c>
      <c r="T387" s="11">
        <v>3.5344332999999999</v>
      </c>
      <c r="U387" s="11">
        <v>3.535377</v>
      </c>
      <c r="V387" s="11">
        <v>3.5378196000000002</v>
      </c>
      <c r="W387" s="11">
        <v>3.5411944000000002</v>
      </c>
      <c r="X387" s="11">
        <v>3.5453337999999999</v>
      </c>
      <c r="Y387" s="11">
        <v>3.5501860999999999</v>
      </c>
      <c r="Z387" s="11">
        <v>3.5556994999999998</v>
      </c>
      <c r="AA387" s="11">
        <v>3.5618221000000001</v>
      </c>
      <c r="AB387" s="11">
        <v>3.5685020999999999</v>
      </c>
      <c r="AC387" s="11">
        <v>3.5756923</v>
      </c>
      <c r="AD387" s="11">
        <v>3.5833651999999998</v>
      </c>
      <c r="AE387" s="11">
        <v>3.5914986999999998</v>
      </c>
      <c r="AF387" s="11">
        <v>3.6000708000000001</v>
      </c>
      <c r="AG387" s="11">
        <v>3.6090597999999998</v>
      </c>
      <c r="AH387" s="11">
        <v>3.6184435000000001</v>
      </c>
      <c r="AI387" s="11">
        <v>3.6281998</v>
      </c>
      <c r="AJ387" s="11">
        <v>3.6383070000000002</v>
      </c>
      <c r="AK387" s="11">
        <v>3.6487428</v>
      </c>
      <c r="AL387" s="11">
        <v>3.6594853999999999</v>
      </c>
      <c r="AM387" s="11">
        <v>3.6705128</v>
      </c>
      <c r="AN387" s="11">
        <v>3.6818029000000001</v>
      </c>
      <c r="AO387" s="11">
        <v>3.6933349999999998</v>
      </c>
      <c r="AP387" s="11">
        <v>3.7050936000000001</v>
      </c>
      <c r="AQ387" s="11">
        <v>3.7170643000000001</v>
      </c>
      <c r="AR387" s="11">
        <v>3.7292329999999998</v>
      </c>
      <c r="AS387" s="11">
        <v>3.7415856999999999</v>
      </c>
      <c r="AT387" s="11">
        <v>3.7541079000000002</v>
      </c>
      <c r="AU387" s="11">
        <v>3.7667856999999998</v>
      </c>
      <c r="AV387" s="11">
        <v>3.7796050000000001</v>
      </c>
      <c r="AW387" s="11">
        <v>3.7925513999999998</v>
      </c>
      <c r="AX387" s="11">
        <v>3.8056106999999999</v>
      </c>
      <c r="AY387" s="11">
        <v>3.8187690999999999</v>
      </c>
      <c r="AZ387" s="11">
        <v>3.8320121</v>
      </c>
      <c r="BA387" s="11">
        <v>3.8453271</v>
      </c>
      <c r="BB387" s="11">
        <v>3.8587088</v>
      </c>
      <c r="BC387" s="11">
        <v>3.8721532000000001</v>
      </c>
      <c r="BD387" s="11">
        <v>3.8856565000000001</v>
      </c>
      <c r="BE387" s="11">
        <v>3.8992154999999999</v>
      </c>
      <c r="BF387" s="11">
        <v>3.9128259000000001</v>
      </c>
      <c r="BG387" s="11">
        <v>3.9264842</v>
      </c>
      <c r="BH387" s="11">
        <v>3.9401869999999999</v>
      </c>
      <c r="BI387" s="11">
        <v>3.9539301999999998</v>
      </c>
      <c r="BJ387" s="11">
        <v>3.9677102</v>
      </c>
      <c r="BK387" s="11">
        <v>3.9815235000000002</v>
      </c>
      <c r="BL387" s="11">
        <v>3.9953661</v>
      </c>
      <c r="BM387" s="11">
        <v>4.0788301999999996</v>
      </c>
      <c r="BN387" s="11">
        <v>4.1624071999999996</v>
      </c>
    </row>
    <row r="388" spans="1:66" x14ac:dyDescent="0.25">
      <c r="A388" s="5">
        <f t="shared" si="5"/>
        <v>45824</v>
      </c>
      <c r="B388" t="s">
        <v>1211</v>
      </c>
      <c r="C388" s="3">
        <v>4.25</v>
      </c>
      <c r="D388" s="3">
        <v>4.2148000000000003</v>
      </c>
      <c r="E388" s="11">
        <v>4.1779107</v>
      </c>
      <c r="F388" s="11">
        <v>4.0869977999999998</v>
      </c>
      <c r="G388" s="11">
        <v>3.9994982000000001</v>
      </c>
      <c r="H388" s="11">
        <v>3.9178565999999999</v>
      </c>
      <c r="I388" s="11">
        <v>3.8398661000000001</v>
      </c>
      <c r="J388" s="11">
        <v>3.7663362</v>
      </c>
      <c r="K388" s="11">
        <v>3.7007401999999998</v>
      </c>
      <c r="L388" s="11">
        <v>3.6460610999999998</v>
      </c>
      <c r="M388" s="11">
        <v>3.6038736</v>
      </c>
      <c r="N388" s="11">
        <v>3.5735969999999999</v>
      </c>
      <c r="O388" s="11">
        <v>3.5539157000000001</v>
      </c>
      <c r="P388" s="11">
        <v>3.5425672000000001</v>
      </c>
      <c r="Q388" s="11">
        <v>3.5362092000000001</v>
      </c>
      <c r="R388" s="11">
        <v>3.5334949</v>
      </c>
      <c r="S388" s="11">
        <v>3.5336869000000002</v>
      </c>
      <c r="T388" s="11">
        <v>3.5360477000000001</v>
      </c>
      <c r="U388" s="11">
        <v>3.5398399</v>
      </c>
      <c r="V388" s="11">
        <v>3.5443259</v>
      </c>
      <c r="W388" s="11">
        <v>3.5488960999999999</v>
      </c>
      <c r="X388" s="11">
        <v>3.5534783000000001</v>
      </c>
      <c r="Y388" s="11">
        <v>3.5581410999999998</v>
      </c>
      <c r="Z388" s="11">
        <v>3.5629534</v>
      </c>
      <c r="AA388" s="11">
        <v>3.567984</v>
      </c>
      <c r="AB388" s="11">
        <v>3.5733016000000002</v>
      </c>
      <c r="AC388" s="11">
        <v>3.5789621</v>
      </c>
      <c r="AD388" s="11">
        <v>3.5849703000000002</v>
      </c>
      <c r="AE388" s="11">
        <v>3.5913175000000002</v>
      </c>
      <c r="AF388" s="11">
        <v>3.5979956</v>
      </c>
      <c r="AG388" s="11">
        <v>3.6049962999999998</v>
      </c>
      <c r="AH388" s="11">
        <v>3.6123110999999999</v>
      </c>
      <c r="AI388" s="11">
        <v>3.6199319000000001</v>
      </c>
      <c r="AJ388" s="11">
        <v>3.6278502000000001</v>
      </c>
      <c r="AK388" s="11">
        <v>3.6360578000000001</v>
      </c>
      <c r="AL388" s="11">
        <v>3.6445463</v>
      </c>
      <c r="AM388" s="11">
        <v>3.6533074000000001</v>
      </c>
      <c r="AN388" s="11">
        <v>3.6623328000000002</v>
      </c>
      <c r="AO388" s="11">
        <v>3.6716152000000002</v>
      </c>
      <c r="AP388" s="11">
        <v>3.6811524000000002</v>
      </c>
      <c r="AQ388" s="11">
        <v>3.6909432999999998</v>
      </c>
      <c r="AR388" s="11">
        <v>3.7009867999999999</v>
      </c>
      <c r="AS388" s="11">
        <v>3.7112821</v>
      </c>
      <c r="AT388" s="11">
        <v>3.7218279999999999</v>
      </c>
      <c r="AU388" s="11">
        <v>3.7326236000000002</v>
      </c>
      <c r="AV388" s="11">
        <v>3.7436679000000002</v>
      </c>
      <c r="AW388" s="11">
        <v>3.7549597000000001</v>
      </c>
      <c r="AX388" s="11">
        <v>3.7664982</v>
      </c>
      <c r="AY388" s="11">
        <v>3.7782825</v>
      </c>
      <c r="AZ388" s="11">
        <v>3.7903112000000001</v>
      </c>
      <c r="BA388" s="11">
        <v>3.8025826999999999</v>
      </c>
      <c r="BB388" s="11">
        <v>3.8150905000000002</v>
      </c>
      <c r="BC388" s="11">
        <v>3.8278265</v>
      </c>
      <c r="BD388" s="11">
        <v>3.8407825999999998</v>
      </c>
      <c r="BE388" s="11">
        <v>3.8539509000000001</v>
      </c>
      <c r="BF388" s="11">
        <v>3.8673231000000001</v>
      </c>
      <c r="BG388" s="11">
        <v>3.8808913</v>
      </c>
      <c r="BH388" s="11">
        <v>3.8946477000000002</v>
      </c>
      <c r="BI388" s="11">
        <v>3.9085838000000002</v>
      </c>
      <c r="BJ388" s="11">
        <v>3.9226917000000001</v>
      </c>
      <c r="BK388" s="11">
        <v>3.9369635999999999</v>
      </c>
      <c r="BL388" s="11">
        <v>3.9513910000000001</v>
      </c>
      <c r="BM388" s="11">
        <v>4.0405698000000001</v>
      </c>
      <c r="BN388" s="11">
        <v>4.1320629000000002</v>
      </c>
    </row>
    <row r="389" spans="1:66" x14ac:dyDescent="0.25">
      <c r="A389" s="5">
        <f t="shared" si="5"/>
        <v>45825</v>
      </c>
      <c r="B389" t="s">
        <v>1212</v>
      </c>
      <c r="C389" s="3">
        <v>4.25</v>
      </c>
      <c r="D389" s="3">
        <v>4.2160000000000002</v>
      </c>
      <c r="E389" s="11">
        <v>4.1786526000000004</v>
      </c>
      <c r="F389" s="11">
        <v>4.0860094</v>
      </c>
      <c r="G389" s="11">
        <v>3.9975869999999998</v>
      </c>
      <c r="H389" s="11">
        <v>3.9153482999999998</v>
      </c>
      <c r="I389" s="11">
        <v>3.8366853999999999</v>
      </c>
      <c r="J389" s="11">
        <v>3.7623213999999998</v>
      </c>
      <c r="K389" s="11">
        <v>3.6959409999999999</v>
      </c>
      <c r="L389" s="11">
        <v>3.6405115000000001</v>
      </c>
      <c r="M389" s="11">
        <v>3.5976984000000001</v>
      </c>
      <c r="N389" s="11">
        <v>3.5668166000000001</v>
      </c>
      <c r="O389" s="11">
        <v>3.5465325000000001</v>
      </c>
      <c r="P389" s="11">
        <v>3.5346774000000001</v>
      </c>
      <c r="Q389" s="11">
        <v>3.5279943</v>
      </c>
      <c r="R389" s="11">
        <v>3.5251288999999999</v>
      </c>
      <c r="S389" s="11">
        <v>3.5253033999999999</v>
      </c>
      <c r="T389" s="11">
        <v>3.5277398999999998</v>
      </c>
      <c r="U389" s="11">
        <v>3.5316605999999999</v>
      </c>
      <c r="V389" s="11">
        <v>3.5362874999999998</v>
      </c>
      <c r="W389" s="11">
        <v>3.5409763000000001</v>
      </c>
      <c r="X389" s="11">
        <v>3.5456439</v>
      </c>
      <c r="Y389" s="11">
        <v>3.5503545999999999</v>
      </c>
      <c r="Z389" s="11">
        <v>3.5551727999999998</v>
      </c>
      <c r="AA389" s="11">
        <v>3.5601628999999999</v>
      </c>
      <c r="AB389" s="11">
        <v>3.5653890000000001</v>
      </c>
      <c r="AC389" s="11">
        <v>3.5709059000000001</v>
      </c>
      <c r="AD389" s="11">
        <v>3.5767297999999998</v>
      </c>
      <c r="AE389" s="11">
        <v>3.5828671000000001</v>
      </c>
      <c r="AF389" s="11">
        <v>3.5893245999999999</v>
      </c>
      <c r="AG389" s="11">
        <v>3.5961086999999998</v>
      </c>
      <c r="AH389" s="11">
        <v>3.6032259999999998</v>
      </c>
      <c r="AI389" s="11">
        <v>3.6106829999999999</v>
      </c>
      <c r="AJ389" s="11">
        <v>3.6184862999999998</v>
      </c>
      <c r="AK389" s="11">
        <v>3.6266424000000002</v>
      </c>
      <c r="AL389" s="11">
        <v>3.6351578999999998</v>
      </c>
      <c r="AM389" s="11">
        <v>3.6440394</v>
      </c>
      <c r="AN389" s="11">
        <v>3.6532933999999999</v>
      </c>
      <c r="AO389" s="11">
        <v>3.6629239</v>
      </c>
      <c r="AP389" s="11">
        <v>3.6729229000000001</v>
      </c>
      <c r="AQ389" s="11">
        <v>3.6832775</v>
      </c>
      <c r="AR389" s="11">
        <v>3.6939749000000002</v>
      </c>
      <c r="AS389" s="11">
        <v>3.7050029000000002</v>
      </c>
      <c r="AT389" s="11">
        <v>3.7163484000000002</v>
      </c>
      <c r="AU389" s="11">
        <v>3.7279988999999998</v>
      </c>
      <c r="AV389" s="11">
        <v>3.7399420000000001</v>
      </c>
      <c r="AW389" s="11">
        <v>3.7521646</v>
      </c>
      <c r="AX389" s="11">
        <v>3.7646543000000001</v>
      </c>
      <c r="AY389" s="11">
        <v>3.7773986000000002</v>
      </c>
      <c r="AZ389" s="11">
        <v>3.7903845</v>
      </c>
      <c r="BA389" s="11">
        <v>3.8035994</v>
      </c>
      <c r="BB389" s="11">
        <v>3.8170307000000001</v>
      </c>
      <c r="BC389" s="11">
        <v>3.8306646999999998</v>
      </c>
      <c r="BD389" s="11">
        <v>3.8444888000000002</v>
      </c>
      <c r="BE389" s="11">
        <v>3.8584898999999999</v>
      </c>
      <c r="BF389" s="11">
        <v>3.8726547</v>
      </c>
      <c r="BG389" s="11">
        <v>3.8869703000000002</v>
      </c>
      <c r="BH389" s="11">
        <v>3.9014237999999999</v>
      </c>
      <c r="BI389" s="11">
        <v>3.9160016999999998</v>
      </c>
      <c r="BJ389" s="11">
        <v>3.9306912999999999</v>
      </c>
      <c r="BK389" s="11">
        <v>3.9454794999999998</v>
      </c>
      <c r="BL389" s="11">
        <v>3.9603530999999998</v>
      </c>
      <c r="BM389" s="11">
        <v>4.0507571999999996</v>
      </c>
      <c r="BN389" s="11">
        <v>4.1415467000000001</v>
      </c>
    </row>
    <row r="390" spans="1:66" x14ac:dyDescent="0.25">
      <c r="A390" s="5">
        <f t="shared" si="5"/>
        <v>45826</v>
      </c>
      <c r="B390" t="s">
        <v>1213</v>
      </c>
      <c r="C390" s="3">
        <v>4.25</v>
      </c>
      <c r="D390" s="3">
        <v>4.2163000000000004</v>
      </c>
      <c r="E390" s="11">
        <v>4.1848213000000003</v>
      </c>
      <c r="F390" s="11">
        <v>4.0910457999999998</v>
      </c>
      <c r="G390" s="11">
        <v>4.0039239000000002</v>
      </c>
      <c r="H390" s="11">
        <v>3.9242946999999999</v>
      </c>
      <c r="I390" s="11">
        <v>3.8480192</v>
      </c>
      <c r="J390" s="11">
        <v>3.7749196</v>
      </c>
      <c r="K390" s="11">
        <v>3.7084627999999999</v>
      </c>
      <c r="L390" s="11">
        <v>3.6520317000000002</v>
      </c>
      <c r="M390" s="11">
        <v>3.6075789999999999</v>
      </c>
      <c r="N390" s="11">
        <v>3.5748259999999998</v>
      </c>
      <c r="O390" s="11">
        <v>3.5523305999999999</v>
      </c>
      <c r="P390" s="11">
        <v>3.5383078000000001</v>
      </c>
      <c r="Q390" s="11">
        <v>3.5295823</v>
      </c>
      <c r="R390" s="11">
        <v>3.5247780999999998</v>
      </c>
      <c r="S390" s="11">
        <v>3.5230917000000002</v>
      </c>
      <c r="T390" s="11">
        <v>3.5237194000000001</v>
      </c>
      <c r="U390" s="11">
        <v>3.5258577999999998</v>
      </c>
      <c r="V390" s="11">
        <v>3.5287033000000001</v>
      </c>
      <c r="W390" s="11">
        <v>3.5315918000000002</v>
      </c>
      <c r="X390" s="11">
        <v>3.5344460999999998</v>
      </c>
      <c r="Y390" s="11">
        <v>3.5373429999999999</v>
      </c>
      <c r="Z390" s="11">
        <v>3.5403590999999999</v>
      </c>
      <c r="AA390" s="11">
        <v>3.5435713999999998</v>
      </c>
      <c r="AB390" s="11">
        <v>3.5470562999999999</v>
      </c>
      <c r="AC390" s="11">
        <v>3.5508799999999998</v>
      </c>
      <c r="AD390" s="11">
        <v>3.5550649000000001</v>
      </c>
      <c r="AE390" s="11">
        <v>3.5596225000000001</v>
      </c>
      <c r="AF390" s="11">
        <v>3.5645644000000001</v>
      </c>
      <c r="AG390" s="11">
        <v>3.5699022999999999</v>
      </c>
      <c r="AH390" s="11">
        <v>3.5756477000000002</v>
      </c>
      <c r="AI390" s="11">
        <v>3.5818123000000002</v>
      </c>
      <c r="AJ390" s="11">
        <v>3.5884076</v>
      </c>
      <c r="AK390" s="11">
        <v>3.5954451999999999</v>
      </c>
      <c r="AL390" s="11">
        <v>3.6029368000000002</v>
      </c>
      <c r="AM390" s="11">
        <v>3.6108939000000002</v>
      </c>
      <c r="AN390" s="11">
        <v>3.6193281000000002</v>
      </c>
      <c r="AO390" s="11">
        <v>3.6282464000000001</v>
      </c>
      <c r="AP390" s="11">
        <v>3.6376331</v>
      </c>
      <c r="AQ390" s="11">
        <v>3.6474654000000002</v>
      </c>
      <c r="AR390" s="11">
        <v>3.6577207999999999</v>
      </c>
      <c r="AS390" s="11">
        <v>3.6683769000000002</v>
      </c>
      <c r="AT390" s="11">
        <v>3.6794107</v>
      </c>
      <c r="AU390" s="11">
        <v>3.6907998000000002</v>
      </c>
      <c r="AV390" s="11">
        <v>3.7025217000000001</v>
      </c>
      <c r="AW390" s="11">
        <v>3.7145533999999998</v>
      </c>
      <c r="AX390" s="11">
        <v>3.7268726000000001</v>
      </c>
      <c r="AY390" s="11">
        <v>3.7394566999999999</v>
      </c>
      <c r="AZ390" s="11">
        <v>3.7522828000000001</v>
      </c>
      <c r="BA390" s="11">
        <v>3.7653295999999998</v>
      </c>
      <c r="BB390" s="11">
        <v>3.7785804000000001</v>
      </c>
      <c r="BC390" s="11">
        <v>3.7920193000000002</v>
      </c>
      <c r="BD390" s="11">
        <v>3.8056310999999998</v>
      </c>
      <c r="BE390" s="11">
        <v>3.8194004000000001</v>
      </c>
      <c r="BF390" s="11">
        <v>3.8333113999999999</v>
      </c>
      <c r="BG390" s="11">
        <v>3.8473487999999998</v>
      </c>
      <c r="BH390" s="11">
        <v>3.8614972000000001</v>
      </c>
      <c r="BI390" s="11">
        <v>3.8757408999999998</v>
      </c>
      <c r="BJ390" s="11">
        <v>3.8900644999999998</v>
      </c>
      <c r="BK390" s="11">
        <v>3.9044527000000002</v>
      </c>
      <c r="BL390" s="11">
        <v>3.9188896</v>
      </c>
      <c r="BM390" s="11">
        <v>4.0059677000000002</v>
      </c>
      <c r="BN390" s="11">
        <v>4.0927008000000002</v>
      </c>
    </row>
    <row r="391" spans="1:66" x14ac:dyDescent="0.25">
      <c r="A391" s="5">
        <f t="shared" si="5"/>
        <v>45827</v>
      </c>
      <c r="B391" t="s">
        <v>1214</v>
      </c>
      <c r="C391" s="3">
        <v>4.25</v>
      </c>
      <c r="D391" s="3">
        <v>4.2168999999999999</v>
      </c>
      <c r="E391" s="11">
        <v>4.1866282000000004</v>
      </c>
      <c r="F391" s="11">
        <v>4.0853155000000001</v>
      </c>
      <c r="G391" s="11">
        <v>3.9940422999999998</v>
      </c>
      <c r="H391" s="11">
        <v>3.9123616999999999</v>
      </c>
      <c r="I391" s="11">
        <v>3.8360026</v>
      </c>
      <c r="J391" s="11">
        <v>3.7649583999999998</v>
      </c>
      <c r="K391" s="11">
        <v>3.7021367999999999</v>
      </c>
      <c r="L391" s="11">
        <v>3.6499898000000002</v>
      </c>
      <c r="M391" s="11">
        <v>3.6098067</v>
      </c>
      <c r="N391" s="11">
        <v>3.5810561999999999</v>
      </c>
      <c r="O391" s="11">
        <v>3.5623472</v>
      </c>
      <c r="P391" s="11">
        <v>3.5516055999999998</v>
      </c>
      <c r="Q391" s="11">
        <v>3.5454577</v>
      </c>
      <c r="R391" s="11">
        <v>3.5425254000000002</v>
      </c>
      <c r="S391" s="11">
        <v>3.5420410000000002</v>
      </c>
      <c r="T391" s="11">
        <v>3.5432362999999998</v>
      </c>
      <c r="U391" s="11">
        <v>3.5453435</v>
      </c>
      <c r="V391" s="11">
        <v>3.5475946</v>
      </c>
      <c r="W391" s="11">
        <v>3.5493527</v>
      </c>
      <c r="X391" s="11">
        <v>3.5506517</v>
      </c>
      <c r="Y391" s="11">
        <v>3.5517395999999999</v>
      </c>
      <c r="Z391" s="11">
        <v>3.5528648999999999</v>
      </c>
      <c r="AA391" s="11">
        <v>3.5542756999999998</v>
      </c>
      <c r="AB391" s="11">
        <v>3.5562203000000001</v>
      </c>
      <c r="AC391" s="11">
        <v>3.5589095999999998</v>
      </c>
      <c r="AD391" s="11">
        <v>3.5623718000000002</v>
      </c>
      <c r="AE391" s="11">
        <v>3.5665795999999999</v>
      </c>
      <c r="AF391" s="11">
        <v>3.5715055000000002</v>
      </c>
      <c r="AG391" s="11">
        <v>3.5771225000000002</v>
      </c>
      <c r="AH391" s="11">
        <v>3.5834030000000001</v>
      </c>
      <c r="AI391" s="11">
        <v>3.5903196999999998</v>
      </c>
      <c r="AJ391" s="11">
        <v>3.5978454000000002</v>
      </c>
      <c r="AK391" s="11">
        <v>3.6059527</v>
      </c>
      <c r="AL391" s="11">
        <v>3.6146142000000001</v>
      </c>
      <c r="AM391" s="11">
        <v>3.6238028</v>
      </c>
      <c r="AN391" s="11">
        <v>3.6334909</v>
      </c>
      <c r="AO391" s="11">
        <v>3.6436506999999998</v>
      </c>
      <c r="AP391" s="11">
        <v>3.6542515999999998</v>
      </c>
      <c r="AQ391" s="11">
        <v>3.6652618000000001</v>
      </c>
      <c r="AR391" s="11">
        <v>3.67665</v>
      </c>
      <c r="AS391" s="11">
        <v>3.6883849</v>
      </c>
      <c r="AT391" s="11">
        <v>3.7004347000000002</v>
      </c>
      <c r="AU391" s="11">
        <v>3.7127680999999999</v>
      </c>
      <c r="AV391" s="11">
        <v>3.7253536999999999</v>
      </c>
      <c r="AW391" s="11">
        <v>3.7381598999999999</v>
      </c>
      <c r="AX391" s="11">
        <v>3.7511551999999999</v>
      </c>
      <c r="AY391" s="11">
        <v>3.7643083000000002</v>
      </c>
      <c r="AZ391" s="11">
        <v>3.7775875999999999</v>
      </c>
      <c r="BA391" s="11">
        <v>3.7909655999999998</v>
      </c>
      <c r="BB391" s="11">
        <v>3.8044327</v>
      </c>
      <c r="BC391" s="11">
        <v>3.817984</v>
      </c>
      <c r="BD391" s="11">
        <v>3.8316146</v>
      </c>
      <c r="BE391" s="11">
        <v>3.8453198999999998</v>
      </c>
      <c r="BF391" s="11">
        <v>3.8590947</v>
      </c>
      <c r="BG391" s="11">
        <v>3.8729344999999999</v>
      </c>
      <c r="BH391" s="11">
        <v>3.8868344000000001</v>
      </c>
      <c r="BI391" s="11">
        <v>3.9007893999999999</v>
      </c>
      <c r="BJ391" s="11">
        <v>3.9147948000000001</v>
      </c>
      <c r="BK391" s="11">
        <v>3.9288458999999998</v>
      </c>
      <c r="BL391" s="11">
        <v>3.9429375000000002</v>
      </c>
      <c r="BM391" s="11">
        <v>4.0280711</v>
      </c>
      <c r="BN391" s="11">
        <v>4.1134456000000004</v>
      </c>
    </row>
    <row r="392" spans="1:66" x14ac:dyDescent="0.25">
      <c r="A392" s="5">
        <f t="shared" si="5"/>
        <v>45828</v>
      </c>
      <c r="B392" t="s">
        <v>1215</v>
      </c>
      <c r="C392" s="3">
        <v>4.25</v>
      </c>
      <c r="D392" s="3">
        <v>4.2164000000000001</v>
      </c>
      <c r="E392" s="11">
        <v>4.1838904000000001</v>
      </c>
      <c r="F392" s="11">
        <v>4.0793005000000004</v>
      </c>
      <c r="G392" s="11">
        <v>3.9866033999999999</v>
      </c>
      <c r="H392" s="11">
        <v>3.9049851000000002</v>
      </c>
      <c r="I392" s="11">
        <v>3.8299582999999999</v>
      </c>
      <c r="J392" s="11">
        <v>3.7611194000000001</v>
      </c>
      <c r="K392" s="11">
        <v>3.7002592999999999</v>
      </c>
      <c r="L392" s="11">
        <v>3.6490738999999999</v>
      </c>
      <c r="M392" s="11">
        <v>3.6081528</v>
      </c>
      <c r="N392" s="11">
        <v>3.5767351999999999</v>
      </c>
      <c r="O392" s="11">
        <v>3.5537906000000001</v>
      </c>
      <c r="P392" s="11">
        <v>3.5378162999999998</v>
      </c>
      <c r="Q392" s="11">
        <v>3.5268253999999999</v>
      </c>
      <c r="R392" s="11">
        <v>3.5198325000000001</v>
      </c>
      <c r="S392" s="11">
        <v>3.5162029000000001</v>
      </c>
      <c r="T392" s="11">
        <v>3.5153015999999999</v>
      </c>
      <c r="U392" s="11">
        <v>3.5164939999999998</v>
      </c>
      <c r="V392" s="11">
        <v>3.5191450999999998</v>
      </c>
      <c r="W392" s="11">
        <v>3.5227040000000001</v>
      </c>
      <c r="X392" s="11">
        <v>3.5270077</v>
      </c>
      <c r="Y392" s="11">
        <v>3.532006</v>
      </c>
      <c r="Z392" s="11">
        <v>3.5376485</v>
      </c>
      <c r="AA392" s="11">
        <v>3.543885</v>
      </c>
      <c r="AB392" s="11">
        <v>3.5506650999999998</v>
      </c>
      <c r="AC392" s="11">
        <v>3.5579415999999999</v>
      </c>
      <c r="AD392" s="11">
        <v>3.5656816</v>
      </c>
      <c r="AE392" s="11">
        <v>3.5738553999999998</v>
      </c>
      <c r="AF392" s="11">
        <v>3.5824338999999998</v>
      </c>
      <c r="AG392" s="11">
        <v>3.5913878000000001</v>
      </c>
      <c r="AH392" s="11">
        <v>3.6006874999999998</v>
      </c>
      <c r="AI392" s="11">
        <v>3.6103038999999999</v>
      </c>
      <c r="AJ392" s="11">
        <v>3.6202076999999999</v>
      </c>
      <c r="AK392" s="11">
        <v>3.6303694000000002</v>
      </c>
      <c r="AL392" s="11">
        <v>3.6407596999999998</v>
      </c>
      <c r="AM392" s="11">
        <v>3.6513494</v>
      </c>
      <c r="AN392" s="11">
        <v>3.6621090000000001</v>
      </c>
      <c r="AO392" s="11">
        <v>3.6730128999999998</v>
      </c>
      <c r="AP392" s="11">
        <v>3.6840522</v>
      </c>
      <c r="AQ392" s="11">
        <v>3.6952218000000001</v>
      </c>
      <c r="AR392" s="11">
        <v>3.7065174000000001</v>
      </c>
      <c r="AS392" s="11">
        <v>3.7179343999999999</v>
      </c>
      <c r="AT392" s="11">
        <v>3.7294678999999999</v>
      </c>
      <c r="AU392" s="11">
        <v>3.7411134000000001</v>
      </c>
      <c r="AV392" s="11">
        <v>3.7528663999999998</v>
      </c>
      <c r="AW392" s="11">
        <v>3.7647219000000001</v>
      </c>
      <c r="AX392" s="11">
        <v>3.7766755999999999</v>
      </c>
      <c r="AY392" s="11">
        <v>3.7887227999999999</v>
      </c>
      <c r="AZ392" s="11">
        <v>3.8008587</v>
      </c>
      <c r="BA392" s="11">
        <v>3.8130793999999999</v>
      </c>
      <c r="BB392" s="11">
        <v>3.8253838999999998</v>
      </c>
      <c r="BC392" s="11">
        <v>3.8377713</v>
      </c>
      <c r="BD392" s="11">
        <v>3.8502413999999998</v>
      </c>
      <c r="BE392" s="11">
        <v>3.8627940000000001</v>
      </c>
      <c r="BF392" s="11">
        <v>3.8754281000000002</v>
      </c>
      <c r="BG392" s="11">
        <v>3.8881437000000001</v>
      </c>
      <c r="BH392" s="11">
        <v>3.9009402999999998</v>
      </c>
      <c r="BI392" s="11">
        <v>3.9138172</v>
      </c>
      <c r="BJ392" s="11">
        <v>3.9267742000000001</v>
      </c>
      <c r="BK392" s="11">
        <v>3.9398108000000001</v>
      </c>
      <c r="BL392" s="11">
        <v>3.9529264999999998</v>
      </c>
      <c r="BM392" s="11">
        <v>4.0330959000000002</v>
      </c>
      <c r="BN392" s="11">
        <v>4.1150209000000002</v>
      </c>
    </row>
    <row r="393" spans="1:66" x14ac:dyDescent="0.25">
      <c r="A393" s="5">
        <f t="shared" si="5"/>
        <v>45831</v>
      </c>
      <c r="B393" t="s">
        <v>1216</v>
      </c>
      <c r="C393" s="3">
        <v>4.25</v>
      </c>
      <c r="D393" s="3">
        <v>4.2165999999999997</v>
      </c>
      <c r="E393" s="11">
        <v>4.1720623000000003</v>
      </c>
      <c r="F393" s="11">
        <v>4.0695538999999998</v>
      </c>
      <c r="G393" s="11">
        <v>3.9831591</v>
      </c>
      <c r="H393" s="11">
        <v>3.9047206999999999</v>
      </c>
      <c r="I393" s="11">
        <v>3.8276811999999998</v>
      </c>
      <c r="J393" s="11">
        <v>3.7539031999999999</v>
      </c>
      <c r="K393" s="11">
        <v>3.6878663</v>
      </c>
      <c r="L393" s="11">
        <v>3.6326049</v>
      </c>
      <c r="M393" s="11">
        <v>3.5894647000000002</v>
      </c>
      <c r="N393" s="11">
        <v>3.5577576</v>
      </c>
      <c r="O393" s="11">
        <v>3.5363454000000001</v>
      </c>
      <c r="P393" s="11">
        <v>3.5231732</v>
      </c>
      <c r="Q393" s="11">
        <v>3.5152473999999998</v>
      </c>
      <c r="R393" s="11">
        <v>3.5112751000000002</v>
      </c>
      <c r="S393" s="11">
        <v>3.5104907000000001</v>
      </c>
      <c r="T393" s="11">
        <v>3.5121286999999999</v>
      </c>
      <c r="U393" s="11">
        <v>3.5154234</v>
      </c>
      <c r="V393" s="11">
        <v>3.519609</v>
      </c>
      <c r="W393" s="11">
        <v>3.5240445</v>
      </c>
      <c r="X393" s="11">
        <v>3.5286118000000002</v>
      </c>
      <c r="Y393" s="11">
        <v>3.5333298000000002</v>
      </c>
      <c r="Z393" s="11">
        <v>3.5382177000000001</v>
      </c>
      <c r="AA393" s="11">
        <v>3.5432948999999998</v>
      </c>
      <c r="AB393" s="11">
        <v>3.5485802999999998</v>
      </c>
      <c r="AC393" s="11">
        <v>3.5540897999999999</v>
      </c>
      <c r="AD393" s="11">
        <v>3.5598260000000002</v>
      </c>
      <c r="AE393" s="11">
        <v>3.5657877999999998</v>
      </c>
      <c r="AF393" s="11">
        <v>3.5719744000000002</v>
      </c>
      <c r="AG393" s="11">
        <v>3.5783851000000002</v>
      </c>
      <c r="AH393" s="11">
        <v>3.5850187</v>
      </c>
      <c r="AI393" s="11">
        <v>3.5918744999999999</v>
      </c>
      <c r="AJ393" s="11">
        <v>3.5989517000000002</v>
      </c>
      <c r="AK393" s="11">
        <v>3.6062493</v>
      </c>
      <c r="AL393" s="11">
        <v>3.6137663999999998</v>
      </c>
      <c r="AM393" s="11">
        <v>3.6215023</v>
      </c>
      <c r="AN393" s="11">
        <v>3.6294558000000001</v>
      </c>
      <c r="AO393" s="11">
        <v>3.6376276000000001</v>
      </c>
      <c r="AP393" s="11">
        <v>3.6460233</v>
      </c>
      <c r="AQ393" s="11">
        <v>3.6546501999999998</v>
      </c>
      <c r="AR393" s="11">
        <v>3.6635156000000002</v>
      </c>
      <c r="AS393" s="11">
        <v>3.6726269</v>
      </c>
      <c r="AT393" s="11">
        <v>3.6819912000000001</v>
      </c>
      <c r="AU393" s="11">
        <v>3.6916159</v>
      </c>
      <c r="AV393" s="11">
        <v>3.7015085000000001</v>
      </c>
      <c r="AW393" s="11">
        <v>3.7116758000000001</v>
      </c>
      <c r="AX393" s="11">
        <v>3.7221255000000002</v>
      </c>
      <c r="AY393" s="11">
        <v>3.7328648000000002</v>
      </c>
      <c r="AZ393" s="11">
        <v>3.7439008999999999</v>
      </c>
      <c r="BA393" s="11">
        <v>3.755239</v>
      </c>
      <c r="BB393" s="11">
        <v>3.7668729000000001</v>
      </c>
      <c r="BC393" s="11">
        <v>3.7787921</v>
      </c>
      <c r="BD393" s="11">
        <v>3.7909866000000001</v>
      </c>
      <c r="BE393" s="11">
        <v>3.8034463000000001</v>
      </c>
      <c r="BF393" s="11">
        <v>3.8161607000000002</v>
      </c>
      <c r="BG393" s="11">
        <v>3.8291198</v>
      </c>
      <c r="BH393" s="11">
        <v>3.8423134000000001</v>
      </c>
      <c r="BI393" s="11">
        <v>3.8557310999999999</v>
      </c>
      <c r="BJ393" s="11">
        <v>3.8693629</v>
      </c>
      <c r="BK393" s="11">
        <v>3.8831986999999999</v>
      </c>
      <c r="BL393" s="11">
        <v>3.8972278999999999</v>
      </c>
      <c r="BM393" s="11">
        <v>3.9846609000000002</v>
      </c>
      <c r="BN393" s="11">
        <v>4.0750371000000003</v>
      </c>
    </row>
    <row r="394" spans="1:66" x14ac:dyDescent="0.25">
      <c r="A394" s="5">
        <f t="shared" si="5"/>
        <v>45832</v>
      </c>
      <c r="B394" t="s">
        <v>1217</v>
      </c>
      <c r="C394" s="3">
        <v>4.25</v>
      </c>
      <c r="D394" s="3">
        <v>4.2169999999999996</v>
      </c>
      <c r="E394" s="11">
        <v>4.1689951000000001</v>
      </c>
      <c r="F394" s="11">
        <v>4.0580673999999997</v>
      </c>
      <c r="G394" s="11">
        <v>3.9645266000000001</v>
      </c>
      <c r="H394" s="11">
        <v>3.8807242</v>
      </c>
      <c r="I394" s="11">
        <v>3.8003034000000002</v>
      </c>
      <c r="J394" s="11">
        <v>3.7239352999999999</v>
      </c>
      <c r="K394" s="11">
        <v>3.6552058000000001</v>
      </c>
      <c r="L394" s="11">
        <v>3.5972860999999998</v>
      </c>
      <c r="M394" s="11">
        <v>3.5522999999999998</v>
      </c>
      <c r="N394" s="11">
        <v>3.5197972000000002</v>
      </c>
      <c r="O394" s="11">
        <v>3.4985366999999998</v>
      </c>
      <c r="P394" s="11">
        <v>3.4862829999999998</v>
      </c>
      <c r="Q394" s="11">
        <v>3.4795712000000001</v>
      </c>
      <c r="R394" s="11">
        <v>3.4769407999999999</v>
      </c>
      <c r="S394" s="11">
        <v>3.4775545000000001</v>
      </c>
      <c r="T394" s="11">
        <v>3.4805744000000001</v>
      </c>
      <c r="U394" s="11">
        <v>3.4851630999999998</v>
      </c>
      <c r="V394" s="11">
        <v>3.4904828000000001</v>
      </c>
      <c r="W394" s="11">
        <v>3.4958369</v>
      </c>
      <c r="X394" s="11">
        <v>3.5011212</v>
      </c>
      <c r="Y394" s="11">
        <v>3.5063868</v>
      </c>
      <c r="Z394" s="11">
        <v>3.5116849000000001</v>
      </c>
      <c r="AA394" s="11">
        <v>3.5170667999999998</v>
      </c>
      <c r="AB394" s="11">
        <v>3.5225835999999999</v>
      </c>
      <c r="AC394" s="11">
        <v>3.5282802000000002</v>
      </c>
      <c r="AD394" s="11">
        <v>3.5341754000000001</v>
      </c>
      <c r="AE394" s="11">
        <v>3.5402817</v>
      </c>
      <c r="AF394" s="11">
        <v>3.5466114000000002</v>
      </c>
      <c r="AG394" s="11">
        <v>3.5531769999999998</v>
      </c>
      <c r="AH394" s="11">
        <v>3.5599910000000001</v>
      </c>
      <c r="AI394" s="11">
        <v>3.5670655999999998</v>
      </c>
      <c r="AJ394" s="11">
        <v>3.5744134000000001</v>
      </c>
      <c r="AK394" s="11">
        <v>3.5820468000000001</v>
      </c>
      <c r="AL394" s="11">
        <v>3.5899781000000002</v>
      </c>
      <c r="AM394" s="11">
        <v>3.5982199000000001</v>
      </c>
      <c r="AN394" s="11">
        <v>3.6067844</v>
      </c>
      <c r="AO394" s="11">
        <v>3.6156820999999999</v>
      </c>
      <c r="AP394" s="11">
        <v>3.6249123999999999</v>
      </c>
      <c r="AQ394" s="11">
        <v>3.6344704999999999</v>
      </c>
      <c r="AR394" s="11">
        <v>3.6443522000000002</v>
      </c>
      <c r="AS394" s="11">
        <v>3.6545529999999999</v>
      </c>
      <c r="AT394" s="11">
        <v>3.6650684</v>
      </c>
      <c r="AU394" s="11">
        <v>3.6758937999999999</v>
      </c>
      <c r="AV394" s="11">
        <v>3.6870251000000001</v>
      </c>
      <c r="AW394" s="11">
        <v>3.6984575</v>
      </c>
      <c r="AX394" s="11">
        <v>3.7101866000000001</v>
      </c>
      <c r="AY394" s="11">
        <v>3.7222081999999999</v>
      </c>
      <c r="AZ394" s="11">
        <v>3.7345174999999999</v>
      </c>
      <c r="BA394" s="11">
        <v>3.7471087000000001</v>
      </c>
      <c r="BB394" s="11">
        <v>3.7599691000000002</v>
      </c>
      <c r="BC394" s="11">
        <v>3.7730834</v>
      </c>
      <c r="BD394" s="11">
        <v>3.7864366999999999</v>
      </c>
      <c r="BE394" s="11">
        <v>3.8000140999999998</v>
      </c>
      <c r="BF394" s="11">
        <v>3.8138003999999999</v>
      </c>
      <c r="BG394" s="11">
        <v>3.8277806000000001</v>
      </c>
      <c r="BH394" s="11">
        <v>3.8419398999999999</v>
      </c>
      <c r="BI394" s="11">
        <v>3.8562628999999999</v>
      </c>
      <c r="BJ394" s="11">
        <v>3.8707348000000001</v>
      </c>
      <c r="BK394" s="11">
        <v>3.8853407999999998</v>
      </c>
      <c r="BL394" s="11">
        <v>3.9000653999999999</v>
      </c>
      <c r="BM394" s="11">
        <v>3.9901217</v>
      </c>
      <c r="BN394" s="11">
        <v>4.0809981000000004</v>
      </c>
    </row>
    <row r="395" spans="1:66" x14ac:dyDescent="0.25">
      <c r="A395" s="5">
        <f t="shared" si="5"/>
        <v>45833</v>
      </c>
      <c r="B395" t="s">
        <v>1218</v>
      </c>
      <c r="C395" s="3">
        <v>4.25</v>
      </c>
      <c r="D395" s="3">
        <v>4.2172000000000001</v>
      </c>
      <c r="E395" s="11">
        <v>4.1667576000000004</v>
      </c>
      <c r="F395" s="11">
        <v>4.0520094999999996</v>
      </c>
      <c r="G395" s="11">
        <v>3.9549401999999998</v>
      </c>
      <c r="H395" s="11">
        <v>3.8671992999999998</v>
      </c>
      <c r="I395" s="11">
        <v>3.7832720000000002</v>
      </c>
      <c r="J395" s="11">
        <v>3.7042937999999999</v>
      </c>
      <c r="K395" s="11">
        <v>3.6328279000000001</v>
      </c>
      <c r="L395" s="11">
        <v>3.5711526999999998</v>
      </c>
      <c r="M395" s="11">
        <v>3.5204176</v>
      </c>
      <c r="N395" s="11">
        <v>3.4803766999999999</v>
      </c>
      <c r="O395" s="11">
        <v>3.4503366999999998</v>
      </c>
      <c r="P395" s="11">
        <v>3.4295798</v>
      </c>
      <c r="Q395" s="11">
        <v>3.4169097000000002</v>
      </c>
      <c r="R395" s="11">
        <v>3.4110151000000002</v>
      </c>
      <c r="S395" s="11">
        <v>3.4105903999999998</v>
      </c>
      <c r="T395" s="11">
        <v>3.4143297000000001</v>
      </c>
      <c r="U395" s="11">
        <v>3.4209271999999999</v>
      </c>
      <c r="V395" s="11">
        <v>3.4290769999999999</v>
      </c>
      <c r="W395" s="11">
        <v>3.4376050999999999</v>
      </c>
      <c r="X395" s="11">
        <v>3.4461629999999999</v>
      </c>
      <c r="Y395" s="11">
        <v>3.4547211</v>
      </c>
      <c r="Z395" s="11">
        <v>3.4632507000000001</v>
      </c>
      <c r="AA395" s="11">
        <v>3.4717234000000001</v>
      </c>
      <c r="AB395" s="11">
        <v>3.4801101000000001</v>
      </c>
      <c r="AC395" s="11">
        <v>3.4883948999999999</v>
      </c>
      <c r="AD395" s="11">
        <v>3.4966115000000002</v>
      </c>
      <c r="AE395" s="11">
        <v>3.5048059</v>
      </c>
      <c r="AF395" s="11">
        <v>3.5130245000000002</v>
      </c>
      <c r="AG395" s="11">
        <v>3.5213136999999999</v>
      </c>
      <c r="AH395" s="11">
        <v>3.5297193</v>
      </c>
      <c r="AI395" s="11">
        <v>3.5382878</v>
      </c>
      <c r="AJ395" s="11">
        <v>3.5470655</v>
      </c>
      <c r="AK395" s="11">
        <v>3.5560984000000002</v>
      </c>
      <c r="AL395" s="11">
        <v>3.5654327000000001</v>
      </c>
      <c r="AM395" s="11">
        <v>3.5751149999999998</v>
      </c>
      <c r="AN395" s="11">
        <v>3.5851910999999999</v>
      </c>
      <c r="AO395" s="11">
        <v>3.5956977999999999</v>
      </c>
      <c r="AP395" s="11">
        <v>3.6066254999999998</v>
      </c>
      <c r="AQ395" s="11">
        <v>3.61795</v>
      </c>
      <c r="AR395" s="11">
        <v>3.6296474000000001</v>
      </c>
      <c r="AS395" s="11">
        <v>3.6416938999999999</v>
      </c>
      <c r="AT395" s="11">
        <v>3.6540653000000001</v>
      </c>
      <c r="AU395" s="11">
        <v>3.6667377999999999</v>
      </c>
      <c r="AV395" s="11">
        <v>3.6796875999999998</v>
      </c>
      <c r="AW395" s="11">
        <v>3.6928904</v>
      </c>
      <c r="AX395" s="11">
        <v>3.7063223999999999</v>
      </c>
      <c r="AY395" s="11">
        <v>3.7199597999999998</v>
      </c>
      <c r="AZ395" s="11">
        <v>3.7337783</v>
      </c>
      <c r="BA395" s="11">
        <v>3.7477559999999999</v>
      </c>
      <c r="BB395" s="11">
        <v>3.761879</v>
      </c>
      <c r="BC395" s="11">
        <v>3.776135</v>
      </c>
      <c r="BD395" s="11">
        <v>3.7905123000000001</v>
      </c>
      <c r="BE395" s="11">
        <v>3.8049993999999998</v>
      </c>
      <c r="BF395" s="11">
        <v>3.8195838000000002</v>
      </c>
      <c r="BG395" s="11">
        <v>3.8342540000000001</v>
      </c>
      <c r="BH395" s="11">
        <v>3.8489982</v>
      </c>
      <c r="BI395" s="11">
        <v>3.8638043</v>
      </c>
      <c r="BJ395" s="11">
        <v>3.8786605000000001</v>
      </c>
      <c r="BK395" s="11">
        <v>3.8935552000000002</v>
      </c>
      <c r="BL395" s="11">
        <v>3.9084759999999998</v>
      </c>
      <c r="BM395" s="11">
        <v>3.9980989999999998</v>
      </c>
      <c r="BN395" s="11">
        <v>4.0869397000000003</v>
      </c>
    </row>
    <row r="396" spans="1:66" x14ac:dyDescent="0.25">
      <c r="A396" s="5">
        <f t="shared" si="5"/>
        <v>45834</v>
      </c>
      <c r="B396" t="s">
        <v>1219</v>
      </c>
      <c r="C396" s="3">
        <v>4.25</v>
      </c>
      <c r="D396" s="3">
        <v>4.2169999999999996</v>
      </c>
      <c r="E396" s="11">
        <v>4.1662281999999999</v>
      </c>
      <c r="F396" s="11">
        <v>4.0495542000000002</v>
      </c>
      <c r="G396" s="11">
        <v>3.9544114000000001</v>
      </c>
      <c r="H396" s="11">
        <v>3.8685534000000001</v>
      </c>
      <c r="I396" s="11">
        <v>3.7839388999999999</v>
      </c>
      <c r="J396" s="11">
        <v>3.7016189000000002</v>
      </c>
      <c r="K396" s="11">
        <v>3.6250781000000001</v>
      </c>
      <c r="L396" s="11">
        <v>3.5579611999999998</v>
      </c>
      <c r="M396" s="11">
        <v>3.5023586999999998</v>
      </c>
      <c r="N396" s="11">
        <v>3.4583628000000002</v>
      </c>
      <c r="O396" s="11">
        <v>3.4253889000000002</v>
      </c>
      <c r="P396" s="11">
        <v>3.4022823999999998</v>
      </c>
      <c r="Q396" s="11">
        <v>3.3871920000000002</v>
      </c>
      <c r="R396" s="11">
        <v>3.378692</v>
      </c>
      <c r="S396" s="11">
        <v>3.3755079000000001</v>
      </c>
      <c r="T396" s="11">
        <v>3.3763649999999998</v>
      </c>
      <c r="U396" s="11">
        <v>3.3799888999999999</v>
      </c>
      <c r="V396" s="11">
        <v>3.3851046999999999</v>
      </c>
      <c r="W396" s="11">
        <v>3.3905930999999998</v>
      </c>
      <c r="X396" s="11">
        <v>3.3962127</v>
      </c>
      <c r="Y396" s="11">
        <v>3.4020307999999999</v>
      </c>
      <c r="Z396" s="11">
        <v>3.4081153999999998</v>
      </c>
      <c r="AA396" s="11">
        <v>3.4145344</v>
      </c>
      <c r="AB396" s="11">
        <v>3.4213553999999999</v>
      </c>
      <c r="AC396" s="11">
        <v>3.4286365999999999</v>
      </c>
      <c r="AD396" s="11">
        <v>3.4363893999999999</v>
      </c>
      <c r="AE396" s="11">
        <v>3.4446104000000002</v>
      </c>
      <c r="AF396" s="11">
        <v>3.4532967000000001</v>
      </c>
      <c r="AG396" s="11">
        <v>3.4624451000000001</v>
      </c>
      <c r="AH396" s="11">
        <v>3.4720523999999999</v>
      </c>
      <c r="AI396" s="11">
        <v>3.4821154999999999</v>
      </c>
      <c r="AJ396" s="11">
        <v>3.4926314000000001</v>
      </c>
      <c r="AK396" s="11">
        <v>3.5035968999999998</v>
      </c>
      <c r="AL396" s="11">
        <v>3.5150087999999999</v>
      </c>
      <c r="AM396" s="11">
        <v>3.5268641000000001</v>
      </c>
      <c r="AN396" s="11">
        <v>3.5391596000000001</v>
      </c>
      <c r="AO396" s="11">
        <v>3.5518879000000001</v>
      </c>
      <c r="AP396" s="11">
        <v>3.5650233</v>
      </c>
      <c r="AQ396" s="11">
        <v>3.5785341000000002</v>
      </c>
      <c r="AR396" s="11">
        <v>3.5923894000000001</v>
      </c>
      <c r="AS396" s="11">
        <v>3.6065583000000001</v>
      </c>
      <c r="AT396" s="11">
        <v>3.6210091000000002</v>
      </c>
      <c r="AU396" s="11">
        <v>3.6357108999999999</v>
      </c>
      <c r="AV396" s="11">
        <v>3.6506325999999998</v>
      </c>
      <c r="AW396" s="11">
        <v>3.6657429000000001</v>
      </c>
      <c r="AX396" s="11">
        <v>3.6810105000000002</v>
      </c>
      <c r="AY396" s="11">
        <v>3.6964046000000002</v>
      </c>
      <c r="AZ396" s="11">
        <v>3.7118937000000001</v>
      </c>
      <c r="BA396" s="11">
        <v>3.7274503999999999</v>
      </c>
      <c r="BB396" s="11">
        <v>3.7430640999999998</v>
      </c>
      <c r="BC396" s="11">
        <v>3.7587282000000002</v>
      </c>
      <c r="BD396" s="11">
        <v>3.7744366</v>
      </c>
      <c r="BE396" s="11">
        <v>3.7901831000000001</v>
      </c>
      <c r="BF396" s="11">
        <v>3.8059612</v>
      </c>
      <c r="BG396" s="11">
        <v>3.8217647000000001</v>
      </c>
      <c r="BH396" s="11">
        <v>3.8375875000000002</v>
      </c>
      <c r="BI396" s="11">
        <v>3.8534229999999998</v>
      </c>
      <c r="BJ396" s="11">
        <v>3.8692650999999998</v>
      </c>
      <c r="BK396" s="11">
        <v>3.8851076999999998</v>
      </c>
      <c r="BL396" s="11">
        <v>3.9009440999999998</v>
      </c>
      <c r="BM396" s="11">
        <v>3.9955516000000002</v>
      </c>
      <c r="BN396" s="11">
        <v>4.0887596000000004</v>
      </c>
    </row>
    <row r="397" spans="1:66" x14ac:dyDescent="0.25">
      <c r="A397" s="5">
        <f t="shared" si="5"/>
        <v>45835</v>
      </c>
      <c r="B397" t="s">
        <v>1220</v>
      </c>
      <c r="C397" s="3">
        <v>4.25</v>
      </c>
      <c r="D397" s="3">
        <v>4.2172000000000001</v>
      </c>
      <c r="E397" s="11">
        <v>4.1625731000000004</v>
      </c>
      <c r="F397" s="11">
        <v>4.0467215999999997</v>
      </c>
      <c r="G397" s="11">
        <v>3.9535127000000001</v>
      </c>
      <c r="H397" s="11">
        <v>3.8700491000000001</v>
      </c>
      <c r="I397" s="11">
        <v>3.7878517999999999</v>
      </c>
      <c r="J397" s="11">
        <v>3.7077178000000002</v>
      </c>
      <c r="K397" s="11">
        <v>3.6331437000000002</v>
      </c>
      <c r="L397" s="11">
        <v>3.5677587000000002</v>
      </c>
      <c r="M397" s="11">
        <v>3.5137567000000001</v>
      </c>
      <c r="N397" s="11">
        <v>3.4711590999999999</v>
      </c>
      <c r="O397" s="11">
        <v>3.4393486000000002</v>
      </c>
      <c r="P397" s="11">
        <v>3.4168349999999998</v>
      </c>
      <c r="Q397" s="11">
        <v>3.4011757</v>
      </c>
      <c r="R397" s="11">
        <v>3.3910434</v>
      </c>
      <c r="S397" s="11">
        <v>3.3855284999999999</v>
      </c>
      <c r="T397" s="11">
        <v>3.3837212000000001</v>
      </c>
      <c r="U397" s="11">
        <v>3.3847117999999998</v>
      </c>
      <c r="V397" s="11">
        <v>3.3875904000000001</v>
      </c>
      <c r="W397" s="11">
        <v>3.3915616000000002</v>
      </c>
      <c r="X397" s="11">
        <v>3.3964154</v>
      </c>
      <c r="Y397" s="11">
        <v>3.4021284999999999</v>
      </c>
      <c r="Z397" s="11">
        <v>3.4086780000000001</v>
      </c>
      <c r="AA397" s="11">
        <v>3.4160408000000002</v>
      </c>
      <c r="AB397" s="11">
        <v>3.4241937999999998</v>
      </c>
      <c r="AC397" s="11">
        <v>3.4331108000000001</v>
      </c>
      <c r="AD397" s="11">
        <v>3.4427512999999998</v>
      </c>
      <c r="AE397" s="11">
        <v>3.453071</v>
      </c>
      <c r="AF397" s="11">
        <v>3.4640254000000001</v>
      </c>
      <c r="AG397" s="11">
        <v>3.4755704999999999</v>
      </c>
      <c r="AH397" s="11">
        <v>3.4876615000000002</v>
      </c>
      <c r="AI397" s="11">
        <v>3.5002542999999999</v>
      </c>
      <c r="AJ397" s="11">
        <v>3.5133046999999999</v>
      </c>
      <c r="AK397" s="11">
        <v>3.5267680000000001</v>
      </c>
      <c r="AL397" s="11">
        <v>3.5406</v>
      </c>
      <c r="AM397" s="11">
        <v>3.5547564999999999</v>
      </c>
      <c r="AN397" s="11">
        <v>3.5691928000000002</v>
      </c>
      <c r="AO397" s="11">
        <v>3.5838684999999999</v>
      </c>
      <c r="AP397" s="11">
        <v>3.5987588000000001</v>
      </c>
      <c r="AQ397" s="11">
        <v>3.6138430000000001</v>
      </c>
      <c r="AR397" s="11">
        <v>3.6291009999999999</v>
      </c>
      <c r="AS397" s="11">
        <v>3.6445126000000001</v>
      </c>
      <c r="AT397" s="11">
        <v>3.6600570000000001</v>
      </c>
      <c r="AU397" s="11">
        <v>3.6757141</v>
      </c>
      <c r="AV397" s="11">
        <v>3.6914636999999999</v>
      </c>
      <c r="AW397" s="11">
        <v>3.7072851</v>
      </c>
      <c r="AX397" s="11">
        <v>3.7231580000000002</v>
      </c>
      <c r="AY397" s="11">
        <v>3.7390623000000001</v>
      </c>
      <c r="AZ397" s="11">
        <v>3.7549771999999999</v>
      </c>
      <c r="BA397" s="11">
        <v>3.7708854999999999</v>
      </c>
      <c r="BB397" s="11">
        <v>3.7867826</v>
      </c>
      <c r="BC397" s="11">
        <v>3.8026667999999999</v>
      </c>
      <c r="BD397" s="11">
        <v>3.8185370000000001</v>
      </c>
      <c r="BE397" s="11">
        <v>3.8343923000000002</v>
      </c>
      <c r="BF397" s="11">
        <v>3.850231</v>
      </c>
      <c r="BG397" s="11">
        <v>3.8660519</v>
      </c>
      <c r="BH397" s="11">
        <v>3.8818541</v>
      </c>
      <c r="BI397" s="11">
        <v>3.8976358000000002</v>
      </c>
      <c r="BJ397" s="11">
        <v>3.9133960999999999</v>
      </c>
      <c r="BK397" s="11">
        <v>3.9291337999999998</v>
      </c>
      <c r="BL397" s="11">
        <v>3.9448474</v>
      </c>
      <c r="BM397" s="11">
        <v>4.0385043999999999</v>
      </c>
      <c r="BN397" s="11">
        <v>4.1306748999999998</v>
      </c>
    </row>
    <row r="398" spans="1:66" x14ac:dyDescent="0.25">
      <c r="A398" s="5">
        <f t="shared" ref="A398:A461" si="6">+A393+7</f>
        <v>45838</v>
      </c>
      <c r="B398" t="s">
        <v>1221</v>
      </c>
      <c r="C398" s="3">
        <v>4.25</v>
      </c>
      <c r="D398" s="3">
        <v>4.2171000000000003</v>
      </c>
      <c r="E398" s="11">
        <v>4.1553487999999996</v>
      </c>
      <c r="F398" s="11">
        <v>4.0308118000000004</v>
      </c>
      <c r="G398" s="11">
        <v>3.9331404000000001</v>
      </c>
      <c r="H398" s="11">
        <v>3.847359</v>
      </c>
      <c r="I398" s="11">
        <v>3.7624700999999998</v>
      </c>
      <c r="J398" s="11">
        <v>3.6794446000000001</v>
      </c>
      <c r="K398" s="11">
        <v>3.6029993</v>
      </c>
      <c r="L398" s="11">
        <v>3.537595</v>
      </c>
      <c r="M398" s="11">
        <v>3.4868423000000002</v>
      </c>
      <c r="N398" s="11">
        <v>3.4503306</v>
      </c>
      <c r="O398" s="11">
        <v>3.4267778</v>
      </c>
      <c r="P398" s="11">
        <v>3.4136123999999999</v>
      </c>
      <c r="Q398" s="11">
        <v>3.4070746999999999</v>
      </c>
      <c r="R398" s="11">
        <v>3.4054589000000002</v>
      </c>
      <c r="S398" s="11">
        <v>3.4076835999999999</v>
      </c>
      <c r="T398" s="11">
        <v>3.4126669999999999</v>
      </c>
      <c r="U398" s="11">
        <v>3.4193277000000002</v>
      </c>
      <c r="V398" s="11">
        <v>3.4265838</v>
      </c>
      <c r="W398" s="11">
        <v>3.4335296999999998</v>
      </c>
      <c r="X398" s="11">
        <v>3.4400757</v>
      </c>
      <c r="Y398" s="11">
        <v>3.4463682000000002</v>
      </c>
      <c r="Z398" s="11">
        <v>3.4525538999999998</v>
      </c>
      <c r="AA398" s="11">
        <v>3.4587794000000001</v>
      </c>
      <c r="AB398" s="11">
        <v>3.4651914000000001</v>
      </c>
      <c r="AC398" s="11">
        <v>3.4719118999999998</v>
      </c>
      <c r="AD398" s="11">
        <v>3.4789642000000001</v>
      </c>
      <c r="AE398" s="11">
        <v>3.4863472</v>
      </c>
      <c r="AF398" s="11">
        <v>3.4940595999999999</v>
      </c>
      <c r="AG398" s="11">
        <v>3.5021002999999999</v>
      </c>
      <c r="AH398" s="11">
        <v>3.5104679999999999</v>
      </c>
      <c r="AI398" s="11">
        <v>3.5191614000000002</v>
      </c>
      <c r="AJ398" s="11">
        <v>3.5281794999999998</v>
      </c>
      <c r="AK398" s="11">
        <v>3.5375209000000001</v>
      </c>
      <c r="AL398" s="11">
        <v>3.5471843999999999</v>
      </c>
      <c r="AM398" s="11">
        <v>3.557169</v>
      </c>
      <c r="AN398" s="11">
        <v>3.5674731999999998</v>
      </c>
      <c r="AO398" s="11">
        <v>3.5780949999999998</v>
      </c>
      <c r="AP398" s="11">
        <v>3.589029</v>
      </c>
      <c r="AQ398" s="11">
        <v>3.6002681000000001</v>
      </c>
      <c r="AR398" s="11">
        <v>3.6118058999999998</v>
      </c>
      <c r="AS398" s="11">
        <v>3.6236358000000002</v>
      </c>
      <c r="AT398" s="11">
        <v>3.6357507999999998</v>
      </c>
      <c r="AU398" s="11">
        <v>3.6481442999999998</v>
      </c>
      <c r="AV398" s="11">
        <v>3.6608098999999998</v>
      </c>
      <c r="AW398" s="11">
        <v>3.6737405999999999</v>
      </c>
      <c r="AX398" s="11">
        <v>3.6869296999999999</v>
      </c>
      <c r="AY398" s="11">
        <v>3.7003708999999998</v>
      </c>
      <c r="AZ398" s="11">
        <v>3.7140569999999999</v>
      </c>
      <c r="BA398" s="11">
        <v>3.7279813000000002</v>
      </c>
      <c r="BB398" s="11">
        <v>3.7421346999999998</v>
      </c>
      <c r="BC398" s="11">
        <v>3.7565073999999998</v>
      </c>
      <c r="BD398" s="11">
        <v>3.7710897000000001</v>
      </c>
      <c r="BE398" s="11">
        <v>3.7858721000000002</v>
      </c>
      <c r="BF398" s="11">
        <v>3.8008446999999999</v>
      </c>
      <c r="BG398" s="11">
        <v>3.8159977999999999</v>
      </c>
      <c r="BH398" s="11">
        <v>3.8313218999999998</v>
      </c>
      <c r="BI398" s="11">
        <v>3.8468070000000001</v>
      </c>
      <c r="BJ398" s="11">
        <v>3.8624434999999999</v>
      </c>
      <c r="BK398" s="11">
        <v>3.8782220999999999</v>
      </c>
      <c r="BL398" s="11">
        <v>3.8941324000000002</v>
      </c>
      <c r="BM398" s="11">
        <v>3.9916532</v>
      </c>
      <c r="BN398" s="11">
        <v>4.0904294999999999</v>
      </c>
    </row>
    <row r="399" spans="1:66" x14ac:dyDescent="0.25">
      <c r="A399" s="5">
        <f t="shared" si="6"/>
        <v>45839</v>
      </c>
      <c r="B399" t="s">
        <v>1222</v>
      </c>
      <c r="C399" s="3">
        <v>4.25</v>
      </c>
      <c r="D399" s="3">
        <v>4.2176</v>
      </c>
      <c r="E399" s="11">
        <v>4.1494093000000003</v>
      </c>
      <c r="F399" s="11">
        <v>4.0224064000000004</v>
      </c>
      <c r="G399" s="11">
        <v>3.9261775000000001</v>
      </c>
      <c r="H399" s="11">
        <v>3.8415254999999999</v>
      </c>
      <c r="I399" s="11">
        <v>3.7588987999999999</v>
      </c>
      <c r="J399" s="11">
        <v>3.6801241999999998</v>
      </c>
      <c r="K399" s="11">
        <v>3.6087810999999999</v>
      </c>
      <c r="L399" s="11">
        <v>3.5480583999999999</v>
      </c>
      <c r="M399" s="11">
        <v>3.4999224999999998</v>
      </c>
      <c r="N399" s="11">
        <v>3.463854</v>
      </c>
      <c r="O399" s="11">
        <v>3.4389517000000001</v>
      </c>
      <c r="P399" s="11">
        <v>3.4232817</v>
      </c>
      <c r="Q399" s="11">
        <v>3.4139891000000002</v>
      </c>
      <c r="R399" s="11">
        <v>3.4095743999999999</v>
      </c>
      <c r="S399" s="11">
        <v>3.4089499000000001</v>
      </c>
      <c r="T399" s="11">
        <v>3.4110276000000002</v>
      </c>
      <c r="U399" s="11">
        <v>3.4147199000000001</v>
      </c>
      <c r="V399" s="11">
        <v>3.4189387999999998</v>
      </c>
      <c r="W399" s="11">
        <v>3.4227267000000001</v>
      </c>
      <c r="X399" s="11">
        <v>3.4259415</v>
      </c>
      <c r="Y399" s="11">
        <v>3.4287569000000002</v>
      </c>
      <c r="Z399" s="11">
        <v>3.4313470000000001</v>
      </c>
      <c r="AA399" s="11">
        <v>3.4338861999999999</v>
      </c>
      <c r="AB399" s="11">
        <v>3.4365486000000001</v>
      </c>
      <c r="AC399" s="11">
        <v>3.4394843000000002</v>
      </c>
      <c r="AD399" s="11">
        <v>3.4427468000000001</v>
      </c>
      <c r="AE399" s="11">
        <v>3.4463653000000001</v>
      </c>
      <c r="AF399" s="11">
        <v>3.4503691000000001</v>
      </c>
      <c r="AG399" s="11">
        <v>3.4547876</v>
      </c>
      <c r="AH399" s="11">
        <v>3.4596499000000001</v>
      </c>
      <c r="AI399" s="11">
        <v>3.4649854000000002</v>
      </c>
      <c r="AJ399" s="11">
        <v>3.4708234</v>
      </c>
      <c r="AK399" s="11">
        <v>3.4771931</v>
      </c>
      <c r="AL399" s="11">
        <v>3.4841239000000002</v>
      </c>
      <c r="AM399" s="11">
        <v>3.4916450000000001</v>
      </c>
      <c r="AN399" s="11">
        <v>3.4997856999999999</v>
      </c>
      <c r="AO399" s="11">
        <v>3.5085674999999998</v>
      </c>
      <c r="AP399" s="11">
        <v>3.5179705999999999</v>
      </c>
      <c r="AQ399" s="11">
        <v>3.5279606000000001</v>
      </c>
      <c r="AR399" s="11">
        <v>3.5385038</v>
      </c>
      <c r="AS399" s="11">
        <v>3.5495660999999998</v>
      </c>
      <c r="AT399" s="11">
        <v>3.5611134</v>
      </c>
      <c r="AU399" s="11">
        <v>3.5731117999999999</v>
      </c>
      <c r="AV399" s="11">
        <v>3.5855272999999999</v>
      </c>
      <c r="AW399" s="11">
        <v>3.5983258</v>
      </c>
      <c r="AX399" s="11">
        <v>3.6114731999999998</v>
      </c>
      <c r="AY399" s="11">
        <v>3.6249359000000001</v>
      </c>
      <c r="AZ399" s="11">
        <v>3.6386793000000002</v>
      </c>
      <c r="BA399" s="11">
        <v>3.6526721000000002</v>
      </c>
      <c r="BB399" s="11">
        <v>3.6668938999999998</v>
      </c>
      <c r="BC399" s="11">
        <v>3.6813273</v>
      </c>
      <c r="BD399" s="11">
        <v>3.6959553999999999</v>
      </c>
      <c r="BE399" s="11">
        <v>3.7107614999999998</v>
      </c>
      <c r="BF399" s="11">
        <v>3.7257281</v>
      </c>
      <c r="BG399" s="11">
        <v>3.7408383000000001</v>
      </c>
      <c r="BH399" s="11">
        <v>3.7560753999999998</v>
      </c>
      <c r="BI399" s="11">
        <v>3.7714219</v>
      </c>
      <c r="BJ399" s="11">
        <v>3.786861</v>
      </c>
      <c r="BK399" s="11">
        <v>3.8023756999999998</v>
      </c>
      <c r="BL399" s="11">
        <v>3.8179487999999999</v>
      </c>
      <c r="BM399" s="11">
        <v>3.9119651000000002</v>
      </c>
      <c r="BN399" s="11">
        <v>4.0056323999999996</v>
      </c>
    </row>
    <row r="400" spans="1:66" x14ac:dyDescent="0.25">
      <c r="A400" s="5">
        <f t="shared" si="6"/>
        <v>45840</v>
      </c>
      <c r="B400" t="s">
        <v>1223</v>
      </c>
      <c r="C400" s="3">
        <v>4.25</v>
      </c>
      <c r="D400" s="3">
        <v>4.2171000000000003</v>
      </c>
      <c r="E400" s="11">
        <v>4.1480031000000004</v>
      </c>
      <c r="F400" s="11">
        <v>4.0178782999999996</v>
      </c>
      <c r="G400" s="11">
        <v>3.9261729000000001</v>
      </c>
      <c r="H400" s="11">
        <v>3.8502480000000001</v>
      </c>
      <c r="I400" s="11">
        <v>3.7764568000000001</v>
      </c>
      <c r="J400" s="11">
        <v>3.705003</v>
      </c>
      <c r="K400" s="11">
        <v>3.6397084</v>
      </c>
      <c r="L400" s="11">
        <v>3.5846578</v>
      </c>
      <c r="M400" s="11">
        <v>3.5421914000000001</v>
      </c>
      <c r="N400" s="11">
        <v>3.5123028999999999</v>
      </c>
      <c r="O400" s="11">
        <v>3.4935508</v>
      </c>
      <c r="P400" s="11">
        <v>3.4840705000000001</v>
      </c>
      <c r="Q400" s="11">
        <v>3.4802095999999998</v>
      </c>
      <c r="R400" s="11">
        <v>3.4803232999999998</v>
      </c>
      <c r="S400" s="11">
        <v>3.4834391</v>
      </c>
      <c r="T400" s="11">
        <v>3.4885847999999999</v>
      </c>
      <c r="U400" s="11">
        <v>3.4947881999999999</v>
      </c>
      <c r="V400" s="11">
        <v>3.501077</v>
      </c>
      <c r="W400" s="11">
        <v>3.5066228000000002</v>
      </c>
      <c r="X400" s="11">
        <v>3.5114131999999998</v>
      </c>
      <c r="Y400" s="11">
        <v>3.5157224</v>
      </c>
      <c r="Z400" s="11">
        <v>3.5198250999999998</v>
      </c>
      <c r="AA400" s="11">
        <v>3.5239959000000001</v>
      </c>
      <c r="AB400" s="11">
        <v>3.5285093999999999</v>
      </c>
      <c r="AC400" s="11">
        <v>3.5335942999999999</v>
      </c>
      <c r="AD400" s="11">
        <v>3.5392956999999998</v>
      </c>
      <c r="AE400" s="11">
        <v>3.5456126000000001</v>
      </c>
      <c r="AF400" s="11">
        <v>3.5525440000000001</v>
      </c>
      <c r="AG400" s="11">
        <v>3.5600893</v>
      </c>
      <c r="AH400" s="11">
        <v>3.5682472999999999</v>
      </c>
      <c r="AI400" s="11">
        <v>3.5770171999999998</v>
      </c>
      <c r="AJ400" s="11">
        <v>3.5863982000000001</v>
      </c>
      <c r="AK400" s="11">
        <v>3.5963892</v>
      </c>
      <c r="AL400" s="11">
        <v>3.6069893</v>
      </c>
      <c r="AM400" s="11">
        <v>3.6181977999999999</v>
      </c>
      <c r="AN400" s="11">
        <v>3.6300135999999998</v>
      </c>
      <c r="AO400" s="11">
        <v>3.6424300000000001</v>
      </c>
      <c r="AP400" s="11">
        <v>3.6554117000000002</v>
      </c>
      <c r="AQ400" s="11">
        <v>3.6689143</v>
      </c>
      <c r="AR400" s="11">
        <v>3.6828938</v>
      </c>
      <c r="AS400" s="11">
        <v>3.6973061999999999</v>
      </c>
      <c r="AT400" s="11">
        <v>3.7121070999999999</v>
      </c>
      <c r="AU400" s="11">
        <v>3.7272525999999999</v>
      </c>
      <c r="AV400" s="11">
        <v>3.7426986000000002</v>
      </c>
      <c r="AW400" s="11">
        <v>3.7584005999999999</v>
      </c>
      <c r="AX400" s="11">
        <v>3.7743148</v>
      </c>
      <c r="AY400" s="11">
        <v>3.7903970999999999</v>
      </c>
      <c r="AZ400" s="11">
        <v>3.8066030999999998</v>
      </c>
      <c r="BA400" s="11">
        <v>3.8228939999999998</v>
      </c>
      <c r="BB400" s="11">
        <v>3.8392539000000001</v>
      </c>
      <c r="BC400" s="11">
        <v>3.8556724999999998</v>
      </c>
      <c r="BD400" s="11">
        <v>3.8721402</v>
      </c>
      <c r="BE400" s="11">
        <v>3.8886474</v>
      </c>
      <c r="BF400" s="11">
        <v>3.9051838999999999</v>
      </c>
      <c r="BG400" s="11">
        <v>3.9217401000000001</v>
      </c>
      <c r="BH400" s="11">
        <v>3.9383062</v>
      </c>
      <c r="BI400" s="11">
        <v>3.9548720999999998</v>
      </c>
      <c r="BJ400" s="11">
        <v>3.9714282999999999</v>
      </c>
      <c r="BK400" s="11">
        <v>3.9879649000000001</v>
      </c>
      <c r="BL400" s="11">
        <v>4.0044719000000004</v>
      </c>
      <c r="BM400" s="11">
        <v>4.1025863999999999</v>
      </c>
      <c r="BN400" s="11">
        <v>4.1986296000000003</v>
      </c>
    </row>
    <row r="401" spans="1:66" x14ac:dyDescent="0.25">
      <c r="A401" s="5">
        <f t="shared" si="6"/>
        <v>45841</v>
      </c>
      <c r="B401" t="s">
        <v>1224</v>
      </c>
      <c r="C401" s="3">
        <v>4.25</v>
      </c>
      <c r="D401" s="3">
        <v>4.2172999999999998</v>
      </c>
      <c r="E401" s="11">
        <v>4.1432080999999998</v>
      </c>
      <c r="F401" s="11">
        <v>4.0115131999999996</v>
      </c>
      <c r="G401" s="11">
        <v>3.9175496000000001</v>
      </c>
      <c r="H401" s="11">
        <v>3.8378597000000001</v>
      </c>
      <c r="I401" s="11">
        <v>3.7599363000000001</v>
      </c>
      <c r="J401" s="11">
        <v>3.6849376</v>
      </c>
      <c r="K401" s="11">
        <v>3.6161485</v>
      </c>
      <c r="L401" s="11">
        <v>3.5568604000000001</v>
      </c>
      <c r="M401" s="11">
        <v>3.5084637000000001</v>
      </c>
      <c r="N401" s="11">
        <v>3.4713970000000001</v>
      </c>
      <c r="O401" s="11">
        <v>3.4443355000000002</v>
      </c>
      <c r="P401" s="11">
        <v>3.426069</v>
      </c>
      <c r="Q401" s="11">
        <v>3.4144823999999998</v>
      </c>
      <c r="R401" s="11">
        <v>3.4082583999999998</v>
      </c>
      <c r="S401" s="11">
        <v>3.4063821999999999</v>
      </c>
      <c r="T401" s="11">
        <v>3.4078390000000001</v>
      </c>
      <c r="U401" s="11">
        <v>3.4116141</v>
      </c>
      <c r="V401" s="11">
        <v>3.4166924000000001</v>
      </c>
      <c r="W401" s="11">
        <v>3.4222001999999998</v>
      </c>
      <c r="X401" s="11">
        <v>3.4279853</v>
      </c>
      <c r="Y401" s="11">
        <v>3.4341259000000002</v>
      </c>
      <c r="Z401" s="11">
        <v>3.4407006</v>
      </c>
      <c r="AA401" s="11">
        <v>3.4477878999999998</v>
      </c>
      <c r="AB401" s="11">
        <v>3.4554659999999999</v>
      </c>
      <c r="AC401" s="11">
        <v>3.4637989</v>
      </c>
      <c r="AD401" s="11">
        <v>3.4727792000000002</v>
      </c>
      <c r="AE401" s="11">
        <v>3.4823776999999998</v>
      </c>
      <c r="AF401" s="11">
        <v>3.4925652</v>
      </c>
      <c r="AG401" s="11">
        <v>3.5033129000000001</v>
      </c>
      <c r="AH401" s="11">
        <v>3.5145913000000002</v>
      </c>
      <c r="AI401" s="11">
        <v>3.5263715000000002</v>
      </c>
      <c r="AJ401" s="11">
        <v>3.5386243999999998</v>
      </c>
      <c r="AK401" s="11">
        <v>3.5513207000000002</v>
      </c>
      <c r="AL401" s="11">
        <v>3.5644314000000001</v>
      </c>
      <c r="AM401" s="11">
        <v>3.5779274999999999</v>
      </c>
      <c r="AN401" s="11">
        <v>3.5917797</v>
      </c>
      <c r="AO401" s="11">
        <v>3.6059586000000001</v>
      </c>
      <c r="AP401" s="11">
        <v>3.6204341000000002</v>
      </c>
      <c r="AQ401" s="11">
        <v>3.6351751000000001</v>
      </c>
      <c r="AR401" s="11">
        <v>3.6501511999999998</v>
      </c>
      <c r="AS401" s="11">
        <v>3.6653319</v>
      </c>
      <c r="AT401" s="11">
        <v>3.6806860000000001</v>
      </c>
      <c r="AU401" s="11">
        <v>3.6961832000000001</v>
      </c>
      <c r="AV401" s="11">
        <v>3.7117928</v>
      </c>
      <c r="AW401" s="11">
        <v>3.7274839000000002</v>
      </c>
      <c r="AX401" s="11">
        <v>3.7432259999999999</v>
      </c>
      <c r="AY401" s="11">
        <v>3.7589885999999999</v>
      </c>
      <c r="AZ401" s="11">
        <v>3.7747405999999999</v>
      </c>
      <c r="BA401" s="11">
        <v>3.7904562999999998</v>
      </c>
      <c r="BB401" s="11">
        <v>3.8061319</v>
      </c>
      <c r="BC401" s="11">
        <v>3.8217686999999998</v>
      </c>
      <c r="BD401" s="11">
        <v>3.8373685000000002</v>
      </c>
      <c r="BE401" s="11">
        <v>3.8529333000000001</v>
      </c>
      <c r="BF401" s="11">
        <v>3.8684645</v>
      </c>
      <c r="BG401" s="11">
        <v>3.8839640000000002</v>
      </c>
      <c r="BH401" s="11">
        <v>3.8994338000000002</v>
      </c>
      <c r="BI401" s="11">
        <v>3.9148751000000002</v>
      </c>
      <c r="BJ401" s="11">
        <v>3.9302899999999998</v>
      </c>
      <c r="BK401" s="11">
        <v>3.9456802999999998</v>
      </c>
      <c r="BL401" s="11">
        <v>3.9610474999999998</v>
      </c>
      <c r="BM401" s="11">
        <v>4.0527986</v>
      </c>
      <c r="BN401" s="11">
        <v>4.1437540999999998</v>
      </c>
    </row>
    <row r="402" spans="1:66" x14ac:dyDescent="0.25">
      <c r="A402" s="5">
        <f t="shared" si="6"/>
        <v>45842</v>
      </c>
      <c r="B402" t="s">
        <v>1225</v>
      </c>
      <c r="C402" s="3">
        <v>4.25</v>
      </c>
      <c r="D402" s="3">
        <v>4.2172999999999998</v>
      </c>
      <c r="E402" s="11">
        <v>4.1395153000000002</v>
      </c>
      <c r="F402" s="11">
        <v>4.0074661000000003</v>
      </c>
      <c r="G402" s="11">
        <v>3.9125402999999999</v>
      </c>
      <c r="H402" s="11">
        <v>3.8311375000000001</v>
      </c>
      <c r="I402" s="11">
        <v>3.7513735000000001</v>
      </c>
      <c r="J402" s="11">
        <v>3.6748449000000001</v>
      </c>
      <c r="K402" s="11">
        <v>3.6052596000000001</v>
      </c>
      <c r="L402" s="11">
        <v>3.5462823000000001</v>
      </c>
      <c r="M402" s="11">
        <v>3.4993596</v>
      </c>
      <c r="N402" s="11">
        <v>3.4643901000000001</v>
      </c>
      <c r="O402" s="11">
        <v>3.4397343</v>
      </c>
      <c r="P402" s="11">
        <v>3.4236835999999999</v>
      </c>
      <c r="Q402" s="11">
        <v>3.4134175</v>
      </c>
      <c r="R402" s="11">
        <v>3.4076018000000001</v>
      </c>
      <c r="S402" s="11">
        <v>3.4054942000000001</v>
      </c>
      <c r="T402" s="11">
        <v>3.4063523999999998</v>
      </c>
      <c r="U402" s="11">
        <v>3.4094338999999998</v>
      </c>
      <c r="V402" s="11">
        <v>3.4139965000000001</v>
      </c>
      <c r="W402" s="11">
        <v>3.4193991000000001</v>
      </c>
      <c r="X402" s="11">
        <v>3.4254707999999998</v>
      </c>
      <c r="Y402" s="11">
        <v>3.4321765000000002</v>
      </c>
      <c r="Z402" s="11">
        <v>3.4394816000000001</v>
      </c>
      <c r="AA402" s="11">
        <v>3.4473514000000001</v>
      </c>
      <c r="AB402" s="11">
        <v>3.4557508000000001</v>
      </c>
      <c r="AC402" s="11">
        <v>3.4646469999999998</v>
      </c>
      <c r="AD402" s="11">
        <v>3.4740153</v>
      </c>
      <c r="AE402" s="11">
        <v>3.4838331999999999</v>
      </c>
      <c r="AF402" s="11">
        <v>3.4940783</v>
      </c>
      <c r="AG402" s="11">
        <v>3.5047282000000002</v>
      </c>
      <c r="AH402" s="11">
        <v>3.5157601999999999</v>
      </c>
      <c r="AI402" s="11">
        <v>3.5271520999999999</v>
      </c>
      <c r="AJ402" s="11">
        <v>3.5388814000000002</v>
      </c>
      <c r="AK402" s="11">
        <v>3.5509255999999998</v>
      </c>
      <c r="AL402" s="11">
        <v>3.5632622</v>
      </c>
      <c r="AM402" s="11">
        <v>3.575869</v>
      </c>
      <c r="AN402" s="11">
        <v>3.5887232999999998</v>
      </c>
      <c r="AO402" s="11">
        <v>3.6018045999999999</v>
      </c>
      <c r="AP402" s="11">
        <v>3.6151013999999999</v>
      </c>
      <c r="AQ402" s="11">
        <v>3.6286040000000002</v>
      </c>
      <c r="AR402" s="11">
        <v>3.6423032000000002</v>
      </c>
      <c r="AS402" s="11">
        <v>3.6561897999999999</v>
      </c>
      <c r="AT402" s="11">
        <v>3.6702539999999999</v>
      </c>
      <c r="AU402" s="11">
        <v>3.6844866999999999</v>
      </c>
      <c r="AV402" s="11">
        <v>3.6988786999999999</v>
      </c>
      <c r="AW402" s="11">
        <v>3.7134201999999998</v>
      </c>
      <c r="AX402" s="11">
        <v>3.7281019999999998</v>
      </c>
      <c r="AY402" s="11">
        <v>3.742915</v>
      </c>
      <c r="AZ402" s="11">
        <v>3.7578494</v>
      </c>
      <c r="BA402" s="11">
        <v>3.7728966000000002</v>
      </c>
      <c r="BB402" s="11">
        <v>3.7880501</v>
      </c>
      <c r="BC402" s="11">
        <v>3.8033036999999998</v>
      </c>
      <c r="BD402" s="11">
        <v>3.8186517000000002</v>
      </c>
      <c r="BE402" s="11">
        <v>3.8340882999999999</v>
      </c>
      <c r="BF402" s="11">
        <v>3.8496071999999999</v>
      </c>
      <c r="BG402" s="11">
        <v>3.8652028</v>
      </c>
      <c r="BH402" s="11">
        <v>3.8808691999999998</v>
      </c>
      <c r="BI402" s="11">
        <v>3.8966002</v>
      </c>
      <c r="BJ402" s="11">
        <v>3.9123901000000001</v>
      </c>
      <c r="BK402" s="11">
        <v>3.9282330000000001</v>
      </c>
      <c r="BL402" s="11">
        <v>3.9441229</v>
      </c>
      <c r="BM402" s="11">
        <v>4.0401205999999998</v>
      </c>
      <c r="BN402" s="11">
        <v>4.1363352000000004</v>
      </c>
    </row>
    <row r="403" spans="1:66" x14ac:dyDescent="0.25">
      <c r="A403" s="5">
        <f t="shared" si="6"/>
        <v>45845</v>
      </c>
      <c r="B403" t="s">
        <v>1226</v>
      </c>
      <c r="C403" s="3">
        <v>4.25</v>
      </c>
      <c r="D403" s="3">
        <v>4.2169999999999996</v>
      </c>
      <c r="E403" s="11">
        <v>4.1305622</v>
      </c>
      <c r="F403" s="11">
        <v>3.9950370999999998</v>
      </c>
      <c r="G403" s="11">
        <v>3.9040376999999999</v>
      </c>
      <c r="H403" s="11">
        <v>3.8282337000000002</v>
      </c>
      <c r="I403" s="11">
        <v>3.7524641000000001</v>
      </c>
      <c r="J403" s="11">
        <v>3.6783388000000001</v>
      </c>
      <c r="K403" s="11">
        <v>3.6107537000000001</v>
      </c>
      <c r="L403" s="11">
        <v>3.5537757000000001</v>
      </c>
      <c r="M403" s="11">
        <v>3.5101848000000002</v>
      </c>
      <c r="N403" s="11">
        <v>3.4793677999999999</v>
      </c>
      <c r="O403" s="11">
        <v>3.4602043999999998</v>
      </c>
      <c r="P403" s="11">
        <v>3.4503149999999998</v>
      </c>
      <c r="Q403" s="11">
        <v>3.4460909000000002</v>
      </c>
      <c r="R403" s="11">
        <v>3.4459840000000002</v>
      </c>
      <c r="S403" s="11">
        <v>3.4490748</v>
      </c>
      <c r="T403" s="11">
        <v>3.4544438</v>
      </c>
      <c r="U403" s="11">
        <v>3.4611716000000001</v>
      </c>
      <c r="V403" s="11">
        <v>3.4683385000000002</v>
      </c>
      <c r="W403" s="11">
        <v>3.4751810000000001</v>
      </c>
      <c r="X403" s="11">
        <v>3.4816581000000002</v>
      </c>
      <c r="Y403" s="11">
        <v>3.4879381</v>
      </c>
      <c r="Z403" s="11">
        <v>3.4941893999999998</v>
      </c>
      <c r="AA403" s="11">
        <v>3.5005804999999999</v>
      </c>
      <c r="AB403" s="11">
        <v>3.5072796999999998</v>
      </c>
      <c r="AC403" s="11">
        <v>3.5144255000000002</v>
      </c>
      <c r="AD403" s="11">
        <v>3.5220370000000001</v>
      </c>
      <c r="AE403" s="11">
        <v>3.5301029000000002</v>
      </c>
      <c r="AF403" s="11">
        <v>3.5386123999999999</v>
      </c>
      <c r="AG403" s="11">
        <v>3.5475544999999999</v>
      </c>
      <c r="AH403" s="11">
        <v>3.5569182000000001</v>
      </c>
      <c r="AI403" s="11">
        <v>3.5666924</v>
      </c>
      <c r="AJ403" s="11">
        <v>3.5768662999999998</v>
      </c>
      <c r="AK403" s="11">
        <v>3.5874286999999998</v>
      </c>
      <c r="AL403" s="11">
        <v>3.5983687</v>
      </c>
      <c r="AM403" s="11">
        <v>3.6096754999999998</v>
      </c>
      <c r="AN403" s="11">
        <v>3.6213377000000002</v>
      </c>
      <c r="AO403" s="11">
        <v>3.6333441</v>
      </c>
      <c r="AP403" s="11">
        <v>3.6456811999999998</v>
      </c>
      <c r="AQ403" s="11">
        <v>3.6583345999999999</v>
      </c>
      <c r="AR403" s="11">
        <v>3.6712902000000001</v>
      </c>
      <c r="AS403" s="11">
        <v>3.6845341</v>
      </c>
      <c r="AT403" s="11">
        <v>3.6980517000000002</v>
      </c>
      <c r="AU403" s="11">
        <v>3.7118291000000001</v>
      </c>
      <c r="AV403" s="11">
        <v>3.7258523000000001</v>
      </c>
      <c r="AW403" s="11">
        <v>3.7401068</v>
      </c>
      <c r="AX403" s="11">
        <v>3.7545785999999999</v>
      </c>
      <c r="AY403" s="11">
        <v>3.7692537000000002</v>
      </c>
      <c r="AZ403" s="11">
        <v>3.7841176000000001</v>
      </c>
      <c r="BA403" s="11">
        <v>3.7991571</v>
      </c>
      <c r="BB403" s="11">
        <v>3.8143634999999998</v>
      </c>
      <c r="BC403" s="11">
        <v>3.8297287999999998</v>
      </c>
      <c r="BD403" s="11">
        <v>3.8452457999999998</v>
      </c>
      <c r="BE403" s="11">
        <v>3.8609072000000002</v>
      </c>
      <c r="BF403" s="11">
        <v>3.8767051000000001</v>
      </c>
      <c r="BG403" s="11">
        <v>3.8926321000000002</v>
      </c>
      <c r="BH403" s="11">
        <v>3.9086810000000001</v>
      </c>
      <c r="BI403" s="11">
        <v>3.9248438999999999</v>
      </c>
      <c r="BJ403" s="11">
        <v>3.9411135000000002</v>
      </c>
      <c r="BK403" s="11">
        <v>3.9574824</v>
      </c>
      <c r="BL403" s="11">
        <v>3.9739428999999999</v>
      </c>
      <c r="BM403" s="11">
        <v>4.0740726</v>
      </c>
      <c r="BN403" s="11">
        <v>4.1747617999999997</v>
      </c>
    </row>
    <row r="404" spans="1:66" x14ac:dyDescent="0.25">
      <c r="A404" s="5">
        <f t="shared" si="6"/>
        <v>45846</v>
      </c>
      <c r="B404" t="s">
        <v>1227</v>
      </c>
      <c r="C404" s="3">
        <v>4.25</v>
      </c>
      <c r="D404" s="3">
        <v>4.2169999999999996</v>
      </c>
      <c r="E404" s="11">
        <v>4.1253114000000002</v>
      </c>
      <c r="F404" s="11">
        <v>4.0002594</v>
      </c>
      <c r="G404" s="11">
        <v>3.9136475000000002</v>
      </c>
      <c r="H404" s="11">
        <v>3.8392173999999999</v>
      </c>
      <c r="I404" s="11">
        <v>3.7646999999999999</v>
      </c>
      <c r="J404" s="11">
        <v>3.6921971999999998</v>
      </c>
      <c r="K404" s="11">
        <v>3.6263592</v>
      </c>
      <c r="L404" s="11">
        <v>3.5710701999999999</v>
      </c>
      <c r="M404" s="11">
        <v>3.5287011000000001</v>
      </c>
      <c r="N404" s="11">
        <v>3.4988331000000001</v>
      </c>
      <c r="O404" s="11">
        <v>3.4804748999999999</v>
      </c>
      <c r="P404" s="11">
        <v>3.471381</v>
      </c>
      <c r="Q404" s="11">
        <v>3.4679956000000001</v>
      </c>
      <c r="R404" s="11">
        <v>3.4687657999999999</v>
      </c>
      <c r="S404" s="11">
        <v>3.4727497000000001</v>
      </c>
      <c r="T404" s="11">
        <v>3.4790052</v>
      </c>
      <c r="U404" s="11">
        <v>3.4865902000000002</v>
      </c>
      <c r="V404" s="11">
        <v>3.4945624999999998</v>
      </c>
      <c r="W404" s="11">
        <v>3.5021361999999998</v>
      </c>
      <c r="X404" s="11">
        <v>3.5092490000000001</v>
      </c>
      <c r="Y404" s="11">
        <v>3.5160480000000001</v>
      </c>
      <c r="Z404" s="11">
        <v>3.5226807999999998</v>
      </c>
      <c r="AA404" s="11">
        <v>3.5292948000000002</v>
      </c>
      <c r="AB404" s="11">
        <v>3.5360371000000002</v>
      </c>
      <c r="AC404" s="11">
        <v>3.5430345999999999</v>
      </c>
      <c r="AD404" s="11">
        <v>3.5503309000000001</v>
      </c>
      <c r="AE404" s="11">
        <v>3.5579483999999999</v>
      </c>
      <c r="AF404" s="11">
        <v>3.5659101</v>
      </c>
      <c r="AG404" s="11">
        <v>3.5742389000000001</v>
      </c>
      <c r="AH404" s="11">
        <v>3.5829572000000001</v>
      </c>
      <c r="AI404" s="11">
        <v>3.5920879000000001</v>
      </c>
      <c r="AJ404" s="11">
        <v>3.6016539999999999</v>
      </c>
      <c r="AK404" s="11">
        <v>3.6116779999999999</v>
      </c>
      <c r="AL404" s="11">
        <v>3.6221827000000002</v>
      </c>
      <c r="AM404" s="11">
        <v>3.6331910000000001</v>
      </c>
      <c r="AN404" s="11">
        <v>3.6447254</v>
      </c>
      <c r="AO404" s="11">
        <v>3.6568027999999999</v>
      </c>
      <c r="AP404" s="11">
        <v>3.6694072000000002</v>
      </c>
      <c r="AQ404" s="11">
        <v>3.6825112</v>
      </c>
      <c r="AR404" s="11">
        <v>3.6960879000000002</v>
      </c>
      <c r="AS404" s="11">
        <v>3.7101104</v>
      </c>
      <c r="AT404" s="11">
        <v>3.7245512000000001</v>
      </c>
      <c r="AU404" s="11">
        <v>3.7393835000000002</v>
      </c>
      <c r="AV404" s="11">
        <v>3.7545804</v>
      </c>
      <c r="AW404" s="11">
        <v>3.7701144000000002</v>
      </c>
      <c r="AX404" s="11">
        <v>3.7859585999999998</v>
      </c>
      <c r="AY404" s="11">
        <v>3.8020862000000002</v>
      </c>
      <c r="AZ404" s="11">
        <v>3.8184695999999998</v>
      </c>
      <c r="BA404" s="11">
        <v>3.8350827999999999</v>
      </c>
      <c r="BB404" s="11">
        <v>3.8519028999999998</v>
      </c>
      <c r="BC404" s="11">
        <v>3.8689079999999998</v>
      </c>
      <c r="BD404" s="11">
        <v>3.8860763</v>
      </c>
      <c r="BE404" s="11">
        <v>3.9033864</v>
      </c>
      <c r="BF404" s="11">
        <v>3.9208159</v>
      </c>
      <c r="BG404" s="11">
        <v>3.9383433000000001</v>
      </c>
      <c r="BH404" s="11">
        <v>3.9559470999999999</v>
      </c>
      <c r="BI404" s="11">
        <v>3.9736050000000001</v>
      </c>
      <c r="BJ404" s="11">
        <v>3.9912955000000001</v>
      </c>
      <c r="BK404" s="11">
        <v>4.0089969999999999</v>
      </c>
      <c r="BL404" s="11">
        <v>4.0266871999999996</v>
      </c>
      <c r="BM404" s="11">
        <v>4.1318934</v>
      </c>
      <c r="BN404" s="11">
        <v>4.2343412999999996</v>
      </c>
    </row>
    <row r="405" spans="1:66" x14ac:dyDescent="0.25">
      <c r="A405" s="5">
        <f t="shared" si="6"/>
        <v>45847</v>
      </c>
      <c r="B405" t="s">
        <v>1228</v>
      </c>
      <c r="C405" s="3">
        <v>4.25</v>
      </c>
      <c r="D405" s="3">
        <v>4.2168999999999999</v>
      </c>
      <c r="E405" s="11">
        <v>4.1126429</v>
      </c>
      <c r="F405" s="11">
        <v>3.9943618999999999</v>
      </c>
      <c r="G405" s="11">
        <v>3.9106310999999998</v>
      </c>
      <c r="H405" s="11">
        <v>3.8367669000000002</v>
      </c>
      <c r="I405" s="11">
        <v>3.7618759000000002</v>
      </c>
      <c r="J405" s="11">
        <v>3.6886192000000002</v>
      </c>
      <c r="K405" s="11">
        <v>3.6219440999999999</v>
      </c>
      <c r="L405" s="11">
        <v>3.5661903000000001</v>
      </c>
      <c r="M405" s="11">
        <v>3.5235238999999998</v>
      </c>
      <c r="N405" s="11">
        <v>3.4936457999999999</v>
      </c>
      <c r="O405" s="11">
        <v>3.4750488000000002</v>
      </c>
      <c r="P405" s="11">
        <v>3.4656889</v>
      </c>
      <c r="Q405" s="11">
        <v>3.4620719000000002</v>
      </c>
      <c r="R405" s="11">
        <v>3.4626193999999999</v>
      </c>
      <c r="S405" s="11">
        <v>3.4663694</v>
      </c>
      <c r="T405" s="11">
        <v>3.4723603999999999</v>
      </c>
      <c r="U405" s="11">
        <v>3.4796307999999998</v>
      </c>
      <c r="V405" s="11">
        <v>3.4872187000000001</v>
      </c>
      <c r="W405" s="11">
        <v>3.4942972999999999</v>
      </c>
      <c r="X405" s="11">
        <v>3.5008029999999999</v>
      </c>
      <c r="Y405" s="11">
        <v>3.5069406999999999</v>
      </c>
      <c r="Z405" s="11">
        <v>3.5129157000000002</v>
      </c>
      <c r="AA405" s="11">
        <v>3.5189332000000002</v>
      </c>
      <c r="AB405" s="11">
        <v>3.5251983999999998</v>
      </c>
      <c r="AC405" s="11">
        <v>3.5318822999999999</v>
      </c>
      <c r="AD405" s="11">
        <v>3.5390202999999998</v>
      </c>
      <c r="AE405" s="11">
        <v>3.5466131000000001</v>
      </c>
      <c r="AF405" s="11">
        <v>3.5546617999999999</v>
      </c>
      <c r="AG405" s="11">
        <v>3.5631674000000002</v>
      </c>
      <c r="AH405" s="11">
        <v>3.5721308999999999</v>
      </c>
      <c r="AI405" s="11">
        <v>3.5815532000000001</v>
      </c>
      <c r="AJ405" s="11">
        <v>3.5914356000000001</v>
      </c>
      <c r="AK405" s="11">
        <v>3.6017787000000001</v>
      </c>
      <c r="AL405" s="11">
        <v>3.6125837000000001</v>
      </c>
      <c r="AM405" s="11">
        <v>3.6238518000000002</v>
      </c>
      <c r="AN405" s="11">
        <v>3.6355835999999999</v>
      </c>
      <c r="AO405" s="11">
        <v>3.6477762999999999</v>
      </c>
      <c r="AP405" s="11">
        <v>3.6604078000000002</v>
      </c>
      <c r="AQ405" s="11">
        <v>3.6734494999999998</v>
      </c>
      <c r="AR405" s="11">
        <v>3.6868734000000001</v>
      </c>
      <c r="AS405" s="11">
        <v>3.7006516</v>
      </c>
      <c r="AT405" s="11">
        <v>3.7147553000000002</v>
      </c>
      <c r="AU405" s="11">
        <v>3.7291566999999999</v>
      </c>
      <c r="AV405" s="11">
        <v>3.7438277000000002</v>
      </c>
      <c r="AW405" s="11">
        <v>3.7587397</v>
      </c>
      <c r="AX405" s="11">
        <v>3.7738646999999998</v>
      </c>
      <c r="AY405" s="11">
        <v>3.7891746999999998</v>
      </c>
      <c r="AZ405" s="11">
        <v>3.8046411999999998</v>
      </c>
      <c r="BA405" s="11">
        <v>3.8202389999999999</v>
      </c>
      <c r="BB405" s="11">
        <v>3.8359562999999999</v>
      </c>
      <c r="BC405" s="11">
        <v>3.8517841000000002</v>
      </c>
      <c r="BD405" s="11">
        <v>3.8677142</v>
      </c>
      <c r="BE405" s="11">
        <v>3.8837383000000001</v>
      </c>
      <c r="BF405" s="11">
        <v>3.8998474000000001</v>
      </c>
      <c r="BG405" s="11">
        <v>3.9160332000000002</v>
      </c>
      <c r="BH405" s="11">
        <v>3.9322873999999999</v>
      </c>
      <c r="BI405" s="11">
        <v>3.9486012000000001</v>
      </c>
      <c r="BJ405" s="11">
        <v>3.9649660999999998</v>
      </c>
      <c r="BK405" s="11">
        <v>3.9813740000000002</v>
      </c>
      <c r="BL405" s="11">
        <v>3.9978159</v>
      </c>
      <c r="BM405" s="11">
        <v>4.0967799999999999</v>
      </c>
      <c r="BN405" s="11">
        <v>4.1952607999999998</v>
      </c>
    </row>
    <row r="406" spans="1:66" x14ac:dyDescent="0.25">
      <c r="A406" s="5">
        <f t="shared" si="6"/>
        <v>45848</v>
      </c>
      <c r="B406" t="s">
        <v>1229</v>
      </c>
      <c r="C406" s="3">
        <v>4.25</v>
      </c>
      <c r="D406" s="3">
        <v>4.2175000000000002</v>
      </c>
      <c r="E406" s="11">
        <v>4.1059364</v>
      </c>
      <c r="F406" s="11">
        <v>3.9882673999999998</v>
      </c>
      <c r="G406" s="11">
        <v>3.9055165999999999</v>
      </c>
      <c r="H406" s="11">
        <v>3.8327293999999998</v>
      </c>
      <c r="I406" s="11">
        <v>3.7592273999999999</v>
      </c>
      <c r="J406" s="11">
        <v>3.6874066000000001</v>
      </c>
      <c r="K406" s="11">
        <v>3.6213191</v>
      </c>
      <c r="L406" s="11">
        <v>3.5647681000000002</v>
      </c>
      <c r="M406" s="11">
        <v>3.5196177</v>
      </c>
      <c r="N406" s="11">
        <v>3.4857385999999999</v>
      </c>
      <c r="O406" s="11">
        <v>3.4623436999999999</v>
      </c>
      <c r="P406" s="11">
        <v>3.4479568999999999</v>
      </c>
      <c r="Q406" s="11">
        <v>3.4403356999999999</v>
      </c>
      <c r="R406" s="11">
        <v>3.4380939000000001</v>
      </c>
      <c r="S406" s="11">
        <v>3.4401193999999999</v>
      </c>
      <c r="T406" s="11">
        <v>3.4453005000000001</v>
      </c>
      <c r="U406" s="11">
        <v>3.4525255000000001</v>
      </c>
      <c r="V406" s="11">
        <v>3.4606821999999999</v>
      </c>
      <c r="W406" s="11">
        <v>3.4688184</v>
      </c>
      <c r="X406" s="11">
        <v>3.4767986999999998</v>
      </c>
      <c r="Y406" s="11">
        <v>3.4847483000000001</v>
      </c>
      <c r="Z406" s="11">
        <v>3.4927929</v>
      </c>
      <c r="AA406" s="11">
        <v>3.5010582000000001</v>
      </c>
      <c r="AB406" s="11">
        <v>3.5096695000000002</v>
      </c>
      <c r="AC406" s="11">
        <v>3.5187333000000001</v>
      </c>
      <c r="AD406" s="11">
        <v>3.5282629999999999</v>
      </c>
      <c r="AE406" s="11">
        <v>3.5382429000000002</v>
      </c>
      <c r="AF406" s="11">
        <v>3.5486580999999999</v>
      </c>
      <c r="AG406" s="11">
        <v>3.5594933000000002</v>
      </c>
      <c r="AH406" s="11">
        <v>3.5707330000000002</v>
      </c>
      <c r="AI406" s="11">
        <v>3.5823621999999999</v>
      </c>
      <c r="AJ406" s="11">
        <v>3.5943657</v>
      </c>
      <c r="AK406" s="11">
        <v>3.6067279999999999</v>
      </c>
      <c r="AL406" s="11">
        <v>3.619434</v>
      </c>
      <c r="AM406" s="11">
        <v>3.6324686000000002</v>
      </c>
      <c r="AN406" s="11">
        <v>3.6458160999999998</v>
      </c>
      <c r="AO406" s="11">
        <v>3.6594603999999999</v>
      </c>
      <c r="AP406" s="11">
        <v>3.6733794</v>
      </c>
      <c r="AQ406" s="11">
        <v>3.6875493000000001</v>
      </c>
      <c r="AR406" s="11">
        <v>3.7019465999999999</v>
      </c>
      <c r="AS406" s="11">
        <v>3.7165477999999998</v>
      </c>
      <c r="AT406" s="11">
        <v>3.7313291</v>
      </c>
      <c r="AU406" s="11">
        <v>3.746267</v>
      </c>
      <c r="AV406" s="11">
        <v>3.7613381000000001</v>
      </c>
      <c r="AW406" s="11">
        <v>3.7765184999999999</v>
      </c>
      <c r="AX406" s="11">
        <v>3.7917847</v>
      </c>
      <c r="AY406" s="11">
        <v>3.8071133000000001</v>
      </c>
      <c r="AZ406" s="11">
        <v>3.8224803000000001</v>
      </c>
      <c r="BA406" s="11">
        <v>3.8378660999999998</v>
      </c>
      <c r="BB406" s="11">
        <v>3.8532676000000001</v>
      </c>
      <c r="BC406" s="11">
        <v>3.8686856000000001</v>
      </c>
      <c r="BD406" s="11">
        <v>3.8841217000000001</v>
      </c>
      <c r="BE406" s="11">
        <v>3.8995772</v>
      </c>
      <c r="BF406" s="11">
        <v>3.9150529999999999</v>
      </c>
      <c r="BG406" s="11">
        <v>3.9305507</v>
      </c>
      <c r="BH406" s="11">
        <v>3.9460715999999998</v>
      </c>
      <c r="BI406" s="11">
        <v>3.9616167</v>
      </c>
      <c r="BJ406" s="11">
        <v>3.9771873000000002</v>
      </c>
      <c r="BK406" s="11">
        <v>3.992785</v>
      </c>
      <c r="BL406" s="11">
        <v>4.0084106999999998</v>
      </c>
      <c r="BM406" s="11">
        <v>4.1026480000000003</v>
      </c>
      <c r="BN406" s="11">
        <v>4.1971327</v>
      </c>
    </row>
    <row r="407" spans="1:66" x14ac:dyDescent="0.25">
      <c r="A407" s="5">
        <f t="shared" si="6"/>
        <v>45849</v>
      </c>
      <c r="B407" t="s">
        <v>1230</v>
      </c>
      <c r="C407" s="3">
        <v>4.25</v>
      </c>
      <c r="D407" s="3">
        <v>4.2172000000000001</v>
      </c>
      <c r="E407" s="11">
        <v>4.1052093999999997</v>
      </c>
      <c r="F407" s="11">
        <v>3.9899906999999999</v>
      </c>
      <c r="G407" s="11">
        <v>3.9061786999999999</v>
      </c>
      <c r="H407" s="11">
        <v>3.8314259000000002</v>
      </c>
      <c r="I407" s="11">
        <v>3.7567004000000002</v>
      </c>
      <c r="J407" s="11">
        <v>3.6846966000000001</v>
      </c>
      <c r="K407" s="11">
        <v>3.6194769999999998</v>
      </c>
      <c r="L407" s="11">
        <v>3.5645658999999998</v>
      </c>
      <c r="M407" s="11">
        <v>3.5213695</v>
      </c>
      <c r="N407" s="11">
        <v>3.4897404999999999</v>
      </c>
      <c r="O407" s="11">
        <v>3.4683999000000001</v>
      </c>
      <c r="P407" s="11">
        <v>3.4555433</v>
      </c>
      <c r="Q407" s="11">
        <v>3.4483185999999999</v>
      </c>
      <c r="R407" s="11">
        <v>3.4453973000000002</v>
      </c>
      <c r="S407" s="11">
        <v>3.4460313</v>
      </c>
      <c r="T407" s="11">
        <v>3.4494723999999999</v>
      </c>
      <c r="U407" s="11">
        <v>3.4549728000000002</v>
      </c>
      <c r="V407" s="11">
        <v>3.4617841999999999</v>
      </c>
      <c r="W407" s="11">
        <v>3.4692671000000002</v>
      </c>
      <c r="X407" s="11">
        <v>3.4772851</v>
      </c>
      <c r="Y407" s="11">
        <v>3.4858473000000001</v>
      </c>
      <c r="Z407" s="11">
        <v>3.4949629</v>
      </c>
      <c r="AA407" s="11">
        <v>3.5046412999999998</v>
      </c>
      <c r="AB407" s="11">
        <v>3.5148915999999999</v>
      </c>
      <c r="AC407" s="11">
        <v>3.5257158999999998</v>
      </c>
      <c r="AD407" s="11">
        <v>3.5370846</v>
      </c>
      <c r="AE407" s="11">
        <v>3.5489587999999999</v>
      </c>
      <c r="AF407" s="11">
        <v>3.5613001999999998</v>
      </c>
      <c r="AG407" s="11">
        <v>3.5740702</v>
      </c>
      <c r="AH407" s="11">
        <v>3.5872301000000002</v>
      </c>
      <c r="AI407" s="11">
        <v>3.6007413000000001</v>
      </c>
      <c r="AJ407" s="11">
        <v>3.6145656000000002</v>
      </c>
      <c r="AK407" s="11">
        <v>3.6286640000000001</v>
      </c>
      <c r="AL407" s="11">
        <v>3.6429980999999998</v>
      </c>
      <c r="AM407" s="11">
        <v>3.6575296000000002</v>
      </c>
      <c r="AN407" s="11">
        <v>3.6722193999999999</v>
      </c>
      <c r="AO407" s="11">
        <v>3.6870338999999999</v>
      </c>
      <c r="AP407" s="11">
        <v>3.7019590999999998</v>
      </c>
      <c r="AQ407" s="11">
        <v>3.7169862999999999</v>
      </c>
      <c r="AR407" s="11">
        <v>3.7321072000000002</v>
      </c>
      <c r="AS407" s="11">
        <v>3.7473136999999999</v>
      </c>
      <c r="AT407" s="11">
        <v>3.7625967999999999</v>
      </c>
      <c r="AU407" s="11">
        <v>3.7779484999999999</v>
      </c>
      <c r="AV407" s="11">
        <v>3.7933602999999998</v>
      </c>
      <c r="AW407" s="11">
        <v>3.8088236000000002</v>
      </c>
      <c r="AX407" s="11">
        <v>3.8243299999999998</v>
      </c>
      <c r="AY407" s="11">
        <v>3.8398713999999998</v>
      </c>
      <c r="AZ407" s="11">
        <v>3.8554388999999998</v>
      </c>
      <c r="BA407" s="11">
        <v>3.8710258</v>
      </c>
      <c r="BB407" s="11">
        <v>3.8866318</v>
      </c>
      <c r="BC407" s="11">
        <v>3.9022578999999999</v>
      </c>
      <c r="BD407" s="11">
        <v>3.9179054999999998</v>
      </c>
      <c r="BE407" s="11">
        <v>3.9335762999999999</v>
      </c>
      <c r="BF407" s="11">
        <v>3.9492712000000001</v>
      </c>
      <c r="BG407" s="11">
        <v>3.9649915999999998</v>
      </c>
      <c r="BH407" s="11">
        <v>3.9807391999999999</v>
      </c>
      <c r="BI407" s="11">
        <v>3.9965149000000002</v>
      </c>
      <c r="BJ407" s="11">
        <v>4.0123201999999996</v>
      </c>
      <c r="BK407" s="11">
        <v>4.0281567000000003</v>
      </c>
      <c r="BL407" s="11">
        <v>4.0440253000000004</v>
      </c>
      <c r="BM407" s="11">
        <v>4.1398111999999996</v>
      </c>
      <c r="BN407" s="11">
        <v>4.2360100999999997</v>
      </c>
    </row>
    <row r="408" spans="1:66" x14ac:dyDescent="0.25">
      <c r="A408" s="5">
        <f t="shared" si="6"/>
        <v>45852</v>
      </c>
      <c r="B408" t="s">
        <v>1231</v>
      </c>
      <c r="C408" s="3">
        <v>4.25</v>
      </c>
      <c r="D408" s="3">
        <v>4.2171000000000003</v>
      </c>
      <c r="E408" s="11">
        <v>4.0729828000000001</v>
      </c>
      <c r="F408" s="11">
        <v>3.9583162999999999</v>
      </c>
      <c r="G408" s="11">
        <v>3.8711956000000001</v>
      </c>
      <c r="H408" s="11">
        <v>3.7911632000000002</v>
      </c>
      <c r="I408" s="11">
        <v>3.7106585000000001</v>
      </c>
      <c r="J408" s="11">
        <v>3.6329954</v>
      </c>
      <c r="K408" s="11">
        <v>3.5633647000000002</v>
      </c>
      <c r="L408" s="11">
        <v>3.5059040000000001</v>
      </c>
      <c r="M408" s="11">
        <v>3.4635866000000002</v>
      </c>
      <c r="N408" s="11">
        <v>3.4355069</v>
      </c>
      <c r="O408" s="11">
        <v>3.4200105999999999</v>
      </c>
      <c r="P408" s="11">
        <v>3.4142301000000002</v>
      </c>
      <c r="Q408" s="11">
        <v>3.4144131999999998</v>
      </c>
      <c r="R408" s="11">
        <v>3.4189425999999998</v>
      </c>
      <c r="S408" s="11">
        <v>3.4268225999999999</v>
      </c>
      <c r="T408" s="11">
        <v>3.4370579999999999</v>
      </c>
      <c r="U408" s="11">
        <v>3.4486533000000001</v>
      </c>
      <c r="V408" s="11">
        <v>3.4606129000000001</v>
      </c>
      <c r="W408" s="11">
        <v>3.4721019000000002</v>
      </c>
      <c r="X408" s="11">
        <v>3.4830299</v>
      </c>
      <c r="Y408" s="11">
        <v>3.493522</v>
      </c>
      <c r="Z408" s="11">
        <v>3.5037036000000001</v>
      </c>
      <c r="AA408" s="11">
        <v>3.5136999000000002</v>
      </c>
      <c r="AB408" s="11">
        <v>3.5236361</v>
      </c>
      <c r="AC408" s="11">
        <v>3.5336194999999999</v>
      </c>
      <c r="AD408" s="11">
        <v>3.5436855999999999</v>
      </c>
      <c r="AE408" s="11">
        <v>3.5538517000000001</v>
      </c>
      <c r="AF408" s="11">
        <v>3.5641354000000001</v>
      </c>
      <c r="AG408" s="11">
        <v>3.574554</v>
      </c>
      <c r="AH408" s="11">
        <v>3.5851248999999998</v>
      </c>
      <c r="AI408" s="11">
        <v>3.5958656000000002</v>
      </c>
      <c r="AJ408" s="11">
        <v>3.6067936999999999</v>
      </c>
      <c r="AK408" s="11">
        <v>3.6179263000000002</v>
      </c>
      <c r="AL408" s="11">
        <v>3.6292810000000002</v>
      </c>
      <c r="AM408" s="11">
        <v>3.6408754000000001</v>
      </c>
      <c r="AN408" s="11">
        <v>3.6527265999999998</v>
      </c>
      <c r="AO408" s="11">
        <v>3.6648488000000001</v>
      </c>
      <c r="AP408" s="11">
        <v>3.6772415999999999</v>
      </c>
      <c r="AQ408" s="11">
        <v>3.6898998000000001</v>
      </c>
      <c r="AR408" s="11">
        <v>3.7028189</v>
      </c>
      <c r="AS408" s="11">
        <v>3.7159941999999999</v>
      </c>
      <c r="AT408" s="11">
        <v>3.7294206999999999</v>
      </c>
      <c r="AU408" s="11">
        <v>3.7430937000000002</v>
      </c>
      <c r="AV408" s="11">
        <v>3.7570087000000001</v>
      </c>
      <c r="AW408" s="11">
        <v>3.7711606</v>
      </c>
      <c r="AX408" s="11">
        <v>3.7855447999999998</v>
      </c>
      <c r="AY408" s="11">
        <v>3.8001567000000001</v>
      </c>
      <c r="AZ408" s="11">
        <v>3.8149912000000001</v>
      </c>
      <c r="BA408" s="11">
        <v>3.8300431000000001</v>
      </c>
      <c r="BB408" s="11">
        <v>3.8453046999999998</v>
      </c>
      <c r="BC408" s="11">
        <v>3.8607664000000002</v>
      </c>
      <c r="BD408" s="11">
        <v>3.8764196000000002</v>
      </c>
      <c r="BE408" s="11">
        <v>3.8922553</v>
      </c>
      <c r="BF408" s="11">
        <v>3.9082642000000001</v>
      </c>
      <c r="BG408" s="11">
        <v>3.9244374999999998</v>
      </c>
      <c r="BH408" s="11">
        <v>3.9407662999999999</v>
      </c>
      <c r="BI408" s="11">
        <v>3.9572413000000002</v>
      </c>
      <c r="BJ408" s="11">
        <v>3.9738535000000001</v>
      </c>
      <c r="BK408" s="11">
        <v>3.9905943000000001</v>
      </c>
      <c r="BL408" s="11">
        <v>4.0074541999999997</v>
      </c>
      <c r="BM408" s="11">
        <v>4.1104716000000003</v>
      </c>
      <c r="BN408" s="11">
        <v>4.2146357999999999</v>
      </c>
    </row>
    <row r="409" spans="1:66" x14ac:dyDescent="0.25">
      <c r="A409" s="5">
        <f t="shared" si="6"/>
        <v>45853</v>
      </c>
      <c r="B409" t="s">
        <v>1232</v>
      </c>
      <c r="C409" s="3">
        <v>4.25</v>
      </c>
      <c r="D409" s="3">
        <v>4.2172000000000001</v>
      </c>
      <c r="E409" s="11">
        <v>4.0719949</v>
      </c>
      <c r="F409" s="11">
        <v>3.9642838</v>
      </c>
      <c r="G409" s="11">
        <v>3.8816993000000002</v>
      </c>
      <c r="H409" s="11">
        <v>3.8048913999999998</v>
      </c>
      <c r="I409" s="11">
        <v>3.7275456999999999</v>
      </c>
      <c r="J409" s="11">
        <v>3.6535757000000002</v>
      </c>
      <c r="K409" s="11">
        <v>3.5884132000000002</v>
      </c>
      <c r="L409" s="11">
        <v>3.5357962000000001</v>
      </c>
      <c r="M409" s="11">
        <v>3.4973120999999998</v>
      </c>
      <c r="N409" s="11">
        <v>3.4717226000000001</v>
      </c>
      <c r="O409" s="11">
        <v>3.4574710999999998</v>
      </c>
      <c r="P409" s="11">
        <v>3.4521506999999998</v>
      </c>
      <c r="Q409" s="11">
        <v>3.4525041000000001</v>
      </c>
      <c r="R409" s="11">
        <v>3.4570406999999999</v>
      </c>
      <c r="S409" s="11">
        <v>3.4647890000000001</v>
      </c>
      <c r="T409" s="11">
        <v>3.4747778</v>
      </c>
      <c r="U409" s="11">
        <v>3.4860359000000001</v>
      </c>
      <c r="V409" s="11">
        <v>3.4975919000000002</v>
      </c>
      <c r="W409" s="11">
        <v>3.5086303000000001</v>
      </c>
      <c r="X409" s="11">
        <v>3.5190579999999998</v>
      </c>
      <c r="Y409" s="11">
        <v>3.5289904999999999</v>
      </c>
      <c r="Z409" s="11">
        <v>3.5385441000000002</v>
      </c>
      <c r="AA409" s="11">
        <v>3.5478348</v>
      </c>
      <c r="AB409" s="11">
        <v>3.5569784000000002</v>
      </c>
      <c r="AC409" s="11">
        <v>3.5660785000000002</v>
      </c>
      <c r="AD409" s="11">
        <v>3.5751889000000001</v>
      </c>
      <c r="AE409" s="11">
        <v>3.5843506000000001</v>
      </c>
      <c r="AF409" s="11">
        <v>3.5936048</v>
      </c>
      <c r="AG409" s="11">
        <v>3.6029928999999998</v>
      </c>
      <c r="AH409" s="11">
        <v>3.6125558</v>
      </c>
      <c r="AI409" s="11">
        <v>3.6223348</v>
      </c>
      <c r="AJ409" s="11">
        <v>3.6323713</v>
      </c>
      <c r="AK409" s="11">
        <v>3.6427060999999998</v>
      </c>
      <c r="AL409" s="11">
        <v>3.6533806000000002</v>
      </c>
      <c r="AM409" s="11">
        <v>3.6644361000000001</v>
      </c>
      <c r="AN409" s="11">
        <v>3.6759135999999999</v>
      </c>
      <c r="AO409" s="11">
        <v>3.6878465999999999</v>
      </c>
      <c r="AP409" s="11">
        <v>3.7002275</v>
      </c>
      <c r="AQ409" s="11">
        <v>3.7130340999999998</v>
      </c>
      <c r="AR409" s="11">
        <v>3.7262447999999999</v>
      </c>
      <c r="AS409" s="11">
        <v>3.7398381000000001</v>
      </c>
      <c r="AT409" s="11">
        <v>3.7537918000000001</v>
      </c>
      <c r="AU409" s="11">
        <v>3.7680842999999999</v>
      </c>
      <c r="AV409" s="11">
        <v>3.7826939999999998</v>
      </c>
      <c r="AW409" s="11">
        <v>3.7975987999999998</v>
      </c>
      <c r="AX409" s="11">
        <v>3.8127770999999999</v>
      </c>
      <c r="AY409" s="11">
        <v>3.8282072999999999</v>
      </c>
      <c r="AZ409" s="11">
        <v>3.8438672</v>
      </c>
      <c r="BA409" s="11">
        <v>3.8597361000000001</v>
      </c>
      <c r="BB409" s="11">
        <v>3.8757972999999999</v>
      </c>
      <c r="BC409" s="11">
        <v>3.8920346000000001</v>
      </c>
      <c r="BD409" s="11">
        <v>3.9084325</v>
      </c>
      <c r="BE409" s="11">
        <v>3.9249755999999998</v>
      </c>
      <c r="BF409" s="11">
        <v>3.9416476</v>
      </c>
      <c r="BG409" s="11">
        <v>3.9584332</v>
      </c>
      <c r="BH409" s="11">
        <v>3.9753167</v>
      </c>
      <c r="BI409" s="11">
        <v>3.9922822</v>
      </c>
      <c r="BJ409" s="11">
        <v>4.0093139000000004</v>
      </c>
      <c r="BK409" s="11">
        <v>4.0263966</v>
      </c>
      <c r="BL409" s="11">
        <v>4.0435140000000001</v>
      </c>
      <c r="BM409" s="11">
        <v>4.1463561999999996</v>
      </c>
      <c r="BN409" s="11">
        <v>4.2482157000000003</v>
      </c>
    </row>
    <row r="410" spans="1:66" x14ac:dyDescent="0.25">
      <c r="A410" s="5">
        <f t="shared" si="6"/>
        <v>45854</v>
      </c>
      <c r="B410" t="s">
        <v>1233</v>
      </c>
      <c r="C410" s="3">
        <v>4.25</v>
      </c>
      <c r="D410" s="3">
        <v>4.2169999999999996</v>
      </c>
      <c r="E410" s="11">
        <v>4.0655590999999998</v>
      </c>
      <c r="F410" s="11">
        <v>3.9776715999999999</v>
      </c>
      <c r="G410" s="11">
        <v>3.9077541</v>
      </c>
      <c r="H410" s="11">
        <v>3.8364641000000002</v>
      </c>
      <c r="I410" s="11">
        <v>3.7599955999999999</v>
      </c>
      <c r="J410" s="11">
        <v>3.6846301000000001</v>
      </c>
      <c r="K410" s="11">
        <v>3.6168806999999998</v>
      </c>
      <c r="L410" s="11">
        <v>3.5610610999999999</v>
      </c>
      <c r="M410" s="11">
        <v>3.5188774</v>
      </c>
      <c r="N410" s="11">
        <v>3.4897635</v>
      </c>
      <c r="O410" s="11">
        <v>3.4720770000000001</v>
      </c>
      <c r="P410" s="11">
        <v>3.4637604999999998</v>
      </c>
      <c r="Q410" s="11">
        <v>3.4614517999999999</v>
      </c>
      <c r="R410" s="11">
        <v>3.4635665000000002</v>
      </c>
      <c r="S410" s="11">
        <v>3.4690916999999999</v>
      </c>
      <c r="T410" s="11">
        <v>3.4770146999999998</v>
      </c>
      <c r="U410" s="11">
        <v>3.4863227000000001</v>
      </c>
      <c r="V410" s="11">
        <v>3.4960026000000002</v>
      </c>
      <c r="W410" s="11">
        <v>3.5051817000000001</v>
      </c>
      <c r="X410" s="11">
        <v>3.5137795999999999</v>
      </c>
      <c r="Y410" s="11">
        <v>3.5219946000000002</v>
      </c>
      <c r="Z410" s="11">
        <v>3.5300251999999999</v>
      </c>
      <c r="AA410" s="11">
        <v>3.5380701999999999</v>
      </c>
      <c r="AB410" s="11">
        <v>3.5463279999999999</v>
      </c>
      <c r="AC410" s="11">
        <v>3.5549647000000002</v>
      </c>
      <c r="AD410" s="11">
        <v>3.5640152</v>
      </c>
      <c r="AE410" s="11">
        <v>3.5734815000000002</v>
      </c>
      <c r="AF410" s="11">
        <v>3.5833661000000001</v>
      </c>
      <c r="AG410" s="11">
        <v>3.5936713</v>
      </c>
      <c r="AH410" s="11">
        <v>3.6043991000000002</v>
      </c>
      <c r="AI410" s="11">
        <v>3.6155517000000001</v>
      </c>
      <c r="AJ410" s="11">
        <v>3.6271317000000001</v>
      </c>
      <c r="AK410" s="11">
        <v>3.6391409000000001</v>
      </c>
      <c r="AL410" s="11">
        <v>3.6515816999999999</v>
      </c>
      <c r="AM410" s="11">
        <v>3.6644565</v>
      </c>
      <c r="AN410" s="11">
        <v>3.6777671999999999</v>
      </c>
      <c r="AO410" s="11">
        <v>3.6915111999999999</v>
      </c>
      <c r="AP410" s="11">
        <v>3.7056608999999998</v>
      </c>
      <c r="AQ410" s="11">
        <v>3.7201808000000001</v>
      </c>
      <c r="AR410" s="11">
        <v>3.7350357999999999</v>
      </c>
      <c r="AS410" s="11">
        <v>3.7501909000000002</v>
      </c>
      <c r="AT410" s="11">
        <v>3.7656106</v>
      </c>
      <c r="AU410" s="11">
        <v>3.7812597999999999</v>
      </c>
      <c r="AV410" s="11">
        <v>3.7971035</v>
      </c>
      <c r="AW410" s="11">
        <v>3.8131062</v>
      </c>
      <c r="AX410" s="11">
        <v>3.8292326999999999</v>
      </c>
      <c r="AY410" s="11">
        <v>3.8454481</v>
      </c>
      <c r="AZ410" s="11">
        <v>3.8617167999999999</v>
      </c>
      <c r="BA410" s="11">
        <v>3.8780085999999998</v>
      </c>
      <c r="BB410" s="11">
        <v>3.8943146</v>
      </c>
      <c r="BC410" s="11">
        <v>3.9106312000000001</v>
      </c>
      <c r="BD410" s="11">
        <v>3.9269554000000002</v>
      </c>
      <c r="BE410" s="11">
        <v>3.9432839999999998</v>
      </c>
      <c r="BF410" s="11">
        <v>3.9596136999999998</v>
      </c>
      <c r="BG410" s="11">
        <v>3.9759411999999998</v>
      </c>
      <c r="BH410" s="11">
        <v>3.9922635999999998</v>
      </c>
      <c r="BI410" s="11">
        <v>4.0085772999999998</v>
      </c>
      <c r="BJ410" s="11">
        <v>4.0248792</v>
      </c>
      <c r="BK410" s="11">
        <v>4.0411663999999998</v>
      </c>
      <c r="BL410" s="11">
        <v>4.0574351999999996</v>
      </c>
      <c r="BM410" s="11">
        <v>4.1546343999999999</v>
      </c>
      <c r="BN410" s="11">
        <v>4.2512677999999999</v>
      </c>
    </row>
    <row r="411" spans="1:66" x14ac:dyDescent="0.25">
      <c r="A411" s="5">
        <f t="shared" si="6"/>
        <v>45855</v>
      </c>
      <c r="B411" t="s">
        <v>1234</v>
      </c>
      <c r="C411" s="3">
        <v>4.25</v>
      </c>
      <c r="D411" s="3">
        <v>4.2175000000000002</v>
      </c>
      <c r="E411" s="11">
        <v>4.0543756000000002</v>
      </c>
      <c r="F411" s="11">
        <v>3.9741683999999999</v>
      </c>
      <c r="G411" s="11">
        <v>3.9130607999999998</v>
      </c>
      <c r="H411" s="11">
        <v>3.8523143000000002</v>
      </c>
      <c r="I411" s="11">
        <v>3.7883621999999999</v>
      </c>
      <c r="J411" s="11">
        <v>3.7257443000000001</v>
      </c>
      <c r="K411" s="11">
        <v>3.6688521999999999</v>
      </c>
      <c r="L411" s="11">
        <v>3.6208971000000001</v>
      </c>
      <c r="M411" s="11">
        <v>3.5830206000000002</v>
      </c>
      <c r="N411" s="11">
        <v>3.5549396</v>
      </c>
      <c r="O411" s="11">
        <v>3.535968</v>
      </c>
      <c r="P411" s="11">
        <v>3.5248642000000001</v>
      </c>
      <c r="Q411" s="11">
        <v>3.5198546999999998</v>
      </c>
      <c r="R411" s="11">
        <v>3.5197235</v>
      </c>
      <c r="S411" s="11">
        <v>3.5234331000000001</v>
      </c>
      <c r="T411" s="11">
        <v>3.5299461000000001</v>
      </c>
      <c r="U411" s="11">
        <v>3.5382253000000001</v>
      </c>
      <c r="V411" s="11">
        <v>3.5472331000000001</v>
      </c>
      <c r="W411" s="11">
        <v>3.5560825999999999</v>
      </c>
      <c r="X411" s="11">
        <v>3.5646578</v>
      </c>
      <c r="Y411" s="11">
        <v>3.5730886000000002</v>
      </c>
      <c r="Z411" s="11">
        <v>3.5815052999999999</v>
      </c>
      <c r="AA411" s="11">
        <v>3.5900382</v>
      </c>
      <c r="AB411" s="11">
        <v>3.5988171000000002</v>
      </c>
      <c r="AC411" s="11">
        <v>3.6079542</v>
      </c>
      <c r="AD411" s="11">
        <v>3.6174721000000001</v>
      </c>
      <c r="AE411" s="11">
        <v>3.6273662</v>
      </c>
      <c r="AF411" s="11">
        <v>3.6376320999999998</v>
      </c>
      <c r="AG411" s="11">
        <v>3.6482652999999998</v>
      </c>
      <c r="AH411" s="11">
        <v>3.6592612999999998</v>
      </c>
      <c r="AI411" s="11">
        <v>3.6706154999999998</v>
      </c>
      <c r="AJ411" s="11">
        <v>3.6823236000000001</v>
      </c>
      <c r="AK411" s="11">
        <v>3.6943809999999999</v>
      </c>
      <c r="AL411" s="11">
        <v>3.7067831</v>
      </c>
      <c r="AM411" s="11">
        <v>3.7195257000000002</v>
      </c>
      <c r="AN411" s="11">
        <v>3.7326039</v>
      </c>
      <c r="AO411" s="11">
        <v>3.7460106</v>
      </c>
      <c r="AP411" s="11">
        <v>3.7597260000000001</v>
      </c>
      <c r="AQ411" s="11">
        <v>3.7737264000000001</v>
      </c>
      <c r="AR411" s="11">
        <v>3.7879885999999998</v>
      </c>
      <c r="AS411" s="11">
        <v>3.8024893999999998</v>
      </c>
      <c r="AT411" s="11">
        <v>3.817205</v>
      </c>
      <c r="AU411" s="11">
        <v>3.8321122000000001</v>
      </c>
      <c r="AV411" s="11">
        <v>3.8471877999999999</v>
      </c>
      <c r="AW411" s="11">
        <v>3.8624079999999998</v>
      </c>
      <c r="AX411" s="11">
        <v>3.8777496999999999</v>
      </c>
      <c r="AY411" s="11">
        <v>3.8931895999999999</v>
      </c>
      <c r="AZ411" s="11">
        <v>3.9087040000000002</v>
      </c>
      <c r="BA411" s="11">
        <v>3.9242729999999999</v>
      </c>
      <c r="BB411" s="11">
        <v>3.9398913000000002</v>
      </c>
      <c r="BC411" s="11">
        <v>3.9555570000000002</v>
      </c>
      <c r="BD411" s="11">
        <v>3.9712689000000001</v>
      </c>
      <c r="BE411" s="11">
        <v>3.9870256999999998</v>
      </c>
      <c r="BF411" s="11">
        <v>4.0028256000000004</v>
      </c>
      <c r="BG411" s="11">
        <v>4.0186672000000003</v>
      </c>
      <c r="BH411" s="11">
        <v>4.0345494000000004</v>
      </c>
      <c r="BI411" s="11">
        <v>4.0504702000000004</v>
      </c>
      <c r="BJ411" s="11">
        <v>4.0664284000000004</v>
      </c>
      <c r="BK411" s="11">
        <v>4.0824227000000004</v>
      </c>
      <c r="BL411" s="11">
        <v>4.0984512999999998</v>
      </c>
      <c r="BM411" s="11">
        <v>4.1951403000000003</v>
      </c>
      <c r="BN411" s="11">
        <v>4.2919435999999997</v>
      </c>
    </row>
    <row r="412" spans="1:66" x14ac:dyDescent="0.25">
      <c r="A412" s="5">
        <f t="shared" si="6"/>
        <v>45856</v>
      </c>
      <c r="B412" t="s">
        <v>1235</v>
      </c>
      <c r="C412" s="3">
        <v>4.25</v>
      </c>
      <c r="D412" s="3">
        <v>4.2173999999999996</v>
      </c>
      <c r="E412" s="11">
        <v>4.0466588000000003</v>
      </c>
      <c r="F412" s="11">
        <v>3.9755592000000002</v>
      </c>
      <c r="G412" s="11">
        <v>3.9162640999999998</v>
      </c>
      <c r="H412" s="11">
        <v>3.8519046000000001</v>
      </c>
      <c r="I412" s="11">
        <v>3.7816557999999998</v>
      </c>
      <c r="J412" s="11">
        <v>3.713489</v>
      </c>
      <c r="K412" s="11">
        <v>3.6538512000000001</v>
      </c>
      <c r="L412" s="11">
        <v>3.6055328000000002</v>
      </c>
      <c r="M412" s="11">
        <v>3.5684605999999999</v>
      </c>
      <c r="N412" s="11">
        <v>3.5416989999999999</v>
      </c>
      <c r="O412" s="11">
        <v>3.523746</v>
      </c>
      <c r="P412" s="11">
        <v>3.5129337</v>
      </c>
      <c r="Q412" s="11">
        <v>3.5070174000000001</v>
      </c>
      <c r="R412" s="11">
        <v>3.5049389</v>
      </c>
      <c r="S412" s="11">
        <v>3.5060747999999999</v>
      </c>
      <c r="T412" s="11">
        <v>3.5098017000000001</v>
      </c>
      <c r="U412" s="11">
        <v>3.5154964</v>
      </c>
      <c r="V412" s="11">
        <v>3.5225354000000002</v>
      </c>
      <c r="W412" s="11">
        <v>3.5303789999999999</v>
      </c>
      <c r="X412" s="11">
        <v>3.5388752999999999</v>
      </c>
      <c r="Y412" s="11">
        <v>3.5479843</v>
      </c>
      <c r="Z412" s="11">
        <v>3.5576664999999998</v>
      </c>
      <c r="AA412" s="11">
        <v>3.5678822000000001</v>
      </c>
      <c r="AB412" s="11">
        <v>3.5785916000000002</v>
      </c>
      <c r="AC412" s="11">
        <v>3.5897567000000001</v>
      </c>
      <c r="AD412" s="11">
        <v>3.6013478000000001</v>
      </c>
      <c r="AE412" s="11">
        <v>3.6133367999999999</v>
      </c>
      <c r="AF412" s="11">
        <v>3.6256960999999999</v>
      </c>
      <c r="AG412" s="11">
        <v>3.6383979000000002</v>
      </c>
      <c r="AH412" s="11">
        <v>3.6514142000000001</v>
      </c>
      <c r="AI412" s="11">
        <v>3.6647173</v>
      </c>
      <c r="AJ412" s="11">
        <v>3.6782796000000002</v>
      </c>
      <c r="AK412" s="11">
        <v>3.6920730000000002</v>
      </c>
      <c r="AL412" s="11">
        <v>3.7060697999999999</v>
      </c>
      <c r="AM412" s="11">
        <v>3.7202424000000001</v>
      </c>
      <c r="AN412" s="11">
        <v>3.7345627000000001</v>
      </c>
      <c r="AO412" s="11">
        <v>3.7490063</v>
      </c>
      <c r="AP412" s="11">
        <v>3.7635638999999999</v>
      </c>
      <c r="AQ412" s="11">
        <v>3.7782293999999998</v>
      </c>
      <c r="AR412" s="11">
        <v>3.7929974999999998</v>
      </c>
      <c r="AS412" s="11">
        <v>3.8078626999999998</v>
      </c>
      <c r="AT412" s="11">
        <v>3.8228190999999998</v>
      </c>
      <c r="AU412" s="11">
        <v>3.8378613000000001</v>
      </c>
      <c r="AV412" s="11">
        <v>3.8529840000000002</v>
      </c>
      <c r="AW412" s="11">
        <v>3.8681809999999999</v>
      </c>
      <c r="AX412" s="11">
        <v>3.8834471000000002</v>
      </c>
      <c r="AY412" s="11">
        <v>3.8987769000000001</v>
      </c>
      <c r="AZ412" s="11">
        <v>3.9141642999999999</v>
      </c>
      <c r="BA412" s="11">
        <v>3.9296047000000001</v>
      </c>
      <c r="BB412" s="11">
        <v>3.9450961000000002</v>
      </c>
      <c r="BC412" s="11">
        <v>3.9606368000000001</v>
      </c>
      <c r="BD412" s="11">
        <v>3.9762255999999998</v>
      </c>
      <c r="BE412" s="11">
        <v>3.9918613999999999</v>
      </c>
      <c r="BF412" s="11">
        <v>4.0075425999999998</v>
      </c>
      <c r="BG412" s="11">
        <v>4.0232678999999996</v>
      </c>
      <c r="BH412" s="11">
        <v>4.0390362</v>
      </c>
      <c r="BI412" s="11">
        <v>4.0548457999999998</v>
      </c>
      <c r="BJ412" s="11">
        <v>4.0706955000000002</v>
      </c>
      <c r="BK412" s="11">
        <v>4.0865843000000002</v>
      </c>
      <c r="BL412" s="11">
        <v>4.1025102999999996</v>
      </c>
      <c r="BM412" s="11">
        <v>4.1986901999999997</v>
      </c>
      <c r="BN412" s="11">
        <v>4.2953410999999999</v>
      </c>
    </row>
    <row r="413" spans="1:66" x14ac:dyDescent="0.25">
      <c r="A413" s="5">
        <f t="shared" si="6"/>
        <v>45859</v>
      </c>
      <c r="B413" t="s">
        <v>1236</v>
      </c>
      <c r="C413" s="3">
        <v>4.25</v>
      </c>
      <c r="D413" s="3">
        <v>4.2168000000000001</v>
      </c>
      <c r="E413" s="11">
        <v>4.015676</v>
      </c>
      <c r="F413" s="11">
        <v>3.9648954000000001</v>
      </c>
      <c r="G413" s="11">
        <v>3.9092769000000001</v>
      </c>
      <c r="H413" s="11">
        <v>3.8437253999999998</v>
      </c>
      <c r="I413" s="11">
        <v>3.7739088000000001</v>
      </c>
      <c r="J413" s="11">
        <v>3.7071124000000002</v>
      </c>
      <c r="K413" s="11">
        <v>3.6485357</v>
      </c>
      <c r="L413" s="11">
        <v>3.6006504000000001</v>
      </c>
      <c r="M413" s="11">
        <v>3.5645316999999999</v>
      </c>
      <c r="N413" s="11">
        <v>3.5390076000000001</v>
      </c>
      <c r="O413" s="11">
        <v>3.5229541000000002</v>
      </c>
      <c r="P413" s="11">
        <v>3.5144584999999999</v>
      </c>
      <c r="Q413" s="11">
        <v>3.5107838999999998</v>
      </c>
      <c r="R413" s="11">
        <v>3.5107143000000001</v>
      </c>
      <c r="S413" s="11">
        <v>3.5134924000000001</v>
      </c>
      <c r="T413" s="11">
        <v>3.5183605999999998</v>
      </c>
      <c r="U413" s="11">
        <v>3.5245617</v>
      </c>
      <c r="V413" s="11">
        <v>3.5313381000000001</v>
      </c>
      <c r="W413" s="11">
        <v>3.5380552000000001</v>
      </c>
      <c r="X413" s="11">
        <v>3.5446471000000002</v>
      </c>
      <c r="Y413" s="11">
        <v>3.5512128999999999</v>
      </c>
      <c r="Z413" s="11">
        <v>3.5578515999999998</v>
      </c>
      <c r="AA413" s="11">
        <v>3.5646624999999998</v>
      </c>
      <c r="AB413" s="11">
        <v>3.5717444999999999</v>
      </c>
      <c r="AC413" s="11">
        <v>3.5791789999999999</v>
      </c>
      <c r="AD413" s="11">
        <v>3.5869764000000002</v>
      </c>
      <c r="AE413" s="11">
        <v>3.5951287999999999</v>
      </c>
      <c r="AF413" s="11">
        <v>3.6036288000000001</v>
      </c>
      <c r="AG413" s="11">
        <v>3.6124691000000002</v>
      </c>
      <c r="AH413" s="11">
        <v>3.6216417999999999</v>
      </c>
      <c r="AI413" s="11">
        <v>3.6311393999999999</v>
      </c>
      <c r="AJ413" s="11">
        <v>3.6409547</v>
      </c>
      <c r="AK413" s="11">
        <v>3.6510796999999999</v>
      </c>
      <c r="AL413" s="11">
        <v>3.6615072</v>
      </c>
      <c r="AM413" s="11">
        <v>3.6722294999999998</v>
      </c>
      <c r="AN413" s="11">
        <v>3.6832389999999999</v>
      </c>
      <c r="AO413" s="11">
        <v>3.6945285000000001</v>
      </c>
      <c r="AP413" s="11">
        <v>3.7060919999999999</v>
      </c>
      <c r="AQ413" s="11">
        <v>3.7179232</v>
      </c>
      <c r="AR413" s="11">
        <v>3.7300165000000001</v>
      </c>
      <c r="AS413" s="11">
        <v>3.7423660999999999</v>
      </c>
      <c r="AT413" s="11">
        <v>3.7549659000000002</v>
      </c>
      <c r="AU413" s="11">
        <v>3.7678101000000002</v>
      </c>
      <c r="AV413" s="11">
        <v>3.7808929999999998</v>
      </c>
      <c r="AW413" s="11">
        <v>3.7942084999999999</v>
      </c>
      <c r="AX413" s="11">
        <v>3.8077508</v>
      </c>
      <c r="AY413" s="11">
        <v>3.8215142000000002</v>
      </c>
      <c r="AZ413" s="11">
        <v>3.8354925</v>
      </c>
      <c r="BA413" s="11">
        <v>3.8496798000000001</v>
      </c>
      <c r="BB413" s="11">
        <v>3.8640694</v>
      </c>
      <c r="BC413" s="11">
        <v>3.8786535999999998</v>
      </c>
      <c r="BD413" s="11">
        <v>3.8934253000000001</v>
      </c>
      <c r="BE413" s="11">
        <v>3.9083776000000001</v>
      </c>
      <c r="BF413" s="11">
        <v>3.9235026999999998</v>
      </c>
      <c r="BG413" s="11">
        <v>3.9387935000000001</v>
      </c>
      <c r="BH413" s="11">
        <v>3.9542430999999998</v>
      </c>
      <c r="BI413" s="11">
        <v>3.9698437000000002</v>
      </c>
      <c r="BJ413" s="11">
        <v>3.9855882999999999</v>
      </c>
      <c r="BK413" s="11">
        <v>4.0014699</v>
      </c>
      <c r="BL413" s="11">
        <v>4.0174807000000001</v>
      </c>
      <c r="BM413" s="11">
        <v>4.1156893999999999</v>
      </c>
      <c r="BN413" s="11">
        <v>4.2156916999999998</v>
      </c>
    </row>
    <row r="414" spans="1:66" x14ac:dyDescent="0.25">
      <c r="A414" s="5">
        <f t="shared" si="6"/>
        <v>45860</v>
      </c>
      <c r="B414" t="s">
        <v>1237</v>
      </c>
      <c r="C414" s="3">
        <v>4.25</v>
      </c>
      <c r="D414" s="3">
        <v>4.2172000000000001</v>
      </c>
      <c r="E414" s="11">
        <v>4.0020657999999996</v>
      </c>
      <c r="F414" s="11">
        <v>3.9563874000000001</v>
      </c>
      <c r="G414" s="11">
        <v>3.8982942999999999</v>
      </c>
      <c r="H414" s="11">
        <v>3.8280457000000001</v>
      </c>
      <c r="I414" s="11">
        <v>3.7534418000000001</v>
      </c>
      <c r="J414" s="11">
        <v>3.6816547000000002</v>
      </c>
      <c r="K414" s="11">
        <v>3.6182859999999999</v>
      </c>
      <c r="L414" s="11">
        <v>3.5666449999999998</v>
      </c>
      <c r="M414" s="11">
        <v>3.5276128</v>
      </c>
      <c r="N414" s="11">
        <v>3.4998979000000001</v>
      </c>
      <c r="O414" s="11">
        <v>3.4821662</v>
      </c>
      <c r="P414" s="11">
        <v>3.4723666999999998</v>
      </c>
      <c r="Q414" s="11">
        <v>3.4676263999999999</v>
      </c>
      <c r="R414" s="11">
        <v>3.4666736999999999</v>
      </c>
      <c r="S414" s="11">
        <v>3.468712</v>
      </c>
      <c r="T414" s="11">
        <v>3.4729450000000002</v>
      </c>
      <c r="U414" s="11">
        <v>3.4785764000000001</v>
      </c>
      <c r="V414" s="11">
        <v>3.4848094999999999</v>
      </c>
      <c r="W414" s="11">
        <v>3.4909762999999998</v>
      </c>
      <c r="X414" s="11">
        <v>3.4970034999999999</v>
      </c>
      <c r="Y414" s="11">
        <v>3.5029900999999999</v>
      </c>
      <c r="Z414" s="11">
        <v>3.5090351000000002</v>
      </c>
      <c r="AA414" s="11">
        <v>3.5152377000000001</v>
      </c>
      <c r="AB414" s="11">
        <v>3.5216967000000001</v>
      </c>
      <c r="AC414" s="11">
        <v>3.5284965000000001</v>
      </c>
      <c r="AD414" s="11">
        <v>3.5356619</v>
      </c>
      <c r="AE414" s="11">
        <v>3.5432028</v>
      </c>
      <c r="AF414" s="11">
        <v>3.5511290999999998</v>
      </c>
      <c r="AG414" s="11">
        <v>3.5594508999999999</v>
      </c>
      <c r="AH414" s="11">
        <v>3.5681780000000001</v>
      </c>
      <c r="AI414" s="11">
        <v>3.5773204999999999</v>
      </c>
      <c r="AJ414" s="11">
        <v>3.5868883</v>
      </c>
      <c r="AK414" s="11">
        <v>3.5968912999999998</v>
      </c>
      <c r="AL414" s="11">
        <v>3.6073393999999999</v>
      </c>
      <c r="AM414" s="11">
        <v>3.6182428999999998</v>
      </c>
      <c r="AN414" s="11">
        <v>3.6296113000000001</v>
      </c>
      <c r="AO414" s="11">
        <v>3.6414506000000002</v>
      </c>
      <c r="AP414" s="11">
        <v>3.6537449999999998</v>
      </c>
      <c r="AQ414" s="11">
        <v>3.6664707000000001</v>
      </c>
      <c r="AR414" s="11">
        <v>3.6796042999999998</v>
      </c>
      <c r="AS414" s="11">
        <v>3.6931224</v>
      </c>
      <c r="AT414" s="11">
        <v>3.7070013999999998</v>
      </c>
      <c r="AU414" s="11">
        <v>3.7212179000000001</v>
      </c>
      <c r="AV414" s="11">
        <v>3.7357486</v>
      </c>
      <c r="AW414" s="11">
        <v>3.7505696999999998</v>
      </c>
      <c r="AX414" s="11">
        <v>3.7656578000000001</v>
      </c>
      <c r="AY414" s="11">
        <v>3.7809897000000001</v>
      </c>
      <c r="AZ414" s="11">
        <v>3.7965415</v>
      </c>
      <c r="BA414" s="11">
        <v>3.8122912000000002</v>
      </c>
      <c r="BB414" s="11">
        <v>3.8282226000000001</v>
      </c>
      <c r="BC414" s="11">
        <v>3.8443208000000002</v>
      </c>
      <c r="BD414" s="11">
        <v>3.8605714999999998</v>
      </c>
      <c r="BE414" s="11">
        <v>3.8769604000000002</v>
      </c>
      <c r="BF414" s="11">
        <v>3.8934726</v>
      </c>
      <c r="BG414" s="11">
        <v>3.9100937</v>
      </c>
      <c r="BH414" s="11">
        <v>3.9268095000000001</v>
      </c>
      <c r="BI414" s="11">
        <v>3.9436049999999998</v>
      </c>
      <c r="BJ414" s="11">
        <v>3.9604659</v>
      </c>
      <c r="BK414" s="11">
        <v>3.9773778000000002</v>
      </c>
      <c r="BL414" s="11">
        <v>3.994326</v>
      </c>
      <c r="BM414" s="11">
        <v>4.0962426000000001</v>
      </c>
      <c r="BN414" s="11">
        <v>4.1974872999999997</v>
      </c>
    </row>
    <row r="415" spans="1:66" x14ac:dyDescent="0.25">
      <c r="A415" s="5">
        <f t="shared" si="6"/>
        <v>45861</v>
      </c>
      <c r="B415" t="s">
        <v>1238</v>
      </c>
      <c r="C415" s="3">
        <v>4.25</v>
      </c>
      <c r="D415" s="3">
        <v>4.2172000000000001</v>
      </c>
      <c r="E415" s="11">
        <v>3.9898774000000001</v>
      </c>
      <c r="F415" s="11">
        <v>3.9540771000000001</v>
      </c>
      <c r="G415" s="11">
        <v>3.9003827000000002</v>
      </c>
      <c r="H415" s="11">
        <v>3.8327410999999998</v>
      </c>
      <c r="I415" s="11">
        <v>3.7619265999999998</v>
      </c>
      <c r="J415" s="11">
        <v>3.6955816000000001</v>
      </c>
      <c r="K415" s="11">
        <v>3.6381578000000001</v>
      </c>
      <c r="L415" s="11">
        <v>3.5919561999999998</v>
      </c>
      <c r="M415" s="11">
        <v>3.5573576999999998</v>
      </c>
      <c r="N415" s="11">
        <v>3.5335124000000002</v>
      </c>
      <c r="O415" s="11">
        <v>3.5188704</v>
      </c>
      <c r="P415" s="11">
        <v>3.5117451000000002</v>
      </c>
      <c r="Q415" s="11">
        <v>3.5092132999999999</v>
      </c>
      <c r="R415" s="11">
        <v>3.5099963000000001</v>
      </c>
      <c r="S415" s="11">
        <v>3.5133524</v>
      </c>
      <c r="T415" s="11">
        <v>3.5185399999999998</v>
      </c>
      <c r="U415" s="11">
        <v>3.5248178000000001</v>
      </c>
      <c r="V415" s="11">
        <v>3.5314439000000002</v>
      </c>
      <c r="W415" s="11">
        <v>3.5377852999999999</v>
      </c>
      <c r="X415" s="11">
        <v>3.5438233000000001</v>
      </c>
      <c r="Y415" s="11">
        <v>3.5497548000000001</v>
      </c>
      <c r="Z415" s="11">
        <v>3.5557772000000001</v>
      </c>
      <c r="AA415" s="11">
        <v>3.5620881</v>
      </c>
      <c r="AB415" s="11">
        <v>3.5688846999999999</v>
      </c>
      <c r="AC415" s="11">
        <v>3.5763278000000001</v>
      </c>
      <c r="AD415" s="11">
        <v>3.5844307999999998</v>
      </c>
      <c r="AE415" s="11">
        <v>3.5931703000000002</v>
      </c>
      <c r="AF415" s="11">
        <v>3.6025233000000001</v>
      </c>
      <c r="AG415" s="11">
        <v>3.6124665</v>
      </c>
      <c r="AH415" s="11">
        <v>3.6229765</v>
      </c>
      <c r="AI415" s="11">
        <v>3.6340300999999999</v>
      </c>
      <c r="AJ415" s="11">
        <v>3.6456040999999999</v>
      </c>
      <c r="AK415" s="11">
        <v>3.6576751999999999</v>
      </c>
      <c r="AL415" s="11">
        <v>3.6702200999999999</v>
      </c>
      <c r="AM415" s="11">
        <v>3.6832158000000002</v>
      </c>
      <c r="AN415" s="11">
        <v>3.6966386</v>
      </c>
      <c r="AO415" s="11">
        <v>3.7104647000000002</v>
      </c>
      <c r="AP415" s="11">
        <v>3.7246660999999999</v>
      </c>
      <c r="AQ415" s="11">
        <v>3.7392129999999999</v>
      </c>
      <c r="AR415" s="11">
        <v>3.7540764000000002</v>
      </c>
      <c r="AS415" s="11">
        <v>3.7692269</v>
      </c>
      <c r="AT415" s="11">
        <v>3.7846350000000002</v>
      </c>
      <c r="AU415" s="11">
        <v>3.8002712999999999</v>
      </c>
      <c r="AV415" s="11">
        <v>3.8161068</v>
      </c>
      <c r="AW415" s="11">
        <v>3.8321117</v>
      </c>
      <c r="AX415" s="11">
        <v>3.8482568000000001</v>
      </c>
      <c r="AY415" s="11">
        <v>3.8645130000000001</v>
      </c>
      <c r="AZ415" s="11">
        <v>3.8808503999999999</v>
      </c>
      <c r="BA415" s="11">
        <v>3.8972438999999999</v>
      </c>
      <c r="BB415" s="11">
        <v>3.9136853</v>
      </c>
      <c r="BC415" s="11">
        <v>3.9301705999999998</v>
      </c>
      <c r="BD415" s="11">
        <v>3.9466964999999998</v>
      </c>
      <c r="BE415" s="11">
        <v>3.9632596000000002</v>
      </c>
      <c r="BF415" s="11">
        <v>3.9798559999999998</v>
      </c>
      <c r="BG415" s="11">
        <v>3.9964821000000001</v>
      </c>
      <c r="BH415" s="11">
        <v>4.0131347999999996</v>
      </c>
      <c r="BI415" s="11">
        <v>4.0298100000000003</v>
      </c>
      <c r="BJ415" s="11">
        <v>4.0465042000000002</v>
      </c>
      <c r="BK415" s="11">
        <v>4.0632143000000003</v>
      </c>
      <c r="BL415" s="11">
        <v>4.0799361999999997</v>
      </c>
      <c r="BM415" s="11">
        <v>4.1803075999999999</v>
      </c>
      <c r="BN415" s="11">
        <v>4.2801393000000001</v>
      </c>
    </row>
    <row r="416" spans="1:66" x14ac:dyDescent="0.25">
      <c r="A416" s="5">
        <f t="shared" si="6"/>
        <v>45862</v>
      </c>
      <c r="B416" t="s">
        <v>1239</v>
      </c>
      <c r="C416" s="3">
        <v>4.25</v>
      </c>
      <c r="D416" s="3">
        <v>4.2173999999999996</v>
      </c>
      <c r="E416" s="11">
        <v>3.9823591</v>
      </c>
      <c r="F416" s="11">
        <v>3.9543417000000001</v>
      </c>
      <c r="G416" s="11">
        <v>3.9003853999999998</v>
      </c>
      <c r="H416" s="11">
        <v>3.8298078000000002</v>
      </c>
      <c r="I416" s="11">
        <v>3.7570635000000001</v>
      </c>
      <c r="J416" s="11">
        <v>3.6903171000000001</v>
      </c>
      <c r="K416" s="11">
        <v>3.6328059000000001</v>
      </c>
      <c r="L416" s="11">
        <v>3.5859228999999999</v>
      </c>
      <c r="M416" s="11">
        <v>3.5492742000000002</v>
      </c>
      <c r="N416" s="11">
        <v>3.5219244999999999</v>
      </c>
      <c r="O416" s="11">
        <v>3.5028557999999999</v>
      </c>
      <c r="P416" s="11">
        <v>3.4909954000000001</v>
      </c>
      <c r="Q416" s="11">
        <v>3.4848161000000002</v>
      </c>
      <c r="R416" s="11">
        <v>3.4832222000000002</v>
      </c>
      <c r="S416" s="11">
        <v>3.4852675999999998</v>
      </c>
      <c r="T416" s="11">
        <v>3.4900061</v>
      </c>
      <c r="U416" s="11">
        <v>3.4964919999999999</v>
      </c>
      <c r="V416" s="11">
        <v>3.5037788999999999</v>
      </c>
      <c r="W416" s="11">
        <v>3.5110587</v>
      </c>
      <c r="X416" s="11">
        <v>3.5182291999999999</v>
      </c>
      <c r="Y416" s="11">
        <v>3.5254137999999999</v>
      </c>
      <c r="Z416" s="11">
        <v>3.5327359</v>
      </c>
      <c r="AA416" s="11">
        <v>3.5403191000000001</v>
      </c>
      <c r="AB416" s="11">
        <v>3.5482866</v>
      </c>
      <c r="AC416" s="11">
        <v>3.5567435000000001</v>
      </c>
      <c r="AD416" s="11">
        <v>3.5657041</v>
      </c>
      <c r="AE416" s="11">
        <v>3.5751550000000001</v>
      </c>
      <c r="AF416" s="11">
        <v>3.5850830999999999</v>
      </c>
      <c r="AG416" s="11">
        <v>3.5954752999999999</v>
      </c>
      <c r="AH416" s="11">
        <v>3.6063181000000002</v>
      </c>
      <c r="AI416" s="11">
        <v>3.6175983999999999</v>
      </c>
      <c r="AJ416" s="11">
        <v>3.6293030000000002</v>
      </c>
      <c r="AK416" s="11">
        <v>3.6414186000000002</v>
      </c>
      <c r="AL416" s="11">
        <v>3.6539318000000001</v>
      </c>
      <c r="AM416" s="11">
        <v>3.6668297999999999</v>
      </c>
      <c r="AN416" s="11">
        <v>3.6800989999999998</v>
      </c>
      <c r="AO416" s="11">
        <v>3.6937242000000001</v>
      </c>
      <c r="AP416" s="11">
        <v>3.7076818999999999</v>
      </c>
      <c r="AQ416" s="11">
        <v>3.7219454000000001</v>
      </c>
      <c r="AR416" s="11">
        <v>3.7364885999999999</v>
      </c>
      <c r="AS416" s="11">
        <v>3.7512854999999998</v>
      </c>
      <c r="AT416" s="11">
        <v>3.7663095000000002</v>
      </c>
      <c r="AU416" s="11">
        <v>3.7815346000000001</v>
      </c>
      <c r="AV416" s="11">
        <v>3.7969346000000002</v>
      </c>
      <c r="AW416" s="11">
        <v>3.8124829</v>
      </c>
      <c r="AX416" s="11">
        <v>3.8281535</v>
      </c>
      <c r="AY416" s="11">
        <v>3.8439203000000002</v>
      </c>
      <c r="AZ416" s="11">
        <v>3.8597568</v>
      </c>
      <c r="BA416" s="11">
        <v>3.8756403000000001</v>
      </c>
      <c r="BB416" s="11">
        <v>3.8915646000000002</v>
      </c>
      <c r="BC416" s="11">
        <v>3.9075267999999999</v>
      </c>
      <c r="BD416" s="11">
        <v>3.9235248</v>
      </c>
      <c r="BE416" s="11">
        <v>3.9395566</v>
      </c>
      <c r="BF416" s="11">
        <v>3.9556195999999999</v>
      </c>
      <c r="BG416" s="11">
        <v>3.9717115000000001</v>
      </c>
      <c r="BH416" s="11">
        <v>3.9878301999999999</v>
      </c>
      <c r="BI416" s="11">
        <v>4.0039731999999999</v>
      </c>
      <c r="BJ416" s="11">
        <v>4.0201383000000002</v>
      </c>
      <c r="BK416" s="11">
        <v>4.0363233999999997</v>
      </c>
      <c r="BL416" s="11">
        <v>4.0525259</v>
      </c>
      <c r="BM416" s="11">
        <v>4.1499128000000001</v>
      </c>
      <c r="BN416" s="11">
        <v>4.2469435000000004</v>
      </c>
    </row>
    <row r="417" spans="1:66" x14ac:dyDescent="0.25">
      <c r="A417" s="5">
        <f t="shared" si="6"/>
        <v>45863</v>
      </c>
      <c r="B417" t="s">
        <v>1240</v>
      </c>
      <c r="C417" s="3">
        <v>4.25</v>
      </c>
      <c r="D417" s="3">
        <v>4.2173999999999996</v>
      </c>
      <c r="E417" s="11">
        <v>3.9828033999999999</v>
      </c>
      <c r="F417" s="11">
        <v>3.9562040000000001</v>
      </c>
      <c r="G417" s="11">
        <v>3.9052673000000002</v>
      </c>
      <c r="H417" s="11">
        <v>3.8394898999999998</v>
      </c>
      <c r="I417" s="11">
        <v>3.7730722999999999</v>
      </c>
      <c r="J417" s="11">
        <v>3.7130155999999999</v>
      </c>
      <c r="K417" s="11">
        <v>3.6608936999999999</v>
      </c>
      <c r="L417" s="11">
        <v>3.6171245000000001</v>
      </c>
      <c r="M417" s="11">
        <v>3.5815180999999998</v>
      </c>
      <c r="N417" s="11">
        <v>3.5544772999999998</v>
      </c>
      <c r="O417" s="11">
        <v>3.5357729</v>
      </c>
      <c r="P417" s="11">
        <v>3.5243592000000001</v>
      </c>
      <c r="Q417" s="11">
        <v>3.5179170000000002</v>
      </c>
      <c r="R417" s="11">
        <v>3.5152983999999998</v>
      </c>
      <c r="S417" s="11">
        <v>3.5158352000000002</v>
      </c>
      <c r="T417" s="11">
        <v>3.518859</v>
      </c>
      <c r="U417" s="11">
        <v>3.5237015</v>
      </c>
      <c r="V417" s="11">
        <v>3.5296943000000001</v>
      </c>
      <c r="W417" s="11">
        <v>3.5362646</v>
      </c>
      <c r="X417" s="11">
        <v>3.5432825999999999</v>
      </c>
      <c r="Y417" s="11">
        <v>3.5507463000000001</v>
      </c>
      <c r="Z417" s="11">
        <v>3.5586541999999999</v>
      </c>
      <c r="AA417" s="11">
        <v>3.5670046000000002</v>
      </c>
      <c r="AB417" s="11">
        <v>3.5757959000000001</v>
      </c>
      <c r="AC417" s="11">
        <v>3.5850230999999999</v>
      </c>
      <c r="AD417" s="11">
        <v>3.5946677999999999</v>
      </c>
      <c r="AE417" s="11">
        <v>3.6047071000000002</v>
      </c>
      <c r="AF417" s="11">
        <v>3.6151187</v>
      </c>
      <c r="AG417" s="11">
        <v>3.6258800999999998</v>
      </c>
      <c r="AH417" s="11">
        <v>3.6369685999999999</v>
      </c>
      <c r="AI417" s="11">
        <v>3.6483617000000002</v>
      </c>
      <c r="AJ417" s="11">
        <v>3.660037</v>
      </c>
      <c r="AK417" s="11">
        <v>3.6719718000000001</v>
      </c>
      <c r="AL417" s="11">
        <v>3.6841434999999998</v>
      </c>
      <c r="AM417" s="11">
        <v>3.6965298999999998</v>
      </c>
      <c r="AN417" s="11">
        <v>3.7091080999999999</v>
      </c>
      <c r="AO417" s="11">
        <v>3.7218578999999998</v>
      </c>
      <c r="AP417" s="11">
        <v>3.7347690999999998</v>
      </c>
      <c r="AQ417" s="11">
        <v>3.7478338</v>
      </c>
      <c r="AR417" s="11">
        <v>3.7610445000000001</v>
      </c>
      <c r="AS417" s="11">
        <v>3.7743935999999998</v>
      </c>
      <c r="AT417" s="11">
        <v>3.7878733000000002</v>
      </c>
      <c r="AU417" s="11">
        <v>3.8014758999999998</v>
      </c>
      <c r="AV417" s="11">
        <v>3.8151942000000001</v>
      </c>
      <c r="AW417" s="11">
        <v>3.8290199999999999</v>
      </c>
      <c r="AX417" s="11">
        <v>3.8429459000000001</v>
      </c>
      <c r="AY417" s="11">
        <v>3.8569643999999998</v>
      </c>
      <c r="AZ417" s="11">
        <v>3.8710675000000001</v>
      </c>
      <c r="BA417" s="11">
        <v>3.8852487999999998</v>
      </c>
      <c r="BB417" s="11">
        <v>3.8995066</v>
      </c>
      <c r="BC417" s="11">
        <v>3.9138397999999999</v>
      </c>
      <c r="BD417" s="11">
        <v>3.9282480999999998</v>
      </c>
      <c r="BE417" s="11">
        <v>3.9427308999999999</v>
      </c>
      <c r="BF417" s="11">
        <v>3.9572873</v>
      </c>
      <c r="BG417" s="11">
        <v>3.9719167999999998</v>
      </c>
      <c r="BH417" s="11">
        <v>3.9866190000000001</v>
      </c>
      <c r="BI417" s="11">
        <v>4.0013927999999996</v>
      </c>
      <c r="BJ417" s="11">
        <v>4.0162377999999999</v>
      </c>
      <c r="BK417" s="11">
        <v>4.0311535999999997</v>
      </c>
      <c r="BL417" s="11">
        <v>4.0461391999999998</v>
      </c>
      <c r="BM417" s="11">
        <v>4.1373632000000002</v>
      </c>
      <c r="BN417" s="11">
        <v>4.2301985999999996</v>
      </c>
    </row>
    <row r="418" spans="1:66" x14ac:dyDescent="0.25">
      <c r="A418" s="5">
        <f t="shared" si="6"/>
        <v>45866</v>
      </c>
      <c r="B418" t="s">
        <v>1241</v>
      </c>
      <c r="C418" s="3">
        <v>4.25</v>
      </c>
      <c r="D418" s="3">
        <v>4.2171000000000003</v>
      </c>
      <c r="E418" s="11">
        <v>3.9847874999999999</v>
      </c>
      <c r="F418" s="11">
        <v>3.9513843999999998</v>
      </c>
      <c r="G418" s="11">
        <v>3.8969795</v>
      </c>
      <c r="H418" s="11">
        <v>3.8301718999999999</v>
      </c>
      <c r="I418" s="11">
        <v>3.7636675999999998</v>
      </c>
      <c r="J418" s="11">
        <v>3.7032289999999999</v>
      </c>
      <c r="K418" s="11">
        <v>3.6514229</v>
      </c>
      <c r="L418" s="11">
        <v>3.6095559000000002</v>
      </c>
      <c r="M418" s="11">
        <v>3.5785146000000001</v>
      </c>
      <c r="N418" s="11">
        <v>3.5574048</v>
      </c>
      <c r="O418" s="11">
        <v>3.5453372000000001</v>
      </c>
      <c r="P418" s="11">
        <v>3.5405087000000002</v>
      </c>
      <c r="Q418" s="11">
        <v>3.5402795</v>
      </c>
      <c r="R418" s="11">
        <v>3.5434511999999998</v>
      </c>
      <c r="S418" s="11">
        <v>3.5492615000000001</v>
      </c>
      <c r="T418" s="11">
        <v>3.5569476</v>
      </c>
      <c r="U418" s="11">
        <v>3.5657473999999998</v>
      </c>
      <c r="V418" s="11">
        <v>3.5748981</v>
      </c>
      <c r="W418" s="11">
        <v>3.5837621</v>
      </c>
      <c r="X418" s="11">
        <v>3.5922809999999998</v>
      </c>
      <c r="Y418" s="11">
        <v>3.6005639999999999</v>
      </c>
      <c r="Z418" s="11">
        <v>3.6087205</v>
      </c>
      <c r="AA418" s="11">
        <v>3.61686</v>
      </c>
      <c r="AB418" s="11">
        <v>3.6250914999999999</v>
      </c>
      <c r="AC418" s="11">
        <v>3.6335071000000001</v>
      </c>
      <c r="AD418" s="11">
        <v>3.6421291999999998</v>
      </c>
      <c r="AE418" s="11">
        <v>3.6509623000000002</v>
      </c>
      <c r="AF418" s="11">
        <v>3.6600115</v>
      </c>
      <c r="AG418" s="11">
        <v>3.6692817</v>
      </c>
      <c r="AH418" s="11">
        <v>3.6787774</v>
      </c>
      <c r="AI418" s="11">
        <v>3.6885037000000001</v>
      </c>
      <c r="AJ418" s="11">
        <v>3.6984655000000002</v>
      </c>
      <c r="AK418" s="11">
        <v>3.7086673999999999</v>
      </c>
      <c r="AL418" s="11">
        <v>3.7191143000000002</v>
      </c>
      <c r="AM418" s="11">
        <v>3.7298113000000002</v>
      </c>
      <c r="AN418" s="11">
        <v>3.7407629</v>
      </c>
      <c r="AO418" s="11">
        <v>3.7519722999999998</v>
      </c>
      <c r="AP418" s="11">
        <v>3.7634346999999999</v>
      </c>
      <c r="AQ418" s="11">
        <v>3.7751427999999998</v>
      </c>
      <c r="AR418" s="11">
        <v>3.7870897000000001</v>
      </c>
      <c r="AS418" s="11">
        <v>3.7992685000000002</v>
      </c>
      <c r="AT418" s="11">
        <v>3.8116717000000002</v>
      </c>
      <c r="AU418" s="11">
        <v>3.8242926000000002</v>
      </c>
      <c r="AV418" s="11">
        <v>3.8371241</v>
      </c>
      <c r="AW418" s="11">
        <v>3.8501588999999998</v>
      </c>
      <c r="AX418" s="11">
        <v>3.8633901000000002</v>
      </c>
      <c r="AY418" s="11">
        <v>3.8768107999999999</v>
      </c>
      <c r="AZ418" s="11">
        <v>3.8904136</v>
      </c>
      <c r="BA418" s="11">
        <v>3.9041918999999998</v>
      </c>
      <c r="BB418" s="11">
        <v>3.9181409999999999</v>
      </c>
      <c r="BC418" s="11">
        <v>3.9322564999999998</v>
      </c>
      <c r="BD418" s="11">
        <v>3.9465341</v>
      </c>
      <c r="BE418" s="11">
        <v>3.9609698</v>
      </c>
      <c r="BF418" s="11">
        <v>3.9755590000000001</v>
      </c>
      <c r="BG418" s="11">
        <v>3.9902975999999999</v>
      </c>
      <c r="BH418" s="11">
        <v>4.0051816000000002</v>
      </c>
      <c r="BI418" s="11">
        <v>4.0202064000000002</v>
      </c>
      <c r="BJ418" s="11">
        <v>4.0353678000000004</v>
      </c>
      <c r="BK418" s="11">
        <v>4.0506618999999997</v>
      </c>
      <c r="BL418" s="11">
        <v>4.066084</v>
      </c>
      <c r="BM418" s="11">
        <v>4.1608491000000001</v>
      </c>
      <c r="BN418" s="11">
        <v>4.2577964000000001</v>
      </c>
    </row>
    <row r="419" spans="1:66" x14ac:dyDescent="0.25">
      <c r="A419" s="5">
        <f t="shared" si="6"/>
        <v>45867</v>
      </c>
      <c r="B419" t="s">
        <v>1242</v>
      </c>
      <c r="C419" s="3">
        <v>4.25</v>
      </c>
      <c r="D419" s="3">
        <v>4.2171000000000003</v>
      </c>
      <c r="E419" s="11">
        <v>3.9857518000000001</v>
      </c>
      <c r="F419" s="11">
        <v>3.9546000000000001</v>
      </c>
      <c r="G419" s="11">
        <v>3.9011828999999998</v>
      </c>
      <c r="H419" s="11">
        <v>3.8331045000000001</v>
      </c>
      <c r="I419" s="11">
        <v>3.7638460999999999</v>
      </c>
      <c r="J419" s="11">
        <v>3.7004014000000001</v>
      </c>
      <c r="K419" s="11">
        <v>3.6459041000000001</v>
      </c>
      <c r="L419" s="11">
        <v>3.6020300000000001</v>
      </c>
      <c r="M419" s="11">
        <v>3.5694845000000002</v>
      </c>
      <c r="N419" s="11">
        <v>3.5473515</v>
      </c>
      <c r="O419" s="11">
        <v>3.5345794000000001</v>
      </c>
      <c r="P419" s="11">
        <v>3.5292265</v>
      </c>
      <c r="Q419" s="11">
        <v>3.5284865000000001</v>
      </c>
      <c r="R419" s="11">
        <v>3.5311181</v>
      </c>
      <c r="S419" s="11">
        <v>3.536346</v>
      </c>
      <c r="T419" s="11">
        <v>3.5433949999999999</v>
      </c>
      <c r="U419" s="11">
        <v>3.5514898000000001</v>
      </c>
      <c r="V419" s="11">
        <v>3.5598551</v>
      </c>
      <c r="W419" s="11">
        <v>3.5678424999999998</v>
      </c>
      <c r="X419" s="11">
        <v>3.5753925</v>
      </c>
      <c r="Y419" s="11">
        <v>3.5826156</v>
      </c>
      <c r="Z419" s="11">
        <v>3.5896227999999999</v>
      </c>
      <c r="AA419" s="11">
        <v>3.5965251999999999</v>
      </c>
      <c r="AB419" s="11">
        <v>3.6034332999999998</v>
      </c>
      <c r="AC419" s="11">
        <v>3.6104447</v>
      </c>
      <c r="AD419" s="11">
        <v>3.6176032</v>
      </c>
      <c r="AE419" s="11">
        <v>3.6249389999999999</v>
      </c>
      <c r="AF419" s="11">
        <v>3.6324825000000001</v>
      </c>
      <c r="AG419" s="11">
        <v>3.6402641</v>
      </c>
      <c r="AH419" s="11">
        <v>3.6483140000000001</v>
      </c>
      <c r="AI419" s="11">
        <v>3.6566624999999999</v>
      </c>
      <c r="AJ419" s="11">
        <v>3.6653400999999999</v>
      </c>
      <c r="AK419" s="11">
        <v>3.6743768999999999</v>
      </c>
      <c r="AL419" s="11">
        <v>3.6838034</v>
      </c>
      <c r="AM419" s="11">
        <v>3.6936499</v>
      </c>
      <c r="AN419" s="11">
        <v>3.7039466999999999</v>
      </c>
      <c r="AO419" s="11">
        <v>3.7147176000000002</v>
      </c>
      <c r="AP419" s="11">
        <v>3.7259522999999999</v>
      </c>
      <c r="AQ419" s="11">
        <v>3.7376282999999999</v>
      </c>
      <c r="AR419" s="11">
        <v>3.7497235</v>
      </c>
      <c r="AS419" s="11">
        <v>3.7622159000000002</v>
      </c>
      <c r="AT419" s="11">
        <v>3.7750830999999998</v>
      </c>
      <c r="AU419" s="11">
        <v>3.7883030999999998</v>
      </c>
      <c r="AV419" s="11">
        <v>3.8018537000000001</v>
      </c>
      <c r="AW419" s="11">
        <v>3.8157125000000001</v>
      </c>
      <c r="AX419" s="11">
        <v>3.8298576</v>
      </c>
      <c r="AY419" s="11">
        <v>3.8442666999999999</v>
      </c>
      <c r="AZ419" s="11">
        <v>3.8589175999999998</v>
      </c>
      <c r="BA419" s="11">
        <v>3.8737889999999999</v>
      </c>
      <c r="BB419" s="11">
        <v>3.8888647000000001</v>
      </c>
      <c r="BC419" s="11">
        <v>3.9041290000000002</v>
      </c>
      <c r="BD419" s="11">
        <v>3.9195671000000001</v>
      </c>
      <c r="BE419" s="11">
        <v>3.9351639</v>
      </c>
      <c r="BF419" s="11">
        <v>3.9509039000000001</v>
      </c>
      <c r="BG419" s="11">
        <v>3.9667721</v>
      </c>
      <c r="BH419" s="11">
        <v>3.9827536000000001</v>
      </c>
      <c r="BI419" s="11">
        <v>3.9988326999999999</v>
      </c>
      <c r="BJ419" s="11">
        <v>4.0149946999999999</v>
      </c>
      <c r="BK419" s="11">
        <v>4.0312244000000002</v>
      </c>
      <c r="BL419" s="11">
        <v>4.0475063999999996</v>
      </c>
      <c r="BM419" s="11">
        <v>4.1457147000000001</v>
      </c>
      <c r="BN419" s="11">
        <v>4.2435925000000001</v>
      </c>
    </row>
    <row r="420" spans="1:66" x14ac:dyDescent="0.25">
      <c r="A420" s="5">
        <f t="shared" si="6"/>
        <v>45868</v>
      </c>
      <c r="B420" t="s">
        <v>1243</v>
      </c>
      <c r="C420" s="3">
        <v>4.25</v>
      </c>
      <c r="D420" s="3">
        <v>4.2171000000000003</v>
      </c>
      <c r="E420" s="11">
        <v>3.9892911</v>
      </c>
      <c r="F420" s="11">
        <v>3.952807</v>
      </c>
      <c r="G420" s="11">
        <v>3.8989023999999999</v>
      </c>
      <c r="H420" s="11">
        <v>3.8331890999999998</v>
      </c>
      <c r="I420" s="11">
        <v>3.7672354000000001</v>
      </c>
      <c r="J420" s="11">
        <v>3.7069804999999998</v>
      </c>
      <c r="K420" s="11">
        <v>3.655071</v>
      </c>
      <c r="L420" s="11">
        <v>3.6131438</v>
      </c>
      <c r="M420" s="11">
        <v>3.5816227</v>
      </c>
      <c r="N420" s="11">
        <v>3.5598638</v>
      </c>
      <c r="O420" s="11">
        <v>3.5466783</v>
      </c>
      <c r="P420" s="11">
        <v>3.5404802000000002</v>
      </c>
      <c r="Q420" s="11">
        <v>3.5384856999999998</v>
      </c>
      <c r="R420" s="11">
        <v>3.5394698</v>
      </c>
      <c r="S420" s="11">
        <v>3.5427108999999999</v>
      </c>
      <c r="T420" s="11">
        <v>3.5474869</v>
      </c>
      <c r="U420" s="11">
        <v>3.5530764000000001</v>
      </c>
      <c r="V420" s="11">
        <v>3.5587572000000001</v>
      </c>
      <c r="W420" s="11">
        <v>3.5639147000000002</v>
      </c>
      <c r="X420" s="11">
        <v>3.5685406999999998</v>
      </c>
      <c r="Y420" s="11">
        <v>3.5728399999999998</v>
      </c>
      <c r="Z420" s="11">
        <v>3.5770179</v>
      </c>
      <c r="AA420" s="11">
        <v>3.5812794000000001</v>
      </c>
      <c r="AB420" s="11">
        <v>3.5858298</v>
      </c>
      <c r="AC420" s="11">
        <v>3.5908397000000001</v>
      </c>
      <c r="AD420" s="11">
        <v>3.5963425</v>
      </c>
      <c r="AE420" s="11">
        <v>3.6023364999999998</v>
      </c>
      <c r="AF420" s="11">
        <v>3.6088206999999999</v>
      </c>
      <c r="AG420" s="11">
        <v>3.6157935999999999</v>
      </c>
      <c r="AH420" s="11">
        <v>3.6232538999999999</v>
      </c>
      <c r="AI420" s="11">
        <v>3.6312003000000002</v>
      </c>
      <c r="AJ420" s="11">
        <v>3.6396316</v>
      </c>
      <c r="AK420" s="11">
        <v>3.6485462000000002</v>
      </c>
      <c r="AL420" s="11">
        <v>3.6579429999999999</v>
      </c>
      <c r="AM420" s="11">
        <v>3.6678207999999999</v>
      </c>
      <c r="AN420" s="11">
        <v>3.6781779000000001</v>
      </c>
      <c r="AO420" s="11">
        <v>3.6890097000000002</v>
      </c>
      <c r="AP420" s="11">
        <v>3.7002942000000001</v>
      </c>
      <c r="AQ420" s="11">
        <v>3.7120041000000001</v>
      </c>
      <c r="AR420" s="11">
        <v>3.7241122</v>
      </c>
      <c r="AS420" s="11">
        <v>3.7365914999999998</v>
      </c>
      <c r="AT420" s="11">
        <v>3.7494144</v>
      </c>
      <c r="AU420" s="11">
        <v>3.7625538999999999</v>
      </c>
      <c r="AV420" s="11">
        <v>3.7759828</v>
      </c>
      <c r="AW420" s="11">
        <v>3.7896738000000001</v>
      </c>
      <c r="AX420" s="11">
        <v>3.8035996000000001</v>
      </c>
      <c r="AY420" s="11">
        <v>3.8177333999999998</v>
      </c>
      <c r="AZ420" s="11">
        <v>3.8320474</v>
      </c>
      <c r="BA420" s="11">
        <v>3.8465175</v>
      </c>
      <c r="BB420" s="11">
        <v>3.8611319000000002</v>
      </c>
      <c r="BC420" s="11">
        <v>3.8758819999999998</v>
      </c>
      <c r="BD420" s="11">
        <v>3.8907595000000001</v>
      </c>
      <c r="BE420" s="11">
        <v>3.9057561000000001</v>
      </c>
      <c r="BF420" s="11">
        <v>3.9208631</v>
      </c>
      <c r="BG420" s="11">
        <v>3.9360721999999999</v>
      </c>
      <c r="BH420" s="11">
        <v>3.9513752000000002</v>
      </c>
      <c r="BI420" s="11">
        <v>3.9667631999999999</v>
      </c>
      <c r="BJ420" s="11">
        <v>3.9822282000000002</v>
      </c>
      <c r="BK420" s="11">
        <v>3.9977618000000001</v>
      </c>
      <c r="BL420" s="11">
        <v>4.0133552000000003</v>
      </c>
      <c r="BM420" s="11">
        <v>4.1077750999999996</v>
      </c>
      <c r="BN420" s="11">
        <v>4.2026576999999996</v>
      </c>
    </row>
    <row r="421" spans="1:66" x14ac:dyDescent="0.25">
      <c r="A421" s="5">
        <f t="shared" si="6"/>
        <v>45869</v>
      </c>
      <c r="B421" t="s">
        <v>1244</v>
      </c>
      <c r="C421" s="3">
        <v>4.25</v>
      </c>
      <c r="D421" s="3">
        <v>4.2169999999999996</v>
      </c>
      <c r="E421" s="11">
        <v>3.9892452</v>
      </c>
      <c r="F421" s="11">
        <v>3.9511622000000002</v>
      </c>
      <c r="G421" s="11">
        <v>3.8989894</v>
      </c>
      <c r="H421" s="11">
        <v>3.8370574</v>
      </c>
      <c r="I421" s="11">
        <v>3.7734269999999999</v>
      </c>
      <c r="J421" s="11">
        <v>3.7121990999999999</v>
      </c>
      <c r="K421" s="11">
        <v>3.6554571999999999</v>
      </c>
      <c r="L421" s="11">
        <v>3.6057435</v>
      </c>
      <c r="M421" s="11">
        <v>3.5654477</v>
      </c>
      <c r="N421" s="11">
        <v>3.535822</v>
      </c>
      <c r="O421" s="11">
        <v>3.5164863999999998</v>
      </c>
      <c r="P421" s="11">
        <v>3.5058172999999999</v>
      </c>
      <c r="Q421" s="11">
        <v>3.5010257</v>
      </c>
      <c r="R421" s="11">
        <v>3.5006594</v>
      </c>
      <c r="S421" s="11">
        <v>3.5036851000000002</v>
      </c>
      <c r="T421" s="11">
        <v>3.5090691000000001</v>
      </c>
      <c r="U421" s="11">
        <v>3.5157780999999999</v>
      </c>
      <c r="V421" s="11">
        <v>3.5227784999999998</v>
      </c>
      <c r="W421" s="11">
        <v>3.5291982000000002</v>
      </c>
      <c r="X421" s="11">
        <v>3.5349922999999999</v>
      </c>
      <c r="Y421" s="11">
        <v>3.5403798000000002</v>
      </c>
      <c r="Z421" s="11">
        <v>3.5455801</v>
      </c>
      <c r="AA421" s="11">
        <v>3.5508125000000001</v>
      </c>
      <c r="AB421" s="11">
        <v>3.5562961</v>
      </c>
      <c r="AC421" s="11">
        <v>3.5622197999999998</v>
      </c>
      <c r="AD421" s="11">
        <v>3.5686233000000001</v>
      </c>
      <c r="AE421" s="11">
        <v>3.5755009000000002</v>
      </c>
      <c r="AF421" s="11">
        <v>3.5828473000000001</v>
      </c>
      <c r="AG421" s="11">
        <v>3.5906568000000001</v>
      </c>
      <c r="AH421" s="11">
        <v>3.5989238000000001</v>
      </c>
      <c r="AI421" s="11">
        <v>3.6076427999999998</v>
      </c>
      <c r="AJ421" s="11">
        <v>3.6168083000000002</v>
      </c>
      <c r="AK421" s="11">
        <v>3.6264145999999999</v>
      </c>
      <c r="AL421" s="11">
        <v>3.6364562</v>
      </c>
      <c r="AM421" s="11">
        <v>3.6469276000000002</v>
      </c>
      <c r="AN421" s="11">
        <v>3.6578232000000002</v>
      </c>
      <c r="AO421" s="11">
        <v>3.6691338999999998</v>
      </c>
      <c r="AP421" s="11">
        <v>3.6808363000000002</v>
      </c>
      <c r="AQ421" s="11">
        <v>3.6929021</v>
      </c>
      <c r="AR421" s="11">
        <v>3.7053034999999999</v>
      </c>
      <c r="AS421" s="11">
        <v>3.7180127999999999</v>
      </c>
      <c r="AT421" s="11">
        <v>3.7310017000000002</v>
      </c>
      <c r="AU421" s="11">
        <v>3.7442426000000002</v>
      </c>
      <c r="AV421" s="11">
        <v>3.7577077000000001</v>
      </c>
      <c r="AW421" s="11">
        <v>3.7713686000000002</v>
      </c>
      <c r="AX421" s="11">
        <v>3.7851978000000002</v>
      </c>
      <c r="AY421" s="11">
        <v>3.7991674</v>
      </c>
      <c r="AZ421" s="11">
        <v>3.8132492</v>
      </c>
      <c r="BA421" s="11">
        <v>3.8274194000000001</v>
      </c>
      <c r="BB421" s="11">
        <v>3.8416709999999998</v>
      </c>
      <c r="BC421" s="11">
        <v>3.8560015999999999</v>
      </c>
      <c r="BD421" s="11">
        <v>3.8704087999999999</v>
      </c>
      <c r="BE421" s="11">
        <v>3.8848907000000001</v>
      </c>
      <c r="BF421" s="11">
        <v>3.8994445</v>
      </c>
      <c r="BG421" s="11">
        <v>3.9140682</v>
      </c>
      <c r="BH421" s="11">
        <v>3.9287595999999998</v>
      </c>
      <c r="BI421" s="11">
        <v>3.9435161999999999</v>
      </c>
      <c r="BJ421" s="11">
        <v>3.9583355999999998</v>
      </c>
      <c r="BK421" s="11">
        <v>3.9732159999999999</v>
      </c>
      <c r="BL421" s="11">
        <v>3.9881544999999998</v>
      </c>
      <c r="BM421" s="11">
        <v>4.0787979999999999</v>
      </c>
      <c r="BN421" s="11">
        <v>4.1704469</v>
      </c>
    </row>
    <row r="422" spans="1:66" x14ac:dyDescent="0.25">
      <c r="A422" s="5">
        <f t="shared" si="6"/>
        <v>45870</v>
      </c>
      <c r="B422" t="s">
        <v>1245</v>
      </c>
      <c r="C422" s="3">
        <v>4.25</v>
      </c>
      <c r="D422" s="3">
        <v>4.2176</v>
      </c>
      <c r="E422" s="11">
        <v>3.9756013000000001</v>
      </c>
      <c r="F422" s="11">
        <v>3.9272737000000002</v>
      </c>
      <c r="G422" s="11">
        <v>3.8559437000000001</v>
      </c>
      <c r="H422" s="11">
        <v>3.7714953000000002</v>
      </c>
      <c r="I422" s="11">
        <v>3.6893698000000001</v>
      </c>
      <c r="J422" s="11">
        <v>3.6165319999999999</v>
      </c>
      <c r="K422" s="11">
        <v>3.5553148999999999</v>
      </c>
      <c r="L422" s="11">
        <v>3.5065688000000002</v>
      </c>
      <c r="M422" s="11">
        <v>3.4693255999999999</v>
      </c>
      <c r="N422" s="11">
        <v>3.4422891999999998</v>
      </c>
      <c r="O422" s="11">
        <v>3.4240797000000001</v>
      </c>
      <c r="P422" s="11">
        <v>3.4129531000000002</v>
      </c>
      <c r="Q422" s="11">
        <v>3.4065115000000001</v>
      </c>
      <c r="R422" s="11">
        <v>3.4036626999999999</v>
      </c>
      <c r="S422" s="11">
        <v>3.4037796</v>
      </c>
      <c r="T422" s="11">
        <v>3.4062351999999998</v>
      </c>
      <c r="U422" s="11">
        <v>3.4104028</v>
      </c>
      <c r="V422" s="11">
        <v>3.4156551999999998</v>
      </c>
      <c r="W422" s="11">
        <v>3.4214600000000002</v>
      </c>
      <c r="X422" s="11">
        <v>3.4277236000000002</v>
      </c>
      <c r="Y422" s="11">
        <v>3.4344790000000001</v>
      </c>
      <c r="Z422" s="11">
        <v>3.4417596000000001</v>
      </c>
      <c r="AA422" s="11">
        <v>3.4495987000000001</v>
      </c>
      <c r="AB422" s="11">
        <v>3.4580294999999999</v>
      </c>
      <c r="AC422" s="11">
        <v>3.4670747999999998</v>
      </c>
      <c r="AD422" s="11">
        <v>3.4767112</v>
      </c>
      <c r="AE422" s="11">
        <v>3.4869024</v>
      </c>
      <c r="AF422" s="11">
        <v>3.4976121</v>
      </c>
      <c r="AG422" s="11">
        <v>3.5088043999999998</v>
      </c>
      <c r="AH422" s="11">
        <v>3.5204426</v>
      </c>
      <c r="AI422" s="11">
        <v>3.5324906999999999</v>
      </c>
      <c r="AJ422" s="11">
        <v>3.5449126999999998</v>
      </c>
      <c r="AK422" s="11">
        <v>3.5576718999999999</v>
      </c>
      <c r="AL422" s="11">
        <v>3.5707323999999998</v>
      </c>
      <c r="AM422" s="11">
        <v>3.5840578999999999</v>
      </c>
      <c r="AN422" s="11">
        <v>3.5976121000000001</v>
      </c>
      <c r="AO422" s="11">
        <v>3.6113623000000001</v>
      </c>
      <c r="AP422" s="11">
        <v>3.6252914999999999</v>
      </c>
      <c r="AQ422" s="11">
        <v>3.6393865999999999</v>
      </c>
      <c r="AR422" s="11">
        <v>3.6536347</v>
      </c>
      <c r="AS422" s="11">
        <v>3.6680231999999999</v>
      </c>
      <c r="AT422" s="11">
        <v>3.6825386999999998</v>
      </c>
      <c r="AU422" s="11">
        <v>3.6971688</v>
      </c>
      <c r="AV422" s="11">
        <v>3.7119005</v>
      </c>
      <c r="AW422" s="11">
        <v>3.7267206000000002</v>
      </c>
      <c r="AX422" s="11">
        <v>3.7416165000000001</v>
      </c>
      <c r="AY422" s="11">
        <v>3.7565754</v>
      </c>
      <c r="AZ422" s="11">
        <v>3.7715841000000001</v>
      </c>
      <c r="BA422" s="11">
        <v>3.7866319000000002</v>
      </c>
      <c r="BB422" s="11">
        <v>3.8017170999999998</v>
      </c>
      <c r="BC422" s="11">
        <v>3.81684</v>
      </c>
      <c r="BD422" s="11">
        <v>3.8320012999999999</v>
      </c>
      <c r="BE422" s="11">
        <v>3.8472018000000001</v>
      </c>
      <c r="BF422" s="11">
        <v>3.8624418</v>
      </c>
      <c r="BG422" s="11">
        <v>3.8777219999999999</v>
      </c>
      <c r="BH422" s="11">
        <v>3.8930433</v>
      </c>
      <c r="BI422" s="11">
        <v>3.9084058000000002</v>
      </c>
      <c r="BJ422" s="11">
        <v>3.9238103999999998</v>
      </c>
      <c r="BK422" s="11">
        <v>3.9392578</v>
      </c>
      <c r="BL422" s="11">
        <v>3.9547482999999999</v>
      </c>
      <c r="BM422" s="11">
        <v>4.0484938000000001</v>
      </c>
      <c r="BN422" s="11">
        <v>4.1430993999999997</v>
      </c>
    </row>
    <row r="423" spans="1:66" x14ac:dyDescent="0.25">
      <c r="A423" s="5">
        <f t="shared" si="6"/>
        <v>45873</v>
      </c>
      <c r="B423" t="s">
        <v>1246</v>
      </c>
      <c r="C423" s="3">
        <v>4.25</v>
      </c>
      <c r="D423" s="3">
        <v>4.2168999999999999</v>
      </c>
      <c r="E423" s="11">
        <v>3.9746785999999998</v>
      </c>
      <c r="F423" s="11">
        <v>3.9310016000000001</v>
      </c>
      <c r="G423" s="11">
        <v>3.8657343000000002</v>
      </c>
      <c r="H423" s="11">
        <v>3.7882093999999999</v>
      </c>
      <c r="I423" s="11">
        <v>3.7123244999999998</v>
      </c>
      <c r="J423" s="11">
        <v>3.6439911</v>
      </c>
      <c r="K423" s="11">
        <v>3.5859519</v>
      </c>
      <c r="L423" s="11">
        <v>3.5395417999999998</v>
      </c>
      <c r="M423" s="11">
        <v>3.5049882000000001</v>
      </c>
      <c r="N423" s="11">
        <v>3.4809374000000002</v>
      </c>
      <c r="O423" s="11">
        <v>3.4661767000000001</v>
      </c>
      <c r="P423" s="11">
        <v>3.4586353000000001</v>
      </c>
      <c r="Q423" s="11">
        <v>3.4554160999999999</v>
      </c>
      <c r="R423" s="11">
        <v>3.4552934999999998</v>
      </c>
      <c r="S423" s="11">
        <v>3.4575402</v>
      </c>
      <c r="T423" s="11">
        <v>3.4614284999999998</v>
      </c>
      <c r="U423" s="11">
        <v>3.4662310000000001</v>
      </c>
      <c r="V423" s="11">
        <v>3.4712201</v>
      </c>
      <c r="W423" s="11">
        <v>3.4757989</v>
      </c>
      <c r="X423" s="11">
        <v>3.4799766999999999</v>
      </c>
      <c r="Y423" s="11">
        <v>3.4839378000000001</v>
      </c>
      <c r="Z423" s="11">
        <v>3.4878672000000002</v>
      </c>
      <c r="AA423" s="11">
        <v>3.4919492999999999</v>
      </c>
      <c r="AB423" s="11">
        <v>3.4963690000000001</v>
      </c>
      <c r="AC423" s="11">
        <v>3.5012783000000001</v>
      </c>
      <c r="AD423" s="11">
        <v>3.5066997999999998</v>
      </c>
      <c r="AE423" s="11">
        <v>3.5126233999999998</v>
      </c>
      <c r="AF423" s="11">
        <v>3.5190391999999999</v>
      </c>
      <c r="AG423" s="11">
        <v>3.5259372</v>
      </c>
      <c r="AH423" s="11">
        <v>3.5333071999999999</v>
      </c>
      <c r="AI423" s="11">
        <v>3.5411394</v>
      </c>
      <c r="AJ423" s="11">
        <v>3.5494238</v>
      </c>
      <c r="AK423" s="11">
        <v>3.5581502999999999</v>
      </c>
      <c r="AL423" s="11">
        <v>3.5673089</v>
      </c>
      <c r="AM423" s="11">
        <v>3.5768898</v>
      </c>
      <c r="AN423" s="11">
        <v>3.5868826</v>
      </c>
      <c r="AO423" s="11">
        <v>3.5972767000000001</v>
      </c>
      <c r="AP423" s="11">
        <v>3.6080573999999999</v>
      </c>
      <c r="AQ423" s="11">
        <v>3.6192082999999999</v>
      </c>
      <c r="AR423" s="11">
        <v>3.6307136999999998</v>
      </c>
      <c r="AS423" s="11">
        <v>3.6425578000000001</v>
      </c>
      <c r="AT423" s="11">
        <v>3.6547242999999998</v>
      </c>
      <c r="AU423" s="11">
        <v>3.6671974000000001</v>
      </c>
      <c r="AV423" s="11">
        <v>3.6799613999999998</v>
      </c>
      <c r="AW423" s="11">
        <v>3.6930000000000001</v>
      </c>
      <c r="AX423" s="11">
        <v>3.7062974</v>
      </c>
      <c r="AY423" s="11">
        <v>3.7198376999999998</v>
      </c>
      <c r="AZ423" s="11">
        <v>3.7336048000000002</v>
      </c>
      <c r="BA423" s="11">
        <v>3.7475838000000001</v>
      </c>
      <c r="BB423" s="11">
        <v>3.7617653</v>
      </c>
      <c r="BC423" s="11">
        <v>3.7761410999999998</v>
      </c>
      <c r="BD423" s="11">
        <v>3.7907036000000001</v>
      </c>
      <c r="BE423" s="11">
        <v>3.8054451</v>
      </c>
      <c r="BF423" s="11">
        <v>3.8203575000000001</v>
      </c>
      <c r="BG423" s="11">
        <v>3.8354330999999999</v>
      </c>
      <c r="BH423" s="11">
        <v>3.8506643</v>
      </c>
      <c r="BI423" s="11">
        <v>3.8660429000000001</v>
      </c>
      <c r="BJ423" s="11">
        <v>3.8815612000000002</v>
      </c>
      <c r="BK423" s="11">
        <v>3.8972117000000002</v>
      </c>
      <c r="BL423" s="11">
        <v>3.9129860999999999</v>
      </c>
      <c r="BM423" s="11">
        <v>4.0096715999999999</v>
      </c>
      <c r="BN423" s="11">
        <v>4.1080560999999998</v>
      </c>
    </row>
    <row r="424" spans="1:66" x14ac:dyDescent="0.25">
      <c r="A424" s="5">
        <f t="shared" si="6"/>
        <v>45874</v>
      </c>
      <c r="B424" t="s">
        <v>1247</v>
      </c>
      <c r="C424" s="3">
        <v>4.25</v>
      </c>
      <c r="D424" s="3">
        <v>4.2168000000000001</v>
      </c>
      <c r="E424" s="11">
        <v>3.9758247</v>
      </c>
      <c r="F424" s="11">
        <v>3.9347101000000002</v>
      </c>
      <c r="G424" s="11">
        <v>3.8737998999999999</v>
      </c>
      <c r="H424" s="11">
        <v>3.8014559999999999</v>
      </c>
      <c r="I424" s="11">
        <v>3.7303362999999998</v>
      </c>
      <c r="J424" s="11">
        <v>3.6657044999999999</v>
      </c>
      <c r="K424" s="11">
        <v>3.6101823999999998</v>
      </c>
      <c r="L424" s="11">
        <v>3.5652363999999999</v>
      </c>
      <c r="M424" s="11">
        <v>3.5311471999999999</v>
      </c>
      <c r="N424" s="11">
        <v>3.5069937000000002</v>
      </c>
      <c r="O424" s="11">
        <v>3.4916497</v>
      </c>
      <c r="P424" s="11">
        <v>3.4833007999999999</v>
      </c>
      <c r="Q424" s="11">
        <v>3.4792755</v>
      </c>
      <c r="R424" s="11">
        <v>3.4783835000000001</v>
      </c>
      <c r="S424" s="11">
        <v>3.4798821000000002</v>
      </c>
      <c r="T424" s="11">
        <v>3.4830287000000002</v>
      </c>
      <c r="U424" s="11">
        <v>3.4870806000000001</v>
      </c>
      <c r="V424" s="11">
        <v>3.4912950999999999</v>
      </c>
      <c r="W424" s="11">
        <v>3.4950583000000002</v>
      </c>
      <c r="X424" s="11">
        <v>3.4983542000000001</v>
      </c>
      <c r="Y424" s="11">
        <v>3.5013396999999999</v>
      </c>
      <c r="Z424" s="11">
        <v>3.5041717000000001</v>
      </c>
      <c r="AA424" s="11">
        <v>3.5070073000000002</v>
      </c>
      <c r="AB424" s="11">
        <v>3.5100033000000002</v>
      </c>
      <c r="AC424" s="11">
        <v>3.5132956000000002</v>
      </c>
      <c r="AD424" s="11">
        <v>3.5169345999999999</v>
      </c>
      <c r="AE424" s="11">
        <v>3.5209494000000001</v>
      </c>
      <c r="AF424" s="11">
        <v>3.5253692000000001</v>
      </c>
      <c r="AG424" s="11">
        <v>3.5302234000000001</v>
      </c>
      <c r="AH424" s="11">
        <v>3.5355409</v>
      </c>
      <c r="AI424" s="11">
        <v>3.5413510000000001</v>
      </c>
      <c r="AJ424" s="11">
        <v>3.5476830000000001</v>
      </c>
      <c r="AK424" s="11">
        <v>3.5545658000000002</v>
      </c>
      <c r="AL424" s="11">
        <v>3.5620288000000002</v>
      </c>
      <c r="AM424" s="11">
        <v>3.5701011999999999</v>
      </c>
      <c r="AN424" s="11">
        <v>3.5788120000000001</v>
      </c>
      <c r="AO424" s="11">
        <v>3.5881829000000001</v>
      </c>
      <c r="AP424" s="11">
        <v>3.5981949000000002</v>
      </c>
      <c r="AQ424" s="11">
        <v>3.6088149</v>
      </c>
      <c r="AR424" s="11">
        <v>3.6200100000000002</v>
      </c>
      <c r="AS424" s="11">
        <v>3.6317477</v>
      </c>
      <c r="AT424" s="11">
        <v>3.6439948000000002</v>
      </c>
      <c r="AU424" s="11">
        <v>3.6567183999999999</v>
      </c>
      <c r="AV424" s="11">
        <v>3.6698860999999998</v>
      </c>
      <c r="AW424" s="11">
        <v>3.6834644999999999</v>
      </c>
      <c r="AX424" s="11">
        <v>3.6974209</v>
      </c>
      <c r="AY424" s="11">
        <v>3.7117227000000002</v>
      </c>
      <c r="AZ424" s="11">
        <v>3.7263367000000001</v>
      </c>
      <c r="BA424" s="11">
        <v>3.7412318999999998</v>
      </c>
      <c r="BB424" s="11">
        <v>3.7563857999999999</v>
      </c>
      <c r="BC424" s="11">
        <v>3.7717776999999999</v>
      </c>
      <c r="BD424" s="11">
        <v>3.7873877999999999</v>
      </c>
      <c r="BE424" s="11">
        <v>3.8031961000000001</v>
      </c>
      <c r="BF424" s="11">
        <v>3.8191820000000001</v>
      </c>
      <c r="BG424" s="11">
        <v>3.8353255000000002</v>
      </c>
      <c r="BH424" s="11">
        <v>3.8516067</v>
      </c>
      <c r="BI424" s="11">
        <v>3.8680048999999999</v>
      </c>
      <c r="BJ424" s="11">
        <v>3.8845003</v>
      </c>
      <c r="BK424" s="11">
        <v>3.9010729</v>
      </c>
      <c r="BL424" s="11">
        <v>3.9177019999999998</v>
      </c>
      <c r="BM424" s="11">
        <v>4.0179444000000002</v>
      </c>
      <c r="BN424" s="11">
        <v>4.1176002</v>
      </c>
    </row>
    <row r="425" spans="1:66" x14ac:dyDescent="0.25">
      <c r="A425" s="5">
        <f t="shared" si="6"/>
        <v>45875</v>
      </c>
      <c r="B425" t="s">
        <v>1248</v>
      </c>
      <c r="C425" s="3">
        <v>4.25</v>
      </c>
      <c r="D425" s="3">
        <v>4.2169999999999996</v>
      </c>
      <c r="E425" s="11">
        <v>3.9753500000000002</v>
      </c>
      <c r="F425" s="11">
        <v>3.9323977999999999</v>
      </c>
      <c r="G425" s="11">
        <v>3.8698586000000001</v>
      </c>
      <c r="H425" s="11">
        <v>3.7956968999999998</v>
      </c>
      <c r="I425" s="11">
        <v>3.7226729999999999</v>
      </c>
      <c r="J425" s="11">
        <v>3.6562793</v>
      </c>
      <c r="K425" s="11">
        <v>3.5990302000000001</v>
      </c>
      <c r="L425" s="11">
        <v>3.5524228999999998</v>
      </c>
      <c r="M425" s="11">
        <v>3.5168043999999998</v>
      </c>
      <c r="N425" s="11">
        <v>3.4914849999999999</v>
      </c>
      <c r="O425" s="11">
        <v>3.4750869</v>
      </c>
      <c r="P425" s="11">
        <v>3.4659547000000002</v>
      </c>
      <c r="Q425" s="11">
        <v>3.4612717000000002</v>
      </c>
      <c r="R425" s="11">
        <v>3.4597959</v>
      </c>
      <c r="S425" s="11">
        <v>3.4607828999999999</v>
      </c>
      <c r="T425" s="11">
        <v>3.4634881000000002</v>
      </c>
      <c r="U425" s="11">
        <v>3.4671669000000001</v>
      </c>
      <c r="V425" s="11">
        <v>3.4710746000000001</v>
      </c>
      <c r="W425" s="11">
        <v>3.4745773</v>
      </c>
      <c r="X425" s="11">
        <v>3.4776669</v>
      </c>
      <c r="Y425" s="11">
        <v>3.4805552</v>
      </c>
      <c r="Z425" s="11">
        <v>3.4834543999999998</v>
      </c>
      <c r="AA425" s="11">
        <v>3.4865767999999999</v>
      </c>
      <c r="AB425" s="11">
        <v>3.4901344999999999</v>
      </c>
      <c r="AC425" s="11">
        <v>3.4943027</v>
      </c>
      <c r="AD425" s="11">
        <v>3.4991091999999999</v>
      </c>
      <c r="AE425" s="11">
        <v>3.5045446</v>
      </c>
      <c r="AF425" s="11">
        <v>3.5105995999999999</v>
      </c>
      <c r="AG425" s="11">
        <v>3.5172650000000001</v>
      </c>
      <c r="AH425" s="11">
        <v>3.5245313999999999</v>
      </c>
      <c r="AI425" s="11">
        <v>3.5323896000000001</v>
      </c>
      <c r="AJ425" s="11">
        <v>3.5408303999999999</v>
      </c>
      <c r="AK425" s="11">
        <v>3.5498443000000002</v>
      </c>
      <c r="AL425" s="11">
        <v>3.5594220999999999</v>
      </c>
      <c r="AM425" s="11">
        <v>3.5695546999999999</v>
      </c>
      <c r="AN425" s="11">
        <v>3.5802325000000002</v>
      </c>
      <c r="AO425" s="11">
        <v>3.5914432000000001</v>
      </c>
      <c r="AP425" s="11">
        <v>3.6031585000000002</v>
      </c>
      <c r="AQ425" s="11">
        <v>3.6153452000000001</v>
      </c>
      <c r="AR425" s="11">
        <v>3.6279704000000002</v>
      </c>
      <c r="AS425" s="11">
        <v>3.6410010000000002</v>
      </c>
      <c r="AT425" s="11">
        <v>3.6544037999999999</v>
      </c>
      <c r="AU425" s="11">
        <v>3.6681458</v>
      </c>
      <c r="AV425" s="11">
        <v>3.6821942000000001</v>
      </c>
      <c r="AW425" s="11">
        <v>3.6965154</v>
      </c>
      <c r="AX425" s="11">
        <v>3.7110767</v>
      </c>
      <c r="AY425" s="11">
        <v>3.7258452000000002</v>
      </c>
      <c r="AZ425" s="11">
        <v>3.7407873</v>
      </c>
      <c r="BA425" s="11">
        <v>3.7558739000000001</v>
      </c>
      <c r="BB425" s="11">
        <v>3.7710916000000001</v>
      </c>
      <c r="BC425" s="11">
        <v>3.7864309</v>
      </c>
      <c r="BD425" s="11">
        <v>3.8018827000000002</v>
      </c>
      <c r="BE425" s="11">
        <v>3.8174380999999999</v>
      </c>
      <c r="BF425" s="11">
        <v>3.8330877000000001</v>
      </c>
      <c r="BG425" s="11">
        <v>3.8488224</v>
      </c>
      <c r="BH425" s="11">
        <v>3.8646332999999999</v>
      </c>
      <c r="BI425" s="11">
        <v>3.8805108000000001</v>
      </c>
      <c r="BJ425" s="11">
        <v>3.8964460000000001</v>
      </c>
      <c r="BK425" s="11">
        <v>3.9124300000000001</v>
      </c>
      <c r="BL425" s="11">
        <v>3.9284531</v>
      </c>
      <c r="BM425" s="11">
        <v>4.0250355999999998</v>
      </c>
      <c r="BN425" s="11">
        <v>4.1215096999999998</v>
      </c>
    </row>
    <row r="426" spans="1:66" x14ac:dyDescent="0.25">
      <c r="A426" s="5">
        <f t="shared" si="6"/>
        <v>45876</v>
      </c>
      <c r="B426" t="s">
        <v>1249</v>
      </c>
      <c r="C426" s="3">
        <v>4</v>
      </c>
      <c r="D426" s="3">
        <v>3.9676</v>
      </c>
      <c r="E426" s="11">
        <v>3.970424</v>
      </c>
      <c r="F426" s="11">
        <v>3.942793</v>
      </c>
      <c r="G426" s="11">
        <v>3.8967950999999998</v>
      </c>
      <c r="H426" s="11">
        <v>3.8392450999999999</v>
      </c>
      <c r="I426" s="11">
        <v>3.7807252</v>
      </c>
      <c r="J426" s="11">
        <v>3.7256903000000001</v>
      </c>
      <c r="K426" s="11">
        <v>3.6759574000000002</v>
      </c>
      <c r="L426" s="11">
        <v>3.6329387</v>
      </c>
      <c r="M426" s="11">
        <v>3.596962</v>
      </c>
      <c r="N426" s="11">
        <v>3.5680605999999999</v>
      </c>
      <c r="O426" s="11">
        <v>3.5459464999999999</v>
      </c>
      <c r="P426" s="11">
        <v>3.5300137</v>
      </c>
      <c r="Q426" s="11">
        <v>3.5192915999999999</v>
      </c>
      <c r="R426" s="11">
        <v>3.5128822999999998</v>
      </c>
      <c r="S426" s="11">
        <v>3.5099277</v>
      </c>
      <c r="T426" s="11">
        <v>3.5095695999999998</v>
      </c>
      <c r="U426" s="11">
        <v>3.5109498000000001</v>
      </c>
      <c r="V426" s="11">
        <v>3.5132102000000001</v>
      </c>
      <c r="W426" s="11">
        <v>3.5156177</v>
      </c>
      <c r="X426" s="11">
        <v>3.5180798000000002</v>
      </c>
      <c r="Y426" s="11">
        <v>3.5207087000000001</v>
      </c>
      <c r="Z426" s="11">
        <v>3.5236168000000001</v>
      </c>
      <c r="AA426" s="11">
        <v>3.5269162000000001</v>
      </c>
      <c r="AB426" s="11">
        <v>3.5307192000000001</v>
      </c>
      <c r="AC426" s="11">
        <v>3.5351211</v>
      </c>
      <c r="AD426" s="11">
        <v>3.5401345000000002</v>
      </c>
      <c r="AE426" s="11">
        <v>3.5457466000000002</v>
      </c>
      <c r="AF426" s="11">
        <v>3.5519447999999998</v>
      </c>
      <c r="AG426" s="11">
        <v>3.5587162999999999</v>
      </c>
      <c r="AH426" s="11">
        <v>3.5660485</v>
      </c>
      <c r="AI426" s="11">
        <v>3.5739287000000002</v>
      </c>
      <c r="AJ426" s="11">
        <v>3.5823442000000001</v>
      </c>
      <c r="AK426" s="11">
        <v>3.5912823</v>
      </c>
      <c r="AL426" s="11">
        <v>3.6007302000000001</v>
      </c>
      <c r="AM426" s="11">
        <v>3.6106755000000001</v>
      </c>
      <c r="AN426" s="11">
        <v>3.6211052000000001</v>
      </c>
      <c r="AO426" s="11">
        <v>3.6320041999999999</v>
      </c>
      <c r="AP426" s="11">
        <v>3.6433461999999999</v>
      </c>
      <c r="AQ426" s="11">
        <v>3.6551013999999999</v>
      </c>
      <c r="AR426" s="11">
        <v>3.6672405000000001</v>
      </c>
      <c r="AS426" s="11">
        <v>3.6797341000000001</v>
      </c>
      <c r="AT426" s="11">
        <v>3.6925523</v>
      </c>
      <c r="AU426" s="11">
        <v>3.7056659000000001</v>
      </c>
      <c r="AV426" s="11">
        <v>3.7190455</v>
      </c>
      <c r="AW426" s="11">
        <v>3.7326611999999999</v>
      </c>
      <c r="AX426" s="11">
        <v>3.7464837000000002</v>
      </c>
      <c r="AY426" s="11">
        <v>3.7604837</v>
      </c>
      <c r="AZ426" s="11">
        <v>3.7746312999999998</v>
      </c>
      <c r="BA426" s="11">
        <v>3.7889008999999998</v>
      </c>
      <c r="BB426" s="11">
        <v>3.8032832000000001</v>
      </c>
      <c r="BC426" s="11">
        <v>3.8177729999999999</v>
      </c>
      <c r="BD426" s="11">
        <v>3.8323657</v>
      </c>
      <c r="BE426" s="11">
        <v>3.8470564</v>
      </c>
      <c r="BF426" s="11">
        <v>3.8618399000000001</v>
      </c>
      <c r="BG426" s="11">
        <v>3.8767116000000001</v>
      </c>
      <c r="BH426" s="11">
        <v>3.8916666000000002</v>
      </c>
      <c r="BI426" s="11">
        <v>3.9066999</v>
      </c>
      <c r="BJ426" s="11">
        <v>3.9218066</v>
      </c>
      <c r="BK426" s="11">
        <v>3.936982</v>
      </c>
      <c r="BL426" s="11">
        <v>3.9522210000000002</v>
      </c>
      <c r="BM426" s="11">
        <v>4.0446904000000004</v>
      </c>
      <c r="BN426" s="11">
        <v>4.1380502000000003</v>
      </c>
    </row>
    <row r="427" spans="1:66" x14ac:dyDescent="0.25">
      <c r="A427" s="5">
        <f t="shared" si="6"/>
        <v>45877</v>
      </c>
      <c r="B427" t="s">
        <v>1250</v>
      </c>
      <c r="C427" s="3">
        <v>4</v>
      </c>
      <c r="D427" s="3">
        <v>3.9672000000000001</v>
      </c>
      <c r="E427" s="11">
        <v>3.9721663999999999</v>
      </c>
      <c r="F427" s="11">
        <v>3.9566471000000001</v>
      </c>
      <c r="G427" s="11">
        <v>3.9198974999999998</v>
      </c>
      <c r="H427" s="11">
        <v>3.8638786999999999</v>
      </c>
      <c r="I427" s="11">
        <v>3.8001695</v>
      </c>
      <c r="J427" s="11">
        <v>3.7372809</v>
      </c>
      <c r="K427" s="11">
        <v>3.6804106000000001</v>
      </c>
      <c r="L427" s="11">
        <v>3.6327094999999998</v>
      </c>
      <c r="M427" s="11">
        <v>3.5943958999999999</v>
      </c>
      <c r="N427" s="11">
        <v>3.5648718000000001</v>
      </c>
      <c r="O427" s="11">
        <v>3.5436052</v>
      </c>
      <c r="P427" s="11">
        <v>3.5293215999999998</v>
      </c>
      <c r="Q427" s="11">
        <v>3.5195751</v>
      </c>
      <c r="R427" s="11">
        <v>3.5132672</v>
      </c>
      <c r="S427" s="11">
        <v>3.5098117000000002</v>
      </c>
      <c r="T427" s="11">
        <v>3.5086217999999998</v>
      </c>
      <c r="U427" s="11">
        <v>3.5091111000000001</v>
      </c>
      <c r="V427" s="11">
        <v>3.5106929999999998</v>
      </c>
      <c r="W427" s="11">
        <v>3.5128756000000001</v>
      </c>
      <c r="X427" s="11">
        <v>3.5156052999999998</v>
      </c>
      <c r="Y427" s="11">
        <v>3.5189553999999998</v>
      </c>
      <c r="Z427" s="11">
        <v>3.5229995000000001</v>
      </c>
      <c r="AA427" s="11">
        <v>3.5278109999999998</v>
      </c>
      <c r="AB427" s="11">
        <v>3.5334634</v>
      </c>
      <c r="AC427" s="11">
        <v>3.5400106</v>
      </c>
      <c r="AD427" s="11">
        <v>3.5474212999999999</v>
      </c>
      <c r="AE427" s="11">
        <v>3.5556401000000002</v>
      </c>
      <c r="AF427" s="11">
        <v>3.5646121000000002</v>
      </c>
      <c r="AG427" s="11">
        <v>3.5742820000000002</v>
      </c>
      <c r="AH427" s="11">
        <v>3.5845946</v>
      </c>
      <c r="AI427" s="11">
        <v>3.5954948999999998</v>
      </c>
      <c r="AJ427" s="11">
        <v>3.6069277999999998</v>
      </c>
      <c r="AK427" s="11">
        <v>3.6188378999999999</v>
      </c>
      <c r="AL427" s="11">
        <v>3.6311702000000001</v>
      </c>
      <c r="AM427" s="11">
        <v>3.6438697000000002</v>
      </c>
      <c r="AN427" s="11">
        <v>3.6568809</v>
      </c>
      <c r="AO427" s="11">
        <v>3.6701545000000002</v>
      </c>
      <c r="AP427" s="11">
        <v>3.6836657000000002</v>
      </c>
      <c r="AQ427" s="11">
        <v>3.6973959999999999</v>
      </c>
      <c r="AR427" s="11">
        <v>3.7113276000000002</v>
      </c>
      <c r="AS427" s="11">
        <v>3.7254423999999999</v>
      </c>
      <c r="AT427" s="11">
        <v>3.739722</v>
      </c>
      <c r="AU427" s="11">
        <v>3.7541484999999999</v>
      </c>
      <c r="AV427" s="11">
        <v>3.7687040000000001</v>
      </c>
      <c r="AW427" s="11">
        <v>3.7833700000000001</v>
      </c>
      <c r="AX427" s="11">
        <v>3.7981284999999998</v>
      </c>
      <c r="AY427" s="11">
        <v>3.8129616999999998</v>
      </c>
      <c r="AZ427" s="11">
        <v>3.8278511000000002</v>
      </c>
      <c r="BA427" s="11">
        <v>3.8427817000000002</v>
      </c>
      <c r="BB427" s="11">
        <v>3.8577520999999999</v>
      </c>
      <c r="BC427" s="11">
        <v>3.8727640999999999</v>
      </c>
      <c r="BD427" s="11">
        <v>3.8878199000000002</v>
      </c>
      <c r="BE427" s="11">
        <v>3.9029218000000001</v>
      </c>
      <c r="BF427" s="11">
        <v>3.9180714000000001</v>
      </c>
      <c r="BG427" s="11">
        <v>3.933271</v>
      </c>
      <c r="BH427" s="11">
        <v>3.9485228999999999</v>
      </c>
      <c r="BI427" s="11">
        <v>3.9638287999999999</v>
      </c>
      <c r="BJ427" s="11">
        <v>3.9791910000000001</v>
      </c>
      <c r="BK427" s="11">
        <v>3.9946115999999998</v>
      </c>
      <c r="BL427" s="11">
        <v>4.0100924999999998</v>
      </c>
      <c r="BM427" s="11">
        <v>4.1041575999999997</v>
      </c>
      <c r="BN427" s="11">
        <v>4.1996777999999999</v>
      </c>
    </row>
    <row r="428" spans="1:66" x14ac:dyDescent="0.25">
      <c r="A428" s="5">
        <f t="shared" si="6"/>
        <v>45880</v>
      </c>
      <c r="B428" t="s">
        <v>1251</v>
      </c>
      <c r="C428" s="3">
        <v>4</v>
      </c>
      <c r="D428" s="3">
        <v>3.9668999999999999</v>
      </c>
      <c r="E428" s="11">
        <v>3.9693284000000002</v>
      </c>
      <c r="F428" s="11">
        <v>3.9374410000000002</v>
      </c>
      <c r="G428" s="11">
        <v>3.8890011000000002</v>
      </c>
      <c r="H428" s="11">
        <v>3.8286585</v>
      </c>
      <c r="I428" s="11">
        <v>3.7657894000000001</v>
      </c>
      <c r="J428" s="11">
        <v>3.7057091999999998</v>
      </c>
      <c r="K428" s="11">
        <v>3.6517341000000001</v>
      </c>
      <c r="L428" s="11">
        <v>3.6062306999999998</v>
      </c>
      <c r="M428" s="11">
        <v>3.5704308999999999</v>
      </c>
      <c r="N428" s="11">
        <v>3.5440885999999998</v>
      </c>
      <c r="O428" s="11">
        <v>3.5264503</v>
      </c>
      <c r="P428" s="11">
        <v>3.5158955000000001</v>
      </c>
      <c r="Q428" s="11">
        <v>3.5098769999999999</v>
      </c>
      <c r="R428" s="11">
        <v>3.5072342000000001</v>
      </c>
      <c r="S428" s="11">
        <v>3.5072397999999998</v>
      </c>
      <c r="T428" s="11">
        <v>3.5091665000000001</v>
      </c>
      <c r="U428" s="11">
        <v>3.5122871</v>
      </c>
      <c r="V428" s="11">
        <v>3.5158743000000001</v>
      </c>
      <c r="W428" s="11">
        <v>3.5193243999999999</v>
      </c>
      <c r="X428" s="11">
        <v>3.5226076000000002</v>
      </c>
      <c r="Y428" s="11">
        <v>3.5258598999999999</v>
      </c>
      <c r="Z428" s="11">
        <v>3.5292176</v>
      </c>
      <c r="AA428" s="11">
        <v>3.5328170000000001</v>
      </c>
      <c r="AB428" s="11">
        <v>3.5367940999999998</v>
      </c>
      <c r="AC428" s="11">
        <v>3.5412612000000001</v>
      </c>
      <c r="AD428" s="11">
        <v>3.5462345000000002</v>
      </c>
      <c r="AE428" s="11">
        <v>3.5517059</v>
      </c>
      <c r="AF428" s="11">
        <v>3.5576675999999998</v>
      </c>
      <c r="AG428" s="11">
        <v>3.5641118000000001</v>
      </c>
      <c r="AH428" s="11">
        <v>3.5710304000000002</v>
      </c>
      <c r="AI428" s="11">
        <v>3.5784156999999999</v>
      </c>
      <c r="AJ428" s="11">
        <v>3.5862596999999998</v>
      </c>
      <c r="AK428" s="11">
        <v>3.5945543999999998</v>
      </c>
      <c r="AL428" s="11">
        <v>3.6032920000000002</v>
      </c>
      <c r="AM428" s="11">
        <v>3.6124648000000001</v>
      </c>
      <c r="AN428" s="11">
        <v>3.6220645</v>
      </c>
      <c r="AO428" s="11">
        <v>3.6320825000000001</v>
      </c>
      <c r="AP428" s="11">
        <v>3.6425059000000002</v>
      </c>
      <c r="AQ428" s="11">
        <v>3.6533204000000001</v>
      </c>
      <c r="AR428" s="11">
        <v>3.6645121</v>
      </c>
      <c r="AS428" s="11">
        <v>3.6760670000000002</v>
      </c>
      <c r="AT428" s="11">
        <v>3.6879707000000002</v>
      </c>
      <c r="AU428" s="11">
        <v>3.7002093</v>
      </c>
      <c r="AV428" s="11">
        <v>3.7127688999999999</v>
      </c>
      <c r="AW428" s="11">
        <v>3.725635</v>
      </c>
      <c r="AX428" s="11">
        <v>3.7387937999999998</v>
      </c>
      <c r="AY428" s="11">
        <v>3.7522313999999999</v>
      </c>
      <c r="AZ428" s="11">
        <v>3.7659332000000001</v>
      </c>
      <c r="BA428" s="11">
        <v>3.7798859999999999</v>
      </c>
      <c r="BB428" s="11">
        <v>3.7940794000000002</v>
      </c>
      <c r="BC428" s="11">
        <v>3.8085032999999999</v>
      </c>
      <c r="BD428" s="11">
        <v>3.8231484999999998</v>
      </c>
      <c r="BE428" s="11">
        <v>3.8380055</v>
      </c>
      <c r="BF428" s="11">
        <v>3.8530644000000001</v>
      </c>
      <c r="BG428" s="11">
        <v>3.8683158</v>
      </c>
      <c r="BH428" s="11">
        <v>3.8837503</v>
      </c>
      <c r="BI428" s="11">
        <v>3.8993579</v>
      </c>
      <c r="BJ428" s="11">
        <v>3.9151292</v>
      </c>
      <c r="BK428" s="11">
        <v>3.9310548999999999</v>
      </c>
      <c r="BL428" s="11">
        <v>3.9471250000000002</v>
      </c>
      <c r="BM428" s="11">
        <v>4.0459354999999997</v>
      </c>
      <c r="BN428" s="11">
        <v>4.1468610999999997</v>
      </c>
    </row>
    <row r="429" spans="1:66" x14ac:dyDescent="0.25">
      <c r="A429" s="5">
        <f t="shared" si="6"/>
        <v>45881</v>
      </c>
      <c r="B429" t="s">
        <v>1252</v>
      </c>
      <c r="C429" s="3">
        <v>4</v>
      </c>
      <c r="D429" s="3">
        <v>3.9670000000000001</v>
      </c>
      <c r="E429" s="11">
        <v>3.9706108000000002</v>
      </c>
      <c r="F429" s="11">
        <v>3.9432930000000002</v>
      </c>
      <c r="G429" s="11">
        <v>3.9004824999999999</v>
      </c>
      <c r="H429" s="11">
        <v>3.84605</v>
      </c>
      <c r="I429" s="11">
        <v>3.7877662000000001</v>
      </c>
      <c r="J429" s="11">
        <v>3.7304700999999998</v>
      </c>
      <c r="K429" s="11">
        <v>3.6777848</v>
      </c>
      <c r="L429" s="11">
        <v>3.6326634000000002</v>
      </c>
      <c r="M429" s="11">
        <v>3.5967676000000002</v>
      </c>
      <c r="N429" s="11">
        <v>3.5701974999999999</v>
      </c>
      <c r="O429" s="11">
        <v>3.5522992000000002</v>
      </c>
      <c r="P429" s="11">
        <v>3.5415594000000001</v>
      </c>
      <c r="Q429" s="11">
        <v>3.5355232000000001</v>
      </c>
      <c r="R429" s="11">
        <v>3.533026</v>
      </c>
      <c r="S429" s="11">
        <v>3.5333055</v>
      </c>
      <c r="T429" s="11">
        <v>3.5355991000000002</v>
      </c>
      <c r="U429" s="11">
        <v>3.5391444000000001</v>
      </c>
      <c r="V429" s="11">
        <v>3.5431786999999999</v>
      </c>
      <c r="W429" s="11">
        <v>3.5470668000000001</v>
      </c>
      <c r="X429" s="11">
        <v>3.5507635999999998</v>
      </c>
      <c r="Y429" s="11">
        <v>3.5543947999999999</v>
      </c>
      <c r="Z429" s="11">
        <v>3.5580864000000001</v>
      </c>
      <c r="AA429" s="11">
        <v>3.5619641999999998</v>
      </c>
      <c r="AB429" s="11">
        <v>3.566154</v>
      </c>
      <c r="AC429" s="11">
        <v>3.5707631000000002</v>
      </c>
      <c r="AD429" s="11">
        <v>3.5758239000000001</v>
      </c>
      <c r="AE429" s="11">
        <v>3.58135</v>
      </c>
      <c r="AF429" s="11">
        <v>3.5873553999999999</v>
      </c>
      <c r="AG429" s="11">
        <v>3.5938539</v>
      </c>
      <c r="AH429" s="11">
        <v>3.6008589999999998</v>
      </c>
      <c r="AI429" s="11">
        <v>3.6083848000000001</v>
      </c>
      <c r="AJ429" s="11">
        <v>3.6164448999999999</v>
      </c>
      <c r="AK429" s="11">
        <v>3.6250531000000001</v>
      </c>
      <c r="AL429" s="11">
        <v>3.6342232000000001</v>
      </c>
      <c r="AM429" s="11">
        <v>3.6439691000000001</v>
      </c>
      <c r="AN429" s="11">
        <v>3.6543043000000002</v>
      </c>
      <c r="AO429" s="11">
        <v>3.6652371000000001</v>
      </c>
      <c r="AP429" s="11">
        <v>3.6767455999999998</v>
      </c>
      <c r="AQ429" s="11">
        <v>3.6887973999999999</v>
      </c>
      <c r="AR429" s="11">
        <v>3.7013603000000002</v>
      </c>
      <c r="AS429" s="11">
        <v>3.7144023000000002</v>
      </c>
      <c r="AT429" s="11">
        <v>3.7278910000000001</v>
      </c>
      <c r="AU429" s="11">
        <v>3.7417943</v>
      </c>
      <c r="AV429" s="11">
        <v>3.7560801000000001</v>
      </c>
      <c r="AW429" s="11">
        <v>3.7707160000000002</v>
      </c>
      <c r="AX429" s="11">
        <v>3.7856698</v>
      </c>
      <c r="AY429" s="11">
        <v>3.8009097000000001</v>
      </c>
      <c r="AZ429" s="11">
        <v>3.8164030000000002</v>
      </c>
      <c r="BA429" s="11">
        <v>3.8321198999999999</v>
      </c>
      <c r="BB429" s="11">
        <v>3.8480416000000002</v>
      </c>
      <c r="BC429" s="11">
        <v>3.8641518000000001</v>
      </c>
      <c r="BD429" s="11">
        <v>3.8804349999999999</v>
      </c>
      <c r="BE429" s="11">
        <v>3.8968756999999998</v>
      </c>
      <c r="BF429" s="11">
        <v>3.9134576000000001</v>
      </c>
      <c r="BG429" s="11">
        <v>3.9301651</v>
      </c>
      <c r="BH429" s="11">
        <v>3.9469827</v>
      </c>
      <c r="BI429" s="11">
        <v>3.9638941000000001</v>
      </c>
      <c r="BJ429" s="11">
        <v>3.9808838999999998</v>
      </c>
      <c r="BK429" s="11">
        <v>3.9979363999999999</v>
      </c>
      <c r="BL429" s="11">
        <v>4.0150354000000004</v>
      </c>
      <c r="BM429" s="11">
        <v>4.1180259000000001</v>
      </c>
      <c r="BN429" s="11">
        <v>4.2205309</v>
      </c>
    </row>
    <row r="430" spans="1:66" x14ac:dyDescent="0.25">
      <c r="A430" s="5">
        <f t="shared" si="6"/>
        <v>45882</v>
      </c>
      <c r="B430" t="s">
        <v>1253</v>
      </c>
      <c r="C430" s="3">
        <v>4</v>
      </c>
      <c r="D430" s="3">
        <v>3.9672000000000001</v>
      </c>
      <c r="E430" s="11">
        <v>3.9714589</v>
      </c>
      <c r="F430" s="11">
        <v>3.945516</v>
      </c>
      <c r="G430" s="11">
        <v>3.9022502000000001</v>
      </c>
      <c r="H430" s="11">
        <v>3.8455872000000002</v>
      </c>
      <c r="I430" s="11">
        <v>3.7843732999999999</v>
      </c>
      <c r="J430" s="11">
        <v>3.7246461000000002</v>
      </c>
      <c r="K430" s="11">
        <v>3.6704606000000002</v>
      </c>
      <c r="L430" s="11">
        <v>3.6246721000000002</v>
      </c>
      <c r="M430" s="11">
        <v>3.5884844</v>
      </c>
      <c r="N430" s="11">
        <v>3.5618938999999998</v>
      </c>
      <c r="O430" s="11">
        <v>3.5438272</v>
      </c>
      <c r="P430" s="11">
        <v>3.5328651999999998</v>
      </c>
      <c r="Q430" s="11">
        <v>3.5263415999999999</v>
      </c>
      <c r="R430" s="11">
        <v>3.5230646999999999</v>
      </c>
      <c r="S430" s="11">
        <v>3.5223195</v>
      </c>
      <c r="T430" s="11">
        <v>3.5233911</v>
      </c>
      <c r="U430" s="11">
        <v>3.5255645000000002</v>
      </c>
      <c r="V430" s="11">
        <v>3.5281246999999998</v>
      </c>
      <c r="W430" s="11">
        <v>3.5304622000000001</v>
      </c>
      <c r="X430" s="11">
        <v>3.5325644</v>
      </c>
      <c r="Y430" s="11">
        <v>3.5346285000000002</v>
      </c>
      <c r="Z430" s="11">
        <v>3.5368523000000001</v>
      </c>
      <c r="AA430" s="11">
        <v>3.5394331999999999</v>
      </c>
      <c r="AB430" s="11">
        <v>3.5425689</v>
      </c>
      <c r="AC430" s="11">
        <v>3.5464209000000002</v>
      </c>
      <c r="AD430" s="11">
        <v>3.5510073000000002</v>
      </c>
      <c r="AE430" s="11">
        <v>3.5563096999999999</v>
      </c>
      <c r="AF430" s="11">
        <v>3.5623100999999999</v>
      </c>
      <c r="AG430" s="11">
        <v>3.5689905999999998</v>
      </c>
      <c r="AH430" s="11">
        <v>3.5763329000000001</v>
      </c>
      <c r="AI430" s="11">
        <v>3.5843189</v>
      </c>
      <c r="AJ430" s="11">
        <v>3.5929308</v>
      </c>
      <c r="AK430" s="11">
        <v>3.6021500999999998</v>
      </c>
      <c r="AL430" s="11">
        <v>3.6119588999999999</v>
      </c>
      <c r="AM430" s="11">
        <v>3.6223393000000002</v>
      </c>
      <c r="AN430" s="11">
        <v>3.6332727999999999</v>
      </c>
      <c r="AO430" s="11">
        <v>3.6447395</v>
      </c>
      <c r="AP430" s="11">
        <v>3.6567091</v>
      </c>
      <c r="AQ430" s="11">
        <v>3.6691478000000002</v>
      </c>
      <c r="AR430" s="11">
        <v>3.6820222999999999</v>
      </c>
      <c r="AS430" s="11">
        <v>3.6952992999999998</v>
      </c>
      <c r="AT430" s="11">
        <v>3.7089449999999999</v>
      </c>
      <c r="AU430" s="11">
        <v>3.7229260000000002</v>
      </c>
      <c r="AV430" s="11">
        <v>3.7372090999999998</v>
      </c>
      <c r="AW430" s="11">
        <v>3.7517602999999999</v>
      </c>
      <c r="AX430" s="11">
        <v>3.7665465</v>
      </c>
      <c r="AY430" s="11">
        <v>3.7815343000000001</v>
      </c>
      <c r="AZ430" s="11">
        <v>3.7966897999999998</v>
      </c>
      <c r="BA430" s="11">
        <v>3.8119836999999999</v>
      </c>
      <c r="BB430" s="11">
        <v>3.8274037000000001</v>
      </c>
      <c r="BC430" s="11">
        <v>3.8429419</v>
      </c>
      <c r="BD430" s="11">
        <v>3.8585908</v>
      </c>
      <c r="BE430" s="11">
        <v>3.8743428999999998</v>
      </c>
      <c r="BF430" s="11">
        <v>3.8901902000000002</v>
      </c>
      <c r="BG430" s="11">
        <v>3.9061254000000001</v>
      </c>
      <c r="BH430" s="11">
        <v>3.9221408000000002</v>
      </c>
      <c r="BI430" s="11">
        <v>3.9382285000000001</v>
      </c>
      <c r="BJ430" s="11">
        <v>3.9543811</v>
      </c>
      <c r="BK430" s="11">
        <v>3.9705911</v>
      </c>
      <c r="BL430" s="11">
        <v>3.9868505000000001</v>
      </c>
      <c r="BM430" s="11">
        <v>4.0850951000000002</v>
      </c>
      <c r="BN430" s="11">
        <v>4.1836532999999996</v>
      </c>
    </row>
    <row r="431" spans="1:66" x14ac:dyDescent="0.25">
      <c r="A431" s="5">
        <f t="shared" si="6"/>
        <v>45883</v>
      </c>
      <c r="B431" t="s">
        <v>1254</v>
      </c>
      <c r="C431" s="3">
        <v>4</v>
      </c>
      <c r="D431" s="3">
        <v>3.9674</v>
      </c>
      <c r="E431" s="11">
        <v>3.970523</v>
      </c>
      <c r="F431" s="11">
        <v>3.9470429999999999</v>
      </c>
      <c r="G431" s="11">
        <v>3.9084691999999999</v>
      </c>
      <c r="H431" s="11">
        <v>3.8579620000000001</v>
      </c>
      <c r="I431" s="11">
        <v>3.8024985</v>
      </c>
      <c r="J431" s="11">
        <v>3.7472086999999998</v>
      </c>
      <c r="K431" s="11">
        <v>3.6955420000000001</v>
      </c>
      <c r="L431" s="11">
        <v>3.6502290999999998</v>
      </c>
      <c r="M431" s="11">
        <v>3.6124730999999999</v>
      </c>
      <c r="N431" s="11">
        <v>3.5825803999999999</v>
      </c>
      <c r="O431" s="11">
        <v>3.5602146000000001</v>
      </c>
      <c r="P431" s="11">
        <v>3.5446433000000002</v>
      </c>
      <c r="Q431" s="11">
        <v>3.534697</v>
      </c>
      <c r="R431" s="11">
        <v>3.5293809</v>
      </c>
      <c r="S431" s="11">
        <v>3.5277718999999998</v>
      </c>
      <c r="T431" s="11">
        <v>3.5289467000000001</v>
      </c>
      <c r="U431" s="11">
        <v>3.5319818999999999</v>
      </c>
      <c r="V431" s="11">
        <v>3.5359544000000001</v>
      </c>
      <c r="W431" s="11">
        <v>3.5400748000000002</v>
      </c>
      <c r="X431" s="11">
        <v>3.5442402</v>
      </c>
      <c r="Y431" s="11">
        <v>3.5485669</v>
      </c>
      <c r="Z431" s="11">
        <v>3.5531712</v>
      </c>
      <c r="AA431" s="11">
        <v>3.5581697000000001</v>
      </c>
      <c r="AB431" s="11">
        <v>3.5636785</v>
      </c>
      <c r="AC431" s="11">
        <v>3.5697960000000002</v>
      </c>
      <c r="AD431" s="11">
        <v>3.5765311</v>
      </c>
      <c r="AE431" s="11">
        <v>3.5838656000000002</v>
      </c>
      <c r="AF431" s="11">
        <v>3.5917815000000002</v>
      </c>
      <c r="AG431" s="11">
        <v>3.6002607000000002</v>
      </c>
      <c r="AH431" s="11">
        <v>3.6092849</v>
      </c>
      <c r="AI431" s="11">
        <v>3.6188362000000001</v>
      </c>
      <c r="AJ431" s="11">
        <v>3.6288965000000002</v>
      </c>
      <c r="AK431" s="11">
        <v>3.6394475000000002</v>
      </c>
      <c r="AL431" s="11">
        <v>3.6504712000000001</v>
      </c>
      <c r="AM431" s="11">
        <v>3.6619495999999998</v>
      </c>
      <c r="AN431" s="11">
        <v>3.6738643</v>
      </c>
      <c r="AO431" s="11">
        <v>3.6861958000000001</v>
      </c>
      <c r="AP431" s="11">
        <v>3.6989177</v>
      </c>
      <c r="AQ431" s="11">
        <v>3.7120012999999998</v>
      </c>
      <c r="AR431" s="11">
        <v>3.7254181000000002</v>
      </c>
      <c r="AS431" s="11">
        <v>3.7391399999999999</v>
      </c>
      <c r="AT431" s="11">
        <v>3.7531381000000001</v>
      </c>
      <c r="AU431" s="11">
        <v>3.7673842</v>
      </c>
      <c r="AV431" s="11">
        <v>3.7818499000000001</v>
      </c>
      <c r="AW431" s="11">
        <v>3.7965065</v>
      </c>
      <c r="AX431" s="11">
        <v>3.8113256</v>
      </c>
      <c r="AY431" s="11">
        <v>3.8262790999999998</v>
      </c>
      <c r="AZ431" s="11">
        <v>3.8413379999999999</v>
      </c>
      <c r="BA431" s="11">
        <v>3.8564782000000002</v>
      </c>
      <c r="BB431" s="11">
        <v>3.8716933999999998</v>
      </c>
      <c r="BC431" s="11">
        <v>3.8869817000000002</v>
      </c>
      <c r="BD431" s="11">
        <v>3.9023417999999999</v>
      </c>
      <c r="BE431" s="11">
        <v>3.9177724</v>
      </c>
      <c r="BF431" s="11">
        <v>3.9332717000000001</v>
      </c>
      <c r="BG431" s="11">
        <v>3.9488382</v>
      </c>
      <c r="BH431" s="11">
        <v>3.9644708</v>
      </c>
      <c r="BI431" s="11">
        <v>3.9801674999999999</v>
      </c>
      <c r="BJ431" s="11">
        <v>3.995927</v>
      </c>
      <c r="BK431" s="11">
        <v>4.0117481000000002</v>
      </c>
      <c r="BL431" s="11">
        <v>4.0276287999999996</v>
      </c>
      <c r="BM431" s="11">
        <v>4.1239650000000001</v>
      </c>
      <c r="BN431" s="11">
        <v>4.2213459999999996</v>
      </c>
    </row>
    <row r="432" spans="1:66" x14ac:dyDescent="0.25">
      <c r="A432" s="5">
        <f t="shared" si="6"/>
        <v>45884</v>
      </c>
      <c r="B432" t="s">
        <v>1255</v>
      </c>
      <c r="C432" s="3">
        <v>4</v>
      </c>
      <c r="D432" s="3">
        <v>3.9670999999999998</v>
      </c>
      <c r="E432" s="11">
        <v>3.9721066999999999</v>
      </c>
      <c r="F432" s="11">
        <v>3.95166</v>
      </c>
      <c r="G432" s="11">
        <v>3.9146223</v>
      </c>
      <c r="H432" s="11">
        <v>3.8642414</v>
      </c>
      <c r="I432" s="11">
        <v>3.8090242999999999</v>
      </c>
      <c r="J432" s="11">
        <v>3.7551549999999998</v>
      </c>
      <c r="K432" s="11">
        <v>3.7062240000000002</v>
      </c>
      <c r="L432" s="11">
        <v>3.6645856999999999</v>
      </c>
      <c r="M432" s="11">
        <v>3.6310802</v>
      </c>
      <c r="N432" s="11">
        <v>3.6055993000000002</v>
      </c>
      <c r="O432" s="11">
        <v>3.5874115</v>
      </c>
      <c r="P432" s="11">
        <v>3.5752305</v>
      </c>
      <c r="Q432" s="11">
        <v>3.5671149</v>
      </c>
      <c r="R432" s="11">
        <v>3.5621794000000002</v>
      </c>
      <c r="S432" s="11">
        <v>3.5599213000000001</v>
      </c>
      <c r="T432" s="11">
        <v>3.5598380000000001</v>
      </c>
      <c r="U432" s="11">
        <v>3.5614271999999998</v>
      </c>
      <c r="V432" s="11">
        <v>3.5641862</v>
      </c>
      <c r="W432" s="11">
        <v>3.5676869</v>
      </c>
      <c r="X432" s="11">
        <v>3.5718461000000001</v>
      </c>
      <c r="Y432" s="11">
        <v>3.5766805000000002</v>
      </c>
      <c r="Z432" s="11">
        <v>3.5822067</v>
      </c>
      <c r="AA432" s="11">
        <v>3.5884415999999999</v>
      </c>
      <c r="AB432" s="11">
        <v>3.5954017999999999</v>
      </c>
      <c r="AC432" s="11">
        <v>3.6030954999999998</v>
      </c>
      <c r="AD432" s="11">
        <v>3.6114928000000002</v>
      </c>
      <c r="AE432" s="11">
        <v>3.6205533999999999</v>
      </c>
      <c r="AF432" s="11">
        <v>3.6302368</v>
      </c>
      <c r="AG432" s="11">
        <v>3.6405029999999998</v>
      </c>
      <c r="AH432" s="11">
        <v>3.6513111999999999</v>
      </c>
      <c r="AI432" s="11">
        <v>3.6626213999999999</v>
      </c>
      <c r="AJ432" s="11">
        <v>3.6743933000000002</v>
      </c>
      <c r="AK432" s="11">
        <v>3.6865861999999998</v>
      </c>
      <c r="AL432" s="11">
        <v>3.69916</v>
      </c>
      <c r="AM432" s="11">
        <v>3.7120744999999999</v>
      </c>
      <c r="AN432" s="11">
        <v>3.7252890999999999</v>
      </c>
      <c r="AO432" s="11">
        <v>3.7387674</v>
      </c>
      <c r="AP432" s="11">
        <v>3.7524905999999998</v>
      </c>
      <c r="AQ432" s="11">
        <v>3.7664439999999999</v>
      </c>
      <c r="AR432" s="11">
        <v>3.7806137</v>
      </c>
      <c r="AS432" s="11">
        <v>3.7949853999999998</v>
      </c>
      <c r="AT432" s="11">
        <v>3.8095446000000002</v>
      </c>
      <c r="AU432" s="11">
        <v>3.8242772</v>
      </c>
      <c r="AV432" s="11">
        <v>3.8391690999999999</v>
      </c>
      <c r="AW432" s="11">
        <v>3.8542055999999998</v>
      </c>
      <c r="AX432" s="11">
        <v>3.8693726000000002</v>
      </c>
      <c r="AY432" s="11">
        <v>3.8846560999999999</v>
      </c>
      <c r="AZ432" s="11">
        <v>3.9000414999999999</v>
      </c>
      <c r="BA432" s="11">
        <v>3.9155164999999998</v>
      </c>
      <c r="BB432" s="11">
        <v>3.9310773000000001</v>
      </c>
      <c r="BC432" s="11">
        <v>3.9467219</v>
      </c>
      <c r="BD432" s="11">
        <v>3.9624486000000001</v>
      </c>
      <c r="BE432" s="11">
        <v>3.9782560999999999</v>
      </c>
      <c r="BF432" s="11">
        <v>3.9941423</v>
      </c>
      <c r="BG432" s="11">
        <v>4.0101054999999999</v>
      </c>
      <c r="BH432" s="11">
        <v>4.0261443999999997</v>
      </c>
      <c r="BI432" s="11">
        <v>4.0422567999999997</v>
      </c>
      <c r="BJ432" s="11">
        <v>4.0584411999999999</v>
      </c>
      <c r="BK432" s="11">
        <v>4.0746962</v>
      </c>
      <c r="BL432" s="11">
        <v>4.0910194999999998</v>
      </c>
      <c r="BM432" s="11">
        <v>4.1902067000000001</v>
      </c>
      <c r="BN432" s="11">
        <v>4.2908358</v>
      </c>
    </row>
    <row r="433" spans="1:66" x14ac:dyDescent="0.25">
      <c r="A433" s="5">
        <f t="shared" si="6"/>
        <v>45887</v>
      </c>
      <c r="B433" t="s">
        <v>1256</v>
      </c>
      <c r="C433" s="3">
        <v>4</v>
      </c>
      <c r="D433" s="3">
        <v>3.9668999999999999</v>
      </c>
      <c r="E433" s="11">
        <v>3.9685313999999998</v>
      </c>
      <c r="F433" s="11">
        <v>3.9450525000000001</v>
      </c>
      <c r="G433" s="11">
        <v>3.9099507999999998</v>
      </c>
      <c r="H433" s="11">
        <v>3.8644370000000001</v>
      </c>
      <c r="I433" s="11">
        <v>3.8138920000000001</v>
      </c>
      <c r="J433" s="11">
        <v>3.7635546</v>
      </c>
      <c r="K433" s="11">
        <v>3.7177812000000001</v>
      </c>
      <c r="L433" s="11">
        <v>3.6796859999999998</v>
      </c>
      <c r="M433" s="11">
        <v>3.6508272000000002</v>
      </c>
      <c r="N433" s="11">
        <v>3.6309211000000001</v>
      </c>
      <c r="O433" s="11">
        <v>3.6190563999999998</v>
      </c>
      <c r="P433" s="11">
        <v>3.6135511</v>
      </c>
      <c r="Q433" s="11">
        <v>3.6118822000000002</v>
      </c>
      <c r="R433" s="11">
        <v>3.6129481999999999</v>
      </c>
      <c r="S433" s="11">
        <v>3.6160860000000001</v>
      </c>
      <c r="T433" s="11">
        <v>3.6206322000000002</v>
      </c>
      <c r="U433" s="11">
        <v>3.6259239999999999</v>
      </c>
      <c r="V433" s="11">
        <v>3.6312980000000001</v>
      </c>
      <c r="W433" s="11">
        <v>3.6362135000000002</v>
      </c>
      <c r="X433" s="11">
        <v>3.6406968000000002</v>
      </c>
      <c r="Y433" s="11">
        <v>3.6449384999999999</v>
      </c>
      <c r="Z433" s="11">
        <v>3.6491296000000002</v>
      </c>
      <c r="AA433" s="11">
        <v>3.6534608999999998</v>
      </c>
      <c r="AB433" s="11">
        <v>3.6581229</v>
      </c>
      <c r="AC433" s="11">
        <v>3.6632733000000002</v>
      </c>
      <c r="AD433" s="11">
        <v>3.6689371999999998</v>
      </c>
      <c r="AE433" s="11">
        <v>3.675106</v>
      </c>
      <c r="AF433" s="11">
        <v>3.6817717999999999</v>
      </c>
      <c r="AG433" s="11">
        <v>3.6889262</v>
      </c>
      <c r="AH433" s="11">
        <v>3.6965609000000001</v>
      </c>
      <c r="AI433" s="11">
        <v>3.7046676000000001</v>
      </c>
      <c r="AJ433" s="11">
        <v>3.7132383999999998</v>
      </c>
      <c r="AK433" s="11">
        <v>3.7222645999999999</v>
      </c>
      <c r="AL433" s="11">
        <v>3.7317382000000001</v>
      </c>
      <c r="AM433" s="11">
        <v>3.7416508999999998</v>
      </c>
      <c r="AN433" s="11">
        <v>3.7519944999999999</v>
      </c>
      <c r="AO433" s="11">
        <v>3.7627595</v>
      </c>
      <c r="AP433" s="11">
        <v>3.7739316999999999</v>
      </c>
      <c r="AQ433" s="11">
        <v>3.7854952000000002</v>
      </c>
      <c r="AR433" s="11">
        <v>3.7974342999999999</v>
      </c>
      <c r="AS433" s="11">
        <v>3.8097333999999998</v>
      </c>
      <c r="AT433" s="11">
        <v>3.8223766000000001</v>
      </c>
      <c r="AU433" s="11">
        <v>3.8353483000000002</v>
      </c>
      <c r="AV433" s="11">
        <v>3.8486327999999999</v>
      </c>
      <c r="AW433" s="11">
        <v>3.8622141000000001</v>
      </c>
      <c r="AX433" s="11">
        <v>3.8760766000000002</v>
      </c>
      <c r="AY433" s="11">
        <v>3.8902047999999998</v>
      </c>
      <c r="AZ433" s="11">
        <v>3.9045825999999999</v>
      </c>
      <c r="BA433" s="11">
        <v>3.9191954</v>
      </c>
      <c r="BB433" s="11">
        <v>3.9340343999999998</v>
      </c>
      <c r="BC433" s="11">
        <v>3.9490918000000002</v>
      </c>
      <c r="BD433" s="11">
        <v>3.9643605000000002</v>
      </c>
      <c r="BE433" s="11">
        <v>3.9798334999999998</v>
      </c>
      <c r="BF433" s="11">
        <v>3.9955031000000001</v>
      </c>
      <c r="BG433" s="11">
        <v>4.0113623</v>
      </c>
      <c r="BH433" s="11">
        <v>4.0274038000000001</v>
      </c>
      <c r="BI433" s="11">
        <v>4.0436201000000001</v>
      </c>
      <c r="BJ433" s="11">
        <v>4.0600040999999996</v>
      </c>
      <c r="BK433" s="11">
        <v>4.0765485999999997</v>
      </c>
      <c r="BL433" s="11">
        <v>4.0932459999999997</v>
      </c>
      <c r="BM433" s="11">
        <v>4.1960499999999996</v>
      </c>
      <c r="BN433" s="11">
        <v>4.3013744000000003</v>
      </c>
    </row>
    <row r="434" spans="1:66" x14ac:dyDescent="0.25">
      <c r="A434" s="5">
        <f t="shared" si="6"/>
        <v>45888</v>
      </c>
      <c r="B434" t="s">
        <v>1257</v>
      </c>
      <c r="C434" s="3">
        <v>4</v>
      </c>
      <c r="D434" s="3">
        <v>3.9670999999999998</v>
      </c>
      <c r="E434" s="11">
        <v>3.967536</v>
      </c>
      <c r="F434" s="11">
        <v>3.9424739999999998</v>
      </c>
      <c r="G434" s="11">
        <v>3.9067349999999998</v>
      </c>
      <c r="H434" s="11">
        <v>3.8626453999999999</v>
      </c>
      <c r="I434" s="11">
        <v>3.8150504000000001</v>
      </c>
      <c r="J434" s="11">
        <v>3.7682343</v>
      </c>
      <c r="K434" s="11">
        <v>3.7259821</v>
      </c>
      <c r="L434" s="11">
        <v>3.6912064</v>
      </c>
      <c r="M434" s="11">
        <v>3.6653832999999998</v>
      </c>
      <c r="N434" s="11">
        <v>3.6483525000000001</v>
      </c>
      <c r="O434" s="11">
        <v>3.6391819000000001</v>
      </c>
      <c r="P434" s="11">
        <v>3.6361678999999998</v>
      </c>
      <c r="Q434" s="11">
        <v>3.6367118</v>
      </c>
      <c r="R434" s="11">
        <v>3.6396915000000001</v>
      </c>
      <c r="S434" s="11">
        <v>3.6444353</v>
      </c>
      <c r="T434" s="11">
        <v>3.6502716999999998</v>
      </c>
      <c r="U434" s="11">
        <v>3.6565289999999999</v>
      </c>
      <c r="V434" s="11">
        <v>3.6625355000000002</v>
      </c>
      <c r="W434" s="11">
        <v>3.6677439000000001</v>
      </c>
      <c r="X434" s="11">
        <v>3.6721838999999998</v>
      </c>
      <c r="Y434" s="11">
        <v>3.6760518000000002</v>
      </c>
      <c r="Z434" s="11">
        <v>3.6795444000000002</v>
      </c>
      <c r="AA434" s="11">
        <v>3.6828582999999999</v>
      </c>
      <c r="AB434" s="11">
        <v>3.6861899999999999</v>
      </c>
      <c r="AC434" s="11">
        <v>3.6897096999999999</v>
      </c>
      <c r="AD434" s="11">
        <v>3.6934817999999998</v>
      </c>
      <c r="AE434" s="11">
        <v>3.6975441999999998</v>
      </c>
      <c r="AF434" s="11">
        <v>3.7019348999999999</v>
      </c>
      <c r="AG434" s="11">
        <v>3.7066918000000002</v>
      </c>
      <c r="AH434" s="11">
        <v>3.7118528</v>
      </c>
      <c r="AI434" s="11">
        <v>3.7174559</v>
      </c>
      <c r="AJ434" s="11">
        <v>3.7235390000000002</v>
      </c>
      <c r="AK434" s="11">
        <v>3.73014</v>
      </c>
      <c r="AL434" s="11">
        <v>3.7372969</v>
      </c>
      <c r="AM434" s="11">
        <v>3.7450477000000002</v>
      </c>
      <c r="AN434" s="11">
        <v>3.7534301000000001</v>
      </c>
      <c r="AO434" s="11">
        <v>3.7624740000000001</v>
      </c>
      <c r="AP434" s="11">
        <v>3.7721653000000002</v>
      </c>
      <c r="AQ434" s="11">
        <v>3.7824749</v>
      </c>
      <c r="AR434" s="11">
        <v>3.7933737000000001</v>
      </c>
      <c r="AS434" s="11">
        <v>3.8048331000000002</v>
      </c>
      <c r="AT434" s="11">
        <v>3.8168237999999999</v>
      </c>
      <c r="AU434" s="11">
        <v>3.8293168</v>
      </c>
      <c r="AV434" s="11">
        <v>3.8422835000000002</v>
      </c>
      <c r="AW434" s="11">
        <v>3.8556944</v>
      </c>
      <c r="AX434" s="11">
        <v>3.8695208999999999</v>
      </c>
      <c r="AY434" s="11">
        <v>3.883734</v>
      </c>
      <c r="AZ434" s="11">
        <v>3.8983045000000001</v>
      </c>
      <c r="BA434" s="11">
        <v>3.9132045999999998</v>
      </c>
      <c r="BB434" s="11">
        <v>3.9284115000000002</v>
      </c>
      <c r="BC434" s="11">
        <v>3.9439036000000001</v>
      </c>
      <c r="BD434" s="11">
        <v>3.9596594999999999</v>
      </c>
      <c r="BE434" s="11">
        <v>3.9756581999999998</v>
      </c>
      <c r="BF434" s="11">
        <v>3.9918779</v>
      </c>
      <c r="BG434" s="11">
        <v>4.0082972000000003</v>
      </c>
      <c r="BH434" s="11">
        <v>4.0248951999999996</v>
      </c>
      <c r="BI434" s="11">
        <v>4.0416499000000004</v>
      </c>
      <c r="BJ434" s="11">
        <v>4.0585402000000004</v>
      </c>
      <c r="BK434" s="11">
        <v>4.0755448999999997</v>
      </c>
      <c r="BL434" s="11">
        <v>4.0926422999999996</v>
      </c>
      <c r="BM434" s="11">
        <v>4.1963495999999996</v>
      </c>
      <c r="BN434" s="11">
        <v>4.3002596999999998</v>
      </c>
    </row>
    <row r="435" spans="1:66" x14ac:dyDescent="0.25">
      <c r="A435" s="5">
        <f t="shared" si="6"/>
        <v>45889</v>
      </c>
      <c r="B435" t="s">
        <v>1258</v>
      </c>
      <c r="C435" s="3">
        <v>4</v>
      </c>
      <c r="D435" s="3">
        <v>3.9672999999999998</v>
      </c>
      <c r="E435" s="11">
        <v>3.9683985000000002</v>
      </c>
      <c r="F435" s="11">
        <v>3.9448845000000001</v>
      </c>
      <c r="G435" s="11">
        <v>3.9087336000000001</v>
      </c>
      <c r="H435" s="11">
        <v>3.8619550999999999</v>
      </c>
      <c r="I435" s="11">
        <v>3.8095069000000001</v>
      </c>
      <c r="J435" s="11">
        <v>3.7564815999999999</v>
      </c>
      <c r="K435" s="11">
        <v>3.7074110999999998</v>
      </c>
      <c r="L435" s="11">
        <v>3.6659055</v>
      </c>
      <c r="M435" s="11">
        <v>3.6336985999999998</v>
      </c>
      <c r="N435" s="11">
        <v>3.6108851</v>
      </c>
      <c r="O435" s="11">
        <v>3.5962627999999999</v>
      </c>
      <c r="P435" s="11">
        <v>3.5882768999999999</v>
      </c>
      <c r="Q435" s="11">
        <v>3.5842087999999999</v>
      </c>
      <c r="R435" s="11">
        <v>3.5828985000000002</v>
      </c>
      <c r="S435" s="11">
        <v>3.5836804999999998</v>
      </c>
      <c r="T435" s="11">
        <v>3.5858889999999999</v>
      </c>
      <c r="U435" s="11">
        <v>3.5888583999999999</v>
      </c>
      <c r="V435" s="11">
        <v>3.591923</v>
      </c>
      <c r="W435" s="11">
        <v>3.5945214000000001</v>
      </c>
      <c r="X435" s="11">
        <v>3.5966822999999999</v>
      </c>
      <c r="Y435" s="11">
        <v>3.5986422999999998</v>
      </c>
      <c r="Z435" s="11">
        <v>3.6006377999999999</v>
      </c>
      <c r="AA435" s="11">
        <v>3.6029056000000002</v>
      </c>
      <c r="AB435" s="11">
        <v>3.6056821999999999</v>
      </c>
      <c r="AC435" s="11">
        <v>3.6091628</v>
      </c>
      <c r="AD435" s="11">
        <v>3.6133769999999998</v>
      </c>
      <c r="AE435" s="11">
        <v>3.6183125999999999</v>
      </c>
      <c r="AF435" s="11">
        <v>3.6239577000000001</v>
      </c>
      <c r="AG435" s="11">
        <v>3.6303003</v>
      </c>
      <c r="AH435" s="11">
        <v>3.6373281999999998</v>
      </c>
      <c r="AI435" s="11">
        <v>3.6450296</v>
      </c>
      <c r="AJ435" s="11">
        <v>3.6533926000000001</v>
      </c>
      <c r="AK435" s="11">
        <v>3.6624048999999999</v>
      </c>
      <c r="AL435" s="11">
        <v>3.6720546000000001</v>
      </c>
      <c r="AM435" s="11">
        <v>3.6823298000000002</v>
      </c>
      <c r="AN435" s="11">
        <v>3.6932184000000001</v>
      </c>
      <c r="AO435" s="11">
        <v>3.7047050000000001</v>
      </c>
      <c r="AP435" s="11">
        <v>3.7167582000000001</v>
      </c>
      <c r="AQ435" s="11">
        <v>3.7293411000000001</v>
      </c>
      <c r="AR435" s="11">
        <v>3.7424173000000001</v>
      </c>
      <c r="AS435" s="11">
        <v>3.7559504000000001</v>
      </c>
      <c r="AT435" s="11">
        <v>3.7699034</v>
      </c>
      <c r="AU435" s="11">
        <v>3.7842400999999999</v>
      </c>
      <c r="AV435" s="11">
        <v>3.7989237999999999</v>
      </c>
      <c r="AW435" s="11">
        <v>3.8139178999999999</v>
      </c>
      <c r="AX435" s="11">
        <v>3.8291857</v>
      </c>
      <c r="AY435" s="11">
        <v>3.8446910000000001</v>
      </c>
      <c r="AZ435" s="11">
        <v>3.8603968000000002</v>
      </c>
      <c r="BA435" s="11">
        <v>3.8762705999999998</v>
      </c>
      <c r="BB435" s="11">
        <v>3.8922973999999999</v>
      </c>
      <c r="BC435" s="11">
        <v>3.9084664</v>
      </c>
      <c r="BD435" s="11">
        <v>3.9247673999999999</v>
      </c>
      <c r="BE435" s="11">
        <v>3.9411900000000002</v>
      </c>
      <c r="BF435" s="11">
        <v>3.9577236</v>
      </c>
      <c r="BG435" s="11">
        <v>3.9743577000000001</v>
      </c>
      <c r="BH435" s="11">
        <v>3.9910823</v>
      </c>
      <c r="BI435" s="11">
        <v>4.0078864999999997</v>
      </c>
      <c r="BJ435" s="11">
        <v>4.0247599999999997</v>
      </c>
      <c r="BK435" s="11">
        <v>4.0416926000000002</v>
      </c>
      <c r="BL435" s="11">
        <v>4.0586735000000003</v>
      </c>
      <c r="BM435" s="11">
        <v>4.1611232999999999</v>
      </c>
      <c r="BN435" s="11">
        <v>4.2634797999999998</v>
      </c>
    </row>
    <row r="436" spans="1:66" x14ac:dyDescent="0.25">
      <c r="A436" s="5">
        <f t="shared" si="6"/>
        <v>45890</v>
      </c>
      <c r="B436" t="s">
        <v>1259</v>
      </c>
      <c r="C436" s="3">
        <v>4</v>
      </c>
      <c r="D436" s="3">
        <v>3.9674999999999998</v>
      </c>
      <c r="E436" s="11">
        <v>3.9686664</v>
      </c>
      <c r="F436" s="11">
        <v>3.9523310999999999</v>
      </c>
      <c r="G436" s="11">
        <v>3.9249367999999998</v>
      </c>
      <c r="H436" s="11">
        <v>3.8873060000000002</v>
      </c>
      <c r="I436" s="11">
        <v>3.8428800999999999</v>
      </c>
      <c r="J436" s="11">
        <v>3.7960560000000001</v>
      </c>
      <c r="K436" s="11">
        <v>3.7508697</v>
      </c>
      <c r="L436" s="11">
        <v>3.7106987999999999</v>
      </c>
      <c r="M436" s="11">
        <v>3.6773617999999999</v>
      </c>
      <c r="N436" s="11">
        <v>3.6514275999999999</v>
      </c>
      <c r="O436" s="11">
        <v>3.6326320999999999</v>
      </c>
      <c r="P436" s="11">
        <v>3.6202502999999999</v>
      </c>
      <c r="Q436" s="11">
        <v>3.6130165999999999</v>
      </c>
      <c r="R436" s="11">
        <v>3.6099369000000001</v>
      </c>
      <c r="S436" s="11">
        <v>3.6101204999999998</v>
      </c>
      <c r="T436" s="11">
        <v>3.6126765000000001</v>
      </c>
      <c r="U436" s="11">
        <v>3.6167142000000001</v>
      </c>
      <c r="V436" s="11">
        <v>3.6213426000000002</v>
      </c>
      <c r="W436" s="11">
        <v>3.6258083000000001</v>
      </c>
      <c r="X436" s="11">
        <v>3.6300615000000001</v>
      </c>
      <c r="Y436" s="11">
        <v>3.634277</v>
      </c>
      <c r="Z436" s="11">
        <v>3.6386297000000001</v>
      </c>
      <c r="AA436" s="11">
        <v>3.6432945999999999</v>
      </c>
      <c r="AB436" s="11">
        <v>3.6484467</v>
      </c>
      <c r="AC436" s="11">
        <v>3.6542344999999998</v>
      </c>
      <c r="AD436" s="11">
        <v>3.6606787999999999</v>
      </c>
      <c r="AE436" s="11">
        <v>3.667761</v>
      </c>
      <c r="AF436" s="11">
        <v>3.6754628</v>
      </c>
      <c r="AG436" s="11">
        <v>3.6837659999999999</v>
      </c>
      <c r="AH436" s="11">
        <v>3.6926519999999998</v>
      </c>
      <c r="AI436" s="11">
        <v>3.7021025000000001</v>
      </c>
      <c r="AJ436" s="11">
        <v>3.7120991000000001</v>
      </c>
      <c r="AK436" s="11">
        <v>3.7226233999999998</v>
      </c>
      <c r="AL436" s="11">
        <v>3.7336569000000002</v>
      </c>
      <c r="AM436" s="11">
        <v>3.7451816</v>
      </c>
      <c r="AN436" s="11">
        <v>3.7571786</v>
      </c>
      <c r="AO436" s="11">
        <v>3.7696277999999999</v>
      </c>
      <c r="AP436" s="11">
        <v>3.7824998000000001</v>
      </c>
      <c r="AQ436" s="11">
        <v>3.7957622999999998</v>
      </c>
      <c r="AR436" s="11">
        <v>3.8093834000000002</v>
      </c>
      <c r="AS436" s="11">
        <v>3.8233313999999998</v>
      </c>
      <c r="AT436" s="11">
        <v>3.837574</v>
      </c>
      <c r="AU436" s="11">
        <v>3.8520793000000002</v>
      </c>
      <c r="AV436" s="11">
        <v>3.8668155</v>
      </c>
      <c r="AW436" s="11">
        <v>3.8817503000000002</v>
      </c>
      <c r="AX436" s="11">
        <v>3.896852</v>
      </c>
      <c r="AY436" s="11">
        <v>3.9120886000000001</v>
      </c>
      <c r="AZ436" s="11">
        <v>3.9274279000000001</v>
      </c>
      <c r="BA436" s="11">
        <v>3.9428426000000001</v>
      </c>
      <c r="BB436" s="11">
        <v>3.9583257000000001</v>
      </c>
      <c r="BC436" s="11">
        <v>3.9738752000000002</v>
      </c>
      <c r="BD436" s="11">
        <v>3.9894897</v>
      </c>
      <c r="BE436" s="11">
        <v>4.0051676</v>
      </c>
      <c r="BF436" s="11">
        <v>4.0209070000000002</v>
      </c>
      <c r="BG436" s="11">
        <v>4.0367065000000002</v>
      </c>
      <c r="BH436" s="11">
        <v>4.0525644999999999</v>
      </c>
      <c r="BI436" s="11">
        <v>4.068479</v>
      </c>
      <c r="BJ436" s="11">
        <v>4.0844487000000003</v>
      </c>
      <c r="BK436" s="11">
        <v>4.1004719999999999</v>
      </c>
      <c r="BL436" s="11">
        <v>4.1165469000000003</v>
      </c>
      <c r="BM436" s="11">
        <v>4.2139011999999996</v>
      </c>
      <c r="BN436" s="11">
        <v>4.3121505000000004</v>
      </c>
    </row>
    <row r="437" spans="1:66" x14ac:dyDescent="0.25">
      <c r="A437" s="5">
        <f t="shared" si="6"/>
        <v>45891</v>
      </c>
      <c r="B437" t="s">
        <v>1260</v>
      </c>
      <c r="C437" s="3">
        <v>4</v>
      </c>
      <c r="D437" s="3">
        <v>3.9670999999999998</v>
      </c>
      <c r="E437" s="11">
        <v>3.9693295000000002</v>
      </c>
      <c r="F437" s="11">
        <v>3.9520965000000001</v>
      </c>
      <c r="G437" s="11">
        <v>3.9210172999999999</v>
      </c>
      <c r="H437" s="11">
        <v>3.8773894000000002</v>
      </c>
      <c r="I437" s="11">
        <v>3.8277459999999999</v>
      </c>
      <c r="J437" s="11">
        <v>3.7783104000000001</v>
      </c>
      <c r="K437" s="11">
        <v>3.7330410999999999</v>
      </c>
      <c r="L437" s="11">
        <v>3.6941316</v>
      </c>
      <c r="M437" s="11">
        <v>3.6623508</v>
      </c>
      <c r="N437" s="11">
        <v>3.6376876999999999</v>
      </c>
      <c r="O437" s="11">
        <v>3.6196678000000002</v>
      </c>
      <c r="P437" s="11">
        <v>3.6073523999999999</v>
      </c>
      <c r="Q437" s="11">
        <v>3.5991388</v>
      </c>
      <c r="R437" s="11">
        <v>3.5942131000000002</v>
      </c>
      <c r="S437" s="11">
        <v>3.5920605000000001</v>
      </c>
      <c r="T437" s="11">
        <v>3.5921661999999999</v>
      </c>
      <c r="U437" s="11">
        <v>3.5940151999999999</v>
      </c>
      <c r="V437" s="11">
        <v>3.5970928</v>
      </c>
      <c r="W437" s="11">
        <v>3.6009547999999998</v>
      </c>
      <c r="X437" s="11">
        <v>3.6054849</v>
      </c>
      <c r="Y437" s="11">
        <v>3.6106615</v>
      </c>
      <c r="Z437" s="11">
        <v>3.6164632999999999</v>
      </c>
      <c r="AA437" s="11">
        <v>3.6228690000000001</v>
      </c>
      <c r="AB437" s="11">
        <v>3.6298569999999999</v>
      </c>
      <c r="AC437" s="11">
        <v>3.6374048999999999</v>
      </c>
      <c r="AD437" s="11">
        <v>3.645486</v>
      </c>
      <c r="AE437" s="11">
        <v>3.6540716999999998</v>
      </c>
      <c r="AF437" s="11">
        <v>3.6631341000000002</v>
      </c>
      <c r="AG437" s="11">
        <v>3.6726451</v>
      </c>
      <c r="AH437" s="11">
        <v>3.6825763</v>
      </c>
      <c r="AI437" s="11">
        <v>3.6928994999999998</v>
      </c>
      <c r="AJ437" s="11">
        <v>3.7035868000000001</v>
      </c>
      <c r="AK437" s="11">
        <v>3.7146097999999999</v>
      </c>
      <c r="AL437" s="11">
        <v>3.7259402000000001</v>
      </c>
      <c r="AM437" s="11">
        <v>3.7375503000000001</v>
      </c>
      <c r="AN437" s="11">
        <v>3.7494112999999998</v>
      </c>
      <c r="AO437" s="11">
        <v>3.7614982000000001</v>
      </c>
      <c r="AP437" s="11">
        <v>3.7737976999999998</v>
      </c>
      <c r="AQ437" s="11">
        <v>3.7862998000000001</v>
      </c>
      <c r="AR437" s="11">
        <v>3.7989945999999999</v>
      </c>
      <c r="AS437" s="11">
        <v>3.8118723999999999</v>
      </c>
      <c r="AT437" s="11">
        <v>3.8249230000000001</v>
      </c>
      <c r="AU437" s="11">
        <v>3.8381367000000002</v>
      </c>
      <c r="AV437" s="11">
        <v>3.8515036999999999</v>
      </c>
      <c r="AW437" s="11">
        <v>3.8650139000000001</v>
      </c>
      <c r="AX437" s="11">
        <v>3.8786575000000001</v>
      </c>
      <c r="AY437" s="11">
        <v>3.8924248000000001</v>
      </c>
      <c r="AZ437" s="11">
        <v>3.9063055000000002</v>
      </c>
      <c r="BA437" s="11">
        <v>3.9202916000000001</v>
      </c>
      <c r="BB437" s="11">
        <v>3.9343818000000002</v>
      </c>
      <c r="BC437" s="11">
        <v>3.9485765000000002</v>
      </c>
      <c r="BD437" s="11">
        <v>3.9628763</v>
      </c>
      <c r="BE437" s="11">
        <v>3.9772821</v>
      </c>
      <c r="BF437" s="11">
        <v>3.9917940999999999</v>
      </c>
      <c r="BG437" s="11">
        <v>4.0064130000000002</v>
      </c>
      <c r="BH437" s="11">
        <v>4.0211397</v>
      </c>
      <c r="BI437" s="11">
        <v>4.0359743999999997</v>
      </c>
      <c r="BJ437" s="11">
        <v>4.0509177999999997</v>
      </c>
      <c r="BK437" s="11">
        <v>4.0659707999999997</v>
      </c>
      <c r="BL437" s="11">
        <v>4.0811336000000002</v>
      </c>
      <c r="BM437" s="11">
        <v>4.1742701999999996</v>
      </c>
      <c r="BN437" s="11">
        <v>4.2704070999999999</v>
      </c>
    </row>
    <row r="438" spans="1:66" x14ac:dyDescent="0.25">
      <c r="A438" s="5">
        <f t="shared" si="6"/>
        <v>45894</v>
      </c>
      <c r="B438" t="s">
        <v>1261</v>
      </c>
      <c r="C438" s="3">
        <v>4</v>
      </c>
      <c r="D438" s="3" t="e">
        <v>#N/A</v>
      </c>
      <c r="E438" s="11" t="e">
        <v>#N/A</v>
      </c>
      <c r="F438" s="11" t="e">
        <v>#N/A</v>
      </c>
      <c r="G438" s="11" t="e">
        <v>#N/A</v>
      </c>
      <c r="H438" s="11" t="e">
        <v>#N/A</v>
      </c>
      <c r="I438" s="11" t="e">
        <v>#N/A</v>
      </c>
      <c r="J438" s="11" t="e">
        <v>#N/A</v>
      </c>
      <c r="K438" s="11" t="e">
        <v>#N/A</v>
      </c>
      <c r="L438" s="11" t="e">
        <v>#N/A</v>
      </c>
      <c r="M438" s="11" t="e">
        <v>#N/A</v>
      </c>
      <c r="N438" s="11" t="e">
        <v>#N/A</v>
      </c>
      <c r="O438" s="11" t="e">
        <v>#N/A</v>
      </c>
      <c r="P438" s="11" t="e">
        <v>#N/A</v>
      </c>
      <c r="Q438" s="11" t="e">
        <v>#N/A</v>
      </c>
      <c r="R438" s="11" t="e">
        <v>#N/A</v>
      </c>
      <c r="S438" s="11" t="e">
        <v>#N/A</v>
      </c>
      <c r="T438" s="11" t="e">
        <v>#N/A</v>
      </c>
      <c r="U438" s="11" t="e">
        <v>#N/A</v>
      </c>
      <c r="V438" s="11" t="e">
        <v>#N/A</v>
      </c>
      <c r="W438" s="11" t="e">
        <v>#N/A</v>
      </c>
      <c r="X438" s="11" t="e">
        <v>#N/A</v>
      </c>
      <c r="Y438" s="11" t="e">
        <v>#N/A</v>
      </c>
      <c r="Z438" s="11" t="e">
        <v>#N/A</v>
      </c>
      <c r="AA438" s="11" t="e">
        <v>#N/A</v>
      </c>
      <c r="AB438" s="11" t="e">
        <v>#N/A</v>
      </c>
      <c r="AC438" s="11" t="e">
        <v>#N/A</v>
      </c>
      <c r="AD438" s="11" t="e">
        <v>#N/A</v>
      </c>
      <c r="AE438" s="11" t="e">
        <v>#N/A</v>
      </c>
      <c r="AF438" s="11" t="e">
        <v>#N/A</v>
      </c>
      <c r="AG438" s="11" t="e">
        <v>#N/A</v>
      </c>
      <c r="AH438" s="11" t="e">
        <v>#N/A</v>
      </c>
      <c r="AI438" s="11" t="e">
        <v>#N/A</v>
      </c>
      <c r="AJ438" s="11" t="e">
        <v>#N/A</v>
      </c>
      <c r="AK438" s="11" t="e">
        <v>#N/A</v>
      </c>
      <c r="AL438" s="11" t="e">
        <v>#N/A</v>
      </c>
      <c r="AM438" s="11" t="e">
        <v>#N/A</v>
      </c>
      <c r="AN438" s="11" t="e">
        <v>#N/A</v>
      </c>
      <c r="AO438" s="11" t="e">
        <v>#N/A</v>
      </c>
      <c r="AP438" s="11" t="e">
        <v>#N/A</v>
      </c>
      <c r="AQ438" s="11" t="e">
        <v>#N/A</v>
      </c>
      <c r="AR438" s="11" t="e">
        <v>#N/A</v>
      </c>
      <c r="AS438" s="11" t="e">
        <v>#N/A</v>
      </c>
      <c r="AT438" s="11" t="e">
        <v>#N/A</v>
      </c>
      <c r="AU438" s="11" t="e">
        <v>#N/A</v>
      </c>
      <c r="AV438" s="11" t="e">
        <v>#N/A</v>
      </c>
      <c r="AW438" s="11" t="e">
        <v>#N/A</v>
      </c>
      <c r="AX438" s="11" t="e">
        <v>#N/A</v>
      </c>
      <c r="AY438" s="11" t="e">
        <v>#N/A</v>
      </c>
      <c r="AZ438" s="11" t="e">
        <v>#N/A</v>
      </c>
      <c r="BA438" s="11" t="e">
        <v>#N/A</v>
      </c>
      <c r="BB438" s="11" t="e">
        <v>#N/A</v>
      </c>
      <c r="BC438" s="11" t="e">
        <v>#N/A</v>
      </c>
      <c r="BD438" s="11" t="e">
        <v>#N/A</v>
      </c>
      <c r="BE438" s="11" t="e">
        <v>#N/A</v>
      </c>
      <c r="BF438" s="11" t="e">
        <v>#N/A</v>
      </c>
      <c r="BG438" s="11" t="e">
        <v>#N/A</v>
      </c>
      <c r="BH438" s="11" t="e">
        <v>#N/A</v>
      </c>
      <c r="BI438" s="11" t="e">
        <v>#N/A</v>
      </c>
      <c r="BJ438" s="11" t="e">
        <v>#N/A</v>
      </c>
      <c r="BK438" s="11" t="e">
        <v>#N/A</v>
      </c>
      <c r="BL438" s="11" t="e">
        <v>#N/A</v>
      </c>
      <c r="BM438" s="11" t="e">
        <v>#N/A</v>
      </c>
      <c r="BN438" s="11" t="e">
        <v>#N/A</v>
      </c>
    </row>
    <row r="439" spans="1:66" x14ac:dyDescent="0.25">
      <c r="A439" s="5">
        <f t="shared" si="6"/>
        <v>45895</v>
      </c>
      <c r="B439" t="s">
        <v>1262</v>
      </c>
      <c r="C439" s="3">
        <v>4</v>
      </c>
      <c r="D439" s="3">
        <v>3.9674</v>
      </c>
      <c r="E439" s="11">
        <v>3.9673873999999998</v>
      </c>
      <c r="F439" s="11">
        <v>3.9481723</v>
      </c>
      <c r="G439" s="11">
        <v>3.9164336999999998</v>
      </c>
      <c r="H439" s="11">
        <v>3.8749823999999999</v>
      </c>
      <c r="I439" s="11">
        <v>3.8283299999999998</v>
      </c>
      <c r="J439" s="11">
        <v>3.7815357000000001</v>
      </c>
      <c r="K439" s="11">
        <v>3.7389896999999999</v>
      </c>
      <c r="L439" s="11">
        <v>3.7036818999999999</v>
      </c>
      <c r="M439" s="11">
        <v>3.6771202000000001</v>
      </c>
      <c r="N439" s="11">
        <v>3.6592343000000001</v>
      </c>
      <c r="O439" s="11">
        <v>3.6491937999999999</v>
      </c>
      <c r="P439" s="11">
        <v>3.6454064000000002</v>
      </c>
      <c r="Q439" s="11">
        <v>3.6453894</v>
      </c>
      <c r="R439" s="11">
        <v>3.6480226999999998</v>
      </c>
      <c r="S439" s="11">
        <v>3.6526054000000001</v>
      </c>
      <c r="T439" s="11">
        <v>3.6584371999999998</v>
      </c>
      <c r="U439" s="11">
        <v>3.6648174</v>
      </c>
      <c r="V439" s="11">
        <v>3.6710454000000001</v>
      </c>
      <c r="W439" s="11">
        <v>3.6765465000000002</v>
      </c>
      <c r="X439" s="11">
        <v>3.6813313000000001</v>
      </c>
      <c r="Y439" s="11">
        <v>3.6855793999999999</v>
      </c>
      <c r="Z439" s="11">
        <v>3.6894705999999999</v>
      </c>
      <c r="AA439" s="11">
        <v>3.6931848</v>
      </c>
      <c r="AB439" s="11">
        <v>3.6969015999999999</v>
      </c>
      <c r="AC439" s="11">
        <v>3.7007778</v>
      </c>
      <c r="AD439" s="11">
        <v>3.7048776999999999</v>
      </c>
      <c r="AE439" s="11">
        <v>3.7092425000000002</v>
      </c>
      <c r="AF439" s="11">
        <v>3.7139133000000002</v>
      </c>
      <c r="AG439" s="11">
        <v>3.7189314000000002</v>
      </c>
      <c r="AH439" s="11">
        <v>3.7243379000000001</v>
      </c>
      <c r="AI439" s="11">
        <v>3.7301739999999999</v>
      </c>
      <c r="AJ439" s="11">
        <v>3.7364809999999999</v>
      </c>
      <c r="AK439" s="11">
        <v>3.7432998999999998</v>
      </c>
      <c r="AL439" s="11">
        <v>3.7506719999999998</v>
      </c>
      <c r="AM439" s="11">
        <v>3.7586385</v>
      </c>
      <c r="AN439" s="11">
        <v>3.7672405000000002</v>
      </c>
      <c r="AO439" s="11">
        <v>3.7765114999999998</v>
      </c>
      <c r="AP439" s="11">
        <v>3.786438</v>
      </c>
      <c r="AQ439" s="11">
        <v>3.7969892999999999</v>
      </c>
      <c r="AR439" s="11">
        <v>3.8081347999999999</v>
      </c>
      <c r="AS439" s="11">
        <v>3.8198439</v>
      </c>
      <c r="AT439" s="11">
        <v>3.8320858000000002</v>
      </c>
      <c r="AU439" s="11">
        <v>3.8448299000000001</v>
      </c>
      <c r="AV439" s="11">
        <v>3.8580458000000002</v>
      </c>
      <c r="AW439" s="11">
        <v>3.8717022999999999</v>
      </c>
      <c r="AX439" s="11">
        <v>3.8857689999999998</v>
      </c>
      <c r="AY439" s="11">
        <v>3.9002154999999998</v>
      </c>
      <c r="AZ439" s="11">
        <v>3.9150106999999998</v>
      </c>
      <c r="BA439" s="11">
        <v>3.9301252999999998</v>
      </c>
      <c r="BB439" s="11">
        <v>3.9455364999999998</v>
      </c>
      <c r="BC439" s="11">
        <v>3.9612232000000001</v>
      </c>
      <c r="BD439" s="11">
        <v>3.9771646</v>
      </c>
      <c r="BE439" s="11">
        <v>3.9933402</v>
      </c>
      <c r="BF439" s="11">
        <v>4.0097288000000004</v>
      </c>
      <c r="BG439" s="11">
        <v>4.0263096000000003</v>
      </c>
      <c r="BH439" s="11">
        <v>4.0430621999999996</v>
      </c>
      <c r="BI439" s="11">
        <v>4.0599651999999997</v>
      </c>
      <c r="BJ439" s="11">
        <v>4.0769982000000002</v>
      </c>
      <c r="BK439" s="11">
        <v>4.0941403000000003</v>
      </c>
      <c r="BL439" s="11">
        <v>4.1113704999999996</v>
      </c>
      <c r="BM439" s="11">
        <v>4.2158056000000004</v>
      </c>
      <c r="BN439" s="11">
        <v>4.3204228000000002</v>
      </c>
    </row>
    <row r="440" spans="1:66" x14ac:dyDescent="0.25">
      <c r="A440" s="5">
        <f t="shared" si="6"/>
        <v>45896</v>
      </c>
      <c r="B440" t="s">
        <v>1263</v>
      </c>
      <c r="C440" s="3">
        <v>4</v>
      </c>
      <c r="D440" s="3">
        <v>3.9674999999999998</v>
      </c>
      <c r="E440" s="11">
        <v>3.9701577000000001</v>
      </c>
      <c r="F440" s="11">
        <v>3.9513950000000002</v>
      </c>
      <c r="G440" s="11">
        <v>3.9207939000000001</v>
      </c>
      <c r="H440" s="11">
        <v>3.8802053000000001</v>
      </c>
      <c r="I440" s="11">
        <v>3.8336822000000002</v>
      </c>
      <c r="J440" s="11">
        <v>3.7864024999999999</v>
      </c>
      <c r="K440" s="11">
        <v>3.7430066000000002</v>
      </c>
      <c r="L440" s="11">
        <v>3.7067367</v>
      </c>
      <c r="M440" s="11">
        <v>3.6791010000000002</v>
      </c>
      <c r="N440" s="11">
        <v>3.6601884999999998</v>
      </c>
      <c r="O440" s="11">
        <v>3.6489017000000001</v>
      </c>
      <c r="P440" s="11">
        <v>3.6437949999999999</v>
      </c>
      <c r="Q440" s="11">
        <v>3.6422251999999999</v>
      </c>
      <c r="R440" s="11">
        <v>3.6430636999999999</v>
      </c>
      <c r="S440" s="11">
        <v>3.6456662999999998</v>
      </c>
      <c r="T440" s="11">
        <v>3.6493890000000002</v>
      </c>
      <c r="U440" s="11">
        <v>3.6535877999999999</v>
      </c>
      <c r="V440" s="11">
        <v>3.6576186000000002</v>
      </c>
      <c r="W440" s="11">
        <v>3.6609409999999998</v>
      </c>
      <c r="X440" s="11">
        <v>3.6636028</v>
      </c>
      <c r="Y440" s="11">
        <v>3.6658586999999998</v>
      </c>
      <c r="Z440" s="11">
        <v>3.6679632</v>
      </c>
      <c r="AA440" s="11">
        <v>3.6701712999999998</v>
      </c>
      <c r="AB440" s="11">
        <v>3.6727376999999999</v>
      </c>
      <c r="AC440" s="11">
        <v>3.6758749000000002</v>
      </c>
      <c r="AD440" s="11">
        <v>3.6796269000000001</v>
      </c>
      <c r="AE440" s="11">
        <v>3.6839955</v>
      </c>
      <c r="AF440" s="11">
        <v>3.6889824</v>
      </c>
      <c r="AG440" s="11">
        <v>3.6945895000000002</v>
      </c>
      <c r="AH440" s="11">
        <v>3.7008184000000002</v>
      </c>
      <c r="AI440" s="11">
        <v>3.7076709000000001</v>
      </c>
      <c r="AJ440" s="11">
        <v>3.7151489999999998</v>
      </c>
      <c r="AK440" s="11">
        <v>3.7232541000000001</v>
      </c>
      <c r="AL440" s="11">
        <v>3.7319881000000001</v>
      </c>
      <c r="AM440" s="11">
        <v>3.7413530000000002</v>
      </c>
      <c r="AN440" s="11">
        <v>3.7513502000000001</v>
      </c>
      <c r="AO440" s="11">
        <v>3.7619771000000002</v>
      </c>
      <c r="AP440" s="11">
        <v>3.7732060999999999</v>
      </c>
      <c r="AQ440" s="11">
        <v>3.7850009999999998</v>
      </c>
      <c r="AR440" s="11">
        <v>3.7973260999999998</v>
      </c>
      <c r="AS440" s="11">
        <v>3.8101455</v>
      </c>
      <c r="AT440" s="11">
        <v>3.8234229000000002</v>
      </c>
      <c r="AU440" s="11">
        <v>3.8371225999999998</v>
      </c>
      <c r="AV440" s="11">
        <v>3.8512086999999999</v>
      </c>
      <c r="AW440" s="11">
        <v>3.8656451000000001</v>
      </c>
      <c r="AX440" s="11">
        <v>3.8803958000000001</v>
      </c>
      <c r="AY440" s="11">
        <v>3.8954252</v>
      </c>
      <c r="AZ440" s="11">
        <v>3.9106969</v>
      </c>
      <c r="BA440" s="11">
        <v>3.9261783000000001</v>
      </c>
      <c r="BB440" s="11">
        <v>3.9418519999999999</v>
      </c>
      <c r="BC440" s="11">
        <v>3.9577046</v>
      </c>
      <c r="BD440" s="11">
        <v>3.9737233999999999</v>
      </c>
      <c r="BE440" s="11">
        <v>3.9898956000000001</v>
      </c>
      <c r="BF440" s="11">
        <v>4.0062078999999997</v>
      </c>
      <c r="BG440" s="11">
        <v>4.0226474000000003</v>
      </c>
      <c r="BH440" s="11">
        <v>4.0392014999999999</v>
      </c>
      <c r="BI440" s="11">
        <v>4.0558567999999999</v>
      </c>
      <c r="BJ440" s="11">
        <v>4.0726005000000001</v>
      </c>
      <c r="BK440" s="11">
        <v>4.0894197999999999</v>
      </c>
      <c r="BL440" s="11">
        <v>4.1063014999999998</v>
      </c>
      <c r="BM440" s="11">
        <v>4.2083656999999999</v>
      </c>
      <c r="BN440" s="11">
        <v>4.3105479999999998</v>
      </c>
    </row>
    <row r="441" spans="1:66" x14ac:dyDescent="0.25">
      <c r="A441" s="5">
        <f t="shared" si="6"/>
        <v>45897</v>
      </c>
      <c r="B441" t="s">
        <v>1264</v>
      </c>
      <c r="C441" s="3">
        <v>4</v>
      </c>
      <c r="D441" s="3">
        <v>3.9674999999999998</v>
      </c>
      <c r="E441" s="11">
        <v>3.9675777999999999</v>
      </c>
      <c r="F441" s="11">
        <v>3.9485871000000001</v>
      </c>
      <c r="G441" s="11">
        <v>3.9182693999999998</v>
      </c>
      <c r="H441" s="11">
        <v>3.8774877000000001</v>
      </c>
      <c r="I441" s="11">
        <v>3.8300575000000001</v>
      </c>
      <c r="J441" s="11">
        <v>3.7811696000000001</v>
      </c>
      <c r="K441" s="11">
        <v>3.7352275000000001</v>
      </c>
      <c r="L441" s="11">
        <v>3.6951128999999998</v>
      </c>
      <c r="M441" s="11">
        <v>3.6617234999999999</v>
      </c>
      <c r="N441" s="11">
        <v>3.6349980999999998</v>
      </c>
      <c r="O441" s="11">
        <v>3.6143462</v>
      </c>
      <c r="P441" s="11">
        <v>3.5990476999999998</v>
      </c>
      <c r="Q441" s="11">
        <v>3.5878568999999998</v>
      </c>
      <c r="R441" s="11">
        <v>3.580184</v>
      </c>
      <c r="S441" s="11">
        <v>3.5756499000000002</v>
      </c>
      <c r="T441" s="11">
        <v>3.5738751</v>
      </c>
      <c r="U441" s="11">
        <v>3.5744804000000001</v>
      </c>
      <c r="V441" s="11">
        <v>3.5770864000000002</v>
      </c>
      <c r="W441" s="11">
        <v>3.5813348</v>
      </c>
      <c r="X441" s="11">
        <v>3.5869751000000001</v>
      </c>
      <c r="Y441" s="11">
        <v>3.5937909000000001</v>
      </c>
      <c r="Z441" s="11">
        <v>3.6015660999999999</v>
      </c>
      <c r="AA441" s="11">
        <v>3.6100846</v>
      </c>
      <c r="AB441" s="11">
        <v>3.6191298999999999</v>
      </c>
      <c r="AC441" s="11">
        <v>3.6285107000000001</v>
      </c>
      <c r="AD441" s="11">
        <v>3.6381690999999998</v>
      </c>
      <c r="AE441" s="11">
        <v>3.6480914000000002</v>
      </c>
      <c r="AF441" s="11">
        <v>3.6582642999999999</v>
      </c>
      <c r="AG441" s="11">
        <v>3.6686746000000001</v>
      </c>
      <c r="AH441" s="11">
        <v>3.6793087</v>
      </c>
      <c r="AI441" s="11">
        <v>3.6901533</v>
      </c>
      <c r="AJ441" s="11">
        <v>3.7011951999999999</v>
      </c>
      <c r="AK441" s="11">
        <v>3.7124207</v>
      </c>
      <c r="AL441" s="11">
        <v>3.7238167</v>
      </c>
      <c r="AM441" s="11">
        <v>3.7353698</v>
      </c>
      <c r="AN441" s="11">
        <v>3.7470664999999999</v>
      </c>
      <c r="AO441" s="11">
        <v>3.7588962000000001</v>
      </c>
      <c r="AP441" s="11">
        <v>3.7708615999999999</v>
      </c>
      <c r="AQ441" s="11">
        <v>3.782969</v>
      </c>
      <c r="AR441" s="11">
        <v>3.7952252</v>
      </c>
      <c r="AS441" s="11">
        <v>3.8076368999999999</v>
      </c>
      <c r="AT441" s="11">
        <v>3.8202102999999998</v>
      </c>
      <c r="AU441" s="11">
        <v>3.8329523000000001</v>
      </c>
      <c r="AV441" s="11">
        <v>3.8458695999999999</v>
      </c>
      <c r="AW441" s="11">
        <v>3.8589684000000002</v>
      </c>
      <c r="AX441" s="11">
        <v>3.8722555000000001</v>
      </c>
      <c r="AY441" s="11">
        <v>3.8857376000000001</v>
      </c>
      <c r="AZ441" s="11">
        <v>3.8994211000000001</v>
      </c>
      <c r="BA441" s="11">
        <v>3.9133108000000001</v>
      </c>
      <c r="BB441" s="11">
        <v>3.9274035</v>
      </c>
      <c r="BC441" s="11">
        <v>3.9416932999999998</v>
      </c>
      <c r="BD441" s="11">
        <v>3.9561747999999999</v>
      </c>
      <c r="BE441" s="11">
        <v>3.9708424999999998</v>
      </c>
      <c r="BF441" s="11">
        <v>3.9856905</v>
      </c>
      <c r="BG441" s="11">
        <v>4.0007133000000001</v>
      </c>
      <c r="BH441" s="11">
        <v>4.0159056</v>
      </c>
      <c r="BI441" s="11">
        <v>4.0312612999999997</v>
      </c>
      <c r="BJ441" s="11">
        <v>4.0467750999999996</v>
      </c>
      <c r="BK441" s="11">
        <v>4.0624414</v>
      </c>
      <c r="BL441" s="11">
        <v>4.0782544999999999</v>
      </c>
      <c r="BM441" s="11">
        <v>4.1757863999999998</v>
      </c>
      <c r="BN441" s="11">
        <v>4.2764853</v>
      </c>
    </row>
    <row r="442" spans="1:66" x14ac:dyDescent="0.25">
      <c r="A442" s="5">
        <f t="shared" si="6"/>
        <v>45898</v>
      </c>
      <c r="B442" t="s">
        <v>1265</v>
      </c>
      <c r="C442" s="3">
        <v>4</v>
      </c>
      <c r="D442" s="3">
        <v>3.9664999999999999</v>
      </c>
      <c r="E442" s="11">
        <v>3.9690457000000001</v>
      </c>
      <c r="F442" s="11">
        <v>3.9497749999999998</v>
      </c>
      <c r="G442" s="11">
        <v>3.9186877</v>
      </c>
      <c r="H442" s="11">
        <v>3.8775355</v>
      </c>
      <c r="I442" s="11">
        <v>3.8304863999999998</v>
      </c>
      <c r="J442" s="11">
        <v>3.7826005999999999</v>
      </c>
      <c r="K442" s="11">
        <v>3.7382719</v>
      </c>
      <c r="L442" s="11">
        <v>3.7002993000000002</v>
      </c>
      <c r="M442" s="11">
        <v>3.669565</v>
      </c>
      <c r="N442" s="11">
        <v>3.6458661999999999</v>
      </c>
      <c r="O442" s="11">
        <v>3.6284562</v>
      </c>
      <c r="P442" s="11">
        <v>3.6162721000000002</v>
      </c>
      <c r="Q442" s="11">
        <v>3.6077968</v>
      </c>
      <c r="R442" s="11">
        <v>3.6023409000000002</v>
      </c>
      <c r="S442" s="11">
        <v>3.5995412999999998</v>
      </c>
      <c r="T442" s="11">
        <v>3.5990351</v>
      </c>
      <c r="U442" s="11">
        <v>3.6004594999999999</v>
      </c>
      <c r="V442" s="11">
        <v>3.6034516000000001</v>
      </c>
      <c r="W442" s="11">
        <v>3.6076795000000002</v>
      </c>
      <c r="X442" s="11">
        <v>3.6129552999999999</v>
      </c>
      <c r="Y442" s="11">
        <v>3.6191325999999999</v>
      </c>
      <c r="Z442" s="11">
        <v>3.6260650999999999</v>
      </c>
      <c r="AA442" s="11">
        <v>3.6336067999999999</v>
      </c>
      <c r="AB442" s="11">
        <v>3.6416110000000002</v>
      </c>
      <c r="AC442" s="11">
        <v>3.6499502000000001</v>
      </c>
      <c r="AD442" s="11">
        <v>3.6585866999999999</v>
      </c>
      <c r="AE442" s="11">
        <v>3.6675102000000002</v>
      </c>
      <c r="AF442" s="11">
        <v>3.6767104000000002</v>
      </c>
      <c r="AG442" s="11">
        <v>3.6861774</v>
      </c>
      <c r="AH442" s="11">
        <v>3.6959005999999999</v>
      </c>
      <c r="AI442" s="11">
        <v>3.70587</v>
      </c>
      <c r="AJ442" s="11">
        <v>3.7160755000000001</v>
      </c>
      <c r="AK442" s="11">
        <v>3.7265066</v>
      </c>
      <c r="AL442" s="11">
        <v>3.7371531999999998</v>
      </c>
      <c r="AM442" s="11">
        <v>3.7480052000000001</v>
      </c>
      <c r="AN442" s="11">
        <v>3.7590522000000002</v>
      </c>
      <c r="AO442" s="11">
        <v>3.7702867000000002</v>
      </c>
      <c r="AP442" s="11">
        <v>3.7817126999999999</v>
      </c>
      <c r="AQ442" s="11">
        <v>3.7933370000000002</v>
      </c>
      <c r="AR442" s="11">
        <v>3.805167</v>
      </c>
      <c r="AS442" s="11">
        <v>3.8172098999999999</v>
      </c>
      <c r="AT442" s="11">
        <v>3.8294724000000002</v>
      </c>
      <c r="AU442" s="11">
        <v>3.8419618999999998</v>
      </c>
      <c r="AV442" s="11">
        <v>3.8546855999999998</v>
      </c>
      <c r="AW442" s="11">
        <v>3.8676503000000002</v>
      </c>
      <c r="AX442" s="11">
        <v>3.8808631999999998</v>
      </c>
      <c r="AY442" s="11">
        <v>3.8943316000000001</v>
      </c>
      <c r="AZ442" s="11">
        <v>3.9080623999999999</v>
      </c>
      <c r="BA442" s="11">
        <v>3.9220602000000002</v>
      </c>
      <c r="BB442" s="11">
        <v>3.9363185000000001</v>
      </c>
      <c r="BC442" s="11">
        <v>3.9508272999999998</v>
      </c>
      <c r="BD442" s="11">
        <v>3.9655770000000001</v>
      </c>
      <c r="BE442" s="11">
        <v>3.9805579999999998</v>
      </c>
      <c r="BF442" s="11">
        <v>3.9957601</v>
      </c>
      <c r="BG442" s="11">
        <v>4.0111739000000002</v>
      </c>
      <c r="BH442" s="11">
        <v>4.0267897000000001</v>
      </c>
      <c r="BI442" s="11">
        <v>4.0425974</v>
      </c>
      <c r="BJ442" s="11">
        <v>4.0585874999999998</v>
      </c>
      <c r="BK442" s="11">
        <v>4.0747502999999998</v>
      </c>
      <c r="BL442" s="11">
        <v>4.0910758999999999</v>
      </c>
      <c r="BM442" s="11">
        <v>4.1918316999999998</v>
      </c>
      <c r="BN442" s="11">
        <v>4.2955604999999997</v>
      </c>
    </row>
    <row r="443" spans="1:66" x14ac:dyDescent="0.25">
      <c r="A443" s="5">
        <f t="shared" si="6"/>
        <v>45901</v>
      </c>
      <c r="B443" t="s">
        <v>1266</v>
      </c>
      <c r="C443" s="3">
        <v>4</v>
      </c>
      <c r="D443" s="3">
        <v>3.9668999999999999</v>
      </c>
      <c r="E443" s="11">
        <v>3.9672288999999998</v>
      </c>
      <c r="F443" s="11">
        <v>3.9454562000000002</v>
      </c>
      <c r="G443" s="11">
        <v>3.9127067000000002</v>
      </c>
      <c r="H443" s="11">
        <v>3.8708423000000001</v>
      </c>
      <c r="I443" s="11">
        <v>3.8239754000000001</v>
      </c>
      <c r="J443" s="11">
        <v>3.7773300999999999</v>
      </c>
      <c r="K443" s="11">
        <v>3.7353974000000001</v>
      </c>
      <c r="L443" s="11">
        <v>3.7004513000000001</v>
      </c>
      <c r="M443" s="11">
        <v>3.6730634000000002</v>
      </c>
      <c r="N443" s="11">
        <v>3.6529381000000001</v>
      </c>
      <c r="O443" s="11">
        <v>3.6392300999999998</v>
      </c>
      <c r="P443" s="11">
        <v>3.6306663000000001</v>
      </c>
      <c r="Q443" s="11">
        <v>3.6255253000000001</v>
      </c>
      <c r="R443" s="11">
        <v>3.6231203999999999</v>
      </c>
      <c r="S443" s="11">
        <v>3.6230747000000001</v>
      </c>
      <c r="T443" s="11">
        <v>3.6250116000000001</v>
      </c>
      <c r="U443" s="11">
        <v>3.6285544000000001</v>
      </c>
      <c r="V443" s="11">
        <v>3.6333262</v>
      </c>
      <c r="W443" s="11">
        <v>3.6390026</v>
      </c>
      <c r="X443" s="11">
        <v>3.6454387000000001</v>
      </c>
      <c r="Y443" s="11">
        <v>3.6525283000000002</v>
      </c>
      <c r="Z443" s="11">
        <v>3.6601653999999999</v>
      </c>
      <c r="AA443" s="11">
        <v>3.6682440000000001</v>
      </c>
      <c r="AB443" s="11">
        <v>3.6766580000000002</v>
      </c>
      <c r="AC443" s="11">
        <v>3.6853186999999998</v>
      </c>
      <c r="AD443" s="11">
        <v>3.6942080000000002</v>
      </c>
      <c r="AE443" s="11">
        <v>3.7033247</v>
      </c>
      <c r="AF443" s="11">
        <v>3.7126679999999999</v>
      </c>
      <c r="AG443" s="11">
        <v>3.7222371999999999</v>
      </c>
      <c r="AH443" s="11">
        <v>3.7320310999999999</v>
      </c>
      <c r="AI443" s="11">
        <v>3.7420490000000002</v>
      </c>
      <c r="AJ443" s="11">
        <v>3.7522902</v>
      </c>
      <c r="AK443" s="11">
        <v>3.7627533999999998</v>
      </c>
      <c r="AL443" s="11">
        <v>3.7734380000000001</v>
      </c>
      <c r="AM443" s="11">
        <v>3.7843431000000001</v>
      </c>
      <c r="AN443" s="11">
        <v>3.7954675999999998</v>
      </c>
      <c r="AO443" s="11">
        <v>3.8068118000000002</v>
      </c>
      <c r="AP443" s="11">
        <v>3.8183801000000002</v>
      </c>
      <c r="AQ443" s="11">
        <v>3.8301778</v>
      </c>
      <c r="AR443" s="11">
        <v>3.8422106</v>
      </c>
      <c r="AS443" s="11">
        <v>3.8544839999999998</v>
      </c>
      <c r="AT443" s="11">
        <v>3.8670034000000002</v>
      </c>
      <c r="AU443" s="11">
        <v>3.8797744999999999</v>
      </c>
      <c r="AV443" s="11">
        <v>3.8928029</v>
      </c>
      <c r="AW443" s="11">
        <v>3.9060937999999998</v>
      </c>
      <c r="AX443" s="11">
        <v>3.9196529999999998</v>
      </c>
      <c r="AY443" s="11">
        <v>3.9334859999999998</v>
      </c>
      <c r="AZ443" s="11">
        <v>3.9475983000000001</v>
      </c>
      <c r="BA443" s="11">
        <v>3.9619932000000002</v>
      </c>
      <c r="BB443" s="11">
        <v>3.9766634999999999</v>
      </c>
      <c r="BC443" s="11">
        <v>3.9915973999999999</v>
      </c>
      <c r="BD443" s="11">
        <v>4.0067836999999997</v>
      </c>
      <c r="BE443" s="11">
        <v>4.0222112000000001</v>
      </c>
      <c r="BF443" s="11">
        <v>4.0378683000000004</v>
      </c>
      <c r="BG443" s="11">
        <v>4.0537435999999998</v>
      </c>
      <c r="BH443" s="11">
        <v>4.0698261999999996</v>
      </c>
      <c r="BI443" s="11">
        <v>4.0861042000000003</v>
      </c>
      <c r="BJ443" s="11">
        <v>4.1025665</v>
      </c>
      <c r="BK443" s="11">
        <v>4.1192019000000002</v>
      </c>
      <c r="BL443" s="11">
        <v>4.1359985999999997</v>
      </c>
      <c r="BM443" s="11">
        <v>4.2394983000000002</v>
      </c>
      <c r="BN443" s="11">
        <v>4.3457201999999997</v>
      </c>
    </row>
    <row r="444" spans="1:66" x14ac:dyDescent="0.25">
      <c r="A444" s="5">
        <f t="shared" si="6"/>
        <v>45902</v>
      </c>
      <c r="B444" t="s">
        <v>1267</v>
      </c>
      <c r="C444" s="3">
        <v>4</v>
      </c>
      <c r="D444" s="3">
        <v>3.9668999999999999</v>
      </c>
      <c r="E444" s="11">
        <v>3.965462</v>
      </c>
      <c r="F444" s="11">
        <v>3.9455827999999999</v>
      </c>
      <c r="G444" s="11">
        <v>3.9144830000000002</v>
      </c>
      <c r="H444" s="11">
        <v>3.8746789000000001</v>
      </c>
      <c r="I444" s="11">
        <v>3.8298443999999998</v>
      </c>
      <c r="J444" s="11">
        <v>3.7847841999999998</v>
      </c>
      <c r="K444" s="11">
        <v>3.7441705999999999</v>
      </c>
      <c r="L444" s="11">
        <v>3.7106655000000002</v>
      </c>
      <c r="M444" s="11">
        <v>3.6855172</v>
      </c>
      <c r="N444" s="11">
        <v>3.6682508</v>
      </c>
      <c r="O444" s="11">
        <v>3.6579079999999999</v>
      </c>
      <c r="P444" s="11">
        <v>3.6528621999999999</v>
      </c>
      <c r="Q444" s="11">
        <v>3.6506137999999999</v>
      </c>
      <c r="R444" s="11">
        <v>3.6503705000000002</v>
      </c>
      <c r="S444" s="11">
        <v>3.6518519</v>
      </c>
      <c r="T444" s="11">
        <v>3.6547771</v>
      </c>
      <c r="U444" s="11">
        <v>3.6588657000000002</v>
      </c>
      <c r="V444" s="11">
        <v>3.6638369000000002</v>
      </c>
      <c r="W444" s="11">
        <v>3.6694528000000002</v>
      </c>
      <c r="X444" s="11">
        <v>3.6756226000000001</v>
      </c>
      <c r="Y444" s="11">
        <v>3.6822872000000002</v>
      </c>
      <c r="Z444" s="11">
        <v>3.6893874000000002</v>
      </c>
      <c r="AA444" s="11">
        <v>3.6968643000000001</v>
      </c>
      <c r="AB444" s="11">
        <v>3.7046587</v>
      </c>
      <c r="AC444" s="11">
        <v>3.7127216999999999</v>
      </c>
      <c r="AD444" s="11">
        <v>3.7210451</v>
      </c>
      <c r="AE444" s="11">
        <v>3.7296306000000001</v>
      </c>
      <c r="AF444" s="11">
        <v>3.7384803</v>
      </c>
      <c r="AG444" s="11">
        <v>3.7475961999999998</v>
      </c>
      <c r="AH444" s="11">
        <v>3.7569799000000001</v>
      </c>
      <c r="AI444" s="11">
        <v>3.7666335000000002</v>
      </c>
      <c r="AJ444" s="11">
        <v>3.7765590000000002</v>
      </c>
      <c r="AK444" s="11">
        <v>3.7867579999999998</v>
      </c>
      <c r="AL444" s="11">
        <v>3.7972326999999999</v>
      </c>
      <c r="AM444" s="11">
        <v>3.807985</v>
      </c>
      <c r="AN444" s="11">
        <v>3.8190165999999999</v>
      </c>
      <c r="AO444" s="11">
        <v>3.8303292</v>
      </c>
      <c r="AP444" s="11">
        <v>3.8419232999999999</v>
      </c>
      <c r="AQ444" s="11">
        <v>3.8537984000000001</v>
      </c>
      <c r="AR444" s="11">
        <v>3.8659542</v>
      </c>
      <c r="AS444" s="11">
        <v>3.8783908</v>
      </c>
      <c r="AT444" s="11">
        <v>3.8911077000000001</v>
      </c>
      <c r="AU444" s="11">
        <v>3.9041047</v>
      </c>
      <c r="AV444" s="11">
        <v>3.9173817999999998</v>
      </c>
      <c r="AW444" s="11">
        <v>3.9309384000000001</v>
      </c>
      <c r="AX444" s="11">
        <v>3.9447744999999999</v>
      </c>
      <c r="AY444" s="11">
        <v>3.9588899999999998</v>
      </c>
      <c r="AZ444" s="11">
        <v>3.9732843</v>
      </c>
      <c r="BA444" s="11">
        <v>3.9879557000000001</v>
      </c>
      <c r="BB444" s="11">
        <v>4.0028946999999997</v>
      </c>
      <c r="BC444" s="11">
        <v>4.0180885000000002</v>
      </c>
      <c r="BD444" s="11">
        <v>4.0335253</v>
      </c>
      <c r="BE444" s="11">
        <v>4.0491929999999998</v>
      </c>
      <c r="BF444" s="11">
        <v>4.0650788999999996</v>
      </c>
      <c r="BG444" s="11">
        <v>4.0811710999999997</v>
      </c>
      <c r="BH444" s="11">
        <v>4.0974573999999997</v>
      </c>
      <c r="BI444" s="11">
        <v>4.1139254000000003</v>
      </c>
      <c r="BJ444" s="11">
        <v>4.1305630000000004</v>
      </c>
      <c r="BK444" s="11">
        <v>4.1473580999999999</v>
      </c>
      <c r="BL444" s="11">
        <v>4.1642980999999999</v>
      </c>
      <c r="BM444" s="11">
        <v>4.2683524999999998</v>
      </c>
      <c r="BN444" s="11">
        <v>4.3748575000000001</v>
      </c>
    </row>
    <row r="445" spans="1:66" x14ac:dyDescent="0.25">
      <c r="A445" s="5">
        <f t="shared" si="6"/>
        <v>45903</v>
      </c>
      <c r="B445" t="s">
        <v>1268</v>
      </c>
      <c r="C445" s="3">
        <v>4</v>
      </c>
      <c r="D445" s="3">
        <v>3.9670000000000001</v>
      </c>
      <c r="E445" s="11">
        <v>3.9662145</v>
      </c>
      <c r="F445" s="11">
        <v>3.9455469999999999</v>
      </c>
      <c r="G445" s="11">
        <v>3.9125158999999998</v>
      </c>
      <c r="H445" s="11">
        <v>3.8697384000000001</v>
      </c>
      <c r="I445" s="11">
        <v>3.8214782</v>
      </c>
      <c r="J445" s="11">
        <v>3.7732948999999998</v>
      </c>
      <c r="K445" s="11">
        <v>3.7300692999999998</v>
      </c>
      <c r="L445" s="11">
        <v>3.6942615999999999</v>
      </c>
      <c r="M445" s="11">
        <v>3.6668949999999998</v>
      </c>
      <c r="N445" s="11">
        <v>3.6474831999999999</v>
      </c>
      <c r="O445" s="11">
        <v>3.6352433</v>
      </c>
      <c r="P445" s="11">
        <v>3.6287188000000001</v>
      </c>
      <c r="Q445" s="11">
        <v>3.6254412999999999</v>
      </c>
      <c r="R445" s="11">
        <v>3.6245444</v>
      </c>
      <c r="S445" s="11">
        <v>3.6256463000000001</v>
      </c>
      <c r="T445" s="11">
        <v>3.6283650000000001</v>
      </c>
      <c r="U445" s="11">
        <v>3.6323186999999999</v>
      </c>
      <c r="V445" s="11">
        <v>3.6371253000000001</v>
      </c>
      <c r="W445" s="11">
        <v>3.6424672</v>
      </c>
      <c r="X445" s="11">
        <v>3.6482481</v>
      </c>
      <c r="Y445" s="11">
        <v>3.6544191000000001</v>
      </c>
      <c r="Z445" s="11">
        <v>3.6609316999999999</v>
      </c>
      <c r="AA445" s="11">
        <v>3.6677374</v>
      </c>
      <c r="AB445" s="11">
        <v>3.6747871999999999</v>
      </c>
      <c r="AC445" s="11">
        <v>3.6820417999999999</v>
      </c>
      <c r="AD445" s="11">
        <v>3.6894977</v>
      </c>
      <c r="AE445" s="11">
        <v>3.6971604</v>
      </c>
      <c r="AF445" s="11">
        <v>3.7050355000000001</v>
      </c>
      <c r="AG445" s="11">
        <v>3.7131289000000001</v>
      </c>
      <c r="AH445" s="11">
        <v>3.7214458000000001</v>
      </c>
      <c r="AI445" s="11">
        <v>3.7299921</v>
      </c>
      <c r="AJ445" s="11">
        <v>3.7387733999999999</v>
      </c>
      <c r="AK445" s="11">
        <v>3.7477952000000001</v>
      </c>
      <c r="AL445" s="11">
        <v>3.7570630999999999</v>
      </c>
      <c r="AM445" s="11">
        <v>3.7665828000000001</v>
      </c>
      <c r="AN445" s="11">
        <v>3.7763597999999998</v>
      </c>
      <c r="AO445" s="11">
        <v>3.7863996000000002</v>
      </c>
      <c r="AP445" s="11">
        <v>3.7967064000000001</v>
      </c>
      <c r="AQ445" s="11">
        <v>3.8072840999999999</v>
      </c>
      <c r="AR445" s="11">
        <v>3.8181364000000002</v>
      </c>
      <c r="AS445" s="11">
        <v>3.8292676000000001</v>
      </c>
      <c r="AT445" s="11">
        <v>3.8406812000000001</v>
      </c>
      <c r="AU445" s="11">
        <v>3.8523812</v>
      </c>
      <c r="AV445" s="11">
        <v>3.8643717</v>
      </c>
      <c r="AW445" s="11">
        <v>3.8766562000000002</v>
      </c>
      <c r="AX445" s="11">
        <v>3.8892389000000001</v>
      </c>
      <c r="AY445" s="11">
        <v>3.9021237000000002</v>
      </c>
      <c r="AZ445" s="11">
        <v>3.9153142000000001</v>
      </c>
      <c r="BA445" s="11">
        <v>3.9288120000000002</v>
      </c>
      <c r="BB445" s="11">
        <v>3.9426070000000002</v>
      </c>
      <c r="BC445" s="11">
        <v>3.9566857999999998</v>
      </c>
      <c r="BD445" s="11">
        <v>3.9710353999999999</v>
      </c>
      <c r="BE445" s="11">
        <v>3.9856425999999998</v>
      </c>
      <c r="BF445" s="11">
        <v>4.0004939000000004</v>
      </c>
      <c r="BG445" s="11">
        <v>4.0155763999999996</v>
      </c>
      <c r="BH445" s="11">
        <v>4.0308769</v>
      </c>
      <c r="BI445" s="11">
        <v>4.0463819000000001</v>
      </c>
      <c r="BJ445" s="11">
        <v>4.0620783999999999</v>
      </c>
      <c r="BK445" s="11">
        <v>4.0779534000000002</v>
      </c>
      <c r="BL445" s="11">
        <v>4.0939931999999999</v>
      </c>
      <c r="BM445" s="11">
        <v>4.1929866999999996</v>
      </c>
      <c r="BN445" s="11">
        <v>4.2947597999999996</v>
      </c>
    </row>
    <row r="446" spans="1:66" x14ac:dyDescent="0.25">
      <c r="A446" s="5">
        <f t="shared" si="6"/>
        <v>45904</v>
      </c>
      <c r="B446" t="s">
        <v>1269</v>
      </c>
      <c r="C446" s="3">
        <v>4</v>
      </c>
      <c r="D446" s="3">
        <v>3.9670999999999998</v>
      </c>
      <c r="E446" s="11">
        <v>3.9648226000000002</v>
      </c>
      <c r="F446" s="11">
        <v>3.9436230000000001</v>
      </c>
      <c r="G446" s="11">
        <v>3.9093277999999998</v>
      </c>
      <c r="H446" s="11">
        <v>3.8643032000000002</v>
      </c>
      <c r="I446" s="11">
        <v>3.8131567999999998</v>
      </c>
      <c r="J446" s="11">
        <v>3.7619288000000002</v>
      </c>
      <c r="K446" s="11">
        <v>3.7160671000000001</v>
      </c>
      <c r="L446" s="11">
        <v>3.6785364999999999</v>
      </c>
      <c r="M446" s="11">
        <v>3.6503279000000002</v>
      </c>
      <c r="N446" s="11">
        <v>3.6309675000000001</v>
      </c>
      <c r="O446" s="11">
        <v>3.6190769</v>
      </c>
      <c r="P446" s="11">
        <v>3.6129072999999998</v>
      </c>
      <c r="Q446" s="11">
        <v>3.6096173</v>
      </c>
      <c r="R446" s="11">
        <v>3.6082839999999998</v>
      </c>
      <c r="S446" s="11">
        <v>3.6085669</v>
      </c>
      <c r="T446" s="11">
        <v>3.6101257000000002</v>
      </c>
      <c r="U446" s="11">
        <v>3.6126198999999999</v>
      </c>
      <c r="V446" s="11">
        <v>3.6157092999999998</v>
      </c>
      <c r="W446" s="11">
        <v>3.6191266999999998</v>
      </c>
      <c r="X446" s="11">
        <v>3.6228574</v>
      </c>
      <c r="Y446" s="11">
        <v>3.6269410999999998</v>
      </c>
      <c r="Z446" s="11">
        <v>3.6314175999999998</v>
      </c>
      <c r="AA446" s="11">
        <v>3.6363268999999998</v>
      </c>
      <c r="AB446" s="11">
        <v>3.6417085</v>
      </c>
      <c r="AC446" s="11">
        <v>3.6475949000000001</v>
      </c>
      <c r="AD446" s="11">
        <v>3.6539833000000002</v>
      </c>
      <c r="AE446" s="11">
        <v>3.6608594999999999</v>
      </c>
      <c r="AF446" s="11">
        <v>3.6682096</v>
      </c>
      <c r="AG446" s="11">
        <v>3.6760199</v>
      </c>
      <c r="AH446" s="11">
        <v>3.6842761999999998</v>
      </c>
      <c r="AI446" s="11">
        <v>3.6929647999999999</v>
      </c>
      <c r="AJ446" s="11">
        <v>3.7020716999999999</v>
      </c>
      <c r="AK446" s="11">
        <v>3.7115828999999998</v>
      </c>
      <c r="AL446" s="11">
        <v>3.7214844999999999</v>
      </c>
      <c r="AM446" s="11">
        <v>3.7317627</v>
      </c>
      <c r="AN446" s="11">
        <v>3.7424035</v>
      </c>
      <c r="AO446" s="11">
        <v>3.7533934000000002</v>
      </c>
      <c r="AP446" s="11">
        <v>3.7647208999999999</v>
      </c>
      <c r="AQ446" s="11">
        <v>3.7763748000000001</v>
      </c>
      <c r="AR446" s="11">
        <v>3.7883439999999999</v>
      </c>
      <c r="AS446" s="11">
        <v>3.8006177999999999</v>
      </c>
      <c r="AT446" s="11">
        <v>3.8131848000000002</v>
      </c>
      <c r="AU446" s="11">
        <v>3.8260339999999999</v>
      </c>
      <c r="AV446" s="11">
        <v>3.8391544999999998</v>
      </c>
      <c r="AW446" s="11">
        <v>3.852535</v>
      </c>
      <c r="AX446" s="11">
        <v>3.8661645</v>
      </c>
      <c r="AY446" s="11">
        <v>3.8800322</v>
      </c>
      <c r="AZ446" s="11">
        <v>3.8941267000000002</v>
      </c>
      <c r="BA446" s="11">
        <v>3.9084371</v>
      </c>
      <c r="BB446" s="11">
        <v>3.9229522999999999</v>
      </c>
      <c r="BC446" s="11">
        <v>3.9376609999999999</v>
      </c>
      <c r="BD446" s="11">
        <v>3.9525521000000001</v>
      </c>
      <c r="BE446" s="11">
        <v>3.9676146000000001</v>
      </c>
      <c r="BF446" s="11">
        <v>3.9828370999999998</v>
      </c>
      <c r="BG446" s="11">
        <v>3.9982085000000001</v>
      </c>
      <c r="BH446" s="11">
        <v>4.0137178999999996</v>
      </c>
      <c r="BI446" s="11">
        <v>4.0293536999999997</v>
      </c>
      <c r="BJ446" s="11">
        <v>4.0451049000000001</v>
      </c>
      <c r="BK446" s="11">
        <v>4.0609606999999999</v>
      </c>
      <c r="BL446" s="11">
        <v>4.0769095000000002</v>
      </c>
      <c r="BM446" s="11">
        <v>4.1740634999999999</v>
      </c>
      <c r="BN446" s="11">
        <v>4.2725467000000004</v>
      </c>
    </row>
    <row r="447" spans="1:66" x14ac:dyDescent="0.25">
      <c r="A447" s="5">
        <f t="shared" si="6"/>
        <v>45905</v>
      </c>
      <c r="B447" t="s">
        <v>1270</v>
      </c>
      <c r="C447" s="3">
        <v>4</v>
      </c>
      <c r="D447" s="3">
        <v>3.9668999999999999</v>
      </c>
      <c r="E447" s="11">
        <v>3.9698340000000001</v>
      </c>
      <c r="F447" s="11">
        <v>3.9435693000000001</v>
      </c>
      <c r="G447" s="11">
        <v>3.9002238</v>
      </c>
      <c r="H447" s="11">
        <v>3.8455485</v>
      </c>
      <c r="I447" s="11">
        <v>3.7880045999999998</v>
      </c>
      <c r="J447" s="11">
        <v>3.7335574999999999</v>
      </c>
      <c r="K447" s="11">
        <v>3.6866762999999998</v>
      </c>
      <c r="L447" s="11">
        <v>3.6491557000000001</v>
      </c>
      <c r="M447" s="11">
        <v>3.6208760999999998</v>
      </c>
      <c r="N447" s="11">
        <v>3.6008920999999998</v>
      </c>
      <c r="O447" s="11">
        <v>3.5875971999999998</v>
      </c>
      <c r="P447" s="11">
        <v>3.5791580000000001</v>
      </c>
      <c r="Q447" s="11">
        <v>3.5728388</v>
      </c>
      <c r="R447" s="11">
        <v>3.5678918999999998</v>
      </c>
      <c r="S447" s="11">
        <v>3.5642794000000002</v>
      </c>
      <c r="T447" s="11">
        <v>3.5619633999999998</v>
      </c>
      <c r="U447" s="11">
        <v>3.5609061999999998</v>
      </c>
      <c r="V447" s="11">
        <v>3.5610699000000001</v>
      </c>
      <c r="W447" s="11">
        <v>3.5624075999999998</v>
      </c>
      <c r="X447" s="11">
        <v>3.5648409000000001</v>
      </c>
      <c r="Y447" s="11">
        <v>3.5682844</v>
      </c>
      <c r="Z447" s="11">
        <v>3.5726529</v>
      </c>
      <c r="AA447" s="11">
        <v>3.5778612999999999</v>
      </c>
      <c r="AB447" s="11">
        <v>3.5838239999999999</v>
      </c>
      <c r="AC447" s="11">
        <v>3.5904631999999999</v>
      </c>
      <c r="AD447" s="11">
        <v>3.5977325000000002</v>
      </c>
      <c r="AE447" s="11">
        <v>3.6055940999999998</v>
      </c>
      <c r="AF447" s="11">
        <v>3.6140107000000001</v>
      </c>
      <c r="AG447" s="11">
        <v>3.6229445999999998</v>
      </c>
      <c r="AH447" s="11">
        <v>3.632358</v>
      </c>
      <c r="AI447" s="11">
        <v>3.6422135</v>
      </c>
      <c r="AJ447" s="11">
        <v>3.6524736999999998</v>
      </c>
      <c r="AK447" s="11">
        <v>3.6631005999999999</v>
      </c>
      <c r="AL447" s="11">
        <v>3.6740567999999998</v>
      </c>
      <c r="AM447" s="11">
        <v>3.6853047999999999</v>
      </c>
      <c r="AN447" s="11">
        <v>3.6968066999999998</v>
      </c>
      <c r="AO447" s="11">
        <v>3.7085309999999998</v>
      </c>
      <c r="AP447" s="11">
        <v>3.7204716000000002</v>
      </c>
      <c r="AQ447" s="11">
        <v>3.7326291999999999</v>
      </c>
      <c r="AR447" s="11">
        <v>3.7450049000000001</v>
      </c>
      <c r="AS447" s="11">
        <v>3.7575999000000002</v>
      </c>
      <c r="AT447" s="11">
        <v>3.7704146999999999</v>
      </c>
      <c r="AU447" s="11">
        <v>3.7834506000000001</v>
      </c>
      <c r="AV447" s="11">
        <v>3.7967084999999998</v>
      </c>
      <c r="AW447" s="11">
        <v>3.8101892999999998</v>
      </c>
      <c r="AX447" s="11">
        <v>3.8238938999999998</v>
      </c>
      <c r="AY447" s="11">
        <v>3.8378234999999998</v>
      </c>
      <c r="AZ447" s="11">
        <v>3.8519787999999999</v>
      </c>
      <c r="BA447" s="11">
        <v>3.8663590999999999</v>
      </c>
      <c r="BB447" s="11">
        <v>3.8809558000000002</v>
      </c>
      <c r="BC447" s="11">
        <v>3.8957576999999999</v>
      </c>
      <c r="BD447" s="11">
        <v>3.9107539</v>
      </c>
      <c r="BE447" s="11">
        <v>3.9259338000000001</v>
      </c>
      <c r="BF447" s="11">
        <v>3.9412859999999998</v>
      </c>
      <c r="BG447" s="11">
        <v>3.9567999</v>
      </c>
      <c r="BH447" s="11">
        <v>3.9724645999999999</v>
      </c>
      <c r="BI447" s="11">
        <v>3.9882689</v>
      </c>
      <c r="BJ447" s="11">
        <v>4.0042020999999997</v>
      </c>
      <c r="BK447" s="11">
        <v>4.0202533000000003</v>
      </c>
      <c r="BL447" s="11">
        <v>4.0364114000000004</v>
      </c>
      <c r="BM447" s="11">
        <v>4.1350715999999998</v>
      </c>
      <c r="BN447" s="11">
        <v>4.2352941</v>
      </c>
    </row>
    <row r="448" spans="1:66" x14ac:dyDescent="0.25">
      <c r="A448" s="5">
        <f t="shared" si="6"/>
        <v>45908</v>
      </c>
      <c r="B448" t="s">
        <v>1271</v>
      </c>
      <c r="C448" s="3">
        <v>4</v>
      </c>
      <c r="D448" s="3">
        <v>3.9670000000000001</v>
      </c>
      <c r="E448" s="11">
        <v>3.9672900000000002</v>
      </c>
      <c r="F448" s="11">
        <v>3.9360556</v>
      </c>
      <c r="G448" s="11">
        <v>3.8941824999999999</v>
      </c>
      <c r="H448" s="11">
        <v>3.8438652000000002</v>
      </c>
      <c r="I448" s="11">
        <v>3.7892077999999998</v>
      </c>
      <c r="J448" s="11">
        <v>3.7352051999999998</v>
      </c>
      <c r="K448" s="11">
        <v>3.6864113999999999</v>
      </c>
      <c r="L448" s="11">
        <v>3.6452249999999999</v>
      </c>
      <c r="M448" s="11">
        <v>3.6122190000000001</v>
      </c>
      <c r="N448" s="11">
        <v>3.5870503999999999</v>
      </c>
      <c r="O448" s="11">
        <v>3.5688477000000001</v>
      </c>
      <c r="P448" s="11">
        <v>3.5562459999999998</v>
      </c>
      <c r="Q448" s="11">
        <v>3.5474032000000002</v>
      </c>
      <c r="R448" s="11">
        <v>3.5415861</v>
      </c>
      <c r="S448" s="11">
        <v>3.5383925999999999</v>
      </c>
      <c r="T448" s="11">
        <v>3.5374205999999999</v>
      </c>
      <c r="U448" s="11">
        <v>3.5382682000000001</v>
      </c>
      <c r="V448" s="11">
        <v>3.5405332</v>
      </c>
      <c r="W448" s="11">
        <v>3.5438662000000001</v>
      </c>
      <c r="X448" s="11">
        <v>3.5480984000000002</v>
      </c>
      <c r="Y448" s="11">
        <v>3.5531001999999998</v>
      </c>
      <c r="Z448" s="11">
        <v>3.5587417000000001</v>
      </c>
      <c r="AA448" s="11">
        <v>3.5648936</v>
      </c>
      <c r="AB448" s="11">
        <v>3.5714258999999999</v>
      </c>
      <c r="AC448" s="11">
        <v>3.5782303</v>
      </c>
      <c r="AD448" s="11">
        <v>3.5852840000000001</v>
      </c>
      <c r="AE448" s="11">
        <v>3.5925853000000001</v>
      </c>
      <c r="AF448" s="11">
        <v>3.6001325</v>
      </c>
      <c r="AG448" s="11">
        <v>3.6079241</v>
      </c>
      <c r="AH448" s="11">
        <v>3.6159583999999998</v>
      </c>
      <c r="AI448" s="11">
        <v>3.6242337999999998</v>
      </c>
      <c r="AJ448" s="11">
        <v>3.6327487000000001</v>
      </c>
      <c r="AK448" s="11">
        <v>3.6415014999999999</v>
      </c>
      <c r="AL448" s="11">
        <v>3.6504905000000001</v>
      </c>
      <c r="AM448" s="11">
        <v>3.6597141999999998</v>
      </c>
      <c r="AN448" s="11">
        <v>3.6691707999999998</v>
      </c>
      <c r="AO448" s="11">
        <v>3.6788599999999998</v>
      </c>
      <c r="AP448" s="11">
        <v>3.6887870999999999</v>
      </c>
      <c r="AQ448" s="11">
        <v>3.6989584</v>
      </c>
      <c r="AR448" s="11">
        <v>3.7093805999999998</v>
      </c>
      <c r="AS448" s="11">
        <v>3.7200603999999999</v>
      </c>
      <c r="AT448" s="11">
        <v>3.7310042999999999</v>
      </c>
      <c r="AU448" s="11">
        <v>3.7422189000000001</v>
      </c>
      <c r="AV448" s="11">
        <v>3.753711</v>
      </c>
      <c r="AW448" s="11">
        <v>3.7654868000000001</v>
      </c>
      <c r="AX448" s="11">
        <v>3.7775531999999998</v>
      </c>
      <c r="AY448" s="11">
        <v>3.7899169000000001</v>
      </c>
      <c r="AZ448" s="11">
        <v>3.8025842000000001</v>
      </c>
      <c r="BA448" s="11">
        <v>3.8155595999999998</v>
      </c>
      <c r="BB448" s="11">
        <v>3.8288357</v>
      </c>
      <c r="BC448" s="11">
        <v>3.8424003</v>
      </c>
      <c r="BD448" s="11">
        <v>3.8562419999999999</v>
      </c>
      <c r="BE448" s="11">
        <v>3.8703493</v>
      </c>
      <c r="BF448" s="11">
        <v>3.8847100000000001</v>
      </c>
      <c r="BG448" s="11">
        <v>3.8993128000000001</v>
      </c>
      <c r="BH448" s="11">
        <v>3.9141460000000001</v>
      </c>
      <c r="BI448" s="11">
        <v>3.9291976000000002</v>
      </c>
      <c r="BJ448" s="11">
        <v>3.9444561999999999</v>
      </c>
      <c r="BK448" s="11">
        <v>3.9599101000000001</v>
      </c>
      <c r="BL448" s="11">
        <v>3.9755473000000001</v>
      </c>
      <c r="BM448" s="11">
        <v>4.0725534999999997</v>
      </c>
      <c r="BN448" s="11">
        <v>4.1731188000000001</v>
      </c>
    </row>
    <row r="449" spans="1:66" x14ac:dyDescent="0.25">
      <c r="A449" s="5">
        <f t="shared" si="6"/>
        <v>45909</v>
      </c>
      <c r="B449" t="s">
        <v>1272</v>
      </c>
      <c r="C449" s="3">
        <v>4</v>
      </c>
      <c r="D449" s="3">
        <v>3.9670000000000001</v>
      </c>
      <c r="E449" s="11">
        <v>3.9641905999999998</v>
      </c>
      <c r="F449" s="11">
        <v>3.9352501000000002</v>
      </c>
      <c r="G449" s="11">
        <v>3.8950526999999999</v>
      </c>
      <c r="H449" s="11">
        <v>3.8456522</v>
      </c>
      <c r="I449" s="11">
        <v>3.7912238999999999</v>
      </c>
      <c r="J449" s="11">
        <v>3.7373116</v>
      </c>
      <c r="K449" s="11">
        <v>3.6890862000000002</v>
      </c>
      <c r="L449" s="11">
        <v>3.6491311</v>
      </c>
      <c r="M449" s="11">
        <v>3.6182481000000002</v>
      </c>
      <c r="N449" s="11">
        <v>3.5956920999999999</v>
      </c>
      <c r="O449" s="11">
        <v>3.5803541000000001</v>
      </c>
      <c r="P449" s="11">
        <v>3.5705464</v>
      </c>
      <c r="Q449" s="11">
        <v>3.5637549000000002</v>
      </c>
      <c r="R449" s="11">
        <v>3.5591870999999999</v>
      </c>
      <c r="S449" s="11">
        <v>3.5565642</v>
      </c>
      <c r="T449" s="11">
        <v>3.5556073000000001</v>
      </c>
      <c r="U449" s="11">
        <v>3.5560375</v>
      </c>
      <c r="V449" s="11">
        <v>3.5575758999999998</v>
      </c>
      <c r="W449" s="11">
        <v>3.5599812000000002</v>
      </c>
      <c r="X449" s="11">
        <v>3.5631425999999999</v>
      </c>
      <c r="Y449" s="11">
        <v>3.5669767000000001</v>
      </c>
      <c r="Z449" s="11">
        <v>3.5714006</v>
      </c>
      <c r="AA449" s="11">
        <v>3.5763313999999999</v>
      </c>
      <c r="AB449" s="11">
        <v>3.5816857999999998</v>
      </c>
      <c r="AC449" s="11">
        <v>3.5873941</v>
      </c>
      <c r="AD449" s="11">
        <v>3.5934400000000002</v>
      </c>
      <c r="AE449" s="11">
        <v>3.5998199999999998</v>
      </c>
      <c r="AF449" s="11">
        <v>3.6065309999999999</v>
      </c>
      <c r="AG449" s="11">
        <v>3.6135698999999999</v>
      </c>
      <c r="AH449" s="11">
        <v>3.6209332000000001</v>
      </c>
      <c r="AI449" s="11">
        <v>3.6286176999999999</v>
      </c>
      <c r="AJ449" s="11">
        <v>3.6366204999999998</v>
      </c>
      <c r="AK449" s="11">
        <v>3.6449379999999998</v>
      </c>
      <c r="AL449" s="11">
        <v>3.6535671000000001</v>
      </c>
      <c r="AM449" s="11">
        <v>3.6625046999999999</v>
      </c>
      <c r="AN449" s="11">
        <v>3.6717474000000001</v>
      </c>
      <c r="AO449" s="11">
        <v>3.6812925999999999</v>
      </c>
      <c r="AP449" s="11">
        <v>3.6911406000000002</v>
      </c>
      <c r="AQ449" s="11">
        <v>3.7012927000000002</v>
      </c>
      <c r="AR449" s="11">
        <v>3.7117501000000002</v>
      </c>
      <c r="AS449" s="11">
        <v>3.7225142999999998</v>
      </c>
      <c r="AT449" s="11">
        <v>3.7335862999999998</v>
      </c>
      <c r="AU449" s="11">
        <v>3.7449675999999998</v>
      </c>
      <c r="AV449" s="11">
        <v>3.7566595</v>
      </c>
      <c r="AW449" s="11">
        <v>3.7686632000000002</v>
      </c>
      <c r="AX449" s="11">
        <v>3.78098</v>
      </c>
      <c r="AY449" s="11">
        <v>3.7936114000000001</v>
      </c>
      <c r="AZ449" s="11">
        <v>3.8065584000000001</v>
      </c>
      <c r="BA449" s="11">
        <v>3.8198202999999999</v>
      </c>
      <c r="BB449" s="11">
        <v>3.8333870000000001</v>
      </c>
      <c r="BC449" s="11">
        <v>3.8472445</v>
      </c>
      <c r="BD449" s="11">
        <v>3.8613795</v>
      </c>
      <c r="BE449" s="11">
        <v>3.8757788</v>
      </c>
      <c r="BF449" s="11">
        <v>3.8904283999999998</v>
      </c>
      <c r="BG449" s="11">
        <v>3.9053151000000002</v>
      </c>
      <c r="BH449" s="11">
        <v>3.9204256000000002</v>
      </c>
      <c r="BI449" s="11">
        <v>3.9357460999999998</v>
      </c>
      <c r="BJ449" s="11">
        <v>3.9512630999999998</v>
      </c>
      <c r="BK449" s="11">
        <v>3.9669634999999999</v>
      </c>
      <c r="BL449" s="11">
        <v>3.9828332999999998</v>
      </c>
      <c r="BM449" s="11">
        <v>4.0809192000000003</v>
      </c>
      <c r="BN449" s="11">
        <v>4.1820725999999997</v>
      </c>
    </row>
    <row r="450" spans="1:66" x14ac:dyDescent="0.25">
      <c r="A450" s="5">
        <f t="shared" si="6"/>
        <v>45910</v>
      </c>
      <c r="B450" t="s">
        <v>1273</v>
      </c>
      <c r="C450" s="3">
        <v>4</v>
      </c>
      <c r="D450" s="3">
        <v>3.9670000000000001</v>
      </c>
      <c r="E450" s="11">
        <v>3.9631780999999999</v>
      </c>
      <c r="F450" s="11">
        <v>3.9347344</v>
      </c>
      <c r="G450" s="11">
        <v>3.8965100000000001</v>
      </c>
      <c r="H450" s="11">
        <v>3.8500871000000001</v>
      </c>
      <c r="I450" s="11">
        <v>3.7993869999999998</v>
      </c>
      <c r="J450" s="11">
        <v>3.7497379</v>
      </c>
      <c r="K450" s="11">
        <v>3.7057728000000001</v>
      </c>
      <c r="L450" s="11">
        <v>3.6697213</v>
      </c>
      <c r="M450" s="11">
        <v>3.6421318999999999</v>
      </c>
      <c r="N450" s="11">
        <v>3.6223359999999998</v>
      </c>
      <c r="O450" s="11">
        <v>3.6092097999999999</v>
      </c>
      <c r="P450" s="11">
        <v>3.6011191999999999</v>
      </c>
      <c r="Q450" s="11">
        <v>3.5956475999999999</v>
      </c>
      <c r="R450" s="11">
        <v>3.5920603999999998</v>
      </c>
      <c r="S450" s="11">
        <v>3.5901168000000001</v>
      </c>
      <c r="T450" s="11">
        <v>3.5895757000000001</v>
      </c>
      <c r="U450" s="11">
        <v>3.5901964</v>
      </c>
      <c r="V450" s="11">
        <v>3.5917379</v>
      </c>
      <c r="W450" s="11">
        <v>3.5939942</v>
      </c>
      <c r="X450" s="11">
        <v>3.5968795</v>
      </c>
      <c r="Y450" s="11">
        <v>3.6003341</v>
      </c>
      <c r="Z450" s="11">
        <v>3.6042980999999998</v>
      </c>
      <c r="AA450" s="11">
        <v>3.6087117000000002</v>
      </c>
      <c r="AB450" s="11">
        <v>3.613515</v>
      </c>
      <c r="AC450" s="11">
        <v>3.6186576000000001</v>
      </c>
      <c r="AD450" s="11">
        <v>3.6241265999999999</v>
      </c>
      <c r="AE450" s="11">
        <v>3.6299182999999999</v>
      </c>
      <c r="AF450" s="11">
        <v>3.6360291</v>
      </c>
      <c r="AG450" s="11">
        <v>3.6424553999999998</v>
      </c>
      <c r="AH450" s="11">
        <v>3.6491937000000001</v>
      </c>
      <c r="AI450" s="11">
        <v>3.6562402000000001</v>
      </c>
      <c r="AJ450" s="11">
        <v>3.6635914999999999</v>
      </c>
      <c r="AK450" s="11">
        <v>3.6712438000000001</v>
      </c>
      <c r="AL450" s="11">
        <v>3.6791936000000001</v>
      </c>
      <c r="AM450" s="11">
        <v>3.6874373999999999</v>
      </c>
      <c r="AN450" s="11">
        <v>3.6959713999999999</v>
      </c>
      <c r="AO450" s="11">
        <v>3.7047932000000001</v>
      </c>
      <c r="AP450" s="11">
        <v>3.7139053999999998</v>
      </c>
      <c r="AQ450" s="11">
        <v>3.7233122000000001</v>
      </c>
      <c r="AR450" s="11">
        <v>3.7330177999999998</v>
      </c>
      <c r="AS450" s="11">
        <v>3.7430265999999999</v>
      </c>
      <c r="AT450" s="11">
        <v>3.7533427000000001</v>
      </c>
      <c r="AU450" s="11">
        <v>3.7639702000000002</v>
      </c>
      <c r="AV450" s="11">
        <v>3.7749136000000001</v>
      </c>
      <c r="AW450" s="11">
        <v>3.7861769000000001</v>
      </c>
      <c r="AX450" s="11">
        <v>3.7977644000000002</v>
      </c>
      <c r="AY450" s="11">
        <v>3.8096804999999998</v>
      </c>
      <c r="AZ450" s="11">
        <v>3.8219291000000002</v>
      </c>
      <c r="BA450" s="11">
        <v>3.8345118999999999</v>
      </c>
      <c r="BB450" s="11">
        <v>3.8474184</v>
      </c>
      <c r="BC450" s="11">
        <v>3.8606343999999999</v>
      </c>
      <c r="BD450" s="11">
        <v>3.8741462000000002</v>
      </c>
      <c r="BE450" s="11">
        <v>3.8879400999999998</v>
      </c>
      <c r="BF450" s="11">
        <v>3.9020017999999999</v>
      </c>
      <c r="BG450" s="11">
        <v>3.9163176000000002</v>
      </c>
      <c r="BH450" s="11">
        <v>3.9308738000000001</v>
      </c>
      <c r="BI450" s="11">
        <v>3.9456560999999999</v>
      </c>
      <c r="BJ450" s="11">
        <v>3.9606507</v>
      </c>
      <c r="BK450" s="11">
        <v>3.9758441000000002</v>
      </c>
      <c r="BL450" s="11">
        <v>3.9912217999999999</v>
      </c>
      <c r="BM450" s="11">
        <v>4.0866153000000001</v>
      </c>
      <c r="BN450" s="11">
        <v>4.1853251</v>
      </c>
    </row>
    <row r="451" spans="1:66" x14ac:dyDescent="0.25">
      <c r="A451" s="5">
        <f t="shared" si="6"/>
        <v>45911</v>
      </c>
      <c r="B451" t="s">
        <v>1274</v>
      </c>
      <c r="C451" s="3">
        <v>4</v>
      </c>
      <c r="D451" s="3">
        <v>3.9670000000000001</v>
      </c>
      <c r="E451" s="11">
        <v>3.9629869000000002</v>
      </c>
      <c r="F451" s="11">
        <v>3.9347503000000001</v>
      </c>
      <c r="G451" s="11">
        <v>3.8956396</v>
      </c>
      <c r="H451" s="11">
        <v>3.8478032</v>
      </c>
      <c r="I451" s="11">
        <v>3.7959456999999999</v>
      </c>
      <c r="J451" s="11">
        <v>3.7455888000000002</v>
      </c>
      <c r="K451" s="11">
        <v>3.7012307999999998</v>
      </c>
      <c r="L451" s="11">
        <v>3.6649430000000001</v>
      </c>
      <c r="M451" s="11">
        <v>3.6368380999999999</v>
      </c>
      <c r="N451" s="11">
        <v>3.6163026999999999</v>
      </c>
      <c r="O451" s="11">
        <v>3.6021255000000001</v>
      </c>
      <c r="P451" s="11">
        <v>3.5929245999999999</v>
      </c>
      <c r="Q451" s="11">
        <v>3.5863830999999999</v>
      </c>
      <c r="R451" s="11">
        <v>3.581728</v>
      </c>
      <c r="S451" s="11">
        <v>3.5786617999999999</v>
      </c>
      <c r="T451" s="11">
        <v>3.5768870000000001</v>
      </c>
      <c r="U451" s="11">
        <v>3.5761058999999999</v>
      </c>
      <c r="V451" s="11">
        <v>3.5760211000000002</v>
      </c>
      <c r="W451" s="11">
        <v>3.5763934000000002</v>
      </c>
      <c r="X451" s="11">
        <v>3.5771847000000001</v>
      </c>
      <c r="Y451" s="11">
        <v>3.5784006000000002</v>
      </c>
      <c r="Z451" s="11">
        <v>3.5800466000000002</v>
      </c>
      <c r="AA451" s="11">
        <v>3.5821280999999998</v>
      </c>
      <c r="AB451" s="11">
        <v>3.5846507000000001</v>
      </c>
      <c r="AC451" s="11">
        <v>3.5876188</v>
      </c>
      <c r="AD451" s="11">
        <v>3.5910332</v>
      </c>
      <c r="AE451" s="11">
        <v>3.5948929000000001</v>
      </c>
      <c r="AF451" s="11">
        <v>3.5991971</v>
      </c>
      <c r="AG451" s="11">
        <v>3.6039450999999998</v>
      </c>
      <c r="AH451" s="11">
        <v>3.6091361000000002</v>
      </c>
      <c r="AI451" s="11">
        <v>3.6147692999999999</v>
      </c>
      <c r="AJ451" s="11">
        <v>3.6208439000000001</v>
      </c>
      <c r="AK451" s="11">
        <v>3.6273591000000001</v>
      </c>
      <c r="AL451" s="11">
        <v>3.6343141000000001</v>
      </c>
      <c r="AM451" s="11">
        <v>3.6417082999999999</v>
      </c>
      <c r="AN451" s="11">
        <v>3.6495405999999999</v>
      </c>
      <c r="AO451" s="11">
        <v>3.6578091000000001</v>
      </c>
      <c r="AP451" s="11">
        <v>3.666506</v>
      </c>
      <c r="AQ451" s="11">
        <v>3.6756215999999999</v>
      </c>
      <c r="AR451" s="11">
        <v>3.6851467000000002</v>
      </c>
      <c r="AS451" s="11">
        <v>3.6950720000000001</v>
      </c>
      <c r="AT451" s="11">
        <v>3.7053877000000002</v>
      </c>
      <c r="AU451" s="11">
        <v>3.7160845</v>
      </c>
      <c r="AV451" s="11">
        <v>3.7271531000000002</v>
      </c>
      <c r="AW451" s="11">
        <v>3.7385837999999998</v>
      </c>
      <c r="AX451" s="11">
        <v>3.7503674</v>
      </c>
      <c r="AY451" s="11">
        <v>3.7624944999999999</v>
      </c>
      <c r="AZ451" s="11">
        <v>3.7749552999999998</v>
      </c>
      <c r="BA451" s="11">
        <v>3.7877394999999998</v>
      </c>
      <c r="BB451" s="11">
        <v>3.8008307000000001</v>
      </c>
      <c r="BC451" s="11">
        <v>3.8142111999999999</v>
      </c>
      <c r="BD451" s="11">
        <v>3.8278631000000001</v>
      </c>
      <c r="BE451" s="11">
        <v>3.8417688999999999</v>
      </c>
      <c r="BF451" s="11">
        <v>3.8559106000000001</v>
      </c>
      <c r="BG451" s="11">
        <v>3.8702706</v>
      </c>
      <c r="BH451" s="11">
        <v>3.8848311999999998</v>
      </c>
      <c r="BI451" s="11">
        <v>3.8995744000000001</v>
      </c>
      <c r="BJ451" s="11">
        <v>3.9144825000000001</v>
      </c>
      <c r="BK451" s="11">
        <v>3.9295380999999998</v>
      </c>
      <c r="BL451" s="11">
        <v>3.9447230000000002</v>
      </c>
      <c r="BM451" s="11">
        <v>4.0378189000000004</v>
      </c>
      <c r="BN451" s="11">
        <v>4.1326859999999996</v>
      </c>
    </row>
    <row r="452" spans="1:66" x14ac:dyDescent="0.25">
      <c r="A452" s="5">
        <f t="shared" si="6"/>
        <v>45912</v>
      </c>
      <c r="B452" t="s">
        <v>1275</v>
      </c>
      <c r="C452" s="3">
        <v>4</v>
      </c>
      <c r="D452" s="3">
        <v>3.9672000000000001</v>
      </c>
      <c r="E452" s="11">
        <v>3.9663392000000002</v>
      </c>
      <c r="F452" s="11">
        <v>3.9441598</v>
      </c>
      <c r="G452" s="11">
        <v>3.9099941999999999</v>
      </c>
      <c r="H452" s="11">
        <v>3.8655984000000001</v>
      </c>
      <c r="I452" s="11">
        <v>3.8165770000000001</v>
      </c>
      <c r="J452" s="11">
        <v>3.7690283</v>
      </c>
      <c r="K452" s="11">
        <v>3.7274134000000001</v>
      </c>
      <c r="L452" s="11">
        <v>3.6935440000000002</v>
      </c>
      <c r="M452" s="11">
        <v>3.6674964000000001</v>
      </c>
      <c r="N452" s="11">
        <v>3.6485759</v>
      </c>
      <c r="O452" s="11">
        <v>3.6354744999999999</v>
      </c>
      <c r="P452" s="11">
        <v>3.6266105</v>
      </c>
      <c r="Q452" s="11">
        <v>3.6195512999999999</v>
      </c>
      <c r="R452" s="11">
        <v>3.6136705</v>
      </c>
      <c r="S452" s="11">
        <v>3.6089875</v>
      </c>
      <c r="T452" s="11">
        <v>3.6055217000000002</v>
      </c>
      <c r="U452" s="11">
        <v>3.6032926999999999</v>
      </c>
      <c r="V452" s="11">
        <v>3.6023200000000002</v>
      </c>
      <c r="W452" s="11">
        <v>3.6025961</v>
      </c>
      <c r="X452" s="11">
        <v>3.6040209000000001</v>
      </c>
      <c r="Y452" s="11">
        <v>3.606474</v>
      </c>
      <c r="Z452" s="11">
        <v>3.6098351000000002</v>
      </c>
      <c r="AA452" s="11">
        <v>3.6139841000000001</v>
      </c>
      <c r="AB452" s="11">
        <v>3.6188004999999999</v>
      </c>
      <c r="AC452" s="11">
        <v>3.6241781</v>
      </c>
      <c r="AD452" s="11">
        <v>3.6300721999999999</v>
      </c>
      <c r="AE452" s="11">
        <v>3.6364548000000001</v>
      </c>
      <c r="AF452" s="11">
        <v>3.6432983000000001</v>
      </c>
      <c r="AG452" s="11">
        <v>3.6505747999999998</v>
      </c>
      <c r="AH452" s="11">
        <v>3.6582564999999998</v>
      </c>
      <c r="AI452" s="11">
        <v>3.6663157000000002</v>
      </c>
      <c r="AJ452" s="11">
        <v>3.6747245999999998</v>
      </c>
      <c r="AK452" s="11">
        <v>3.6834552999999999</v>
      </c>
      <c r="AL452" s="11">
        <v>3.6924801</v>
      </c>
      <c r="AM452" s="11">
        <v>3.7017712999999999</v>
      </c>
      <c r="AN452" s="11">
        <v>3.7113008999999999</v>
      </c>
      <c r="AO452" s="11">
        <v>3.7210459999999999</v>
      </c>
      <c r="AP452" s="11">
        <v>3.7310050000000001</v>
      </c>
      <c r="AQ452" s="11">
        <v>3.7411821000000001</v>
      </c>
      <c r="AR452" s="11">
        <v>3.7515814000000001</v>
      </c>
      <c r="AS452" s="11">
        <v>3.7622073</v>
      </c>
      <c r="AT452" s="11">
        <v>3.7730636999999998</v>
      </c>
      <c r="AU452" s="11">
        <v>3.7841551</v>
      </c>
      <c r="AV452" s="11">
        <v>3.7954856000000001</v>
      </c>
      <c r="AW452" s="11">
        <v>3.8070594</v>
      </c>
      <c r="AX452" s="11">
        <v>3.8188806</v>
      </c>
      <c r="AY452" s="11">
        <v>3.8309538000000001</v>
      </c>
      <c r="AZ452" s="11">
        <v>3.8432827000000001</v>
      </c>
      <c r="BA452" s="11">
        <v>3.8558693000000002</v>
      </c>
      <c r="BB452" s="11">
        <v>3.8687048000000002</v>
      </c>
      <c r="BC452" s="11">
        <v>3.8817772000000001</v>
      </c>
      <c r="BD452" s="11">
        <v>3.8950746999999999</v>
      </c>
      <c r="BE452" s="11">
        <v>3.9085857000000002</v>
      </c>
      <c r="BF452" s="11">
        <v>3.9222978999999998</v>
      </c>
      <c r="BG452" s="11">
        <v>3.9361997999999998</v>
      </c>
      <c r="BH452" s="11">
        <v>3.9502795000000002</v>
      </c>
      <c r="BI452" s="11">
        <v>3.9645250999999999</v>
      </c>
      <c r="BJ452" s="11">
        <v>3.9789246</v>
      </c>
      <c r="BK452" s="11">
        <v>3.9934666999999999</v>
      </c>
      <c r="BL452" s="11">
        <v>4.0081388999999996</v>
      </c>
      <c r="BM452" s="11">
        <v>4.0983558999999996</v>
      </c>
      <c r="BN452" s="11">
        <v>4.1909396000000001</v>
      </c>
    </row>
    <row r="453" spans="1:66" x14ac:dyDescent="0.25">
      <c r="A453" s="5">
        <f t="shared" si="6"/>
        <v>45915</v>
      </c>
      <c r="B453" t="s">
        <v>1276</v>
      </c>
      <c r="C453" s="3">
        <v>4</v>
      </c>
      <c r="D453" s="3">
        <v>3.9676</v>
      </c>
      <c r="E453" s="11">
        <v>3.9606270000000001</v>
      </c>
      <c r="F453" s="11">
        <v>3.9355636999999999</v>
      </c>
      <c r="G453" s="11">
        <v>3.9005507000000001</v>
      </c>
      <c r="H453" s="11">
        <v>3.8561325000000002</v>
      </c>
      <c r="I453" s="11">
        <v>3.8074126000000001</v>
      </c>
      <c r="J453" s="11">
        <v>3.7595858999999998</v>
      </c>
      <c r="K453" s="11">
        <v>3.7163691999999999</v>
      </c>
      <c r="L453" s="11">
        <v>3.6795406000000002</v>
      </c>
      <c r="M453" s="11">
        <v>3.6495023</v>
      </c>
      <c r="N453" s="11">
        <v>3.6260615999999999</v>
      </c>
      <c r="O453" s="11">
        <v>3.6087256000000001</v>
      </c>
      <c r="P453" s="11">
        <v>3.5965737999999998</v>
      </c>
      <c r="Q453" s="11">
        <v>3.5882950999999998</v>
      </c>
      <c r="R453" s="11">
        <v>3.5832278</v>
      </c>
      <c r="S453" s="11">
        <v>3.580911</v>
      </c>
      <c r="T453" s="11">
        <v>3.5808835000000001</v>
      </c>
      <c r="U453" s="11">
        <v>3.5826842999999999</v>
      </c>
      <c r="V453" s="11">
        <v>3.5858523</v>
      </c>
      <c r="W453" s="11">
        <v>3.5899869</v>
      </c>
      <c r="X453" s="11">
        <v>3.5948967000000001</v>
      </c>
      <c r="Y453" s="11">
        <v>3.6004352000000002</v>
      </c>
      <c r="Z453" s="11">
        <v>3.6064561999999998</v>
      </c>
      <c r="AA453" s="11">
        <v>3.6128132000000002</v>
      </c>
      <c r="AB453" s="11">
        <v>3.6193597</v>
      </c>
      <c r="AC453" s="11">
        <v>3.6259760999999999</v>
      </c>
      <c r="AD453" s="11">
        <v>3.6326499999999999</v>
      </c>
      <c r="AE453" s="11">
        <v>3.6393954000000002</v>
      </c>
      <c r="AF453" s="11">
        <v>3.6462268</v>
      </c>
      <c r="AG453" s="11">
        <v>3.6531582999999999</v>
      </c>
      <c r="AH453" s="11">
        <v>3.6602041000000001</v>
      </c>
      <c r="AI453" s="11">
        <v>3.6673786000000002</v>
      </c>
      <c r="AJ453" s="11">
        <v>3.6746959000000001</v>
      </c>
      <c r="AK453" s="11">
        <v>3.6821703000000001</v>
      </c>
      <c r="AL453" s="11">
        <v>3.689816</v>
      </c>
      <c r="AM453" s="11">
        <v>3.6976472999999999</v>
      </c>
      <c r="AN453" s="11">
        <v>3.7056784</v>
      </c>
      <c r="AO453" s="11">
        <v>3.7139228000000002</v>
      </c>
      <c r="AP453" s="11">
        <v>3.7223913</v>
      </c>
      <c r="AQ453" s="11">
        <v>3.7310935999999999</v>
      </c>
      <c r="AR453" s="11">
        <v>3.7400395</v>
      </c>
      <c r="AS453" s="11">
        <v>3.7492390000000002</v>
      </c>
      <c r="AT453" s="11">
        <v>3.7587017</v>
      </c>
      <c r="AU453" s="11">
        <v>3.7684373999999998</v>
      </c>
      <c r="AV453" s="11">
        <v>3.7784561999999999</v>
      </c>
      <c r="AW453" s="11">
        <v>3.7887675000000001</v>
      </c>
      <c r="AX453" s="11">
        <v>3.7993814000000001</v>
      </c>
      <c r="AY453" s="11">
        <v>3.8103079000000002</v>
      </c>
      <c r="AZ453" s="11">
        <v>3.8215563000000001</v>
      </c>
      <c r="BA453" s="11">
        <v>3.8331341999999999</v>
      </c>
      <c r="BB453" s="11">
        <v>3.8450348999999999</v>
      </c>
      <c r="BC453" s="11">
        <v>3.8572468</v>
      </c>
      <c r="BD453" s="11">
        <v>3.8697588000000001</v>
      </c>
      <c r="BE453" s="11">
        <v>3.8825595000000002</v>
      </c>
      <c r="BF453" s="11">
        <v>3.8956374</v>
      </c>
      <c r="BG453" s="11">
        <v>3.9089811999999999</v>
      </c>
      <c r="BH453" s="11">
        <v>3.9225797</v>
      </c>
      <c r="BI453" s="11">
        <v>3.9364213000000001</v>
      </c>
      <c r="BJ453" s="11">
        <v>3.9504947000000001</v>
      </c>
      <c r="BK453" s="11">
        <v>3.9647888</v>
      </c>
      <c r="BL453" s="11">
        <v>3.9792917999999999</v>
      </c>
      <c r="BM453" s="11">
        <v>4.0700151</v>
      </c>
      <c r="BN453" s="11">
        <v>4.1650920999999999</v>
      </c>
    </row>
    <row r="454" spans="1:66" x14ac:dyDescent="0.25">
      <c r="A454" s="5">
        <f t="shared" si="6"/>
        <v>45916</v>
      </c>
      <c r="B454" t="s">
        <v>1277</v>
      </c>
      <c r="C454" s="3">
        <v>4</v>
      </c>
      <c r="D454" s="3">
        <v>3.9672999999999998</v>
      </c>
      <c r="E454" s="11">
        <v>3.9645342000000001</v>
      </c>
      <c r="F454" s="11">
        <v>3.9372729999999998</v>
      </c>
      <c r="G454" s="11">
        <v>3.9007885</v>
      </c>
      <c r="H454" s="11">
        <v>3.8555826</v>
      </c>
      <c r="I454" s="11">
        <v>3.8060961</v>
      </c>
      <c r="J454" s="11">
        <v>3.7574024000000001</v>
      </c>
      <c r="K454" s="11">
        <v>3.7137978999999999</v>
      </c>
      <c r="L454" s="11">
        <v>3.6775918000000001</v>
      </c>
      <c r="M454" s="11">
        <v>3.6496623000000001</v>
      </c>
      <c r="N454" s="11">
        <v>3.6294746</v>
      </c>
      <c r="O454" s="11">
        <v>3.6161249</v>
      </c>
      <c r="P454" s="11">
        <v>3.6080975</v>
      </c>
      <c r="Q454" s="11">
        <v>3.6030788999999999</v>
      </c>
      <c r="R454" s="11">
        <v>3.6002809999999998</v>
      </c>
      <c r="S454" s="11">
        <v>3.5993735</v>
      </c>
      <c r="T454" s="11">
        <v>3.6000264</v>
      </c>
      <c r="U454" s="11">
        <v>3.6019092000000001</v>
      </c>
      <c r="V454" s="11">
        <v>3.604692</v>
      </c>
      <c r="W454" s="11">
        <v>3.6080926999999998</v>
      </c>
      <c r="X454" s="11">
        <v>3.6119965000000001</v>
      </c>
      <c r="Y454" s="11">
        <v>3.6163243</v>
      </c>
      <c r="Z454" s="11">
        <v>3.6209970999999999</v>
      </c>
      <c r="AA454" s="11">
        <v>3.6259359</v>
      </c>
      <c r="AB454" s="11">
        <v>3.6310617000000001</v>
      </c>
      <c r="AC454" s="11">
        <v>3.6363110000000001</v>
      </c>
      <c r="AD454" s="11">
        <v>3.641683</v>
      </c>
      <c r="AE454" s="11">
        <v>3.6471922000000001</v>
      </c>
      <c r="AF454" s="11">
        <v>3.6528532</v>
      </c>
      <c r="AG454" s="11">
        <v>3.6586808999999998</v>
      </c>
      <c r="AH454" s="11">
        <v>3.6646896999999998</v>
      </c>
      <c r="AI454" s="11">
        <v>3.6708943999999999</v>
      </c>
      <c r="AJ454" s="11">
        <v>3.6773096000000001</v>
      </c>
      <c r="AK454" s="11">
        <v>3.6839499</v>
      </c>
      <c r="AL454" s="11">
        <v>3.6908299000000002</v>
      </c>
      <c r="AM454" s="11">
        <v>3.6979644999999999</v>
      </c>
      <c r="AN454" s="11">
        <v>3.7053680999999998</v>
      </c>
      <c r="AO454" s="11">
        <v>3.7130540999999999</v>
      </c>
      <c r="AP454" s="11">
        <v>3.7210291999999998</v>
      </c>
      <c r="AQ454" s="11">
        <v>3.7292972</v>
      </c>
      <c r="AR454" s="11">
        <v>3.7378624999999999</v>
      </c>
      <c r="AS454" s="11">
        <v>3.7467293000000002</v>
      </c>
      <c r="AT454" s="11">
        <v>3.7559016000000001</v>
      </c>
      <c r="AU454" s="11">
        <v>3.7653835999999998</v>
      </c>
      <c r="AV454" s="11">
        <v>3.7751796999999998</v>
      </c>
      <c r="AW454" s="11">
        <v>3.7852937</v>
      </c>
      <c r="AX454" s="11">
        <v>3.7957299</v>
      </c>
      <c r="AY454" s="11">
        <v>3.8064925999999999</v>
      </c>
      <c r="AZ454" s="11">
        <v>3.8175857</v>
      </c>
      <c r="BA454" s="11">
        <v>3.8290112999999999</v>
      </c>
      <c r="BB454" s="11">
        <v>3.8407600999999998</v>
      </c>
      <c r="BC454" s="11">
        <v>3.8528194</v>
      </c>
      <c r="BD454" s="11">
        <v>3.8651765999999999</v>
      </c>
      <c r="BE454" s="11">
        <v>3.8778193000000001</v>
      </c>
      <c r="BF454" s="11">
        <v>3.8907345000000002</v>
      </c>
      <c r="BG454" s="11">
        <v>3.9039096</v>
      </c>
      <c r="BH454" s="11">
        <v>3.9173323999999998</v>
      </c>
      <c r="BI454" s="11">
        <v>3.9309897</v>
      </c>
      <c r="BJ454" s="11">
        <v>3.9448691999999999</v>
      </c>
      <c r="BK454" s="11">
        <v>3.9589584000000002</v>
      </c>
      <c r="BL454" s="11">
        <v>3.9732443000000002</v>
      </c>
      <c r="BM454" s="11">
        <v>4.0624183</v>
      </c>
      <c r="BN454" s="11">
        <v>4.1556875</v>
      </c>
    </row>
    <row r="455" spans="1:66" x14ac:dyDescent="0.25">
      <c r="A455" s="5">
        <f t="shared" si="6"/>
        <v>45917</v>
      </c>
      <c r="B455" t="s">
        <v>1278</v>
      </c>
      <c r="C455" s="3">
        <v>4</v>
      </c>
      <c r="D455" s="3">
        <v>3.9674</v>
      </c>
      <c r="E455" s="11">
        <v>3.9650070999999998</v>
      </c>
      <c r="F455" s="11">
        <v>3.9447052999999999</v>
      </c>
      <c r="G455" s="11">
        <v>3.914193</v>
      </c>
      <c r="H455" s="11">
        <v>3.8730533999999999</v>
      </c>
      <c r="I455" s="11">
        <v>3.8260176000000001</v>
      </c>
      <c r="J455" s="11">
        <v>3.7789497000000001</v>
      </c>
      <c r="K455" s="11">
        <v>3.7363851000000001</v>
      </c>
      <c r="L455" s="11">
        <v>3.7007159000000001</v>
      </c>
      <c r="M455" s="11">
        <v>3.6727088999999999</v>
      </c>
      <c r="N455" s="11">
        <v>3.6519990999999998</v>
      </c>
      <c r="O455" s="11">
        <v>3.6378075999999999</v>
      </c>
      <c r="P455" s="11">
        <v>3.6287783999999998</v>
      </c>
      <c r="Q455" s="11">
        <v>3.6228088000000001</v>
      </c>
      <c r="R455" s="11">
        <v>3.6191651999999999</v>
      </c>
      <c r="S455" s="11">
        <v>3.6175207</v>
      </c>
      <c r="T455" s="11">
        <v>3.6175486000000001</v>
      </c>
      <c r="U455" s="11">
        <v>3.618922</v>
      </c>
      <c r="V455" s="11">
        <v>3.6213142</v>
      </c>
      <c r="W455" s="11">
        <v>3.6244393000000001</v>
      </c>
      <c r="X455" s="11">
        <v>3.6281531</v>
      </c>
      <c r="Y455" s="11">
        <v>3.6323416000000002</v>
      </c>
      <c r="Z455" s="11">
        <v>3.6368909999999999</v>
      </c>
      <c r="AA455" s="11">
        <v>3.6416876999999999</v>
      </c>
      <c r="AB455" s="11">
        <v>3.6466175999999999</v>
      </c>
      <c r="AC455" s="11">
        <v>3.6515892999999999</v>
      </c>
      <c r="AD455" s="11">
        <v>3.6566003999999999</v>
      </c>
      <c r="AE455" s="11">
        <v>3.6616707000000002</v>
      </c>
      <c r="AF455" s="11">
        <v>3.6668202000000001</v>
      </c>
      <c r="AG455" s="11">
        <v>3.6720689000000002</v>
      </c>
      <c r="AH455" s="11">
        <v>3.6774365000000002</v>
      </c>
      <c r="AI455" s="11">
        <v>3.6829429999999999</v>
      </c>
      <c r="AJ455" s="11">
        <v>3.6886082999999998</v>
      </c>
      <c r="AK455" s="11">
        <v>3.6944523</v>
      </c>
      <c r="AL455" s="11">
        <v>3.7004948</v>
      </c>
      <c r="AM455" s="11">
        <v>3.7067559000000001</v>
      </c>
      <c r="AN455" s="11">
        <v>3.7132553000000001</v>
      </c>
      <c r="AO455" s="11">
        <v>3.7200118999999998</v>
      </c>
      <c r="AP455" s="11">
        <v>3.7270384999999999</v>
      </c>
      <c r="AQ455" s="11">
        <v>3.7343464000000002</v>
      </c>
      <c r="AR455" s="11">
        <v>3.7419465999999999</v>
      </c>
      <c r="AS455" s="11">
        <v>3.7498505999999998</v>
      </c>
      <c r="AT455" s="11">
        <v>3.7580694000000001</v>
      </c>
      <c r="AU455" s="11">
        <v>3.7666141</v>
      </c>
      <c r="AV455" s="11">
        <v>3.7754962000000001</v>
      </c>
      <c r="AW455" s="11">
        <v>3.7847265999999999</v>
      </c>
      <c r="AX455" s="11">
        <v>3.7943166000000002</v>
      </c>
      <c r="AY455" s="11">
        <v>3.8042774000000001</v>
      </c>
      <c r="AZ455" s="11">
        <v>3.8146201999999998</v>
      </c>
      <c r="BA455" s="11">
        <v>3.8253520000000001</v>
      </c>
      <c r="BB455" s="11">
        <v>3.8364617000000001</v>
      </c>
      <c r="BC455" s="11">
        <v>3.8479326999999999</v>
      </c>
      <c r="BD455" s="11">
        <v>3.8597488000000002</v>
      </c>
      <c r="BE455" s="11">
        <v>3.8718938999999999</v>
      </c>
      <c r="BF455" s="11">
        <v>3.8843513999999999</v>
      </c>
      <c r="BG455" s="11">
        <v>3.8971049999999998</v>
      </c>
      <c r="BH455" s="11">
        <v>3.9101385999999998</v>
      </c>
      <c r="BI455" s="11">
        <v>3.9234355999999999</v>
      </c>
      <c r="BJ455" s="11">
        <v>3.9369798</v>
      </c>
      <c r="BK455" s="11">
        <v>3.9507550999999999</v>
      </c>
      <c r="BL455" s="11">
        <v>3.9647446999999998</v>
      </c>
      <c r="BM455" s="11">
        <v>4.0523673999999996</v>
      </c>
      <c r="BN455" s="11">
        <v>4.1441609000000001</v>
      </c>
    </row>
    <row r="456" spans="1:66" x14ac:dyDescent="0.25">
      <c r="A456" s="5">
        <f t="shared" si="6"/>
        <v>45918</v>
      </c>
      <c r="B456" t="s">
        <v>1279</v>
      </c>
      <c r="C456" s="3">
        <v>4</v>
      </c>
      <c r="D456" s="3">
        <v>3.9674</v>
      </c>
      <c r="E456" s="11">
        <v>3.9656145999999999</v>
      </c>
      <c r="F456" s="11">
        <v>3.9456598000000001</v>
      </c>
      <c r="G456" s="11">
        <v>3.9142093999999998</v>
      </c>
      <c r="H456" s="11">
        <v>3.8716637</v>
      </c>
      <c r="I456" s="11">
        <v>3.8232262000000001</v>
      </c>
      <c r="J456" s="11">
        <v>3.7743856</v>
      </c>
      <c r="K456" s="11">
        <v>3.7292565999999998</v>
      </c>
      <c r="L456" s="11">
        <v>3.6904762999999998</v>
      </c>
      <c r="M456" s="11">
        <v>3.6592747999999999</v>
      </c>
      <c r="N456" s="11">
        <v>3.6360394</v>
      </c>
      <c r="O456" s="11">
        <v>3.6201736000000002</v>
      </c>
      <c r="P456" s="11">
        <v>3.6104691</v>
      </c>
      <c r="Q456" s="11">
        <v>3.6044092000000001</v>
      </c>
      <c r="R456" s="11">
        <v>3.6010116999999999</v>
      </c>
      <c r="S456" s="11">
        <v>3.5997854999999999</v>
      </c>
      <c r="T456" s="11">
        <v>3.6002394999999998</v>
      </c>
      <c r="U456" s="11">
        <v>3.6018827</v>
      </c>
      <c r="V456" s="11">
        <v>3.6042241000000002</v>
      </c>
      <c r="W456" s="11">
        <v>3.6068720000000001</v>
      </c>
      <c r="X456" s="11">
        <v>3.6097779999999999</v>
      </c>
      <c r="Y456" s="11">
        <v>3.6129677</v>
      </c>
      <c r="Z456" s="11">
        <v>3.6164665</v>
      </c>
      <c r="AA456" s="11">
        <v>3.6203001000000001</v>
      </c>
      <c r="AB456" s="11">
        <v>3.6244939</v>
      </c>
      <c r="AC456" s="11">
        <v>3.6290703</v>
      </c>
      <c r="AD456" s="11">
        <v>3.6340363</v>
      </c>
      <c r="AE456" s="11">
        <v>3.6393939</v>
      </c>
      <c r="AF456" s="11">
        <v>3.6451454000000001</v>
      </c>
      <c r="AG456" s="11">
        <v>3.6512929000000001</v>
      </c>
      <c r="AH456" s="11">
        <v>3.6578385999999998</v>
      </c>
      <c r="AI456" s="11">
        <v>3.6647845999999999</v>
      </c>
      <c r="AJ456" s="11">
        <v>3.6721333</v>
      </c>
      <c r="AK456" s="11">
        <v>3.6798866000000001</v>
      </c>
      <c r="AL456" s="11">
        <v>3.6880468999999998</v>
      </c>
      <c r="AM456" s="11">
        <v>3.6966163000000001</v>
      </c>
      <c r="AN456" s="11">
        <v>3.7055967999999999</v>
      </c>
      <c r="AO456" s="11">
        <v>3.7149885999999999</v>
      </c>
      <c r="AP456" s="11">
        <v>3.7247818000000001</v>
      </c>
      <c r="AQ456" s="11">
        <v>3.7349638000000001</v>
      </c>
      <c r="AR456" s="11">
        <v>3.7455219</v>
      </c>
      <c r="AS456" s="11">
        <v>3.7564438999999998</v>
      </c>
      <c r="AT456" s="11">
        <v>3.7677168999999999</v>
      </c>
      <c r="AU456" s="11">
        <v>3.7793285000000001</v>
      </c>
      <c r="AV456" s="11">
        <v>3.7912663000000002</v>
      </c>
      <c r="AW456" s="11">
        <v>3.8035174</v>
      </c>
      <c r="AX456" s="11">
        <v>3.8160693999999999</v>
      </c>
      <c r="AY456" s="11">
        <v>3.8289099000000002</v>
      </c>
      <c r="AZ456" s="11">
        <v>3.8420260000000002</v>
      </c>
      <c r="BA456" s="11">
        <v>3.8554050000000002</v>
      </c>
      <c r="BB456" s="11">
        <v>3.8690318000000001</v>
      </c>
      <c r="BC456" s="11">
        <v>3.8828906000000001</v>
      </c>
      <c r="BD456" s="11">
        <v>3.8969659000000001</v>
      </c>
      <c r="BE456" s="11">
        <v>3.9112421999999998</v>
      </c>
      <c r="BF456" s="11">
        <v>3.9257035</v>
      </c>
      <c r="BG456" s="11">
        <v>3.9403343999999998</v>
      </c>
      <c r="BH456" s="11">
        <v>3.9551194999999999</v>
      </c>
      <c r="BI456" s="11">
        <v>3.9700427</v>
      </c>
      <c r="BJ456" s="11">
        <v>3.9850886999999999</v>
      </c>
      <c r="BK456" s="11">
        <v>4.0002420000000001</v>
      </c>
      <c r="BL456" s="11">
        <v>4.0154864999999997</v>
      </c>
      <c r="BM456" s="11">
        <v>4.1083078000000004</v>
      </c>
      <c r="BN456" s="11">
        <v>4.2023514000000004</v>
      </c>
    </row>
    <row r="457" spans="1:66" x14ac:dyDescent="0.25">
      <c r="A457" s="5">
        <f t="shared" si="6"/>
        <v>45919</v>
      </c>
      <c r="B457" t="s">
        <v>1280</v>
      </c>
      <c r="C457" s="3">
        <v>4</v>
      </c>
      <c r="D457" s="3">
        <v>3.9672999999999998</v>
      </c>
      <c r="E457" s="11">
        <v>3.9683239000000001</v>
      </c>
      <c r="F457" s="11">
        <v>3.9498707</v>
      </c>
      <c r="G457" s="11">
        <v>3.9180731</v>
      </c>
      <c r="H457" s="11">
        <v>3.8734818</v>
      </c>
      <c r="I457" s="11">
        <v>3.8232477</v>
      </c>
      <c r="J457" s="11">
        <v>3.7743000000000002</v>
      </c>
      <c r="K457" s="11">
        <v>3.7313386999999998</v>
      </c>
      <c r="L457" s="11">
        <v>3.6964394</v>
      </c>
      <c r="M457" s="11">
        <v>3.6696735</v>
      </c>
      <c r="N457" s="11">
        <v>3.6502976999999999</v>
      </c>
      <c r="O457" s="11">
        <v>3.6370589</v>
      </c>
      <c r="P457" s="11">
        <v>3.6284380000000001</v>
      </c>
      <c r="Q457" s="11">
        <v>3.6219866000000001</v>
      </c>
      <c r="R457" s="11">
        <v>3.6170472999999999</v>
      </c>
      <c r="S457" s="11">
        <v>3.6136100999999998</v>
      </c>
      <c r="T457" s="11">
        <v>3.6116649000000001</v>
      </c>
      <c r="U457" s="11">
        <v>3.6112019000000002</v>
      </c>
      <c r="V457" s="11">
        <v>3.6122109</v>
      </c>
      <c r="W457" s="11">
        <v>3.6146528</v>
      </c>
      <c r="X457" s="11">
        <v>3.6183869999999998</v>
      </c>
      <c r="Y457" s="11">
        <v>3.6232511000000001</v>
      </c>
      <c r="Z457" s="11">
        <v>3.6290827000000001</v>
      </c>
      <c r="AA457" s="11">
        <v>3.6357195</v>
      </c>
      <c r="AB457" s="11">
        <v>3.6429990999999999</v>
      </c>
      <c r="AC457" s="11">
        <v>3.650779</v>
      </c>
      <c r="AD457" s="11">
        <v>3.6590039999999999</v>
      </c>
      <c r="AE457" s="11">
        <v>3.6676429000000002</v>
      </c>
      <c r="AF457" s="11">
        <v>3.6766646999999999</v>
      </c>
      <c r="AG457" s="11">
        <v>3.6860385999999998</v>
      </c>
      <c r="AH457" s="11">
        <v>3.6957331</v>
      </c>
      <c r="AI457" s="11">
        <v>3.7057175</v>
      </c>
      <c r="AJ457" s="11">
        <v>3.7159607000000001</v>
      </c>
      <c r="AK457" s="11">
        <v>3.7264314000000001</v>
      </c>
      <c r="AL457" s="11">
        <v>3.7370988000000001</v>
      </c>
      <c r="AM457" s="11">
        <v>3.7479317999999999</v>
      </c>
      <c r="AN457" s="11">
        <v>3.7588992000000001</v>
      </c>
      <c r="AO457" s="11">
        <v>3.7699761000000001</v>
      </c>
      <c r="AP457" s="11">
        <v>3.7811642000000001</v>
      </c>
      <c r="AQ457" s="11">
        <v>3.7924723999999999</v>
      </c>
      <c r="AR457" s="11">
        <v>3.8039097000000002</v>
      </c>
      <c r="AS457" s="11">
        <v>3.8154851999999999</v>
      </c>
      <c r="AT457" s="11">
        <v>3.8272078</v>
      </c>
      <c r="AU457" s="11">
        <v>3.8390865999999999</v>
      </c>
      <c r="AV457" s="11">
        <v>3.8511307000000001</v>
      </c>
      <c r="AW457" s="11">
        <v>3.8633487999999998</v>
      </c>
      <c r="AX457" s="11">
        <v>3.8757500999999999</v>
      </c>
      <c r="AY457" s="11">
        <v>3.8883437999999999</v>
      </c>
      <c r="AZ457" s="11">
        <v>3.9011385000000001</v>
      </c>
      <c r="BA457" s="11">
        <v>3.9141408000000002</v>
      </c>
      <c r="BB457" s="11">
        <v>3.9273462000000001</v>
      </c>
      <c r="BC457" s="11">
        <v>3.9407462999999998</v>
      </c>
      <c r="BD457" s="11">
        <v>3.9543333999999999</v>
      </c>
      <c r="BE457" s="11">
        <v>3.9680996999999998</v>
      </c>
      <c r="BF457" s="11">
        <v>3.982037</v>
      </c>
      <c r="BG457" s="11">
        <v>3.9961376</v>
      </c>
      <c r="BH457" s="11">
        <v>4.0103935000000002</v>
      </c>
      <c r="BI457" s="11">
        <v>4.0247966999999996</v>
      </c>
      <c r="BJ457" s="11">
        <v>4.0393393</v>
      </c>
      <c r="BK457" s="11">
        <v>4.0540136000000002</v>
      </c>
      <c r="BL457" s="11">
        <v>4.0688113000000001</v>
      </c>
      <c r="BM457" s="11">
        <v>4.1597565000000003</v>
      </c>
      <c r="BN457" s="11">
        <v>4.2531974999999997</v>
      </c>
    </row>
    <row r="458" spans="1:66" x14ac:dyDescent="0.25">
      <c r="A458" s="5">
        <f t="shared" si="6"/>
        <v>45922</v>
      </c>
      <c r="B458" t="s">
        <v>1281</v>
      </c>
      <c r="C458" s="3">
        <v>4</v>
      </c>
      <c r="D458" s="3">
        <v>3.9670999999999998</v>
      </c>
      <c r="E458" s="11">
        <v>3.964944</v>
      </c>
      <c r="F458" s="11">
        <v>3.9456929999999999</v>
      </c>
      <c r="G458" s="11">
        <v>3.9159364000000001</v>
      </c>
      <c r="H458" s="11">
        <v>3.8746735000000001</v>
      </c>
      <c r="I458" s="11">
        <v>3.8273277000000001</v>
      </c>
      <c r="J458" s="11">
        <v>3.7798590000000001</v>
      </c>
      <c r="K458" s="11">
        <v>3.7361154999999999</v>
      </c>
      <c r="L458" s="11">
        <v>3.6982371000000001</v>
      </c>
      <c r="M458" s="11">
        <v>3.6673499999999999</v>
      </c>
      <c r="N458" s="11">
        <v>3.6437705</v>
      </c>
      <c r="O458" s="11">
        <v>3.6272798000000002</v>
      </c>
      <c r="P458" s="11">
        <v>3.6169345000000002</v>
      </c>
      <c r="Q458" s="11">
        <v>3.6109559999999998</v>
      </c>
      <c r="R458" s="11">
        <v>3.6084868999999999</v>
      </c>
      <c r="S458" s="11">
        <v>3.6089753</v>
      </c>
      <c r="T458" s="11">
        <v>3.6118692999999999</v>
      </c>
      <c r="U458" s="11">
        <v>3.6166168999999999</v>
      </c>
      <c r="V458" s="11">
        <v>3.6226661</v>
      </c>
      <c r="W458" s="11">
        <v>3.6295424999999999</v>
      </c>
      <c r="X458" s="11">
        <v>3.6370388999999999</v>
      </c>
      <c r="Y458" s="11">
        <v>3.6450054000000001</v>
      </c>
      <c r="Z458" s="11">
        <v>3.6532924000000002</v>
      </c>
      <c r="AA458" s="11">
        <v>3.6617505000000001</v>
      </c>
      <c r="AB458" s="11">
        <v>3.6702297000000002</v>
      </c>
      <c r="AC458" s="11">
        <v>3.6786099999999999</v>
      </c>
      <c r="AD458" s="11">
        <v>3.6868896000000002</v>
      </c>
      <c r="AE458" s="11">
        <v>3.6950959000000001</v>
      </c>
      <c r="AF458" s="11">
        <v>3.7032565000000002</v>
      </c>
      <c r="AG458" s="11">
        <v>3.7113991999999998</v>
      </c>
      <c r="AH458" s="11">
        <v>3.7195513</v>
      </c>
      <c r="AI458" s="11">
        <v>3.7277404999999999</v>
      </c>
      <c r="AJ458" s="11">
        <v>3.7359946000000002</v>
      </c>
      <c r="AK458" s="11">
        <v>3.7443409000000001</v>
      </c>
      <c r="AL458" s="11">
        <v>3.7528069999999998</v>
      </c>
      <c r="AM458" s="11">
        <v>3.7614207999999998</v>
      </c>
      <c r="AN458" s="11">
        <v>3.7702095</v>
      </c>
      <c r="AO458" s="11">
        <v>3.7791975999999998</v>
      </c>
      <c r="AP458" s="11">
        <v>3.788395</v>
      </c>
      <c r="AQ458" s="11">
        <v>3.7978071999999998</v>
      </c>
      <c r="AR458" s="11">
        <v>3.8074398999999999</v>
      </c>
      <c r="AS458" s="11">
        <v>3.8172991999999999</v>
      </c>
      <c r="AT458" s="11">
        <v>3.8273904000000001</v>
      </c>
      <c r="AU458" s="11">
        <v>3.8377195999999998</v>
      </c>
      <c r="AV458" s="11">
        <v>3.8482924000000001</v>
      </c>
      <c r="AW458" s="11">
        <v>3.8591145</v>
      </c>
      <c r="AX458" s="11">
        <v>3.8701916999999999</v>
      </c>
      <c r="AY458" s="11">
        <v>3.8815298999999999</v>
      </c>
      <c r="AZ458" s="11">
        <v>3.8931344999999999</v>
      </c>
      <c r="BA458" s="11">
        <v>3.9050093000000001</v>
      </c>
      <c r="BB458" s="11">
        <v>3.9171461000000001</v>
      </c>
      <c r="BC458" s="11">
        <v>3.9295325999999999</v>
      </c>
      <c r="BD458" s="11">
        <v>3.9421564999999998</v>
      </c>
      <c r="BE458" s="11">
        <v>3.955006</v>
      </c>
      <c r="BF458" s="11">
        <v>3.9680686000000001</v>
      </c>
      <c r="BG458" s="11">
        <v>3.9813320999999999</v>
      </c>
      <c r="BH458" s="11">
        <v>3.9947846</v>
      </c>
      <c r="BI458" s="11">
        <v>4.0084134999999996</v>
      </c>
      <c r="BJ458" s="11">
        <v>4.0222069999999999</v>
      </c>
      <c r="BK458" s="11">
        <v>4.0361528</v>
      </c>
      <c r="BL458" s="11">
        <v>4.0502384999999999</v>
      </c>
      <c r="BM458" s="11">
        <v>4.1371319</v>
      </c>
      <c r="BN458" s="11">
        <v>4.2267296999999999</v>
      </c>
    </row>
    <row r="459" spans="1:66" x14ac:dyDescent="0.25">
      <c r="A459" s="5">
        <f t="shared" si="6"/>
        <v>45923</v>
      </c>
      <c r="B459" t="s">
        <v>1282</v>
      </c>
      <c r="C459" s="3">
        <v>4</v>
      </c>
      <c r="D459" s="3">
        <v>3.9678</v>
      </c>
      <c r="E459" s="11">
        <v>3.9668808000000002</v>
      </c>
      <c r="F459" s="11">
        <v>3.9450235999999999</v>
      </c>
      <c r="G459" s="11">
        <v>3.9107592000000002</v>
      </c>
      <c r="H459" s="11">
        <v>3.8633354</v>
      </c>
      <c r="I459" s="11">
        <v>3.8095401999999998</v>
      </c>
      <c r="J459" s="11">
        <v>3.7566302999999999</v>
      </c>
      <c r="K459" s="11">
        <v>3.7098213000000002</v>
      </c>
      <c r="L459" s="11">
        <v>3.6717399999999998</v>
      </c>
      <c r="M459" s="11">
        <v>3.6432921999999999</v>
      </c>
      <c r="N459" s="11">
        <v>3.6235472</v>
      </c>
      <c r="O459" s="11">
        <v>3.6113553999999999</v>
      </c>
      <c r="P459" s="11">
        <v>3.6049581000000002</v>
      </c>
      <c r="Q459" s="11">
        <v>3.6017484999999998</v>
      </c>
      <c r="R459" s="11">
        <v>3.6008488000000001</v>
      </c>
      <c r="S459" s="11">
        <v>3.6018967000000002</v>
      </c>
      <c r="T459" s="11">
        <v>3.6045297999999999</v>
      </c>
      <c r="U459" s="11">
        <v>3.6083856000000001</v>
      </c>
      <c r="V459" s="11">
        <v>3.6131017000000001</v>
      </c>
      <c r="W459" s="11">
        <v>3.6183730000000001</v>
      </c>
      <c r="X459" s="11">
        <v>3.6240918999999998</v>
      </c>
      <c r="Y459" s="11">
        <v>3.6301934999999999</v>
      </c>
      <c r="Z459" s="11">
        <v>3.6366128999999998</v>
      </c>
      <c r="AA459" s="11">
        <v>3.6432851999999998</v>
      </c>
      <c r="AB459" s="11">
        <v>3.6501454</v>
      </c>
      <c r="AC459" s="11">
        <v>3.6571408000000001</v>
      </c>
      <c r="AD459" s="11">
        <v>3.6642676999999999</v>
      </c>
      <c r="AE459" s="11">
        <v>3.6715342999999998</v>
      </c>
      <c r="AF459" s="11">
        <v>3.6789489</v>
      </c>
      <c r="AG459" s="11">
        <v>3.6865199</v>
      </c>
      <c r="AH459" s="11">
        <v>3.6942556</v>
      </c>
      <c r="AI459" s="11">
        <v>3.7021644</v>
      </c>
      <c r="AJ459" s="11">
        <v>3.7102545999999998</v>
      </c>
      <c r="AK459" s="11">
        <v>3.7185345000000001</v>
      </c>
      <c r="AL459" s="11">
        <v>3.7270124999999998</v>
      </c>
      <c r="AM459" s="11">
        <v>3.735697</v>
      </c>
      <c r="AN459" s="11">
        <v>3.7445962000000002</v>
      </c>
      <c r="AO459" s="11">
        <v>3.7537180999999999</v>
      </c>
      <c r="AP459" s="11">
        <v>3.7630682000000002</v>
      </c>
      <c r="AQ459" s="11">
        <v>3.7726513000000002</v>
      </c>
      <c r="AR459" s="11">
        <v>3.7824721000000001</v>
      </c>
      <c r="AS459" s="11">
        <v>3.7925355999999999</v>
      </c>
      <c r="AT459" s="11">
        <v>3.8028463000000001</v>
      </c>
      <c r="AU459" s="11">
        <v>3.8134090999999999</v>
      </c>
      <c r="AV459" s="11">
        <v>3.8242289</v>
      </c>
      <c r="AW459" s="11">
        <v>3.8353101000000001</v>
      </c>
      <c r="AX459" s="11">
        <v>3.8466578</v>
      </c>
      <c r="AY459" s="11">
        <v>3.8582768999999999</v>
      </c>
      <c r="AZ459" s="11">
        <v>3.8701717000000002</v>
      </c>
      <c r="BA459" s="11">
        <v>3.8823452999999999</v>
      </c>
      <c r="BB459" s="11">
        <v>3.8947907000000002</v>
      </c>
      <c r="BC459" s="11">
        <v>3.9074976000000001</v>
      </c>
      <c r="BD459" s="11">
        <v>3.9204561</v>
      </c>
      <c r="BE459" s="11">
        <v>3.9336565000000001</v>
      </c>
      <c r="BF459" s="11">
        <v>3.9470882</v>
      </c>
      <c r="BG459" s="11">
        <v>3.9607416</v>
      </c>
      <c r="BH459" s="11">
        <v>3.9746066</v>
      </c>
      <c r="BI459" s="11">
        <v>3.9886729999999999</v>
      </c>
      <c r="BJ459" s="11">
        <v>4.0029309</v>
      </c>
      <c r="BK459" s="11">
        <v>4.0173705000000002</v>
      </c>
      <c r="BL459" s="11">
        <v>4.0319813</v>
      </c>
      <c r="BM459" s="11">
        <v>4.1226514999999999</v>
      </c>
      <c r="BN459" s="11">
        <v>4.2167580999999998</v>
      </c>
    </row>
    <row r="460" spans="1:66" x14ac:dyDescent="0.25">
      <c r="A460" s="5">
        <f t="shared" si="6"/>
        <v>45924</v>
      </c>
      <c r="B460" t="s">
        <v>1283</v>
      </c>
      <c r="C460" s="3">
        <v>4</v>
      </c>
      <c r="D460" s="3">
        <v>3.9676999999999998</v>
      </c>
      <c r="E460" s="11">
        <v>3.9686442999999998</v>
      </c>
      <c r="F460" s="11">
        <v>3.9445641999999999</v>
      </c>
      <c r="G460" s="11">
        <v>3.9094370000000001</v>
      </c>
      <c r="H460" s="11">
        <v>3.8614852000000002</v>
      </c>
      <c r="I460" s="11">
        <v>3.8066661000000002</v>
      </c>
      <c r="J460" s="11">
        <v>3.7523390000000001</v>
      </c>
      <c r="K460" s="11">
        <v>3.7038308999999998</v>
      </c>
      <c r="L460" s="11">
        <v>3.6641085000000002</v>
      </c>
      <c r="M460" s="11">
        <v>3.6343022</v>
      </c>
      <c r="N460" s="11">
        <v>3.6136868</v>
      </c>
      <c r="O460" s="11">
        <v>3.6011264000000001</v>
      </c>
      <c r="P460" s="11">
        <v>3.5947765999999999</v>
      </c>
      <c r="Q460" s="11">
        <v>3.5918627000000001</v>
      </c>
      <c r="R460" s="11">
        <v>3.5914375000000001</v>
      </c>
      <c r="S460" s="11">
        <v>3.5930920999999998</v>
      </c>
      <c r="T460" s="11">
        <v>3.5964179000000001</v>
      </c>
      <c r="U460" s="11">
        <v>3.6010062</v>
      </c>
      <c r="V460" s="11">
        <v>3.6064481000000002</v>
      </c>
      <c r="W460" s="11">
        <v>3.6124016999999999</v>
      </c>
      <c r="X460" s="11">
        <v>3.6187554999999998</v>
      </c>
      <c r="Y460" s="11">
        <v>3.6254472</v>
      </c>
      <c r="Z460" s="11">
        <v>3.6324149999999999</v>
      </c>
      <c r="AA460" s="11">
        <v>3.6395970000000002</v>
      </c>
      <c r="AB460" s="11">
        <v>3.6469309999999999</v>
      </c>
      <c r="AC460" s="11">
        <v>3.6543665999999999</v>
      </c>
      <c r="AD460" s="11">
        <v>3.6618998</v>
      </c>
      <c r="AE460" s="11">
        <v>3.6695380000000002</v>
      </c>
      <c r="AF460" s="11">
        <v>3.6772885</v>
      </c>
      <c r="AG460" s="11">
        <v>3.6851590000000001</v>
      </c>
      <c r="AH460" s="11">
        <v>3.6931568000000001</v>
      </c>
      <c r="AI460" s="11">
        <v>3.7012893</v>
      </c>
      <c r="AJ460" s="11">
        <v>3.7095639999999999</v>
      </c>
      <c r="AK460" s="11">
        <v>3.7179883999999999</v>
      </c>
      <c r="AL460" s="11">
        <v>3.7265698</v>
      </c>
      <c r="AM460" s="11">
        <v>3.7353158999999998</v>
      </c>
      <c r="AN460" s="11">
        <v>3.7442337999999999</v>
      </c>
      <c r="AO460" s="11">
        <v>3.7533314</v>
      </c>
      <c r="AP460" s="11">
        <v>3.7626170000000001</v>
      </c>
      <c r="AQ460" s="11">
        <v>3.7720992</v>
      </c>
      <c r="AR460" s="11">
        <v>3.7817866000000002</v>
      </c>
      <c r="AS460" s="11">
        <v>3.7916878999999999</v>
      </c>
      <c r="AT460" s="11">
        <v>3.8018117</v>
      </c>
      <c r="AU460" s="11">
        <v>3.8121665999999998</v>
      </c>
      <c r="AV460" s="11">
        <v>3.8227614000000001</v>
      </c>
      <c r="AW460" s="11">
        <v>3.8336044999999999</v>
      </c>
      <c r="AX460" s="11">
        <v>3.8447046</v>
      </c>
      <c r="AY460" s="11">
        <v>3.8560705</v>
      </c>
      <c r="AZ460" s="11">
        <v>3.8677104999999998</v>
      </c>
      <c r="BA460" s="11">
        <v>3.8796306999999999</v>
      </c>
      <c r="BB460" s="11">
        <v>3.8918248000000002</v>
      </c>
      <c r="BC460" s="11">
        <v>3.9042826000000002</v>
      </c>
      <c r="BD460" s="11">
        <v>3.9169944999999999</v>
      </c>
      <c r="BE460" s="11">
        <v>3.9299509000000001</v>
      </c>
      <c r="BF460" s="11">
        <v>3.9431416000000001</v>
      </c>
      <c r="BG460" s="11">
        <v>3.9565570000000001</v>
      </c>
      <c r="BH460" s="11">
        <v>3.9701873999999999</v>
      </c>
      <c r="BI460" s="11">
        <v>3.9840228</v>
      </c>
      <c r="BJ460" s="11">
        <v>3.9980533</v>
      </c>
      <c r="BK460" s="11">
        <v>4.0122695000000004</v>
      </c>
      <c r="BL460" s="11">
        <v>4.0266612000000004</v>
      </c>
      <c r="BM460" s="11">
        <v>4.1160914000000002</v>
      </c>
      <c r="BN460" s="11">
        <v>4.2090129000000003</v>
      </c>
    </row>
    <row r="461" spans="1:66" x14ac:dyDescent="0.25">
      <c r="A461" s="5">
        <f t="shared" si="6"/>
        <v>45925</v>
      </c>
      <c r="B461" t="s">
        <v>1284</v>
      </c>
      <c r="C461" s="3">
        <v>4</v>
      </c>
      <c r="D461" s="3">
        <v>3.9674999999999998</v>
      </c>
      <c r="E461" s="11">
        <v>3.9664199</v>
      </c>
      <c r="F461" s="11">
        <v>3.9482083000000001</v>
      </c>
      <c r="G461" s="11">
        <v>3.9183957999999999</v>
      </c>
      <c r="H461" s="11">
        <v>3.8757644999999998</v>
      </c>
      <c r="I461" s="11">
        <v>3.8266336999999999</v>
      </c>
      <c r="J461" s="11">
        <v>3.7784333999999999</v>
      </c>
      <c r="K461" s="11">
        <v>3.7361743000000001</v>
      </c>
      <c r="L461" s="11">
        <v>3.7024615000000001</v>
      </c>
      <c r="M461" s="11">
        <v>3.6779519000000001</v>
      </c>
      <c r="N461" s="11">
        <v>3.6619291999999999</v>
      </c>
      <c r="O461" s="11">
        <v>3.6530168999999999</v>
      </c>
      <c r="P461" s="11">
        <v>3.6495719000000002</v>
      </c>
      <c r="Q461" s="11">
        <v>3.6489142000000001</v>
      </c>
      <c r="R461" s="11">
        <v>3.6501405</v>
      </c>
      <c r="S461" s="11">
        <v>3.6528890999999999</v>
      </c>
      <c r="T461" s="11">
        <v>3.6567986000000001</v>
      </c>
      <c r="U461" s="11">
        <v>3.6615074999999999</v>
      </c>
      <c r="V461" s="11">
        <v>3.6666539999999999</v>
      </c>
      <c r="W461" s="11">
        <v>3.6719529</v>
      </c>
      <c r="X461" s="11">
        <v>3.6773807999999999</v>
      </c>
      <c r="Y461" s="11">
        <v>3.6829711000000001</v>
      </c>
      <c r="Z461" s="11">
        <v>3.6887572</v>
      </c>
      <c r="AA461" s="11">
        <v>3.6947724000000002</v>
      </c>
      <c r="AB461" s="11">
        <v>3.70105</v>
      </c>
      <c r="AC461" s="11">
        <v>3.7076185000000002</v>
      </c>
      <c r="AD461" s="11">
        <v>3.7144827999999999</v>
      </c>
      <c r="AE461" s="11">
        <v>3.7216399</v>
      </c>
      <c r="AF461" s="11">
        <v>3.7290876000000002</v>
      </c>
      <c r="AG461" s="11">
        <v>3.7368231999999999</v>
      </c>
      <c r="AH461" s="11">
        <v>3.7448440999999999</v>
      </c>
      <c r="AI461" s="11">
        <v>3.7531477999999998</v>
      </c>
      <c r="AJ461" s="11">
        <v>3.7617318000000002</v>
      </c>
      <c r="AK461" s="11">
        <v>3.7705934000000001</v>
      </c>
      <c r="AL461" s="11">
        <v>3.7797301000000001</v>
      </c>
      <c r="AM461" s="11">
        <v>3.7891395000000001</v>
      </c>
      <c r="AN461" s="11">
        <v>3.7988187</v>
      </c>
      <c r="AO461" s="11">
        <v>3.8087650000000002</v>
      </c>
      <c r="AP461" s="11">
        <v>3.8189739999999999</v>
      </c>
      <c r="AQ461" s="11">
        <v>3.8294407000000001</v>
      </c>
      <c r="AR461" s="11">
        <v>3.8401603999999998</v>
      </c>
      <c r="AS461" s="11">
        <v>3.8511280999999999</v>
      </c>
      <c r="AT461" s="11">
        <v>3.862339</v>
      </c>
      <c r="AU461" s="11">
        <v>3.8737881000000001</v>
      </c>
      <c r="AV461" s="11">
        <v>3.8854709000000001</v>
      </c>
      <c r="AW461" s="11">
        <v>3.8973821000000002</v>
      </c>
      <c r="AX461" s="11">
        <v>3.9095170000000001</v>
      </c>
      <c r="AY461" s="11">
        <v>3.9218709</v>
      </c>
      <c r="AZ461" s="11">
        <v>3.9344386999999998</v>
      </c>
      <c r="BA461" s="11">
        <v>3.9472151000000002</v>
      </c>
      <c r="BB461" s="11">
        <v>3.9601918999999999</v>
      </c>
      <c r="BC461" s="11">
        <v>3.9733602000000001</v>
      </c>
      <c r="BD461" s="11">
        <v>3.9867111</v>
      </c>
      <c r="BE461" s="11">
        <v>4.0002360000000001</v>
      </c>
      <c r="BF461" s="11">
        <v>4.0139256000000003</v>
      </c>
      <c r="BG461" s="11">
        <v>4.0277713000000004</v>
      </c>
      <c r="BH461" s="11">
        <v>4.0417643999999999</v>
      </c>
      <c r="BI461" s="11">
        <v>4.0558956000000004</v>
      </c>
      <c r="BJ461" s="11">
        <v>4.0701562999999998</v>
      </c>
      <c r="BK461" s="11">
        <v>4.0845377000000003</v>
      </c>
      <c r="BL461" s="11">
        <v>4.0990305999999999</v>
      </c>
      <c r="BM461" s="11">
        <v>4.1878804000000001</v>
      </c>
      <c r="BN461" s="11">
        <v>4.2787746999999996</v>
      </c>
    </row>
    <row r="462" spans="1:66" x14ac:dyDescent="0.25">
      <c r="A462" s="5">
        <f t="shared" ref="A462:A525" si="7">+A457+7</f>
        <v>45926</v>
      </c>
      <c r="B462" t="s">
        <v>1285</v>
      </c>
      <c r="C462" s="3">
        <v>4</v>
      </c>
      <c r="D462" s="3">
        <v>3.9668999999999999</v>
      </c>
      <c r="E462" s="11">
        <v>3.9690881</v>
      </c>
      <c r="F462" s="11">
        <v>3.9497919000000001</v>
      </c>
      <c r="G462" s="11">
        <v>3.9198268999999999</v>
      </c>
      <c r="H462" s="11">
        <v>3.877974</v>
      </c>
      <c r="I462" s="11">
        <v>3.8309115</v>
      </c>
      <c r="J462" s="11">
        <v>3.7855598000000001</v>
      </c>
      <c r="K462" s="11">
        <v>3.7464743999999999</v>
      </c>
      <c r="L462" s="11">
        <v>3.7159981000000002</v>
      </c>
      <c r="M462" s="11">
        <v>3.6943272999999999</v>
      </c>
      <c r="N462" s="11">
        <v>3.6804834</v>
      </c>
      <c r="O462" s="11">
        <v>3.6728187000000001</v>
      </c>
      <c r="P462" s="11">
        <v>3.6694040999999999</v>
      </c>
      <c r="Q462" s="11">
        <v>3.6673586999999999</v>
      </c>
      <c r="R462" s="11">
        <v>3.6659164999999998</v>
      </c>
      <c r="S462" s="11">
        <v>3.6650643999999999</v>
      </c>
      <c r="T462" s="11">
        <v>3.6647897999999999</v>
      </c>
      <c r="U462" s="11">
        <v>3.6650798</v>
      </c>
      <c r="V462" s="11">
        <v>3.6659217000000002</v>
      </c>
      <c r="W462" s="11">
        <v>3.6673119000000001</v>
      </c>
      <c r="X462" s="11">
        <v>3.6692944000000001</v>
      </c>
      <c r="Y462" s="11">
        <v>3.6719281000000001</v>
      </c>
      <c r="Z462" s="11">
        <v>3.6752723</v>
      </c>
      <c r="AA462" s="11">
        <v>3.6793859000000002</v>
      </c>
      <c r="AB462" s="11">
        <v>3.6843279999999998</v>
      </c>
      <c r="AC462" s="11">
        <v>3.6901397</v>
      </c>
      <c r="AD462" s="11">
        <v>3.6967827</v>
      </c>
      <c r="AE462" s="11">
        <v>3.7041966999999998</v>
      </c>
      <c r="AF462" s="11">
        <v>3.7123214</v>
      </c>
      <c r="AG462" s="11">
        <v>3.7210966999999999</v>
      </c>
      <c r="AH462" s="11">
        <v>3.7304621999999998</v>
      </c>
      <c r="AI462" s="11">
        <v>3.7403577000000001</v>
      </c>
      <c r="AJ462" s="11">
        <v>3.7507231000000001</v>
      </c>
      <c r="AK462" s="11">
        <v>3.7614977999999999</v>
      </c>
      <c r="AL462" s="11">
        <v>3.7726218</v>
      </c>
      <c r="AM462" s="11">
        <v>3.7840349</v>
      </c>
      <c r="AN462" s="11">
        <v>3.7956766000000002</v>
      </c>
      <c r="AO462" s="11">
        <v>3.8074946999999999</v>
      </c>
      <c r="AP462" s="11">
        <v>3.8194718999999999</v>
      </c>
      <c r="AQ462" s="11">
        <v>3.8316002</v>
      </c>
      <c r="AR462" s="11">
        <v>3.8438718000000001</v>
      </c>
      <c r="AS462" s="11">
        <v>3.8562791000000001</v>
      </c>
      <c r="AT462" s="11">
        <v>3.8688140999999998</v>
      </c>
      <c r="AU462" s="11">
        <v>3.8814690999999999</v>
      </c>
      <c r="AV462" s="11">
        <v>3.8942364</v>
      </c>
      <c r="AW462" s="11">
        <v>3.907108</v>
      </c>
      <c r="AX462" s="11">
        <v>3.9200762</v>
      </c>
      <c r="AY462" s="11">
        <v>3.9331334</v>
      </c>
      <c r="AZ462" s="11">
        <v>3.9462714000000001</v>
      </c>
      <c r="BA462" s="11">
        <v>3.9594836</v>
      </c>
      <c r="BB462" s="11">
        <v>3.9727678000000002</v>
      </c>
      <c r="BC462" s="11">
        <v>3.9861224000000002</v>
      </c>
      <c r="BD462" s="11">
        <v>3.9995465000000001</v>
      </c>
      <c r="BE462" s="11">
        <v>4.013039</v>
      </c>
      <c r="BF462" s="11">
        <v>4.0265984000000001</v>
      </c>
      <c r="BG462" s="11">
        <v>4.0402237000000003</v>
      </c>
      <c r="BH462" s="11">
        <v>4.0539138000000001</v>
      </c>
      <c r="BI462" s="11">
        <v>4.0676671999999998</v>
      </c>
      <c r="BJ462" s="11">
        <v>4.0814829000000001</v>
      </c>
      <c r="BK462" s="11">
        <v>4.0953599000000001</v>
      </c>
      <c r="BL462" s="11">
        <v>4.1092966999999998</v>
      </c>
      <c r="BM462" s="11">
        <v>4.1940387000000001</v>
      </c>
      <c r="BN462" s="11">
        <v>4.2802106000000002</v>
      </c>
    </row>
    <row r="463" spans="1:66" x14ac:dyDescent="0.25">
      <c r="A463" s="5">
        <f t="shared" si="7"/>
        <v>45929</v>
      </c>
      <c r="B463" t="s">
        <v>1286</v>
      </c>
      <c r="C463" s="3">
        <v>4</v>
      </c>
      <c r="D463" s="3">
        <v>3.9666999999999999</v>
      </c>
      <c r="E463" s="11">
        <v>3.9665667</v>
      </c>
      <c r="F463" s="11">
        <v>3.9466087000000001</v>
      </c>
      <c r="G463" s="11">
        <v>3.9161484999999998</v>
      </c>
      <c r="H463" s="11">
        <v>3.8732103000000002</v>
      </c>
      <c r="I463" s="11">
        <v>3.8239823999999998</v>
      </c>
      <c r="J463" s="11">
        <v>3.7757214000000001</v>
      </c>
      <c r="K463" s="11">
        <v>3.7331265</v>
      </c>
      <c r="L463" s="11">
        <v>3.6985141000000001</v>
      </c>
      <c r="M463" s="11">
        <v>3.6723207000000002</v>
      </c>
      <c r="N463" s="11">
        <v>3.6539362999999998</v>
      </c>
      <c r="O463" s="11">
        <v>3.6423759000000002</v>
      </c>
      <c r="P463" s="11">
        <v>3.6362097000000002</v>
      </c>
      <c r="Q463" s="11">
        <v>3.6334157</v>
      </c>
      <c r="R463" s="11">
        <v>3.6331790000000002</v>
      </c>
      <c r="S463" s="11">
        <v>3.6350590999999999</v>
      </c>
      <c r="T463" s="11">
        <v>3.6386153999999999</v>
      </c>
      <c r="U463" s="11">
        <v>3.6434072999999998</v>
      </c>
      <c r="V463" s="11">
        <v>3.6489942000000002</v>
      </c>
      <c r="W463" s="11">
        <v>3.6550042999999999</v>
      </c>
      <c r="X463" s="11">
        <v>3.6613280000000001</v>
      </c>
      <c r="Y463" s="11">
        <v>3.6679176</v>
      </c>
      <c r="Z463" s="11">
        <v>3.6747260000000002</v>
      </c>
      <c r="AA463" s="11">
        <v>3.6817057000000002</v>
      </c>
      <c r="AB463" s="11">
        <v>3.6888090999999998</v>
      </c>
      <c r="AC463" s="11">
        <v>3.6959981000000002</v>
      </c>
      <c r="AD463" s="11">
        <v>3.7032699999999998</v>
      </c>
      <c r="AE463" s="11">
        <v>3.7106313000000002</v>
      </c>
      <c r="AF463" s="11">
        <v>3.7180884999999999</v>
      </c>
      <c r="AG463" s="11">
        <v>3.7256483</v>
      </c>
      <c r="AH463" s="11">
        <v>3.7333169000000002</v>
      </c>
      <c r="AI463" s="11">
        <v>3.741101</v>
      </c>
      <c r="AJ463" s="11">
        <v>3.7490071</v>
      </c>
      <c r="AK463" s="11">
        <v>3.7570415000000001</v>
      </c>
      <c r="AL463" s="11">
        <v>3.7652108000000002</v>
      </c>
      <c r="AM463" s="11">
        <v>3.7735216999999999</v>
      </c>
      <c r="AN463" s="11">
        <v>3.7819802999999999</v>
      </c>
      <c r="AO463" s="11">
        <v>3.7905937999999999</v>
      </c>
      <c r="AP463" s="11">
        <v>3.7993705000000002</v>
      </c>
      <c r="AQ463" s="11">
        <v>3.8083193</v>
      </c>
      <c r="AR463" s="11">
        <v>3.8174491000000002</v>
      </c>
      <c r="AS463" s="11">
        <v>3.8267688999999998</v>
      </c>
      <c r="AT463" s="11">
        <v>3.8362873999999998</v>
      </c>
      <c r="AU463" s="11">
        <v>3.8460136</v>
      </c>
      <c r="AV463" s="11">
        <v>3.8559565</v>
      </c>
      <c r="AW463" s="11">
        <v>3.8661248000000001</v>
      </c>
      <c r="AX463" s="11">
        <v>3.8765274000000001</v>
      </c>
      <c r="AY463" s="11">
        <v>3.8871734</v>
      </c>
      <c r="AZ463" s="11">
        <v>3.8980714999999999</v>
      </c>
      <c r="BA463" s="11">
        <v>3.9092286999999999</v>
      </c>
      <c r="BB463" s="11">
        <v>3.9206422000000001</v>
      </c>
      <c r="BC463" s="11">
        <v>3.9323052000000001</v>
      </c>
      <c r="BD463" s="11">
        <v>3.9442116</v>
      </c>
      <c r="BE463" s="11">
        <v>3.9563549</v>
      </c>
      <c r="BF463" s="11">
        <v>3.9687285000000001</v>
      </c>
      <c r="BG463" s="11">
        <v>3.9813260000000001</v>
      </c>
      <c r="BH463" s="11">
        <v>3.9941412999999999</v>
      </c>
      <c r="BI463" s="11">
        <v>4.0071675999999998</v>
      </c>
      <c r="BJ463" s="11">
        <v>4.0203984999999998</v>
      </c>
      <c r="BK463" s="11">
        <v>4.0338279000000004</v>
      </c>
      <c r="BL463" s="11">
        <v>4.0474490000000003</v>
      </c>
      <c r="BM463" s="11">
        <v>4.1326992999999996</v>
      </c>
      <c r="BN463" s="11">
        <v>4.2223468000000004</v>
      </c>
    </row>
    <row r="464" spans="1:66" x14ac:dyDescent="0.25">
      <c r="A464" s="5">
        <f t="shared" si="7"/>
        <v>45930</v>
      </c>
      <c r="B464" t="s">
        <v>1287</v>
      </c>
      <c r="C464" s="3">
        <v>4</v>
      </c>
      <c r="D464" s="3">
        <v>3.9670999999999998</v>
      </c>
      <c r="E464" s="11">
        <v>3.963943</v>
      </c>
      <c r="F464" s="11">
        <v>3.9446123000000002</v>
      </c>
      <c r="G464" s="11">
        <v>3.9143735</v>
      </c>
      <c r="H464" s="11">
        <v>3.8709986999999999</v>
      </c>
      <c r="I464" s="11">
        <v>3.8207027</v>
      </c>
      <c r="J464" s="11">
        <v>3.7712625000000002</v>
      </c>
      <c r="K464" s="11">
        <v>3.7277342</v>
      </c>
      <c r="L464" s="11">
        <v>3.6926991</v>
      </c>
      <c r="M464" s="11">
        <v>3.6671290999999999</v>
      </c>
      <c r="N464" s="11">
        <v>3.6502887999999998</v>
      </c>
      <c r="O464" s="11">
        <v>3.6410038999999998</v>
      </c>
      <c r="P464" s="11">
        <v>3.6376179999999998</v>
      </c>
      <c r="Q464" s="11">
        <v>3.6375883999999998</v>
      </c>
      <c r="R464" s="11">
        <v>3.6399311999999999</v>
      </c>
      <c r="S464" s="11">
        <v>3.6441471000000001</v>
      </c>
      <c r="T464" s="11">
        <v>3.649737</v>
      </c>
      <c r="U464" s="11">
        <v>3.6562017999999998</v>
      </c>
      <c r="V464" s="11">
        <v>3.6630419999999999</v>
      </c>
      <c r="W464" s="11">
        <v>3.6698464999999998</v>
      </c>
      <c r="X464" s="11">
        <v>3.6765387</v>
      </c>
      <c r="Y464" s="11">
        <v>3.6831214000000001</v>
      </c>
      <c r="Z464" s="11">
        <v>3.6895973999999998</v>
      </c>
      <c r="AA464" s="11">
        <v>3.69597</v>
      </c>
      <c r="AB464" s="11">
        <v>3.7022419000000002</v>
      </c>
      <c r="AC464" s="11">
        <v>3.7084209000000001</v>
      </c>
      <c r="AD464" s="11">
        <v>3.7145347000000002</v>
      </c>
      <c r="AE464" s="11">
        <v>3.7206155000000001</v>
      </c>
      <c r="AF464" s="11">
        <v>3.7266959000000002</v>
      </c>
      <c r="AG464" s="11">
        <v>3.7328082</v>
      </c>
      <c r="AH464" s="11">
        <v>3.7389849000000002</v>
      </c>
      <c r="AI464" s="11">
        <v>3.7452584</v>
      </c>
      <c r="AJ464" s="11">
        <v>3.7516611000000002</v>
      </c>
      <c r="AK464" s="11">
        <v>3.7582254000000002</v>
      </c>
      <c r="AL464" s="11">
        <v>3.7649837000000002</v>
      </c>
      <c r="AM464" s="11">
        <v>3.7719684999999998</v>
      </c>
      <c r="AN464" s="11">
        <v>3.7792121000000001</v>
      </c>
      <c r="AO464" s="11">
        <v>3.7867437000000002</v>
      </c>
      <c r="AP464" s="11">
        <v>3.7945742999999998</v>
      </c>
      <c r="AQ464" s="11">
        <v>3.8027087000000002</v>
      </c>
      <c r="AR464" s="11">
        <v>3.8111519</v>
      </c>
      <c r="AS464" s="11">
        <v>3.8199090999999998</v>
      </c>
      <c r="AT464" s="11">
        <v>3.8289849999999999</v>
      </c>
      <c r="AU464" s="11">
        <v>3.8383845999999999</v>
      </c>
      <c r="AV464" s="11">
        <v>3.8481130000000001</v>
      </c>
      <c r="AW464" s="11">
        <v>3.8581750000000001</v>
      </c>
      <c r="AX464" s="11">
        <v>3.8685754999999999</v>
      </c>
      <c r="AY464" s="11">
        <v>3.8793198000000002</v>
      </c>
      <c r="AZ464" s="11">
        <v>3.8904124000000002</v>
      </c>
      <c r="BA464" s="11">
        <v>3.9018559000000002</v>
      </c>
      <c r="BB464" s="11">
        <v>3.9136397999999999</v>
      </c>
      <c r="BC464" s="11">
        <v>3.9257493000000001</v>
      </c>
      <c r="BD464" s="11">
        <v>3.9381699999999999</v>
      </c>
      <c r="BE464" s="11">
        <v>3.9508877</v>
      </c>
      <c r="BF464" s="11">
        <v>3.9638874999999998</v>
      </c>
      <c r="BG464" s="11">
        <v>3.9771550000000002</v>
      </c>
      <c r="BH464" s="11">
        <v>3.9906760000000001</v>
      </c>
      <c r="BI464" s="11">
        <v>4.0044355999999999</v>
      </c>
      <c r="BJ464" s="11">
        <v>4.0184195000000003</v>
      </c>
      <c r="BK464" s="11">
        <v>4.0326133000000004</v>
      </c>
      <c r="BL464" s="11">
        <v>4.0470021999999997</v>
      </c>
      <c r="BM464" s="11">
        <v>4.1366550000000002</v>
      </c>
      <c r="BN464" s="11">
        <v>4.2298678000000001</v>
      </c>
    </row>
    <row r="465" spans="1:66" x14ac:dyDescent="0.25">
      <c r="A465" s="5">
        <f t="shared" si="7"/>
        <v>45931</v>
      </c>
      <c r="B465" t="s">
        <v>1288</v>
      </c>
      <c r="C465" s="3">
        <v>4</v>
      </c>
      <c r="D465" s="3">
        <v>3.9674</v>
      </c>
      <c r="E465" s="11">
        <v>3.9628614</v>
      </c>
      <c r="F465" s="11">
        <v>3.9408213000000001</v>
      </c>
      <c r="G465" s="11">
        <v>3.9084374999999998</v>
      </c>
      <c r="H465" s="11">
        <v>3.8632561000000001</v>
      </c>
      <c r="I465" s="11">
        <v>3.8114333</v>
      </c>
      <c r="J465" s="11">
        <v>3.7606644</v>
      </c>
      <c r="K465" s="11">
        <v>3.7157705999999999</v>
      </c>
      <c r="L465" s="11">
        <v>3.6793787999999998</v>
      </c>
      <c r="M465" s="11">
        <v>3.6522964999999998</v>
      </c>
      <c r="N465" s="11">
        <v>3.6339253999999999</v>
      </c>
      <c r="O465" s="11">
        <v>3.6229034000000002</v>
      </c>
      <c r="P465" s="11">
        <v>3.6177915</v>
      </c>
      <c r="Q465" s="11">
        <v>3.6160606</v>
      </c>
      <c r="R465" s="11">
        <v>3.6167389999999999</v>
      </c>
      <c r="S465" s="11">
        <v>3.6193578</v>
      </c>
      <c r="T465" s="11">
        <v>3.6234479999999998</v>
      </c>
      <c r="U465" s="11">
        <v>3.6285406</v>
      </c>
      <c r="V465" s="11">
        <v>3.6341665999999999</v>
      </c>
      <c r="W465" s="11">
        <v>3.6399393</v>
      </c>
      <c r="X465" s="11">
        <v>3.6457856999999998</v>
      </c>
      <c r="Y465" s="11">
        <v>3.6517067999999999</v>
      </c>
      <c r="Z465" s="11">
        <v>3.6577041000000001</v>
      </c>
      <c r="AA465" s="11">
        <v>3.6637789999999999</v>
      </c>
      <c r="AB465" s="11">
        <v>3.6699326999999999</v>
      </c>
      <c r="AC465" s="11">
        <v>3.6761705</v>
      </c>
      <c r="AD465" s="11">
        <v>3.6825133999999999</v>
      </c>
      <c r="AE465" s="11">
        <v>3.6889859999999999</v>
      </c>
      <c r="AF465" s="11">
        <v>3.6956134</v>
      </c>
      <c r="AG465" s="11">
        <v>3.7024203999999998</v>
      </c>
      <c r="AH465" s="11">
        <v>3.7094315999999998</v>
      </c>
      <c r="AI465" s="11">
        <v>3.716672</v>
      </c>
      <c r="AJ465" s="11">
        <v>3.7241664999999999</v>
      </c>
      <c r="AK465" s="11">
        <v>3.7319398000000001</v>
      </c>
      <c r="AL465" s="11">
        <v>3.7400167</v>
      </c>
      <c r="AM465" s="11">
        <v>3.7484221999999998</v>
      </c>
      <c r="AN465" s="11">
        <v>3.7571808999999998</v>
      </c>
      <c r="AO465" s="11">
        <v>3.7663134999999999</v>
      </c>
      <c r="AP465" s="11">
        <v>3.7758197</v>
      </c>
      <c r="AQ465" s="11">
        <v>3.7856925000000001</v>
      </c>
      <c r="AR465" s="11">
        <v>3.7959252000000001</v>
      </c>
      <c r="AS465" s="11">
        <v>3.8065112999999999</v>
      </c>
      <c r="AT465" s="11">
        <v>3.8174435999999998</v>
      </c>
      <c r="AU465" s="11">
        <v>3.8287157000000001</v>
      </c>
      <c r="AV465" s="11">
        <v>3.8403208000000002</v>
      </c>
      <c r="AW465" s="11">
        <v>3.8522519000000002</v>
      </c>
      <c r="AX465" s="11">
        <v>3.8645025</v>
      </c>
      <c r="AY465" s="11">
        <v>3.8770658</v>
      </c>
      <c r="AZ465" s="11">
        <v>3.8899349000000001</v>
      </c>
      <c r="BA465" s="11">
        <v>3.9031015999999998</v>
      </c>
      <c r="BB465" s="11">
        <v>3.9165516999999999</v>
      </c>
      <c r="BC465" s="11">
        <v>3.9302685999999998</v>
      </c>
      <c r="BD465" s="11">
        <v>3.9442360999999999</v>
      </c>
      <c r="BE465" s="11">
        <v>3.9584381999999998</v>
      </c>
      <c r="BF465" s="11">
        <v>3.9728582000000001</v>
      </c>
      <c r="BG465" s="11">
        <v>3.9874801</v>
      </c>
      <c r="BH465" s="11">
        <v>4.0022878000000004</v>
      </c>
      <c r="BI465" s="11">
        <v>4.0172645999999999</v>
      </c>
      <c r="BJ465" s="11">
        <v>4.0323944999999997</v>
      </c>
      <c r="BK465" s="11">
        <v>4.0476615000000002</v>
      </c>
      <c r="BL465" s="11">
        <v>4.0630487999999998</v>
      </c>
      <c r="BM465" s="11">
        <v>4.1572044999999997</v>
      </c>
      <c r="BN465" s="11">
        <v>4.2528788999999998</v>
      </c>
    </row>
    <row r="466" spans="1:66" x14ac:dyDescent="0.25">
      <c r="A466" s="5">
        <f t="shared" si="7"/>
        <v>45932</v>
      </c>
      <c r="B466" t="s">
        <v>1289</v>
      </c>
      <c r="C466" s="3">
        <v>4</v>
      </c>
      <c r="D466" s="3">
        <v>3.9674</v>
      </c>
      <c r="E466" s="11">
        <v>3.9672190000000001</v>
      </c>
      <c r="F466" s="11">
        <v>3.9454237000000001</v>
      </c>
      <c r="G466" s="11">
        <v>3.9135589</v>
      </c>
      <c r="H466" s="11">
        <v>3.8694093000000001</v>
      </c>
      <c r="I466" s="11">
        <v>3.8190445999999998</v>
      </c>
      <c r="J466" s="11">
        <v>3.7697311</v>
      </c>
      <c r="K466" s="11">
        <v>3.7260279000000001</v>
      </c>
      <c r="L466" s="11">
        <v>3.6903592000000001</v>
      </c>
      <c r="M466" s="11">
        <v>3.6634606999999999</v>
      </c>
      <c r="N466" s="11">
        <v>3.6448885</v>
      </c>
      <c r="O466" s="11">
        <v>3.6335967999999998</v>
      </c>
      <c r="P466" s="11">
        <v>3.6281675999999998</v>
      </c>
      <c r="Q466" s="11">
        <v>3.6261188</v>
      </c>
      <c r="R466" s="11">
        <v>3.6264742000000001</v>
      </c>
      <c r="S466" s="11">
        <v>3.6287365</v>
      </c>
      <c r="T466" s="11">
        <v>3.6324082999999998</v>
      </c>
      <c r="U466" s="11">
        <v>3.6369924</v>
      </c>
      <c r="V466" s="11">
        <v>3.6419912999999999</v>
      </c>
      <c r="W466" s="11">
        <v>3.6470068000000002</v>
      </c>
      <c r="X466" s="11">
        <v>3.6520185999999999</v>
      </c>
      <c r="Y466" s="11">
        <v>3.6570958999999998</v>
      </c>
      <c r="Z466" s="11">
        <v>3.6623082</v>
      </c>
      <c r="AA466" s="11">
        <v>3.6677251000000002</v>
      </c>
      <c r="AB466" s="11">
        <v>3.6734155999999998</v>
      </c>
      <c r="AC466" s="11">
        <v>3.6794392999999999</v>
      </c>
      <c r="AD466" s="11">
        <v>3.6858059000000001</v>
      </c>
      <c r="AE466" s="11">
        <v>3.6925102000000001</v>
      </c>
      <c r="AF466" s="11">
        <v>3.6995469999999999</v>
      </c>
      <c r="AG466" s="11">
        <v>3.7069112999999998</v>
      </c>
      <c r="AH466" s="11">
        <v>3.7145975999999998</v>
      </c>
      <c r="AI466" s="11">
        <v>3.722601</v>
      </c>
      <c r="AJ466" s="11">
        <v>3.7309161</v>
      </c>
      <c r="AK466" s="11">
        <v>3.7395377999999999</v>
      </c>
      <c r="AL466" s="11">
        <v>3.7484608000000001</v>
      </c>
      <c r="AM466" s="11">
        <v>3.7576801999999998</v>
      </c>
      <c r="AN466" s="11">
        <v>3.7671904000000001</v>
      </c>
      <c r="AO466" s="11">
        <v>3.776986</v>
      </c>
      <c r="AP466" s="11">
        <v>3.7870588999999999</v>
      </c>
      <c r="AQ466" s="11">
        <v>3.7974001999999998</v>
      </c>
      <c r="AR466" s="11">
        <v>3.8080012999999999</v>
      </c>
      <c r="AS466" s="11">
        <v>3.8188537</v>
      </c>
      <c r="AT466" s="11">
        <v>3.8299484000000001</v>
      </c>
      <c r="AU466" s="11">
        <v>3.8412768000000002</v>
      </c>
      <c r="AV466" s="11">
        <v>3.8528305</v>
      </c>
      <c r="AW466" s="11">
        <v>3.8646003000000002</v>
      </c>
      <c r="AX466" s="11">
        <v>3.8765778000000002</v>
      </c>
      <c r="AY466" s="11">
        <v>3.8887543999999998</v>
      </c>
      <c r="AZ466" s="11">
        <v>3.9011211000000001</v>
      </c>
      <c r="BA466" s="11">
        <v>3.9136698000000001</v>
      </c>
      <c r="BB466" s="11">
        <v>3.9263938999999999</v>
      </c>
      <c r="BC466" s="11">
        <v>3.9392871</v>
      </c>
      <c r="BD466" s="11">
        <v>3.9523432999999999</v>
      </c>
      <c r="BE466" s="11">
        <v>3.9655564999999999</v>
      </c>
      <c r="BF466" s="11">
        <v>3.9789202000000001</v>
      </c>
      <c r="BG466" s="11">
        <v>3.9924284999999999</v>
      </c>
      <c r="BH466" s="11">
        <v>4.0060754000000003</v>
      </c>
      <c r="BI466" s="11">
        <v>4.0198543999999998</v>
      </c>
      <c r="BJ466" s="11">
        <v>4.0337594000000001</v>
      </c>
      <c r="BK466" s="11">
        <v>4.0477846</v>
      </c>
      <c r="BL466" s="11">
        <v>4.0619234000000004</v>
      </c>
      <c r="BM466" s="11">
        <v>4.1487733000000002</v>
      </c>
      <c r="BN466" s="11">
        <v>4.237997</v>
      </c>
    </row>
    <row r="467" spans="1:66" x14ac:dyDescent="0.25">
      <c r="A467" s="5">
        <f t="shared" si="7"/>
        <v>45933</v>
      </c>
      <c r="B467" t="s">
        <v>1290</v>
      </c>
      <c r="C467" s="3">
        <v>4</v>
      </c>
      <c r="D467" s="3">
        <v>3.9672000000000001</v>
      </c>
      <c r="E467" s="11">
        <v>3.9675636000000001</v>
      </c>
      <c r="F467" s="11">
        <v>3.9436694000000001</v>
      </c>
      <c r="G467" s="11">
        <v>3.9085925000000001</v>
      </c>
      <c r="H467" s="11">
        <v>3.8617294000000002</v>
      </c>
      <c r="I467" s="11">
        <v>3.8099750999999999</v>
      </c>
      <c r="J467" s="11">
        <v>3.7601973000000002</v>
      </c>
      <c r="K467" s="11">
        <v>3.7151683000000002</v>
      </c>
      <c r="L467" s="11">
        <v>3.6760404000000002</v>
      </c>
      <c r="M467" s="11">
        <v>3.6426508000000002</v>
      </c>
      <c r="N467" s="11">
        <v>3.6145725</v>
      </c>
      <c r="O467" s="11">
        <v>3.5916616000000001</v>
      </c>
      <c r="P467" s="11">
        <v>3.5738232999999999</v>
      </c>
      <c r="Q467" s="11">
        <v>3.5611926</v>
      </c>
      <c r="R467" s="11">
        <v>3.5533451</v>
      </c>
      <c r="S467" s="11">
        <v>3.549655</v>
      </c>
      <c r="T467" s="11">
        <v>3.5494960999999998</v>
      </c>
      <c r="U467" s="11">
        <v>3.5522423999999999</v>
      </c>
      <c r="V467" s="11">
        <v>3.5572678999999998</v>
      </c>
      <c r="W467" s="11">
        <v>3.5640014</v>
      </c>
      <c r="X467" s="11">
        <v>3.5721259999999999</v>
      </c>
      <c r="Y467" s="11">
        <v>3.5813980000000001</v>
      </c>
      <c r="Z467" s="11">
        <v>3.5915743</v>
      </c>
      <c r="AA467" s="11">
        <v>3.6024117000000002</v>
      </c>
      <c r="AB467" s="11">
        <v>3.6136664000000001</v>
      </c>
      <c r="AC467" s="11">
        <v>3.6251302000000001</v>
      </c>
      <c r="AD467" s="11">
        <v>3.6367489000000002</v>
      </c>
      <c r="AE467" s="11">
        <v>3.6485102999999999</v>
      </c>
      <c r="AF467" s="11">
        <v>3.6604025999999998</v>
      </c>
      <c r="AG467" s="11">
        <v>3.6724142</v>
      </c>
      <c r="AH467" s="11">
        <v>3.6845327999999999</v>
      </c>
      <c r="AI467" s="11">
        <v>3.6967466999999998</v>
      </c>
      <c r="AJ467" s="11">
        <v>3.7090442000000001</v>
      </c>
      <c r="AK467" s="11">
        <v>3.7214132000000002</v>
      </c>
      <c r="AL467" s="11">
        <v>3.7338418</v>
      </c>
      <c r="AM467" s="11">
        <v>3.7463183999999998</v>
      </c>
      <c r="AN467" s="11">
        <v>3.7588308000000001</v>
      </c>
      <c r="AO467" s="11">
        <v>3.7713698999999998</v>
      </c>
      <c r="AP467" s="11">
        <v>3.7839382000000001</v>
      </c>
      <c r="AQ467" s="11">
        <v>3.7965412000000001</v>
      </c>
      <c r="AR467" s="11">
        <v>3.8091843999999999</v>
      </c>
      <c r="AS467" s="11">
        <v>3.8218738000000001</v>
      </c>
      <c r="AT467" s="11">
        <v>3.8346146000000001</v>
      </c>
      <c r="AU467" s="11">
        <v>3.8474126000000002</v>
      </c>
      <c r="AV467" s="11">
        <v>3.8602734999999999</v>
      </c>
      <c r="AW467" s="11">
        <v>3.8732028000000001</v>
      </c>
      <c r="AX467" s="11">
        <v>3.886206</v>
      </c>
      <c r="AY467" s="11">
        <v>3.8992890999999998</v>
      </c>
      <c r="AZ467" s="11">
        <v>3.9124572999999998</v>
      </c>
      <c r="BA467" s="11">
        <v>3.9257156000000002</v>
      </c>
      <c r="BB467" s="11">
        <v>3.9390653000000002</v>
      </c>
      <c r="BC467" s="11">
        <v>3.9525063</v>
      </c>
      <c r="BD467" s="11">
        <v>3.9660389999999999</v>
      </c>
      <c r="BE467" s="11">
        <v>3.9796635999999999</v>
      </c>
      <c r="BF467" s="11">
        <v>3.9933801</v>
      </c>
      <c r="BG467" s="11">
        <v>4.0071887999999998</v>
      </c>
      <c r="BH467" s="11">
        <v>4.0210901000000003</v>
      </c>
      <c r="BI467" s="11">
        <v>4.0350837999999998</v>
      </c>
      <c r="BJ467" s="11">
        <v>4.0491703000000001</v>
      </c>
      <c r="BK467" s="11">
        <v>4.0633499999999998</v>
      </c>
      <c r="BL467" s="11">
        <v>4.0776225999999998</v>
      </c>
      <c r="BM467" s="11">
        <v>4.1650307</v>
      </c>
      <c r="BN467" s="11">
        <v>4.2546568000000002</v>
      </c>
    </row>
    <row r="468" spans="1:66" x14ac:dyDescent="0.25">
      <c r="A468" s="5">
        <f t="shared" si="7"/>
        <v>45936</v>
      </c>
      <c r="B468" t="s">
        <v>1291</v>
      </c>
      <c r="C468" s="3">
        <v>4</v>
      </c>
      <c r="D468" s="3">
        <v>3.9674</v>
      </c>
      <c r="E468" s="11">
        <v>3.9650086999999998</v>
      </c>
      <c r="F468" s="11">
        <v>3.9390436000000002</v>
      </c>
      <c r="G468" s="11">
        <v>3.9033579999999999</v>
      </c>
      <c r="H468" s="11">
        <v>3.8578730999999999</v>
      </c>
      <c r="I468" s="11">
        <v>3.8091659</v>
      </c>
      <c r="J468" s="11">
        <v>3.7635035000000001</v>
      </c>
      <c r="K468" s="11">
        <v>3.7238169000000001</v>
      </c>
      <c r="L468" s="11">
        <v>3.6913052999999998</v>
      </c>
      <c r="M468" s="11">
        <v>3.6663437999999999</v>
      </c>
      <c r="N468" s="11">
        <v>3.6483428</v>
      </c>
      <c r="O468" s="11">
        <v>3.6367205</v>
      </c>
      <c r="P468" s="11">
        <v>3.630484</v>
      </c>
      <c r="Q468" s="11">
        <v>3.6280654000000001</v>
      </c>
      <c r="R468" s="11">
        <v>3.6286773999999999</v>
      </c>
      <c r="S468" s="11">
        <v>3.6317805000000001</v>
      </c>
      <c r="T468" s="11">
        <v>3.6368353999999998</v>
      </c>
      <c r="U468" s="11">
        <v>3.6433029000000001</v>
      </c>
      <c r="V468" s="11">
        <v>3.6506435000000002</v>
      </c>
      <c r="W468" s="11">
        <v>3.6584013999999998</v>
      </c>
      <c r="X468" s="11">
        <v>3.6664398</v>
      </c>
      <c r="Y468" s="11">
        <v>3.6746968999999998</v>
      </c>
      <c r="Z468" s="11">
        <v>3.6831114</v>
      </c>
      <c r="AA468" s="11">
        <v>3.6916221999999999</v>
      </c>
      <c r="AB468" s="11">
        <v>3.7001675999999999</v>
      </c>
      <c r="AC468" s="11">
        <v>3.7086991</v>
      </c>
      <c r="AD468" s="11">
        <v>3.7172193999999998</v>
      </c>
      <c r="AE468" s="11">
        <v>3.7257437000000002</v>
      </c>
      <c r="AF468" s="11">
        <v>3.7342876999999999</v>
      </c>
      <c r="AG468" s="11">
        <v>3.7428667</v>
      </c>
      <c r="AH468" s="11">
        <v>3.7514959999999999</v>
      </c>
      <c r="AI468" s="11">
        <v>3.7601912</v>
      </c>
      <c r="AJ468" s="11">
        <v>3.7689677000000001</v>
      </c>
      <c r="AK468" s="11">
        <v>3.7778407999999999</v>
      </c>
      <c r="AL468" s="11">
        <v>3.786826</v>
      </c>
      <c r="AM468" s="11">
        <v>3.7959388000000001</v>
      </c>
      <c r="AN468" s="11">
        <v>3.8051944999999998</v>
      </c>
      <c r="AO468" s="11">
        <v>3.8146073999999999</v>
      </c>
      <c r="AP468" s="11">
        <v>3.8241873000000002</v>
      </c>
      <c r="AQ468" s="11">
        <v>3.833942</v>
      </c>
      <c r="AR468" s="11">
        <v>3.84388</v>
      </c>
      <c r="AS468" s="11">
        <v>3.8540095999999999</v>
      </c>
      <c r="AT468" s="11">
        <v>3.8643386999999998</v>
      </c>
      <c r="AU468" s="11">
        <v>3.8748757</v>
      </c>
      <c r="AV468" s="11">
        <v>3.8856288999999999</v>
      </c>
      <c r="AW468" s="11">
        <v>3.8966063000000002</v>
      </c>
      <c r="AX468" s="11">
        <v>3.9078162999999999</v>
      </c>
      <c r="AY468" s="11">
        <v>3.9192670999999999</v>
      </c>
      <c r="AZ468" s="11">
        <v>3.9309666999999999</v>
      </c>
      <c r="BA468" s="11">
        <v>3.9429219</v>
      </c>
      <c r="BB468" s="11">
        <v>3.9551308999999999</v>
      </c>
      <c r="BC468" s="11">
        <v>3.9675883000000001</v>
      </c>
      <c r="BD468" s="11">
        <v>3.9802895</v>
      </c>
      <c r="BE468" s="11">
        <v>3.9932297000000001</v>
      </c>
      <c r="BF468" s="11">
        <v>4.0064038000000002</v>
      </c>
      <c r="BG468" s="11">
        <v>4.0198067999999996</v>
      </c>
      <c r="BH468" s="11">
        <v>4.0334342999999997</v>
      </c>
      <c r="BI468" s="11">
        <v>4.0472808000000002</v>
      </c>
      <c r="BJ468" s="11">
        <v>4.0613416999999998</v>
      </c>
      <c r="BK468" s="11">
        <v>4.0756122000000001</v>
      </c>
      <c r="BL468" s="11">
        <v>4.0900870999999999</v>
      </c>
      <c r="BM468" s="11">
        <v>4.1807051</v>
      </c>
      <c r="BN468" s="11">
        <v>4.2758988999999996</v>
      </c>
    </row>
    <row r="469" spans="1:66" x14ac:dyDescent="0.25">
      <c r="A469" s="5">
        <f t="shared" si="7"/>
        <v>45937</v>
      </c>
      <c r="B469" t="s">
        <v>1292</v>
      </c>
      <c r="C469" s="3">
        <v>4</v>
      </c>
      <c r="D469" s="3">
        <v>3.9676</v>
      </c>
      <c r="E469" s="11">
        <v>3.9636418999999998</v>
      </c>
      <c r="F469" s="11">
        <v>3.9393267000000001</v>
      </c>
      <c r="G469" s="11">
        <v>3.9048585</v>
      </c>
      <c r="H469" s="11">
        <v>3.8602275000000001</v>
      </c>
      <c r="I469" s="11">
        <v>3.8116227999999999</v>
      </c>
      <c r="J469" s="11">
        <v>3.7652768000000001</v>
      </c>
      <c r="K469" s="11">
        <v>3.7249686</v>
      </c>
      <c r="L469" s="11">
        <v>3.6925439999999998</v>
      </c>
      <c r="M469" s="11">
        <v>3.6686844000000001</v>
      </c>
      <c r="N469" s="11">
        <v>3.6528119999999999</v>
      </c>
      <c r="O469" s="11">
        <v>3.6440003999999999</v>
      </c>
      <c r="P469" s="11">
        <v>3.6407848</v>
      </c>
      <c r="Q469" s="11">
        <v>3.6407832</v>
      </c>
      <c r="R469" s="11">
        <v>3.6430741000000002</v>
      </c>
      <c r="S469" s="11">
        <v>3.6471863999999998</v>
      </c>
      <c r="T469" s="11">
        <v>3.6526491999999999</v>
      </c>
      <c r="U469" s="11">
        <v>3.6589914000000001</v>
      </c>
      <c r="V469" s="11">
        <v>3.6657419</v>
      </c>
      <c r="W469" s="11">
        <v>3.6725127999999998</v>
      </c>
      <c r="X469" s="11">
        <v>3.6792327</v>
      </c>
      <c r="Y469" s="11">
        <v>3.6859054000000002</v>
      </c>
      <c r="Z469" s="11">
        <v>3.6925346999999999</v>
      </c>
      <c r="AA469" s="11">
        <v>3.6991244999999999</v>
      </c>
      <c r="AB469" s="11">
        <v>3.7056786000000002</v>
      </c>
      <c r="AC469" s="11">
        <v>3.7122049000000001</v>
      </c>
      <c r="AD469" s="11">
        <v>3.7187277000000001</v>
      </c>
      <c r="AE469" s="11">
        <v>3.7252749999999999</v>
      </c>
      <c r="AF469" s="11">
        <v>3.7318752000000002</v>
      </c>
      <c r="AG469" s="11">
        <v>3.7385565999999999</v>
      </c>
      <c r="AH469" s="11">
        <v>3.7453471999999999</v>
      </c>
      <c r="AI469" s="11">
        <v>3.7522753999999998</v>
      </c>
      <c r="AJ469" s="11">
        <v>3.7593694000000002</v>
      </c>
      <c r="AK469" s="11">
        <v>3.7666575</v>
      </c>
      <c r="AL469" s="11">
        <v>3.7741677999999999</v>
      </c>
      <c r="AM469" s="11">
        <v>3.7819286999999999</v>
      </c>
      <c r="AN469" s="11">
        <v>3.7899682000000001</v>
      </c>
      <c r="AO469" s="11">
        <v>3.7983115000000001</v>
      </c>
      <c r="AP469" s="11">
        <v>3.8069662000000002</v>
      </c>
      <c r="AQ469" s="11">
        <v>3.8159334999999999</v>
      </c>
      <c r="AR469" s="11">
        <v>3.8252153</v>
      </c>
      <c r="AS469" s="11">
        <v>3.8348133</v>
      </c>
      <c r="AT469" s="11">
        <v>3.8447287999999999</v>
      </c>
      <c r="AU469" s="11">
        <v>3.8549636</v>
      </c>
      <c r="AV469" s="11">
        <v>3.8655195</v>
      </c>
      <c r="AW469" s="11">
        <v>3.8763977000000001</v>
      </c>
      <c r="AX469" s="11">
        <v>3.8876000999999998</v>
      </c>
      <c r="AY469" s="11">
        <v>3.8991283999999999</v>
      </c>
      <c r="AZ469" s="11">
        <v>3.9109837999999999</v>
      </c>
      <c r="BA469" s="11">
        <v>3.9231660000000002</v>
      </c>
      <c r="BB469" s="11">
        <v>3.9356637000000001</v>
      </c>
      <c r="BC469" s="11">
        <v>3.9484618</v>
      </c>
      <c r="BD469" s="11">
        <v>3.9615456999999998</v>
      </c>
      <c r="BE469" s="11">
        <v>3.9749009000000002</v>
      </c>
      <c r="BF469" s="11">
        <v>3.9885123</v>
      </c>
      <c r="BG469" s="11">
        <v>4.0023653000000001</v>
      </c>
      <c r="BH469" s="11">
        <v>4.0164454000000003</v>
      </c>
      <c r="BI469" s="11">
        <v>4.0307373999999996</v>
      </c>
      <c r="BJ469" s="11">
        <v>4.0452268</v>
      </c>
      <c r="BK469" s="11">
        <v>4.0598991</v>
      </c>
      <c r="BL469" s="11">
        <v>4.0747391999999998</v>
      </c>
      <c r="BM469" s="11">
        <v>4.1665504000000002</v>
      </c>
      <c r="BN469" s="11">
        <v>4.2611135000000004</v>
      </c>
    </row>
    <row r="470" spans="1:66" x14ac:dyDescent="0.25">
      <c r="A470" s="5">
        <f t="shared" si="7"/>
        <v>45938</v>
      </c>
      <c r="B470" t="s">
        <v>1293</v>
      </c>
      <c r="C470" s="3">
        <v>4</v>
      </c>
      <c r="D470" s="3">
        <v>3.9676999999999998</v>
      </c>
      <c r="E470" s="11">
        <v>3.9631546000000002</v>
      </c>
      <c r="F470" s="11">
        <v>3.9389533999999999</v>
      </c>
      <c r="G470" s="11">
        <v>3.9042697</v>
      </c>
      <c r="H470" s="11">
        <v>3.8592509000000002</v>
      </c>
      <c r="I470" s="11">
        <v>3.8102604000000002</v>
      </c>
      <c r="J470" s="11">
        <v>3.7637127000000001</v>
      </c>
      <c r="K470" s="11">
        <v>3.7234721999999998</v>
      </c>
      <c r="L470" s="11">
        <v>3.6915214000000001</v>
      </c>
      <c r="M470" s="11">
        <v>3.6683868999999998</v>
      </c>
      <c r="N470" s="11">
        <v>3.6535047999999999</v>
      </c>
      <c r="O470" s="11">
        <v>3.6456013999999999</v>
      </c>
      <c r="P470" s="11">
        <v>3.6432685</v>
      </c>
      <c r="Q470" s="11">
        <v>3.644015</v>
      </c>
      <c r="R470" s="11">
        <v>3.646884</v>
      </c>
      <c r="S470" s="11">
        <v>3.6514136000000001</v>
      </c>
      <c r="T470" s="11">
        <v>3.6571416000000001</v>
      </c>
      <c r="U470" s="11">
        <v>3.6636061999999998</v>
      </c>
      <c r="V470" s="11">
        <v>3.6703451</v>
      </c>
      <c r="W470" s="11">
        <v>3.6769805</v>
      </c>
      <c r="X470" s="11">
        <v>3.6834547</v>
      </c>
      <c r="Y470" s="11">
        <v>3.6897861000000001</v>
      </c>
      <c r="Z470" s="11">
        <v>3.6959932000000002</v>
      </c>
      <c r="AA470" s="11">
        <v>3.7020947</v>
      </c>
      <c r="AB470" s="11">
        <v>3.7081089</v>
      </c>
      <c r="AC470" s="11">
        <v>3.7140577000000001</v>
      </c>
      <c r="AD470" s="11">
        <v>3.7199759999999999</v>
      </c>
      <c r="AE470" s="11">
        <v>3.725902</v>
      </c>
      <c r="AF470" s="11">
        <v>3.7318737999999998</v>
      </c>
      <c r="AG470" s="11">
        <v>3.7379297999999999</v>
      </c>
      <c r="AH470" s="11">
        <v>3.7441080000000002</v>
      </c>
      <c r="AI470" s="11">
        <v>3.7504468000000002</v>
      </c>
      <c r="AJ470" s="11">
        <v>3.7569843000000001</v>
      </c>
      <c r="AK470" s="11">
        <v>3.7637586999999999</v>
      </c>
      <c r="AL470" s="11">
        <v>3.7708081</v>
      </c>
      <c r="AM470" s="11">
        <v>3.7781709999999999</v>
      </c>
      <c r="AN470" s="11">
        <v>3.7858852999999999</v>
      </c>
      <c r="AO470" s="11">
        <v>3.7939832</v>
      </c>
      <c r="AP470" s="11">
        <v>3.8024667000000001</v>
      </c>
      <c r="AQ470" s="11">
        <v>3.8113283999999998</v>
      </c>
      <c r="AR470" s="11">
        <v>3.8205613</v>
      </c>
      <c r="AS470" s="11">
        <v>3.8301582000000001</v>
      </c>
      <c r="AT470" s="11">
        <v>3.8401117999999999</v>
      </c>
      <c r="AU470" s="11">
        <v>3.8504149000000001</v>
      </c>
      <c r="AV470" s="11">
        <v>3.8610606000000001</v>
      </c>
      <c r="AW470" s="11">
        <v>3.8720412999999998</v>
      </c>
      <c r="AX470" s="11">
        <v>3.8833500000000001</v>
      </c>
      <c r="AY470" s="11">
        <v>3.8949796000000001</v>
      </c>
      <c r="AZ470" s="11">
        <v>3.9069227999999998</v>
      </c>
      <c r="BA470" s="11">
        <v>3.919171</v>
      </c>
      <c r="BB470" s="11">
        <v>3.9317098000000001</v>
      </c>
      <c r="BC470" s="11">
        <v>3.9445226999999998</v>
      </c>
      <c r="BD470" s="11">
        <v>3.9575936</v>
      </c>
      <c r="BE470" s="11">
        <v>3.9709064999999999</v>
      </c>
      <c r="BF470" s="11">
        <v>3.9844447999999999</v>
      </c>
      <c r="BG470" s="11">
        <v>3.9981924000000002</v>
      </c>
      <c r="BH470" s="11">
        <v>4.0121332000000001</v>
      </c>
      <c r="BI470" s="11">
        <v>4.0262507999999997</v>
      </c>
      <c r="BJ470" s="11">
        <v>4.0405289</v>
      </c>
      <c r="BK470" s="11">
        <v>4.0549517000000002</v>
      </c>
      <c r="BL470" s="11">
        <v>4.0695024000000002</v>
      </c>
      <c r="BM470" s="11">
        <v>4.1588343999999999</v>
      </c>
      <c r="BN470" s="11">
        <v>4.2501778999999997</v>
      </c>
    </row>
    <row r="471" spans="1:66" x14ac:dyDescent="0.25">
      <c r="A471" s="5">
        <f t="shared" si="7"/>
        <v>45939</v>
      </c>
      <c r="B471" t="s">
        <v>1294</v>
      </c>
      <c r="C471" s="3">
        <v>4</v>
      </c>
      <c r="D471" s="3">
        <v>3.9678</v>
      </c>
      <c r="E471" s="11">
        <v>3.9632564000000001</v>
      </c>
      <c r="F471" s="11">
        <v>3.9397728000000001</v>
      </c>
      <c r="G471" s="11">
        <v>3.9061302000000002</v>
      </c>
      <c r="H471" s="11">
        <v>3.8624402999999998</v>
      </c>
      <c r="I471" s="11">
        <v>3.8151739</v>
      </c>
      <c r="J471" s="11">
        <v>3.7707223000000001</v>
      </c>
      <c r="K471" s="11">
        <v>3.7327081999999998</v>
      </c>
      <c r="L471" s="11">
        <v>3.7029168000000001</v>
      </c>
      <c r="M471" s="11">
        <v>3.6816100999999999</v>
      </c>
      <c r="N471" s="11">
        <v>3.6681069000000002</v>
      </c>
      <c r="O471" s="11">
        <v>3.6612167000000002</v>
      </c>
      <c r="P471" s="11">
        <v>3.6594579999999999</v>
      </c>
      <c r="Q471" s="11">
        <v>3.6603918000000002</v>
      </c>
      <c r="R471" s="11">
        <v>3.6631366000000001</v>
      </c>
      <c r="S471" s="11">
        <v>3.6672975999999999</v>
      </c>
      <c r="T471" s="11">
        <v>3.6724798999999999</v>
      </c>
      <c r="U471" s="11">
        <v>3.6782886000000001</v>
      </c>
      <c r="V471" s="11">
        <v>3.6843286000000002</v>
      </c>
      <c r="W471" s="11">
        <v>3.6902887</v>
      </c>
      <c r="X471" s="11">
        <v>3.6961761000000002</v>
      </c>
      <c r="Y471" s="11">
        <v>3.7020734000000002</v>
      </c>
      <c r="Z471" s="11">
        <v>3.7080633999999999</v>
      </c>
      <c r="AA471" s="11">
        <v>3.7142290999999998</v>
      </c>
      <c r="AB471" s="11">
        <v>3.7206529000000002</v>
      </c>
      <c r="AC471" s="11">
        <v>3.7274060000000002</v>
      </c>
      <c r="AD471" s="11">
        <v>3.7345008000000002</v>
      </c>
      <c r="AE471" s="11">
        <v>3.7419321000000001</v>
      </c>
      <c r="AF471" s="11">
        <v>3.7496949000000002</v>
      </c>
      <c r="AG471" s="11">
        <v>3.7577840999999998</v>
      </c>
      <c r="AH471" s="11">
        <v>3.7661943</v>
      </c>
      <c r="AI471" s="11">
        <v>3.7749206000000002</v>
      </c>
      <c r="AJ471" s="11">
        <v>3.7839577000000002</v>
      </c>
      <c r="AK471" s="11">
        <v>3.7933005</v>
      </c>
      <c r="AL471" s="11">
        <v>3.8029438</v>
      </c>
      <c r="AM471" s="11">
        <v>3.8128826</v>
      </c>
      <c r="AN471" s="11">
        <v>3.8231115999999998</v>
      </c>
      <c r="AO471" s="11">
        <v>3.8336247000000001</v>
      </c>
      <c r="AP471" s="11">
        <v>3.8444121</v>
      </c>
      <c r="AQ471" s="11">
        <v>3.8554621</v>
      </c>
      <c r="AR471" s="11">
        <v>3.8667639</v>
      </c>
      <c r="AS471" s="11">
        <v>3.8783061999999999</v>
      </c>
      <c r="AT471" s="11">
        <v>3.8900774999999999</v>
      </c>
      <c r="AU471" s="11">
        <v>3.9020668999999999</v>
      </c>
      <c r="AV471" s="11">
        <v>3.9142632000000002</v>
      </c>
      <c r="AW471" s="11">
        <v>3.9266548999999999</v>
      </c>
      <c r="AX471" s="11">
        <v>3.9392309999999999</v>
      </c>
      <c r="AY471" s="11">
        <v>3.9519802999999998</v>
      </c>
      <c r="AZ471" s="11">
        <v>3.9648914</v>
      </c>
      <c r="BA471" s="11">
        <v>3.977954</v>
      </c>
      <c r="BB471" s="11">
        <v>3.9911610999999998</v>
      </c>
      <c r="BC471" s="11">
        <v>4.0045063000000001</v>
      </c>
      <c r="BD471" s="11">
        <v>4.0179836</v>
      </c>
      <c r="BE471" s="11">
        <v>4.031587</v>
      </c>
      <c r="BF471" s="11">
        <v>4.0453099999999997</v>
      </c>
      <c r="BG471" s="11">
        <v>4.0591466</v>
      </c>
      <c r="BH471" s="11">
        <v>4.0730909000000004</v>
      </c>
      <c r="BI471" s="11">
        <v>4.0871363000000001</v>
      </c>
      <c r="BJ471" s="11">
        <v>4.1012769999999996</v>
      </c>
      <c r="BK471" s="11">
        <v>4.1155068000000004</v>
      </c>
      <c r="BL471" s="11">
        <v>4.1298193999999997</v>
      </c>
      <c r="BM471" s="11">
        <v>4.2171177000000002</v>
      </c>
      <c r="BN471" s="11">
        <v>4.3060099000000003</v>
      </c>
    </row>
    <row r="472" spans="1:66" x14ac:dyDescent="0.25">
      <c r="A472" s="5">
        <f t="shared" si="7"/>
        <v>45940</v>
      </c>
      <c r="B472" t="s">
        <v>1295</v>
      </c>
      <c r="C472" s="3">
        <v>4</v>
      </c>
      <c r="D472" s="3">
        <v>3.9678</v>
      </c>
      <c r="E472" s="11">
        <v>3.9626736999999999</v>
      </c>
      <c r="F472" s="11">
        <v>3.9350980999999998</v>
      </c>
      <c r="G472" s="11">
        <v>3.8969776</v>
      </c>
      <c r="H472" s="11">
        <v>3.8491336</v>
      </c>
      <c r="I472" s="11">
        <v>3.7977360999999998</v>
      </c>
      <c r="J472" s="11">
        <v>3.7489458999999998</v>
      </c>
      <c r="K472" s="11">
        <v>3.7065332999999998</v>
      </c>
      <c r="L472" s="11">
        <v>3.6724505000000001</v>
      </c>
      <c r="M472" s="11">
        <v>3.6471068</v>
      </c>
      <c r="N472" s="11">
        <v>3.6298544000000001</v>
      </c>
      <c r="O472" s="11">
        <v>3.6195162000000001</v>
      </c>
      <c r="P472" s="11">
        <v>3.6144305999999999</v>
      </c>
      <c r="Q472" s="11">
        <v>3.6118769999999998</v>
      </c>
      <c r="R472" s="11">
        <v>3.6109388999999998</v>
      </c>
      <c r="S472" s="11">
        <v>3.6113672999999999</v>
      </c>
      <c r="T472" s="11">
        <v>3.6129137</v>
      </c>
      <c r="U472" s="11">
        <v>3.6153292000000001</v>
      </c>
      <c r="V472" s="11">
        <v>3.6183651000000001</v>
      </c>
      <c r="W472" s="11">
        <v>3.6218142000000002</v>
      </c>
      <c r="X472" s="11">
        <v>3.6256615999999999</v>
      </c>
      <c r="Y472" s="11">
        <v>3.6299478999999999</v>
      </c>
      <c r="Z472" s="11">
        <v>3.6347139999999998</v>
      </c>
      <c r="AA472" s="11">
        <v>3.6400008000000001</v>
      </c>
      <c r="AB472" s="11">
        <v>3.6458490000000001</v>
      </c>
      <c r="AC472" s="11">
        <v>3.6522876000000002</v>
      </c>
      <c r="AD472" s="11">
        <v>3.6592935999999998</v>
      </c>
      <c r="AE472" s="11">
        <v>3.6668292</v>
      </c>
      <c r="AF472" s="11">
        <v>3.6748571999999999</v>
      </c>
      <c r="AG472" s="11">
        <v>3.6833401000000001</v>
      </c>
      <c r="AH472" s="11">
        <v>3.6922400999999998</v>
      </c>
      <c r="AI472" s="11">
        <v>3.7015199999999999</v>
      </c>
      <c r="AJ472" s="11">
        <v>3.7111421999999998</v>
      </c>
      <c r="AK472" s="11">
        <v>3.7210692000000001</v>
      </c>
      <c r="AL472" s="11">
        <v>3.7312634</v>
      </c>
      <c r="AM472" s="11">
        <v>3.7416876000000001</v>
      </c>
      <c r="AN472" s="11">
        <v>3.7523038999999998</v>
      </c>
      <c r="AO472" s="11">
        <v>3.7630804000000002</v>
      </c>
      <c r="AP472" s="11">
        <v>3.7740086000000002</v>
      </c>
      <c r="AQ472" s="11">
        <v>3.7850861</v>
      </c>
      <c r="AR472" s="11">
        <v>3.7963111999999999</v>
      </c>
      <c r="AS472" s="11">
        <v>3.8076818000000001</v>
      </c>
      <c r="AT472" s="11">
        <v>3.8191956999999999</v>
      </c>
      <c r="AU472" s="11">
        <v>3.8308509000000002</v>
      </c>
      <c r="AV472" s="11">
        <v>3.8426456</v>
      </c>
      <c r="AW472" s="11">
        <v>3.8545772999999999</v>
      </c>
      <c r="AX472" s="11">
        <v>3.8666442999999999</v>
      </c>
      <c r="AY472" s="11">
        <v>3.8788445</v>
      </c>
      <c r="AZ472" s="11">
        <v>3.8911756999999998</v>
      </c>
      <c r="BA472" s="11">
        <v>3.9036358999999998</v>
      </c>
      <c r="BB472" s="11">
        <v>3.9162232000000001</v>
      </c>
      <c r="BC472" s="11">
        <v>3.9289353999999999</v>
      </c>
      <c r="BD472" s="11">
        <v>3.9417705000000001</v>
      </c>
      <c r="BE472" s="11">
        <v>3.9547265999999999</v>
      </c>
      <c r="BF472" s="11">
        <v>3.9678013999999999</v>
      </c>
      <c r="BG472" s="11">
        <v>3.9809929999999998</v>
      </c>
      <c r="BH472" s="11">
        <v>3.9942994999999999</v>
      </c>
      <c r="BI472" s="11">
        <v>4.0077185999999996</v>
      </c>
      <c r="BJ472" s="11">
        <v>4.0212482999999999</v>
      </c>
      <c r="BK472" s="11">
        <v>4.0348867999999998</v>
      </c>
      <c r="BL472" s="11">
        <v>4.0486316999999996</v>
      </c>
      <c r="BM472" s="11">
        <v>4.1330865000000001</v>
      </c>
      <c r="BN472" s="11">
        <v>4.2200220000000002</v>
      </c>
    </row>
    <row r="473" spans="1:66" x14ac:dyDescent="0.25">
      <c r="A473" s="5">
        <f t="shared" si="7"/>
        <v>45943</v>
      </c>
      <c r="B473" t="s">
        <v>1296</v>
      </c>
      <c r="C473" s="3">
        <v>4</v>
      </c>
      <c r="D473" s="3">
        <v>3.9672000000000001</v>
      </c>
      <c r="E473" s="11">
        <v>3.9601421000000001</v>
      </c>
      <c r="F473" s="11">
        <v>3.9283432</v>
      </c>
      <c r="G473" s="11">
        <v>3.8858733000000001</v>
      </c>
      <c r="H473" s="11">
        <v>3.8344833999999999</v>
      </c>
      <c r="I473" s="11">
        <v>3.7805895999999999</v>
      </c>
      <c r="J473" s="11">
        <v>3.7298382999999999</v>
      </c>
      <c r="K473" s="11">
        <v>3.6856122999999998</v>
      </c>
      <c r="L473" s="11">
        <v>3.6496634999999999</v>
      </c>
      <c r="M473" s="11">
        <v>3.6227523000000001</v>
      </c>
      <c r="N473" s="11">
        <v>3.6042554</v>
      </c>
      <c r="O473" s="11">
        <v>3.5932312999999998</v>
      </c>
      <c r="P473" s="11">
        <v>3.5881020000000001</v>
      </c>
      <c r="Q473" s="11">
        <v>3.5863507999999999</v>
      </c>
      <c r="R473" s="11">
        <v>3.5870310000000001</v>
      </c>
      <c r="S473" s="11">
        <v>3.5896840999999999</v>
      </c>
      <c r="T473" s="11">
        <v>3.5938514000000001</v>
      </c>
      <c r="U473" s="11">
        <v>3.5990745999999998</v>
      </c>
      <c r="V473" s="11">
        <v>3.604895</v>
      </c>
      <c r="W473" s="11">
        <v>3.6109353999999998</v>
      </c>
      <c r="X473" s="11">
        <v>3.6171289999999998</v>
      </c>
      <c r="Y473" s="11">
        <v>3.6234823</v>
      </c>
      <c r="Z473" s="11">
        <v>3.6300020000000002</v>
      </c>
      <c r="AA473" s="11">
        <v>3.636695</v>
      </c>
      <c r="AB473" s="11">
        <v>3.6435677000000002</v>
      </c>
      <c r="AC473" s="11">
        <v>3.6506254999999999</v>
      </c>
      <c r="AD473" s="11">
        <v>3.6578683999999999</v>
      </c>
      <c r="AE473" s="11">
        <v>3.6652944999999999</v>
      </c>
      <c r="AF473" s="11">
        <v>3.6729023000000001</v>
      </c>
      <c r="AG473" s="11">
        <v>3.6806901999999999</v>
      </c>
      <c r="AH473" s="11">
        <v>3.6886565</v>
      </c>
      <c r="AI473" s="11">
        <v>3.6967995999999999</v>
      </c>
      <c r="AJ473" s="11">
        <v>3.7051180000000001</v>
      </c>
      <c r="AK473" s="11">
        <v>3.7136100000000001</v>
      </c>
      <c r="AL473" s="11">
        <v>3.7222738</v>
      </c>
      <c r="AM473" s="11">
        <v>3.7311082</v>
      </c>
      <c r="AN473" s="11">
        <v>3.7401111</v>
      </c>
      <c r="AO473" s="11">
        <v>3.7492823</v>
      </c>
      <c r="AP473" s="11">
        <v>3.7586265000000001</v>
      </c>
      <c r="AQ473" s="11">
        <v>3.7681496000000001</v>
      </c>
      <c r="AR473" s="11">
        <v>3.7778575999999999</v>
      </c>
      <c r="AS473" s="11">
        <v>3.7877567999999999</v>
      </c>
      <c r="AT473" s="11">
        <v>3.7978529000000001</v>
      </c>
      <c r="AU473" s="11">
        <v>3.8081521</v>
      </c>
      <c r="AV473" s="11">
        <v>3.8186607000000001</v>
      </c>
      <c r="AW473" s="11">
        <v>3.8293843000000001</v>
      </c>
      <c r="AX473" s="11">
        <v>3.8403292000000002</v>
      </c>
      <c r="AY473" s="11">
        <v>3.8515014999999999</v>
      </c>
      <c r="AZ473" s="11">
        <v>3.8629069999999999</v>
      </c>
      <c r="BA473" s="11">
        <v>3.8745506999999999</v>
      </c>
      <c r="BB473" s="11">
        <v>3.8864307999999999</v>
      </c>
      <c r="BC473" s="11">
        <v>3.8985428</v>
      </c>
      <c r="BD473" s="11">
        <v>3.9108827000000002</v>
      </c>
      <c r="BE473" s="11">
        <v>3.9234466000000001</v>
      </c>
      <c r="BF473" s="11">
        <v>3.9362300000000001</v>
      </c>
      <c r="BG473" s="11">
        <v>3.9492289999999999</v>
      </c>
      <c r="BH473" s="11">
        <v>3.9624394000000001</v>
      </c>
      <c r="BI473" s="11">
        <v>3.9758569000000001</v>
      </c>
      <c r="BJ473" s="11">
        <v>3.9894775</v>
      </c>
      <c r="BK473" s="11">
        <v>4.0032971999999996</v>
      </c>
      <c r="BL473" s="11">
        <v>4.0173113999999996</v>
      </c>
      <c r="BM473" s="11">
        <v>4.1050206999999999</v>
      </c>
      <c r="BN473" s="11">
        <v>4.1972572000000001</v>
      </c>
    </row>
    <row r="474" spans="1:66" x14ac:dyDescent="0.25">
      <c r="A474" s="5">
        <f t="shared" si="7"/>
        <v>45944</v>
      </c>
      <c r="B474" t="s">
        <v>1297</v>
      </c>
      <c r="C474" s="3">
        <v>4</v>
      </c>
      <c r="D474" s="3">
        <v>3.9674</v>
      </c>
      <c r="E474" s="11">
        <v>3.9506095999999999</v>
      </c>
      <c r="F474" s="11">
        <v>3.9078884999999999</v>
      </c>
      <c r="G474" s="11">
        <v>3.8550868</v>
      </c>
      <c r="H474" s="11">
        <v>3.7945308</v>
      </c>
      <c r="I474" s="11">
        <v>3.7325854000000001</v>
      </c>
      <c r="J474" s="11">
        <v>3.674919</v>
      </c>
      <c r="K474" s="11">
        <v>3.6254183000000002</v>
      </c>
      <c r="L474" s="11">
        <v>3.5858938</v>
      </c>
      <c r="M474" s="11">
        <v>3.5567565999999999</v>
      </c>
      <c r="N474" s="11">
        <v>3.537029</v>
      </c>
      <c r="O474" s="11">
        <v>3.5254257999999998</v>
      </c>
      <c r="P474" s="11">
        <v>3.5201685</v>
      </c>
      <c r="Q474" s="11">
        <v>3.5186332</v>
      </c>
      <c r="R474" s="11">
        <v>3.5197854999999998</v>
      </c>
      <c r="S474" s="11">
        <v>3.5230709</v>
      </c>
      <c r="T474" s="11">
        <v>3.5279353000000002</v>
      </c>
      <c r="U474" s="11">
        <v>3.5338245000000001</v>
      </c>
      <c r="V474" s="11">
        <v>3.540184</v>
      </c>
      <c r="W474" s="11">
        <v>3.5465528000000002</v>
      </c>
      <c r="X474" s="11">
        <v>3.5528238000000001</v>
      </c>
      <c r="Y474" s="11">
        <v>3.5589743</v>
      </c>
      <c r="Z474" s="11">
        <v>3.5649815999999999</v>
      </c>
      <c r="AA474" s="11">
        <v>3.5708229999999999</v>
      </c>
      <c r="AB474" s="11">
        <v>3.5764757999999999</v>
      </c>
      <c r="AC474" s="11">
        <v>3.5819304000000001</v>
      </c>
      <c r="AD474" s="11">
        <v>3.5872301000000002</v>
      </c>
      <c r="AE474" s="11">
        <v>3.5924309999999999</v>
      </c>
      <c r="AF474" s="11">
        <v>3.5975896000000001</v>
      </c>
      <c r="AG474" s="11">
        <v>3.6027623000000002</v>
      </c>
      <c r="AH474" s="11">
        <v>3.6080052</v>
      </c>
      <c r="AI474" s="11">
        <v>3.6133747000000001</v>
      </c>
      <c r="AJ474" s="11">
        <v>3.6189273000000002</v>
      </c>
      <c r="AK474" s="11">
        <v>3.6247189999999998</v>
      </c>
      <c r="AL474" s="11">
        <v>3.6308064</v>
      </c>
      <c r="AM474" s="11">
        <v>3.6372458000000001</v>
      </c>
      <c r="AN474" s="11">
        <v>3.6440934</v>
      </c>
      <c r="AO474" s="11">
        <v>3.6513979999999999</v>
      </c>
      <c r="AP474" s="11">
        <v>3.6591670000000001</v>
      </c>
      <c r="AQ474" s="11">
        <v>3.6673939</v>
      </c>
      <c r="AR474" s="11">
        <v>3.6760725000000001</v>
      </c>
      <c r="AS474" s="11">
        <v>3.6851965</v>
      </c>
      <c r="AT474" s="11">
        <v>3.6947592999999999</v>
      </c>
      <c r="AU474" s="11">
        <v>3.7047547000000001</v>
      </c>
      <c r="AV474" s="11">
        <v>3.7151763</v>
      </c>
      <c r="AW474" s="11">
        <v>3.7260176</v>
      </c>
      <c r="AX474" s="11">
        <v>3.7372722999999999</v>
      </c>
      <c r="AY474" s="11">
        <v>3.7489341999999999</v>
      </c>
      <c r="AZ474" s="11">
        <v>3.7609965999999999</v>
      </c>
      <c r="BA474" s="11">
        <v>3.7734511999999998</v>
      </c>
      <c r="BB474" s="11">
        <v>3.7862794000000002</v>
      </c>
      <c r="BC474" s="11">
        <v>3.7994588999999999</v>
      </c>
      <c r="BD474" s="11">
        <v>3.8129678999999999</v>
      </c>
      <c r="BE474" s="11">
        <v>3.8267848</v>
      </c>
      <c r="BF474" s="11">
        <v>3.8408872999999999</v>
      </c>
      <c r="BG474" s="11">
        <v>3.8552537</v>
      </c>
      <c r="BH474" s="11">
        <v>3.8698621000000002</v>
      </c>
      <c r="BI474" s="11">
        <v>3.8846904000000002</v>
      </c>
      <c r="BJ474" s="11">
        <v>3.8997168000000002</v>
      </c>
      <c r="BK474" s="11">
        <v>3.9149194999999999</v>
      </c>
      <c r="BL474" s="11">
        <v>3.9302763000000001</v>
      </c>
      <c r="BM474" s="11">
        <v>4.0247967999999998</v>
      </c>
      <c r="BN474" s="11">
        <v>4.1215722000000001</v>
      </c>
    </row>
    <row r="475" spans="1:66" x14ac:dyDescent="0.25">
      <c r="A475" s="5">
        <f t="shared" si="7"/>
        <v>45945</v>
      </c>
      <c r="B475" t="s">
        <v>1298</v>
      </c>
      <c r="C475" s="3">
        <v>4</v>
      </c>
      <c r="D475" s="3">
        <v>3.9670999999999998</v>
      </c>
      <c r="E475" s="11">
        <v>3.9496277000000002</v>
      </c>
      <c r="F475" s="11">
        <v>3.9060701999999998</v>
      </c>
      <c r="G475" s="11">
        <v>3.8503509999999999</v>
      </c>
      <c r="H475" s="11">
        <v>3.7864488999999999</v>
      </c>
      <c r="I475" s="11">
        <v>3.7224482000000001</v>
      </c>
      <c r="J475" s="11">
        <v>3.6645099000000001</v>
      </c>
      <c r="K475" s="11">
        <v>3.6157651999999998</v>
      </c>
      <c r="L475" s="11">
        <v>3.5771578000000002</v>
      </c>
      <c r="M475" s="11">
        <v>3.5484365000000002</v>
      </c>
      <c r="N475" s="11">
        <v>3.5286350999999998</v>
      </c>
      <c r="O475" s="11">
        <v>3.5162832000000002</v>
      </c>
      <c r="P475" s="11">
        <v>3.5099349000000002</v>
      </c>
      <c r="Q475" s="11">
        <v>3.5071482999999999</v>
      </c>
      <c r="R475" s="11">
        <v>3.5069745000000001</v>
      </c>
      <c r="S475" s="11">
        <v>3.5089440000000001</v>
      </c>
      <c r="T475" s="11">
        <v>3.5125874000000001</v>
      </c>
      <c r="U475" s="11">
        <v>3.5174357000000001</v>
      </c>
      <c r="V475" s="11">
        <v>3.5230193000000001</v>
      </c>
      <c r="W475" s="11">
        <v>3.5289385000000002</v>
      </c>
      <c r="X475" s="11">
        <v>3.5350590999999998</v>
      </c>
      <c r="Y475" s="11">
        <v>3.5413095999999999</v>
      </c>
      <c r="Z475" s="11">
        <v>3.5476185</v>
      </c>
      <c r="AA475" s="11">
        <v>3.5539147</v>
      </c>
      <c r="AB475" s="11">
        <v>3.5601267000000001</v>
      </c>
      <c r="AC475" s="11">
        <v>3.5662036000000001</v>
      </c>
      <c r="AD475" s="11">
        <v>3.5721763000000002</v>
      </c>
      <c r="AE475" s="11">
        <v>3.5780959000000001</v>
      </c>
      <c r="AF475" s="11">
        <v>3.5840136999999999</v>
      </c>
      <c r="AG475" s="11">
        <v>3.5899809</v>
      </c>
      <c r="AH475" s="11">
        <v>3.5960488000000002</v>
      </c>
      <c r="AI475" s="11">
        <v>3.6022685000000001</v>
      </c>
      <c r="AJ475" s="11">
        <v>3.6086914000000001</v>
      </c>
      <c r="AK475" s="11">
        <v>3.6153686</v>
      </c>
      <c r="AL475" s="11">
        <v>3.6223515000000002</v>
      </c>
      <c r="AM475" s="11">
        <v>3.6296911999999999</v>
      </c>
      <c r="AN475" s="11">
        <v>3.6374388999999998</v>
      </c>
      <c r="AO475" s="11">
        <v>3.6456377</v>
      </c>
      <c r="AP475" s="11">
        <v>3.6542908999999999</v>
      </c>
      <c r="AQ475" s="11">
        <v>3.6633890999999998</v>
      </c>
      <c r="AR475" s="11">
        <v>3.6729235</v>
      </c>
      <c r="AS475" s="11">
        <v>3.6828851999999999</v>
      </c>
      <c r="AT475" s="11">
        <v>3.6932648000000001</v>
      </c>
      <c r="AU475" s="11">
        <v>3.7040533999999998</v>
      </c>
      <c r="AV475" s="11">
        <v>3.7152422000000001</v>
      </c>
      <c r="AW475" s="11">
        <v>3.7268219</v>
      </c>
      <c r="AX475" s="11">
        <v>3.7387834999999998</v>
      </c>
      <c r="AY475" s="11">
        <v>3.7511180999999998</v>
      </c>
      <c r="AZ475" s="11">
        <v>3.7638164999999999</v>
      </c>
      <c r="BA475" s="11">
        <v>3.7768676000000001</v>
      </c>
      <c r="BB475" s="11">
        <v>3.7902507999999999</v>
      </c>
      <c r="BC475" s="11">
        <v>3.8039423999999999</v>
      </c>
      <c r="BD475" s="11">
        <v>3.8179194000000001</v>
      </c>
      <c r="BE475" s="11">
        <v>3.8321586000000001</v>
      </c>
      <c r="BF475" s="11">
        <v>3.8466361999999998</v>
      </c>
      <c r="BG475" s="11">
        <v>3.8613292000000001</v>
      </c>
      <c r="BH475" s="11">
        <v>3.8762143</v>
      </c>
      <c r="BI475" s="11">
        <v>3.8912678999999999</v>
      </c>
      <c r="BJ475" s="11">
        <v>3.9064668</v>
      </c>
      <c r="BK475" s="11">
        <v>3.9217879</v>
      </c>
      <c r="BL475" s="11">
        <v>3.9372075</v>
      </c>
      <c r="BM475" s="11">
        <v>4.0309699999999999</v>
      </c>
      <c r="BN475" s="11">
        <v>4.1253121999999998</v>
      </c>
    </row>
    <row r="476" spans="1:66" x14ac:dyDescent="0.25">
      <c r="A476" s="5">
        <f t="shared" si="7"/>
        <v>45946</v>
      </c>
      <c r="B476" t="s">
        <v>1299</v>
      </c>
      <c r="C476" s="3">
        <v>4</v>
      </c>
      <c r="D476" s="3">
        <v>3.9676</v>
      </c>
      <c r="E476" s="11">
        <v>3.9457559</v>
      </c>
      <c r="F476" s="11">
        <v>3.8950168999999999</v>
      </c>
      <c r="G476" s="11">
        <v>3.8314493999999999</v>
      </c>
      <c r="H476" s="11">
        <v>3.7604305</v>
      </c>
      <c r="I476" s="11">
        <v>3.6904672999999999</v>
      </c>
      <c r="J476" s="11">
        <v>3.6281319999999999</v>
      </c>
      <c r="K476" s="11">
        <v>3.5767058999999999</v>
      </c>
      <c r="L476" s="11">
        <v>3.5369524000000001</v>
      </c>
      <c r="M476" s="11">
        <v>3.5079145999999999</v>
      </c>
      <c r="N476" s="11">
        <v>3.4879764</v>
      </c>
      <c r="O476" s="11">
        <v>3.4752857000000001</v>
      </c>
      <c r="P476" s="11">
        <v>3.4679848</v>
      </c>
      <c r="Q476" s="11">
        <v>3.4634706</v>
      </c>
      <c r="R476" s="11">
        <v>3.4608729</v>
      </c>
      <c r="S476" s="11">
        <v>3.4598445</v>
      </c>
      <c r="T476" s="11">
        <v>3.4600380999999998</v>
      </c>
      <c r="U476" s="11">
        <v>3.4611063999999998</v>
      </c>
      <c r="V476" s="11">
        <v>3.4627021999999998</v>
      </c>
      <c r="W476" s="11">
        <v>3.4645516999999999</v>
      </c>
      <c r="X476" s="11">
        <v>3.4666611000000001</v>
      </c>
      <c r="Y476" s="11">
        <v>3.4691033</v>
      </c>
      <c r="Z476" s="11">
        <v>3.4719509999999998</v>
      </c>
      <c r="AA476" s="11">
        <v>3.4752771999999998</v>
      </c>
      <c r="AB476" s="11">
        <v>3.4791546000000002</v>
      </c>
      <c r="AC476" s="11">
        <v>3.4836433000000002</v>
      </c>
      <c r="AD476" s="11">
        <v>3.4887407000000001</v>
      </c>
      <c r="AE476" s="11">
        <v>3.4944253000000001</v>
      </c>
      <c r="AF476" s="11">
        <v>3.5006756000000001</v>
      </c>
      <c r="AG476" s="11">
        <v>3.5074702000000002</v>
      </c>
      <c r="AH476" s="11">
        <v>3.5147873999999999</v>
      </c>
      <c r="AI476" s="11">
        <v>3.5226057000000002</v>
      </c>
      <c r="AJ476" s="11">
        <v>3.5309037000000001</v>
      </c>
      <c r="AK476" s="11">
        <v>3.5396597999999999</v>
      </c>
      <c r="AL476" s="11">
        <v>3.5488525000000002</v>
      </c>
      <c r="AM476" s="11">
        <v>3.5584603000000001</v>
      </c>
      <c r="AN476" s="11">
        <v>3.5684616</v>
      </c>
      <c r="AO476" s="11">
        <v>3.5788354999999998</v>
      </c>
      <c r="AP476" s="11">
        <v>3.5895638999999999</v>
      </c>
      <c r="AQ476" s="11">
        <v>3.6006290000000001</v>
      </c>
      <c r="AR476" s="11">
        <v>3.6120135000000002</v>
      </c>
      <c r="AS476" s="11">
        <v>3.6236999000000001</v>
      </c>
      <c r="AT476" s="11">
        <v>3.6356703000000001</v>
      </c>
      <c r="AU476" s="11">
        <v>3.6479075999999999</v>
      </c>
      <c r="AV476" s="11">
        <v>3.6603941</v>
      </c>
      <c r="AW476" s="11">
        <v>3.6731121999999998</v>
      </c>
      <c r="AX476" s="11">
        <v>3.6860444000000001</v>
      </c>
      <c r="AY476" s="11">
        <v>3.6991733999999998</v>
      </c>
      <c r="AZ476" s="11">
        <v>3.7124812999999999</v>
      </c>
      <c r="BA476" s="11">
        <v>3.7259522</v>
      </c>
      <c r="BB476" s="11">
        <v>3.7395757999999999</v>
      </c>
      <c r="BC476" s="11">
        <v>3.7533433999999999</v>
      </c>
      <c r="BD476" s="11">
        <v>3.7672463999999999</v>
      </c>
      <c r="BE476" s="11">
        <v>3.7812765000000002</v>
      </c>
      <c r="BF476" s="11">
        <v>3.7954246999999999</v>
      </c>
      <c r="BG476" s="11">
        <v>3.8096825999999999</v>
      </c>
      <c r="BH476" s="11">
        <v>3.8240417999999998</v>
      </c>
      <c r="BI476" s="11">
        <v>3.8384933000000001</v>
      </c>
      <c r="BJ476" s="11">
        <v>3.8530286999999999</v>
      </c>
      <c r="BK476" s="11">
        <v>3.8676396</v>
      </c>
      <c r="BL476" s="11">
        <v>3.8823170999999999</v>
      </c>
      <c r="BM476" s="11">
        <v>3.9714176999999999</v>
      </c>
      <c r="BN476" s="11">
        <v>4.0614553000000004</v>
      </c>
    </row>
    <row r="477" spans="1:66" x14ac:dyDescent="0.25">
      <c r="A477" s="5">
        <f t="shared" si="7"/>
        <v>45947</v>
      </c>
      <c r="B477" t="s">
        <v>1300</v>
      </c>
      <c r="C477" s="3">
        <v>4</v>
      </c>
      <c r="D477" s="3">
        <v>3.9681999999999999</v>
      </c>
      <c r="E477" s="11">
        <v>3.9482276999999999</v>
      </c>
      <c r="F477" s="11">
        <v>3.9017781999999999</v>
      </c>
      <c r="G477" s="11">
        <v>3.8414294</v>
      </c>
      <c r="H477" s="11">
        <v>3.7737571999999999</v>
      </c>
      <c r="I477" s="11">
        <v>3.7072101000000002</v>
      </c>
      <c r="J477" s="11">
        <v>3.6478885999999999</v>
      </c>
      <c r="K477" s="11">
        <v>3.5989626000000001</v>
      </c>
      <c r="L477" s="11">
        <v>3.5611695000000001</v>
      </c>
      <c r="M477" s="11">
        <v>3.5335668</v>
      </c>
      <c r="N477" s="11">
        <v>3.5145168</v>
      </c>
      <c r="O477" s="11">
        <v>3.5022319</v>
      </c>
      <c r="P477" s="11">
        <v>3.4947816</v>
      </c>
      <c r="Q477" s="11">
        <v>3.4893546999999998</v>
      </c>
      <c r="R477" s="11">
        <v>3.4851253999999998</v>
      </c>
      <c r="S477" s="11">
        <v>3.4819848000000002</v>
      </c>
      <c r="T477" s="11">
        <v>3.4798236999999999</v>
      </c>
      <c r="U477" s="11">
        <v>3.4785332000000002</v>
      </c>
      <c r="V477" s="11">
        <v>3.4780044999999999</v>
      </c>
      <c r="W477" s="11">
        <v>3.4781526</v>
      </c>
      <c r="X477" s="11">
        <v>3.4790049999999999</v>
      </c>
      <c r="Y477" s="11">
        <v>3.4806216000000001</v>
      </c>
      <c r="Z477" s="11">
        <v>3.4830622999999998</v>
      </c>
      <c r="AA477" s="11">
        <v>3.4863870000000001</v>
      </c>
      <c r="AB477" s="11">
        <v>3.4906557</v>
      </c>
      <c r="AC477" s="11">
        <v>3.4959090000000002</v>
      </c>
      <c r="AD477" s="11">
        <v>3.5021024999999999</v>
      </c>
      <c r="AE477" s="11">
        <v>3.5091682999999998</v>
      </c>
      <c r="AF477" s="11">
        <v>3.5170384000000001</v>
      </c>
      <c r="AG477" s="11">
        <v>3.5256451000000002</v>
      </c>
      <c r="AH477" s="11">
        <v>3.5349203999999999</v>
      </c>
      <c r="AI477" s="11">
        <v>3.5447964000000001</v>
      </c>
      <c r="AJ477" s="11">
        <v>3.5552052999999999</v>
      </c>
      <c r="AK477" s="11">
        <v>3.5660790000000002</v>
      </c>
      <c r="AL477" s="11">
        <v>3.5773497999999999</v>
      </c>
      <c r="AM477" s="11">
        <v>3.5889498999999998</v>
      </c>
      <c r="AN477" s="11">
        <v>3.6008111</v>
      </c>
      <c r="AO477" s="11">
        <v>3.6128746999999999</v>
      </c>
      <c r="AP477" s="11">
        <v>3.6251221</v>
      </c>
      <c r="AQ477" s="11">
        <v>3.6375449</v>
      </c>
      <c r="AR477" s="11">
        <v>3.6501355000000002</v>
      </c>
      <c r="AS477" s="11">
        <v>3.6628861000000001</v>
      </c>
      <c r="AT477" s="11">
        <v>3.6757886000000002</v>
      </c>
      <c r="AU477" s="11">
        <v>3.6888353</v>
      </c>
      <c r="AV477" s="11">
        <v>3.7020184</v>
      </c>
      <c r="AW477" s="11">
        <v>3.7153296999999998</v>
      </c>
      <c r="AX477" s="11">
        <v>3.7287615999999999</v>
      </c>
      <c r="AY477" s="11">
        <v>3.7423063000000001</v>
      </c>
      <c r="AZ477" s="11">
        <v>3.7559554999999998</v>
      </c>
      <c r="BA477" s="11">
        <v>3.7697026999999999</v>
      </c>
      <c r="BB477" s="11">
        <v>3.7835451999999998</v>
      </c>
      <c r="BC477" s="11">
        <v>3.7974814000000001</v>
      </c>
      <c r="BD477" s="11">
        <v>3.8115100000000002</v>
      </c>
      <c r="BE477" s="11">
        <v>3.8256296999999999</v>
      </c>
      <c r="BF477" s="11">
        <v>3.8398386000000002</v>
      </c>
      <c r="BG477" s="11">
        <v>3.8541357000000001</v>
      </c>
      <c r="BH477" s="11">
        <v>3.8685195000000001</v>
      </c>
      <c r="BI477" s="11">
        <v>3.8829883999999999</v>
      </c>
      <c r="BJ477" s="11">
        <v>3.8975409000000001</v>
      </c>
      <c r="BK477" s="11">
        <v>3.9121760000000001</v>
      </c>
      <c r="BL477" s="11">
        <v>3.9268917999999999</v>
      </c>
      <c r="BM477" s="11">
        <v>4.0166347</v>
      </c>
      <c r="BN477" s="11">
        <v>4.1078979000000002</v>
      </c>
    </row>
    <row r="478" spans="1:66" x14ac:dyDescent="0.25">
      <c r="A478" s="5">
        <f t="shared" si="7"/>
        <v>45950</v>
      </c>
      <c r="B478" t="s">
        <v>1301</v>
      </c>
      <c r="C478" s="3">
        <v>4</v>
      </c>
      <c r="D478" s="3">
        <v>3.9681999999999999</v>
      </c>
      <c r="E478" s="11">
        <v>3.9385678999999998</v>
      </c>
      <c r="F478" s="11">
        <v>3.8925654000000001</v>
      </c>
      <c r="G478" s="11">
        <v>3.8317459</v>
      </c>
      <c r="H478" s="11">
        <v>3.7629689000000002</v>
      </c>
      <c r="I478" s="11">
        <v>3.6953497999999998</v>
      </c>
      <c r="J478" s="11">
        <v>3.6348473000000001</v>
      </c>
      <c r="K478" s="11">
        <v>3.5846344000000001</v>
      </c>
      <c r="L478" s="11">
        <v>3.5454368999999999</v>
      </c>
      <c r="M478" s="11">
        <v>3.5166712000000002</v>
      </c>
      <c r="N478" s="11">
        <v>3.4967090999999999</v>
      </c>
      <c r="O478" s="11">
        <v>3.4840694999999999</v>
      </c>
      <c r="P478" s="11">
        <v>3.4769535</v>
      </c>
      <c r="Q478" s="11">
        <v>3.4729763999999999</v>
      </c>
      <c r="R478" s="11">
        <v>3.4712893999999999</v>
      </c>
      <c r="S478" s="11">
        <v>3.4714977999999999</v>
      </c>
      <c r="T478" s="11">
        <v>3.4732075</v>
      </c>
      <c r="U478" s="11">
        <v>3.4760238000000001</v>
      </c>
      <c r="V478" s="11">
        <v>3.4795524000000002</v>
      </c>
      <c r="W478" s="11">
        <v>3.4834684</v>
      </c>
      <c r="X478" s="11">
        <v>3.4877117000000002</v>
      </c>
      <c r="Y478" s="11">
        <v>3.4922848000000002</v>
      </c>
      <c r="Z478" s="11">
        <v>3.4971907</v>
      </c>
      <c r="AA478" s="11">
        <v>3.5024321</v>
      </c>
      <c r="AB478" s="11">
        <v>3.5080117</v>
      </c>
      <c r="AC478" s="11">
        <v>3.5139300000000002</v>
      </c>
      <c r="AD478" s="11">
        <v>3.5201775999999998</v>
      </c>
      <c r="AE478" s="11">
        <v>3.5267428000000001</v>
      </c>
      <c r="AF478" s="11">
        <v>3.533614</v>
      </c>
      <c r="AG478" s="11">
        <v>3.5407795000000002</v>
      </c>
      <c r="AH478" s="11">
        <v>3.5482274999999999</v>
      </c>
      <c r="AI478" s="11">
        <v>3.5559463999999998</v>
      </c>
      <c r="AJ478" s="11">
        <v>3.5639246</v>
      </c>
      <c r="AK478" s="11">
        <v>3.5721501999999998</v>
      </c>
      <c r="AL478" s="11">
        <v>3.5806116000000001</v>
      </c>
      <c r="AM478" s="11">
        <v>3.5892973000000001</v>
      </c>
      <c r="AN478" s="11">
        <v>3.5981952000000001</v>
      </c>
      <c r="AO478" s="11">
        <v>3.6072962999999998</v>
      </c>
      <c r="AP478" s="11">
        <v>3.6166022</v>
      </c>
      <c r="AQ478" s="11">
        <v>3.6261171000000001</v>
      </c>
      <c r="AR478" s="11">
        <v>3.6358454999999998</v>
      </c>
      <c r="AS478" s="11">
        <v>3.6457920000000001</v>
      </c>
      <c r="AT478" s="11">
        <v>3.6559609000000002</v>
      </c>
      <c r="AU478" s="11">
        <v>3.6663565</v>
      </c>
      <c r="AV478" s="11">
        <v>3.6769837000000001</v>
      </c>
      <c r="AW478" s="11">
        <v>3.6878464000000002</v>
      </c>
      <c r="AX478" s="11">
        <v>3.6989494000000001</v>
      </c>
      <c r="AY478" s="11">
        <v>3.7102971</v>
      </c>
      <c r="AZ478" s="11">
        <v>3.7218938000000001</v>
      </c>
      <c r="BA478" s="11">
        <v>3.733743</v>
      </c>
      <c r="BB478" s="11">
        <v>3.7458426</v>
      </c>
      <c r="BC478" s="11">
        <v>3.7581882000000002</v>
      </c>
      <c r="BD478" s="11">
        <v>3.7707757000000002</v>
      </c>
      <c r="BE478" s="11">
        <v>3.7836013999999998</v>
      </c>
      <c r="BF478" s="11">
        <v>3.7966606000000001</v>
      </c>
      <c r="BG478" s="11">
        <v>3.8099495000000001</v>
      </c>
      <c r="BH478" s="11">
        <v>3.823464</v>
      </c>
      <c r="BI478" s="11">
        <v>3.8371998</v>
      </c>
      <c r="BJ478" s="11">
        <v>3.8511529000000002</v>
      </c>
      <c r="BK478" s="11">
        <v>3.8653192999999999</v>
      </c>
      <c r="BL478" s="11">
        <v>3.8796946000000001</v>
      </c>
      <c r="BM478" s="11">
        <v>3.9698186</v>
      </c>
      <c r="BN478" s="11">
        <v>4.0646699000000002</v>
      </c>
    </row>
    <row r="479" spans="1:66" x14ac:dyDescent="0.25">
      <c r="A479" s="5">
        <f t="shared" si="7"/>
        <v>45951</v>
      </c>
      <c r="B479" t="s">
        <v>1302</v>
      </c>
      <c r="C479" s="3">
        <v>4</v>
      </c>
      <c r="D479" s="3">
        <v>3.9687999999999999</v>
      </c>
      <c r="E479" s="11">
        <v>3.9416981999999998</v>
      </c>
      <c r="F479" s="11">
        <v>3.8950366000000001</v>
      </c>
      <c r="G479" s="11">
        <v>3.8340290000000001</v>
      </c>
      <c r="H479" s="11">
        <v>3.7670192</v>
      </c>
      <c r="I479" s="11">
        <v>3.7027557999999998</v>
      </c>
      <c r="J479" s="11">
        <v>3.6455278999999998</v>
      </c>
      <c r="K479" s="11">
        <v>3.5976994000000002</v>
      </c>
      <c r="L479" s="11">
        <v>3.5597845000000001</v>
      </c>
      <c r="M479" s="11">
        <v>3.5313769000000002</v>
      </c>
      <c r="N479" s="11">
        <v>3.5112570000000001</v>
      </c>
      <c r="O479" s="11">
        <v>3.4981574000000002</v>
      </c>
      <c r="P479" s="11">
        <v>3.4904766</v>
      </c>
      <c r="Q479" s="11">
        <v>3.4858948999999999</v>
      </c>
      <c r="R479" s="11">
        <v>3.4835688</v>
      </c>
      <c r="S479" s="11">
        <v>3.4830972999999998</v>
      </c>
      <c r="T479" s="11">
        <v>3.4840797000000001</v>
      </c>
      <c r="U479" s="11">
        <v>3.4861152999999998</v>
      </c>
      <c r="V479" s="11">
        <v>3.4888031000000002</v>
      </c>
      <c r="W479" s="11">
        <v>3.4918106</v>
      </c>
      <c r="X479" s="11">
        <v>3.4950648000000002</v>
      </c>
      <c r="Y479" s="11">
        <v>3.4985545999999998</v>
      </c>
      <c r="Z479" s="11">
        <v>3.5022688</v>
      </c>
      <c r="AA479" s="11">
        <v>3.5061962000000002</v>
      </c>
      <c r="AB479" s="11">
        <v>3.5103257999999999</v>
      </c>
      <c r="AC479" s="11">
        <v>3.5146499000000002</v>
      </c>
      <c r="AD479" s="11">
        <v>3.5191758000000002</v>
      </c>
      <c r="AE479" s="11">
        <v>3.5239142000000001</v>
      </c>
      <c r="AF479" s="11">
        <v>3.5288757999999998</v>
      </c>
      <c r="AG479" s="11">
        <v>3.5340715999999999</v>
      </c>
      <c r="AH479" s="11">
        <v>3.5395121</v>
      </c>
      <c r="AI479" s="11">
        <v>3.5452081999999998</v>
      </c>
      <c r="AJ479" s="11">
        <v>3.5511708</v>
      </c>
      <c r="AK479" s="11">
        <v>3.5574105</v>
      </c>
      <c r="AL479" s="11">
        <v>3.5639381000000001</v>
      </c>
      <c r="AM479" s="11">
        <v>3.5707645000000001</v>
      </c>
      <c r="AN479" s="11">
        <v>3.5779003</v>
      </c>
      <c r="AO479" s="11">
        <v>3.5853552</v>
      </c>
      <c r="AP479" s="11">
        <v>3.5931332</v>
      </c>
      <c r="AQ479" s="11">
        <v>3.6012355999999999</v>
      </c>
      <c r="AR479" s="11">
        <v>3.6096644000000002</v>
      </c>
      <c r="AS479" s="11">
        <v>3.6184211999999998</v>
      </c>
      <c r="AT479" s="11">
        <v>3.6275076999999998</v>
      </c>
      <c r="AU479" s="11">
        <v>3.6369256000000001</v>
      </c>
      <c r="AV479" s="11">
        <v>3.6466767999999998</v>
      </c>
      <c r="AW479" s="11">
        <v>3.6567626999999998</v>
      </c>
      <c r="AX479" s="11">
        <v>3.6671852</v>
      </c>
      <c r="AY479" s="11">
        <v>3.6779461000000002</v>
      </c>
      <c r="AZ479" s="11">
        <v>3.6890467999999998</v>
      </c>
      <c r="BA479" s="11">
        <v>3.7004872999999998</v>
      </c>
      <c r="BB479" s="11">
        <v>3.7122576999999999</v>
      </c>
      <c r="BC479" s="11">
        <v>3.7243445999999998</v>
      </c>
      <c r="BD479" s="11">
        <v>3.7367352999999999</v>
      </c>
      <c r="BE479" s="11">
        <v>3.7494170000000002</v>
      </c>
      <c r="BF479" s="11">
        <v>3.7623764</v>
      </c>
      <c r="BG479" s="11">
        <v>3.7756006000000002</v>
      </c>
      <c r="BH479" s="11">
        <v>3.7890769</v>
      </c>
      <c r="BI479" s="11">
        <v>3.8027921</v>
      </c>
      <c r="BJ479" s="11">
        <v>3.8167331999999998</v>
      </c>
      <c r="BK479" s="11">
        <v>3.8308873999999999</v>
      </c>
      <c r="BL479" s="11">
        <v>3.8452416</v>
      </c>
      <c r="BM479" s="11">
        <v>3.9348220999999999</v>
      </c>
      <c r="BN479" s="11">
        <v>4.0282169000000003</v>
      </c>
    </row>
    <row r="480" spans="1:66" x14ac:dyDescent="0.25">
      <c r="A480" s="5">
        <f t="shared" si="7"/>
        <v>45952</v>
      </c>
      <c r="B480" t="s">
        <v>1303</v>
      </c>
      <c r="C480" s="3">
        <v>4</v>
      </c>
      <c r="D480" s="3">
        <v>3.9687000000000001</v>
      </c>
      <c r="E480" s="11">
        <v>3.8817111</v>
      </c>
      <c r="F480" s="11">
        <v>3.8250820999999999</v>
      </c>
      <c r="G480" s="11">
        <v>3.7534374000000001</v>
      </c>
      <c r="H480" s="11">
        <v>3.6766968000000002</v>
      </c>
      <c r="I480" s="11">
        <v>3.6042041999999999</v>
      </c>
      <c r="J480" s="11">
        <v>3.5406751000000001</v>
      </c>
      <c r="K480" s="11">
        <v>3.4885088999999998</v>
      </c>
      <c r="L480" s="11">
        <v>3.4480415999999998</v>
      </c>
      <c r="M480" s="11">
        <v>3.4183587000000002</v>
      </c>
      <c r="N480" s="11">
        <v>3.3980611999999999</v>
      </c>
      <c r="O480" s="11">
        <v>3.3854397000000001</v>
      </c>
      <c r="P480" s="11">
        <v>3.3789294999999999</v>
      </c>
      <c r="Q480" s="11">
        <v>3.3760946000000001</v>
      </c>
      <c r="R480" s="11">
        <v>3.3759706</v>
      </c>
      <c r="S480" s="11">
        <v>3.3780600000000001</v>
      </c>
      <c r="T480" s="11">
        <v>3.3818647999999998</v>
      </c>
      <c r="U480" s="11">
        <v>3.3868876000000001</v>
      </c>
      <c r="V480" s="11">
        <v>3.3926303999999998</v>
      </c>
      <c r="W480" s="11">
        <v>3.3986806000000001</v>
      </c>
      <c r="X480" s="11">
        <v>3.4049483999999999</v>
      </c>
      <c r="Y480" s="11">
        <v>3.4114209999999998</v>
      </c>
      <c r="Z480" s="11">
        <v>3.4180855999999999</v>
      </c>
      <c r="AA480" s="11">
        <v>3.4249295000000002</v>
      </c>
      <c r="AB480" s="11">
        <v>3.4319397999999999</v>
      </c>
      <c r="AC480" s="11">
        <v>3.4391077000000001</v>
      </c>
      <c r="AD480" s="11">
        <v>3.4464405</v>
      </c>
      <c r="AE480" s="11">
        <v>3.4539493000000001</v>
      </c>
      <c r="AF480" s="11">
        <v>3.4616452</v>
      </c>
      <c r="AG480" s="11">
        <v>3.4695395000000002</v>
      </c>
      <c r="AH480" s="11">
        <v>3.4776433</v>
      </c>
      <c r="AI480" s="11">
        <v>3.4859678000000001</v>
      </c>
      <c r="AJ480" s="11">
        <v>3.4945243000000001</v>
      </c>
      <c r="AK480" s="11">
        <v>3.5033238</v>
      </c>
      <c r="AL480" s="11">
        <v>3.5123774999999999</v>
      </c>
      <c r="AM480" s="11">
        <v>3.5216968</v>
      </c>
      <c r="AN480" s="11">
        <v>3.5312925000000002</v>
      </c>
      <c r="AO480" s="11">
        <v>3.5411738000000001</v>
      </c>
      <c r="AP480" s="11">
        <v>3.5513385999999998</v>
      </c>
      <c r="AQ480" s="11">
        <v>3.5617809999999999</v>
      </c>
      <c r="AR480" s="11">
        <v>3.5724957000000002</v>
      </c>
      <c r="AS480" s="11">
        <v>3.5834771999999999</v>
      </c>
      <c r="AT480" s="11">
        <v>3.5947197000000002</v>
      </c>
      <c r="AU480" s="11">
        <v>3.6062178</v>
      </c>
      <c r="AV480" s="11">
        <v>3.6179662000000001</v>
      </c>
      <c r="AW480" s="11">
        <v>3.6299589000000001</v>
      </c>
      <c r="AX480" s="11">
        <v>3.6421907</v>
      </c>
      <c r="AY480" s="11">
        <v>3.6546560000000001</v>
      </c>
      <c r="AZ480" s="11">
        <v>3.6673490000000002</v>
      </c>
      <c r="BA480" s="11">
        <v>3.6802636999999998</v>
      </c>
      <c r="BB480" s="11">
        <v>3.6933908</v>
      </c>
      <c r="BC480" s="11">
        <v>3.7067199</v>
      </c>
      <c r="BD480" s="11">
        <v>3.7202408</v>
      </c>
      <c r="BE480" s="11">
        <v>3.7339435999999999</v>
      </c>
      <c r="BF480" s="11">
        <v>3.7478178</v>
      </c>
      <c r="BG480" s="11">
        <v>3.7618532</v>
      </c>
      <c r="BH480" s="11">
        <v>3.7760397999999999</v>
      </c>
      <c r="BI480" s="11">
        <v>3.7903671999999999</v>
      </c>
      <c r="BJ480" s="11">
        <v>3.8048251999999998</v>
      </c>
      <c r="BK480" s="11">
        <v>3.8194039000000002</v>
      </c>
      <c r="BL480" s="11">
        <v>3.8340926999999998</v>
      </c>
      <c r="BM480" s="11">
        <v>3.9240412999999998</v>
      </c>
      <c r="BN480" s="11">
        <v>4.0158205000000002</v>
      </c>
    </row>
    <row r="481" spans="1:66" x14ac:dyDescent="0.25">
      <c r="A481" s="5">
        <f t="shared" si="7"/>
        <v>45953</v>
      </c>
      <c r="B481" t="s">
        <v>1304</v>
      </c>
      <c r="C481" s="3">
        <v>4</v>
      </c>
      <c r="D481" s="3">
        <v>3.9691000000000001</v>
      </c>
      <c r="E481" s="11">
        <v>3.8824816000000002</v>
      </c>
      <c r="F481" s="11">
        <v>3.8278683999999998</v>
      </c>
      <c r="G481" s="11">
        <v>3.7551766999999998</v>
      </c>
      <c r="H481" s="11">
        <v>3.6755646</v>
      </c>
      <c r="I481" s="11">
        <v>3.5999074000000002</v>
      </c>
      <c r="J481" s="11">
        <v>3.5340492000000001</v>
      </c>
      <c r="K481" s="11">
        <v>3.4807860000000002</v>
      </c>
      <c r="L481" s="11">
        <v>3.4406188000000002</v>
      </c>
      <c r="M481" s="11">
        <v>3.4123727000000001</v>
      </c>
      <c r="N481" s="11">
        <v>3.3943004999999999</v>
      </c>
      <c r="O481" s="11">
        <v>3.3844322</v>
      </c>
      <c r="P481" s="11">
        <v>3.3807098</v>
      </c>
      <c r="Q481" s="11">
        <v>3.3802096000000001</v>
      </c>
      <c r="R481" s="11">
        <v>3.3819021999999999</v>
      </c>
      <c r="S481" s="11">
        <v>3.3853314999999999</v>
      </c>
      <c r="T481" s="11">
        <v>3.3900415000000002</v>
      </c>
      <c r="U481" s="11">
        <v>3.3955763000000001</v>
      </c>
      <c r="V481" s="11">
        <v>3.4014796999999999</v>
      </c>
      <c r="W481" s="11">
        <v>3.4073891000000001</v>
      </c>
      <c r="X481" s="11">
        <v>3.4132978</v>
      </c>
      <c r="Y481" s="11">
        <v>3.4192833</v>
      </c>
      <c r="Z481" s="11">
        <v>3.4254234000000001</v>
      </c>
      <c r="AA481" s="11">
        <v>3.4317959</v>
      </c>
      <c r="AB481" s="11">
        <v>3.4384785</v>
      </c>
      <c r="AC481" s="11">
        <v>3.4455366000000001</v>
      </c>
      <c r="AD481" s="11">
        <v>3.4529760999999999</v>
      </c>
      <c r="AE481" s="11">
        <v>3.4607842</v>
      </c>
      <c r="AF481" s="11">
        <v>3.4689483999999999</v>
      </c>
      <c r="AG481" s="11">
        <v>3.4774563999999999</v>
      </c>
      <c r="AH481" s="11">
        <v>3.4862953999999999</v>
      </c>
      <c r="AI481" s="11">
        <v>3.4954529999999999</v>
      </c>
      <c r="AJ481" s="11">
        <v>3.5049166999999999</v>
      </c>
      <c r="AK481" s="11">
        <v>3.5146739</v>
      </c>
      <c r="AL481" s="11">
        <v>3.5247120000000001</v>
      </c>
      <c r="AM481" s="11">
        <v>3.5350187000000002</v>
      </c>
      <c r="AN481" s="11">
        <v>3.5455812</v>
      </c>
      <c r="AO481" s="11">
        <v>3.5563875</v>
      </c>
      <c r="AP481" s="11">
        <v>3.5674275999999998</v>
      </c>
      <c r="AQ481" s="11">
        <v>3.5786915000000001</v>
      </c>
      <c r="AR481" s="11">
        <v>3.5901697000000001</v>
      </c>
      <c r="AS481" s="11">
        <v>3.6018528000000001</v>
      </c>
      <c r="AT481" s="11">
        <v>3.6137307999999999</v>
      </c>
      <c r="AU481" s="11">
        <v>3.6257940999999998</v>
      </c>
      <c r="AV481" s="11">
        <v>3.6380333</v>
      </c>
      <c r="AW481" s="11">
        <v>3.6504384000000001</v>
      </c>
      <c r="AX481" s="11">
        <v>3.6629999999999998</v>
      </c>
      <c r="AY481" s="11">
        <v>3.6757084</v>
      </c>
      <c r="AZ481" s="11">
        <v>3.6885538000000002</v>
      </c>
      <c r="BA481" s="11">
        <v>3.7015275000000001</v>
      </c>
      <c r="BB481" s="11">
        <v>3.7146241</v>
      </c>
      <c r="BC481" s="11">
        <v>3.7278386999999999</v>
      </c>
      <c r="BD481" s="11">
        <v>3.7411671000000002</v>
      </c>
      <c r="BE481" s="11">
        <v>3.7546046999999998</v>
      </c>
      <c r="BF481" s="11">
        <v>3.7681467999999998</v>
      </c>
      <c r="BG481" s="11">
        <v>3.7817891000000001</v>
      </c>
      <c r="BH481" s="11">
        <v>3.7955269999999999</v>
      </c>
      <c r="BI481" s="11">
        <v>3.8093558999999999</v>
      </c>
      <c r="BJ481" s="11">
        <v>3.8232712000000002</v>
      </c>
      <c r="BK481" s="11">
        <v>3.8372685999999998</v>
      </c>
      <c r="BL481" s="11">
        <v>3.8513434000000002</v>
      </c>
      <c r="BM481" s="11">
        <v>3.9371508999999998</v>
      </c>
      <c r="BN481" s="11">
        <v>4.0245224000000004</v>
      </c>
    </row>
    <row r="482" spans="1:66" x14ac:dyDescent="0.25">
      <c r="A482" s="5">
        <f t="shared" si="7"/>
        <v>45954</v>
      </c>
      <c r="B482" t="s">
        <v>1305</v>
      </c>
      <c r="C482" s="3">
        <v>4</v>
      </c>
      <c r="D482" s="3">
        <v>3.9691000000000001</v>
      </c>
      <c r="E482" s="11">
        <v>3.9073500000000001</v>
      </c>
      <c r="F482" s="11">
        <v>3.8451567999999998</v>
      </c>
      <c r="G482" s="11">
        <v>3.7668088000000002</v>
      </c>
      <c r="H482" s="11">
        <v>3.6846212</v>
      </c>
      <c r="I482" s="11">
        <v>3.6095229999999998</v>
      </c>
      <c r="J482" s="11">
        <v>3.5460036000000001</v>
      </c>
      <c r="K482" s="11">
        <v>3.4955390999999998</v>
      </c>
      <c r="L482" s="11">
        <v>3.4578688</v>
      </c>
      <c r="M482" s="11">
        <v>3.4313994999999999</v>
      </c>
      <c r="N482" s="11">
        <v>3.4142038000000001</v>
      </c>
      <c r="O482" s="11">
        <v>3.4043687999999999</v>
      </c>
      <c r="P482" s="11">
        <v>3.3998434</v>
      </c>
      <c r="Q482" s="11">
        <v>3.3977808999999999</v>
      </c>
      <c r="R482" s="11">
        <v>3.3972775999999998</v>
      </c>
      <c r="S482" s="11">
        <v>3.3981249</v>
      </c>
      <c r="T482" s="11">
        <v>3.4001144000000001</v>
      </c>
      <c r="U482" s="11">
        <v>3.4030374999999999</v>
      </c>
      <c r="V482" s="11">
        <v>3.4066858</v>
      </c>
      <c r="W482" s="11">
        <v>3.4108844</v>
      </c>
      <c r="X482" s="11">
        <v>3.4156152999999998</v>
      </c>
      <c r="Y482" s="11">
        <v>3.4209054999999999</v>
      </c>
      <c r="Z482" s="11">
        <v>3.4267821999999999</v>
      </c>
      <c r="AA482" s="11">
        <v>3.4332726</v>
      </c>
      <c r="AB482" s="11">
        <v>3.4404037999999999</v>
      </c>
      <c r="AC482" s="11">
        <v>3.4481915000000001</v>
      </c>
      <c r="AD482" s="11">
        <v>3.4566010999999999</v>
      </c>
      <c r="AE482" s="11">
        <v>3.4655838000000001</v>
      </c>
      <c r="AF482" s="11">
        <v>3.4750911000000002</v>
      </c>
      <c r="AG482" s="11">
        <v>3.4850745000000001</v>
      </c>
      <c r="AH482" s="11">
        <v>3.495485</v>
      </c>
      <c r="AI482" s="11">
        <v>3.5062742999999998</v>
      </c>
      <c r="AJ482" s="11">
        <v>3.5173937</v>
      </c>
      <c r="AK482" s="11">
        <v>3.5287944000000002</v>
      </c>
      <c r="AL482" s="11">
        <v>3.5404279000000001</v>
      </c>
      <c r="AM482" s="11">
        <v>3.5522456999999998</v>
      </c>
      <c r="AN482" s="11">
        <v>3.5641989000000001</v>
      </c>
      <c r="AO482" s="11">
        <v>3.5762461000000001</v>
      </c>
      <c r="AP482" s="11">
        <v>3.5883767999999998</v>
      </c>
      <c r="AQ482" s="11">
        <v>3.6005889</v>
      </c>
      <c r="AR482" s="11">
        <v>3.6128803999999999</v>
      </c>
      <c r="AS482" s="11">
        <v>3.6252496999999999</v>
      </c>
      <c r="AT482" s="11">
        <v>3.6376944</v>
      </c>
      <c r="AU482" s="11">
        <v>3.6502127999999998</v>
      </c>
      <c r="AV482" s="11">
        <v>3.6628029999999998</v>
      </c>
      <c r="AW482" s="11">
        <v>3.6754627000000002</v>
      </c>
      <c r="AX482" s="11">
        <v>3.6881903</v>
      </c>
      <c r="AY482" s="11">
        <v>3.7009837999999999</v>
      </c>
      <c r="AZ482" s="11">
        <v>3.7138409999999999</v>
      </c>
      <c r="BA482" s="11">
        <v>3.7267605000000001</v>
      </c>
      <c r="BB482" s="11">
        <v>3.7397429</v>
      </c>
      <c r="BC482" s="11">
        <v>3.7527887999999998</v>
      </c>
      <c r="BD482" s="11">
        <v>3.7658990999999999</v>
      </c>
      <c r="BE482" s="11">
        <v>3.7790751</v>
      </c>
      <c r="BF482" s="11">
        <v>3.7923171</v>
      </c>
      <c r="BG482" s="11">
        <v>3.8056263000000001</v>
      </c>
      <c r="BH482" s="11">
        <v>3.8190037999999999</v>
      </c>
      <c r="BI482" s="11">
        <v>3.8324501</v>
      </c>
      <c r="BJ482" s="11">
        <v>3.8459663000000002</v>
      </c>
      <c r="BK482" s="11">
        <v>3.8595533999999998</v>
      </c>
      <c r="BL482" s="11">
        <v>3.8732120000000001</v>
      </c>
      <c r="BM482" s="11">
        <v>3.9565641999999999</v>
      </c>
      <c r="BN482" s="11">
        <v>4.0417814999999999</v>
      </c>
    </row>
    <row r="483" spans="1:66" x14ac:dyDescent="0.25">
      <c r="A483" s="5">
        <f t="shared" si="7"/>
        <v>45957</v>
      </c>
      <c r="B483" t="s">
        <v>1306</v>
      </c>
      <c r="C483" s="3">
        <v>4</v>
      </c>
      <c r="D483" s="3">
        <v>3.9693000000000001</v>
      </c>
      <c r="E483" s="11">
        <v>3.8975616</v>
      </c>
      <c r="F483" s="11">
        <v>3.8387449999999999</v>
      </c>
      <c r="G483" s="11">
        <v>3.7661345000000002</v>
      </c>
      <c r="H483" s="11">
        <v>3.6888876000000002</v>
      </c>
      <c r="I483" s="11">
        <v>3.6170290999999999</v>
      </c>
      <c r="J483" s="11">
        <v>3.5550133000000002</v>
      </c>
      <c r="K483" s="11">
        <v>3.5048168</v>
      </c>
      <c r="L483" s="11">
        <v>3.4664947000000002</v>
      </c>
      <c r="M483" s="11">
        <v>3.4390974000000001</v>
      </c>
      <c r="N483" s="11">
        <v>3.4208614000000002</v>
      </c>
      <c r="O483" s="11">
        <v>3.4102624000000001</v>
      </c>
      <c r="P483" s="11">
        <v>3.4054766000000001</v>
      </c>
      <c r="Q483" s="11">
        <v>3.4041891</v>
      </c>
      <c r="R483" s="11">
        <v>3.4054912000000002</v>
      </c>
      <c r="S483" s="11">
        <v>3.4088861000000001</v>
      </c>
      <c r="T483" s="11">
        <v>3.4138768000000002</v>
      </c>
      <c r="U483" s="11">
        <v>3.4199665000000001</v>
      </c>
      <c r="V483" s="11">
        <v>3.4266583000000002</v>
      </c>
      <c r="W483" s="11">
        <v>3.4335396</v>
      </c>
      <c r="X483" s="11">
        <v>3.4405190000000001</v>
      </c>
      <c r="Y483" s="11">
        <v>3.447581</v>
      </c>
      <c r="Z483" s="11">
        <v>3.4547104000000002</v>
      </c>
      <c r="AA483" s="11">
        <v>3.4618921</v>
      </c>
      <c r="AB483" s="11">
        <v>3.4691106</v>
      </c>
      <c r="AC483" s="11">
        <v>3.4763552999999998</v>
      </c>
      <c r="AD483" s="11">
        <v>3.4836326</v>
      </c>
      <c r="AE483" s="11">
        <v>3.4909534999999998</v>
      </c>
      <c r="AF483" s="11">
        <v>3.4983289000000002</v>
      </c>
      <c r="AG483" s="11">
        <v>3.5057699000000002</v>
      </c>
      <c r="AH483" s="11">
        <v>3.5132872000000002</v>
      </c>
      <c r="AI483" s="11">
        <v>3.5208919000000001</v>
      </c>
      <c r="AJ483" s="11">
        <v>3.5285948999999999</v>
      </c>
      <c r="AK483" s="11">
        <v>3.5364072000000002</v>
      </c>
      <c r="AL483" s="11">
        <v>3.5443397000000001</v>
      </c>
      <c r="AM483" s="11">
        <v>3.5524034000000002</v>
      </c>
      <c r="AN483" s="11">
        <v>3.5606091000000002</v>
      </c>
      <c r="AO483" s="11">
        <v>3.5689674999999998</v>
      </c>
      <c r="AP483" s="11">
        <v>3.5774873</v>
      </c>
      <c r="AQ483" s="11">
        <v>3.5861765000000001</v>
      </c>
      <c r="AR483" s="11">
        <v>3.5950435999999999</v>
      </c>
      <c r="AS483" s="11">
        <v>3.6040968000000002</v>
      </c>
      <c r="AT483" s="11">
        <v>3.6133441999999998</v>
      </c>
      <c r="AU483" s="11">
        <v>3.6227939999999998</v>
      </c>
      <c r="AV483" s="11">
        <v>3.6324546999999998</v>
      </c>
      <c r="AW483" s="11">
        <v>3.6423342000000001</v>
      </c>
      <c r="AX483" s="11">
        <v>3.6524407999999999</v>
      </c>
      <c r="AY483" s="11">
        <v>3.6627828999999998</v>
      </c>
      <c r="AZ483" s="11">
        <v>3.6733685</v>
      </c>
      <c r="BA483" s="11">
        <v>3.6842041999999999</v>
      </c>
      <c r="BB483" s="11">
        <v>3.6952880000000001</v>
      </c>
      <c r="BC483" s="11">
        <v>3.7066143999999999</v>
      </c>
      <c r="BD483" s="11">
        <v>3.7181780999999998</v>
      </c>
      <c r="BE483" s="11">
        <v>3.7299742</v>
      </c>
      <c r="BF483" s="11">
        <v>3.7419970999999999</v>
      </c>
      <c r="BG483" s="11">
        <v>3.7542417000000001</v>
      </c>
      <c r="BH483" s="11">
        <v>3.7667028999999999</v>
      </c>
      <c r="BI483" s="11">
        <v>3.7793752</v>
      </c>
      <c r="BJ483" s="11">
        <v>3.7922533999999999</v>
      </c>
      <c r="BK483" s="11">
        <v>3.8053325</v>
      </c>
      <c r="BL483" s="11">
        <v>3.8186070000000001</v>
      </c>
      <c r="BM483" s="11">
        <v>3.9018717999999999</v>
      </c>
      <c r="BN483" s="11">
        <v>3.9896615999999998</v>
      </c>
    </row>
    <row r="484" spans="1:66" x14ac:dyDescent="0.25">
      <c r="A484" s="5">
        <f t="shared" si="7"/>
        <v>45958</v>
      </c>
      <c r="B484" t="s">
        <v>1307</v>
      </c>
      <c r="C484" s="3">
        <v>4</v>
      </c>
      <c r="D484" s="3">
        <v>3.9693999999999998</v>
      </c>
      <c r="E484" s="11">
        <v>3.8857908000000001</v>
      </c>
      <c r="F484" s="11">
        <v>3.8244338</v>
      </c>
      <c r="G484" s="11">
        <v>3.7493175000000001</v>
      </c>
      <c r="H484" s="11">
        <v>3.6688771</v>
      </c>
      <c r="I484" s="11">
        <v>3.5939432</v>
      </c>
      <c r="J484" s="11">
        <v>3.5292821000000001</v>
      </c>
      <c r="K484" s="11">
        <v>3.4768862</v>
      </c>
      <c r="L484" s="11">
        <v>3.436442</v>
      </c>
      <c r="M484" s="11">
        <v>3.4068980999999998</v>
      </c>
      <c r="N484" s="11">
        <v>3.3867181</v>
      </c>
      <c r="O484" s="11">
        <v>3.3745438999999999</v>
      </c>
      <c r="P484" s="11">
        <v>3.3686847000000002</v>
      </c>
      <c r="Q484" s="11">
        <v>3.3667296000000002</v>
      </c>
      <c r="R484" s="11">
        <v>3.3677003000000001</v>
      </c>
      <c r="S484" s="11">
        <v>3.3710491</v>
      </c>
      <c r="T484" s="11">
        <v>3.3762281999999999</v>
      </c>
      <c r="U484" s="11">
        <v>3.3826901</v>
      </c>
      <c r="V484" s="11">
        <v>3.3898868000000002</v>
      </c>
      <c r="W484" s="11">
        <v>3.3973610999999999</v>
      </c>
      <c r="X484" s="11">
        <v>3.4049988</v>
      </c>
      <c r="Y484" s="11">
        <v>3.4127673000000001</v>
      </c>
      <c r="Z484" s="11">
        <v>3.4206344</v>
      </c>
      <c r="AA484" s="11">
        <v>3.4285676</v>
      </c>
      <c r="AB484" s="11">
        <v>3.4365342999999999</v>
      </c>
      <c r="AC484" s="11">
        <v>3.4445104999999998</v>
      </c>
      <c r="AD484" s="11">
        <v>3.4525044999999999</v>
      </c>
      <c r="AE484" s="11">
        <v>3.4605328000000002</v>
      </c>
      <c r="AF484" s="11">
        <v>3.4686121000000001</v>
      </c>
      <c r="AG484" s="11">
        <v>3.4767589999999999</v>
      </c>
      <c r="AH484" s="11">
        <v>3.4849898000000001</v>
      </c>
      <c r="AI484" s="11">
        <v>3.4933212999999999</v>
      </c>
      <c r="AJ484" s="11">
        <v>3.5017700999999999</v>
      </c>
      <c r="AK484" s="11">
        <v>3.5103526</v>
      </c>
      <c r="AL484" s="11">
        <v>3.5190853999999998</v>
      </c>
      <c r="AM484" s="11">
        <v>3.5279853000000001</v>
      </c>
      <c r="AN484" s="11">
        <v>3.5370686</v>
      </c>
      <c r="AO484" s="11">
        <v>3.5463504000000001</v>
      </c>
      <c r="AP484" s="11">
        <v>3.5558374000000001</v>
      </c>
      <c r="AQ484" s="11">
        <v>3.5655332</v>
      </c>
      <c r="AR484" s="11">
        <v>3.5754416999999998</v>
      </c>
      <c r="AS484" s="11">
        <v>3.5855668999999999</v>
      </c>
      <c r="AT484" s="11">
        <v>3.5959123000000002</v>
      </c>
      <c r="AU484" s="11">
        <v>3.6064816999999998</v>
      </c>
      <c r="AV484" s="11">
        <v>3.6172792999999999</v>
      </c>
      <c r="AW484" s="11">
        <v>3.6283083999999999</v>
      </c>
      <c r="AX484" s="11">
        <v>3.6395729999999999</v>
      </c>
      <c r="AY484" s="11">
        <v>3.6510771000000002</v>
      </c>
      <c r="AZ484" s="11">
        <v>3.6628240999999999</v>
      </c>
      <c r="BA484" s="11">
        <v>3.6748162</v>
      </c>
      <c r="BB484" s="11">
        <v>3.6870468999999999</v>
      </c>
      <c r="BC484" s="11">
        <v>3.6995065</v>
      </c>
      <c r="BD484" s="11">
        <v>3.7121857999999999</v>
      </c>
      <c r="BE484" s="11">
        <v>3.7250755999999998</v>
      </c>
      <c r="BF484" s="11">
        <v>3.7381660999999999</v>
      </c>
      <c r="BG484" s="11">
        <v>3.7514482</v>
      </c>
      <c r="BH484" s="11">
        <v>3.7649127999999998</v>
      </c>
      <c r="BI484" s="11">
        <v>3.7785500000000001</v>
      </c>
      <c r="BJ484" s="11">
        <v>3.7923507000000001</v>
      </c>
      <c r="BK484" s="11">
        <v>3.8063056999999998</v>
      </c>
      <c r="BL484" s="11">
        <v>3.8204053</v>
      </c>
      <c r="BM484" s="11">
        <v>3.9074803999999999</v>
      </c>
      <c r="BN484" s="11">
        <v>3.9971727000000001</v>
      </c>
    </row>
    <row r="485" spans="1:66" x14ac:dyDescent="0.25">
      <c r="A485" s="5">
        <f t="shared" si="7"/>
        <v>45959</v>
      </c>
      <c r="B485" t="s">
        <v>1308</v>
      </c>
      <c r="C485" s="3">
        <v>4</v>
      </c>
      <c r="D485" s="3">
        <v>3.9693000000000001</v>
      </c>
      <c r="E485" s="11">
        <v>3.8977134000000002</v>
      </c>
      <c r="F485" s="11">
        <v>3.8305392</v>
      </c>
      <c r="G485" s="11">
        <v>3.7513027000000001</v>
      </c>
      <c r="H485" s="11">
        <v>3.6679529999999998</v>
      </c>
      <c r="I485" s="11">
        <v>3.5909073999999999</v>
      </c>
      <c r="J485" s="11">
        <v>3.5250354000000002</v>
      </c>
      <c r="K485" s="11">
        <v>3.4722982999999998</v>
      </c>
      <c r="L485" s="11">
        <v>3.4323375999999999</v>
      </c>
      <c r="M485" s="11">
        <v>3.4035416999999999</v>
      </c>
      <c r="N485" s="11">
        <v>3.3842688000000001</v>
      </c>
      <c r="O485" s="11">
        <v>3.3728166000000002</v>
      </c>
      <c r="P485" s="11">
        <v>3.3678143</v>
      </c>
      <c r="Q485" s="11">
        <v>3.3668328000000001</v>
      </c>
      <c r="R485" s="11">
        <v>3.3688370000000001</v>
      </c>
      <c r="S485" s="11">
        <v>3.3732571999999998</v>
      </c>
      <c r="T485" s="11">
        <v>3.3795236000000002</v>
      </c>
      <c r="U485" s="11">
        <v>3.3870665</v>
      </c>
      <c r="V485" s="11">
        <v>3.3953161000000001</v>
      </c>
      <c r="W485" s="11">
        <v>3.4037939000000001</v>
      </c>
      <c r="X485" s="11">
        <v>3.4123686000000002</v>
      </c>
      <c r="Y485" s="11">
        <v>3.4209912</v>
      </c>
      <c r="Z485" s="11">
        <v>3.4296131000000001</v>
      </c>
      <c r="AA485" s="11">
        <v>3.4381856000000002</v>
      </c>
      <c r="AB485" s="11">
        <v>3.4466597999999999</v>
      </c>
      <c r="AC485" s="11">
        <v>3.4550010000000002</v>
      </c>
      <c r="AD485" s="11">
        <v>3.4632315</v>
      </c>
      <c r="AE485" s="11">
        <v>3.4713870999999998</v>
      </c>
      <c r="AF485" s="11">
        <v>3.4795041000000002</v>
      </c>
      <c r="AG485" s="11">
        <v>3.4876187999999999</v>
      </c>
      <c r="AH485" s="11">
        <v>3.4957669999999998</v>
      </c>
      <c r="AI485" s="11">
        <v>3.5039848999999998</v>
      </c>
      <c r="AJ485" s="11">
        <v>3.5123088999999998</v>
      </c>
      <c r="AK485" s="11">
        <v>3.5207749000000002</v>
      </c>
      <c r="AL485" s="11">
        <v>3.5294189999999999</v>
      </c>
      <c r="AM485" s="11">
        <v>3.5382775999999998</v>
      </c>
      <c r="AN485" s="11">
        <v>3.5473865</v>
      </c>
      <c r="AO485" s="11">
        <v>3.5567763999999999</v>
      </c>
      <c r="AP485" s="11">
        <v>3.5664509999999998</v>
      </c>
      <c r="AQ485" s="11">
        <v>3.5764049999999998</v>
      </c>
      <c r="AR485" s="11">
        <v>3.5866338999999998</v>
      </c>
      <c r="AS485" s="11">
        <v>3.5971329000000001</v>
      </c>
      <c r="AT485" s="11">
        <v>3.6078969999999999</v>
      </c>
      <c r="AU485" s="11">
        <v>3.6189214999999999</v>
      </c>
      <c r="AV485" s="11">
        <v>3.6302015999999999</v>
      </c>
      <c r="AW485" s="11">
        <v>3.6417324</v>
      </c>
      <c r="AX485" s="11">
        <v>3.6535090000000001</v>
      </c>
      <c r="AY485" s="11">
        <v>3.6655269000000001</v>
      </c>
      <c r="AZ485" s="11">
        <v>3.6777809000000001</v>
      </c>
      <c r="BA485" s="11">
        <v>3.6902651</v>
      </c>
      <c r="BB485" s="11">
        <v>3.7029676999999999</v>
      </c>
      <c r="BC485" s="11">
        <v>3.715875</v>
      </c>
      <c r="BD485" s="11">
        <v>3.7289736000000002</v>
      </c>
      <c r="BE485" s="11">
        <v>3.7422502999999998</v>
      </c>
      <c r="BF485" s="11">
        <v>3.7556913000000001</v>
      </c>
      <c r="BG485" s="11">
        <v>3.7692833000000001</v>
      </c>
      <c r="BH485" s="11">
        <v>3.783013</v>
      </c>
      <c r="BI485" s="11">
        <v>3.7968666</v>
      </c>
      <c r="BJ485" s="11">
        <v>3.8108308000000002</v>
      </c>
      <c r="BK485" s="11">
        <v>3.8248924</v>
      </c>
      <c r="BL485" s="11">
        <v>3.8390374</v>
      </c>
      <c r="BM485" s="11">
        <v>3.9251545000000001</v>
      </c>
      <c r="BN485" s="11">
        <v>4.0123631</v>
      </c>
    </row>
    <row r="486" spans="1:66" x14ac:dyDescent="0.25">
      <c r="A486" s="5">
        <f t="shared" si="7"/>
        <v>45960</v>
      </c>
      <c r="B486" t="s">
        <v>1309</v>
      </c>
      <c r="C486" s="3">
        <v>4</v>
      </c>
      <c r="D486" s="3">
        <v>3.9693000000000001</v>
      </c>
      <c r="E486" s="11">
        <v>3.8973692999999998</v>
      </c>
      <c r="F486" s="11">
        <v>3.8332665000000001</v>
      </c>
      <c r="G486" s="11">
        <v>3.7576108000000001</v>
      </c>
      <c r="H486" s="11">
        <v>3.6781576999999999</v>
      </c>
      <c r="I486" s="11">
        <v>3.6045912000000002</v>
      </c>
      <c r="J486" s="11">
        <v>3.5413410000000001</v>
      </c>
      <c r="K486" s="11">
        <v>3.4901388</v>
      </c>
      <c r="L486" s="11">
        <v>3.4513804000000001</v>
      </c>
      <c r="M486" s="11">
        <v>3.4237801000000001</v>
      </c>
      <c r="N486" s="11">
        <v>3.4055404</v>
      </c>
      <c r="O486" s="11">
        <v>3.3946722999999999</v>
      </c>
      <c r="P486" s="11">
        <v>3.3893707000000002</v>
      </c>
      <c r="Q486" s="11">
        <v>3.3867588999999998</v>
      </c>
      <c r="R486" s="11">
        <v>3.3860204</v>
      </c>
      <c r="S486" s="11">
        <v>3.3869799</v>
      </c>
      <c r="T486" s="11">
        <v>3.3894617999999999</v>
      </c>
      <c r="U486" s="11">
        <v>3.3932907999999999</v>
      </c>
      <c r="V486" s="11">
        <v>3.3982912000000001</v>
      </c>
      <c r="W486" s="11">
        <v>3.4042962000000001</v>
      </c>
      <c r="X486" s="11">
        <v>3.4111715</v>
      </c>
      <c r="Y486" s="11">
        <v>3.4187903999999998</v>
      </c>
      <c r="Z486" s="11">
        <v>3.4270263999999999</v>
      </c>
      <c r="AA486" s="11">
        <v>3.4357530000000001</v>
      </c>
      <c r="AB486" s="11">
        <v>3.4448435000000002</v>
      </c>
      <c r="AC486" s="11">
        <v>3.4541857999999999</v>
      </c>
      <c r="AD486" s="11">
        <v>3.4637389999999999</v>
      </c>
      <c r="AE486" s="11">
        <v>3.4734834000000001</v>
      </c>
      <c r="AF486" s="11">
        <v>3.4833995999999998</v>
      </c>
      <c r="AG486" s="11">
        <v>3.4934683999999998</v>
      </c>
      <c r="AH486" s="11">
        <v>3.5036697999999999</v>
      </c>
      <c r="AI486" s="11">
        <v>3.5139847</v>
      </c>
      <c r="AJ486" s="11">
        <v>3.5243935</v>
      </c>
      <c r="AK486" s="11">
        <v>3.5348766999999999</v>
      </c>
      <c r="AL486" s="11">
        <v>3.5454146999999998</v>
      </c>
      <c r="AM486" s="11">
        <v>3.5559883999999999</v>
      </c>
      <c r="AN486" s="11">
        <v>3.5665779</v>
      </c>
      <c r="AO486" s="11">
        <v>3.5771687000000001</v>
      </c>
      <c r="AP486" s="11">
        <v>3.5877678999999998</v>
      </c>
      <c r="AQ486" s="11">
        <v>3.5983881000000002</v>
      </c>
      <c r="AR486" s="11">
        <v>3.6090420999999999</v>
      </c>
      <c r="AS486" s="11">
        <v>3.6197431</v>
      </c>
      <c r="AT486" s="11">
        <v>3.6305035999999999</v>
      </c>
      <c r="AU486" s="11">
        <v>3.6413365</v>
      </c>
      <c r="AV486" s="11">
        <v>3.6522548000000001</v>
      </c>
      <c r="AW486" s="11">
        <v>3.6632709999999999</v>
      </c>
      <c r="AX486" s="11">
        <v>3.6743983</v>
      </c>
      <c r="AY486" s="11">
        <v>3.6856494</v>
      </c>
      <c r="AZ486" s="11">
        <v>3.6970371000000002</v>
      </c>
      <c r="BA486" s="11">
        <v>3.7085716</v>
      </c>
      <c r="BB486" s="11">
        <v>3.7202516999999999</v>
      </c>
      <c r="BC486" s="11">
        <v>3.7320726999999998</v>
      </c>
      <c r="BD486" s="11">
        <v>3.74403</v>
      </c>
      <c r="BE486" s="11">
        <v>3.7561192999999999</v>
      </c>
      <c r="BF486" s="11">
        <v>3.7683358</v>
      </c>
      <c r="BG486" s="11">
        <v>3.7806750999999998</v>
      </c>
      <c r="BH486" s="11">
        <v>3.7931327000000001</v>
      </c>
      <c r="BI486" s="11">
        <v>3.8057039000000001</v>
      </c>
      <c r="BJ486" s="11">
        <v>3.8183840999999998</v>
      </c>
      <c r="BK486" s="11">
        <v>3.8311690999999999</v>
      </c>
      <c r="BL486" s="11">
        <v>3.8440539999999999</v>
      </c>
      <c r="BM486" s="11">
        <v>3.9231783999999998</v>
      </c>
      <c r="BN486" s="11">
        <v>4.0045687000000001</v>
      </c>
    </row>
    <row r="487" spans="1:66" x14ac:dyDescent="0.25">
      <c r="A487" s="5">
        <f t="shared" si="7"/>
        <v>45961</v>
      </c>
      <c r="B487" t="s">
        <v>1310</v>
      </c>
      <c r="C487" s="3">
        <v>4</v>
      </c>
      <c r="D487" s="3">
        <v>3.9689000000000001</v>
      </c>
      <c r="E487" s="11">
        <v>3.8864676999999999</v>
      </c>
      <c r="F487" s="11">
        <v>3.8213241</v>
      </c>
      <c r="G487" s="11">
        <v>3.74498</v>
      </c>
      <c r="H487" s="11">
        <v>3.6651557000000001</v>
      </c>
      <c r="I487" s="11">
        <v>3.5920610000000002</v>
      </c>
      <c r="J487" s="11">
        <v>3.5299171</v>
      </c>
      <c r="K487" s="11">
        <v>3.4799028999999999</v>
      </c>
      <c r="L487" s="11">
        <v>3.4420839999999999</v>
      </c>
      <c r="M487" s="11">
        <v>3.4148930000000002</v>
      </c>
      <c r="N487" s="11">
        <v>3.3965714</v>
      </c>
      <c r="O487" s="11">
        <v>3.3851958999999998</v>
      </c>
      <c r="P487" s="11">
        <v>3.3789528</v>
      </c>
      <c r="Q487" s="11">
        <v>3.3752867000000002</v>
      </c>
      <c r="R487" s="11">
        <v>3.3734289</v>
      </c>
      <c r="S487" s="11">
        <v>3.3732487</v>
      </c>
      <c r="T487" s="11">
        <v>3.3746157000000001</v>
      </c>
      <c r="U487" s="11">
        <v>3.3773992000000002</v>
      </c>
      <c r="V487" s="11">
        <v>3.3814689000000002</v>
      </c>
      <c r="W487" s="11">
        <v>3.386692</v>
      </c>
      <c r="X487" s="11">
        <v>3.3929280999999998</v>
      </c>
      <c r="Y487" s="11">
        <v>3.4000349999999999</v>
      </c>
      <c r="Z487" s="11">
        <v>3.4078705999999999</v>
      </c>
      <c r="AA487" s="11">
        <v>3.416293</v>
      </c>
      <c r="AB487" s="11">
        <v>3.4251597999999999</v>
      </c>
      <c r="AC487" s="11">
        <v>3.4343479000000001</v>
      </c>
      <c r="AD487" s="11">
        <v>3.4438173000000001</v>
      </c>
      <c r="AE487" s="11">
        <v>3.4535505999999998</v>
      </c>
      <c r="AF487" s="11">
        <v>3.4635308</v>
      </c>
      <c r="AG487" s="11">
        <v>3.4737407999999999</v>
      </c>
      <c r="AH487" s="11">
        <v>3.4841633000000001</v>
      </c>
      <c r="AI487" s="11">
        <v>3.4947811999999998</v>
      </c>
      <c r="AJ487" s="11">
        <v>3.5055774999999998</v>
      </c>
      <c r="AK487" s="11">
        <v>3.5165348999999999</v>
      </c>
      <c r="AL487" s="11">
        <v>3.5276363000000002</v>
      </c>
      <c r="AM487" s="11">
        <v>3.5388646000000001</v>
      </c>
      <c r="AN487" s="11">
        <v>3.5502025000000001</v>
      </c>
      <c r="AO487" s="11">
        <v>3.5616360999999999</v>
      </c>
      <c r="AP487" s="11">
        <v>3.5731651000000002</v>
      </c>
      <c r="AQ487" s="11">
        <v>3.5847926999999999</v>
      </c>
      <c r="AR487" s="11">
        <v>3.5965224999999998</v>
      </c>
      <c r="AS487" s="11">
        <v>3.6083580999999998</v>
      </c>
      <c r="AT487" s="11">
        <v>3.6203026</v>
      </c>
      <c r="AU487" s="11">
        <v>3.6323595000000002</v>
      </c>
      <c r="AV487" s="11">
        <v>3.6445325999999998</v>
      </c>
      <c r="AW487" s="11">
        <v>3.6568249000000002</v>
      </c>
      <c r="AX487" s="11">
        <v>3.6692399999999998</v>
      </c>
      <c r="AY487" s="11">
        <v>3.6817814000000002</v>
      </c>
      <c r="AZ487" s="11">
        <v>3.6944523999999999</v>
      </c>
      <c r="BA487" s="11">
        <v>3.7072547999999999</v>
      </c>
      <c r="BB487" s="11">
        <v>3.7201829000000002</v>
      </c>
      <c r="BC487" s="11">
        <v>3.7332282999999999</v>
      </c>
      <c r="BD487" s="11">
        <v>3.7463834</v>
      </c>
      <c r="BE487" s="11">
        <v>3.7596402000000002</v>
      </c>
      <c r="BF487" s="11">
        <v>3.7729905000000001</v>
      </c>
      <c r="BG487" s="11">
        <v>3.7864265000000001</v>
      </c>
      <c r="BH487" s="11">
        <v>3.7999404000000001</v>
      </c>
      <c r="BI487" s="11">
        <v>3.8135238999999999</v>
      </c>
      <c r="BJ487" s="11">
        <v>3.8271692000000002</v>
      </c>
      <c r="BK487" s="11">
        <v>3.8408685</v>
      </c>
      <c r="BL487" s="11">
        <v>3.8546135000000001</v>
      </c>
      <c r="BM487" s="11">
        <v>3.9377504000000001</v>
      </c>
      <c r="BN487" s="11">
        <v>4.0214400000000001</v>
      </c>
    </row>
    <row r="488" spans="1:66" x14ac:dyDescent="0.25">
      <c r="A488" s="5">
        <f t="shared" si="7"/>
        <v>45964</v>
      </c>
      <c r="B488" t="s">
        <v>1311</v>
      </c>
      <c r="C488" s="3">
        <v>4</v>
      </c>
      <c r="D488" s="3">
        <v>3.9693999999999998</v>
      </c>
      <c r="E488" s="11">
        <v>3.8813742000000002</v>
      </c>
      <c r="F488" s="11">
        <v>3.8141077999999999</v>
      </c>
      <c r="G488" s="11">
        <v>3.7403895</v>
      </c>
      <c r="H488" s="11">
        <v>3.6664840999999999</v>
      </c>
      <c r="I488" s="11">
        <v>3.5995127</v>
      </c>
      <c r="J488" s="11">
        <v>3.5420821</v>
      </c>
      <c r="K488" s="11">
        <v>3.4948039999999998</v>
      </c>
      <c r="L488" s="11">
        <v>3.4572680999999998</v>
      </c>
      <c r="M488" s="11">
        <v>3.4282043</v>
      </c>
      <c r="N488" s="11">
        <v>3.4066538999999998</v>
      </c>
      <c r="O488" s="11">
        <v>3.3917771000000001</v>
      </c>
      <c r="P488" s="11">
        <v>3.3825856999999999</v>
      </c>
      <c r="Q488" s="11">
        <v>3.3779224000000001</v>
      </c>
      <c r="R488" s="11">
        <v>3.3770498</v>
      </c>
      <c r="S488" s="11">
        <v>3.3793546999999999</v>
      </c>
      <c r="T488" s="11">
        <v>3.3842238999999998</v>
      </c>
      <c r="U488" s="11">
        <v>3.3910445</v>
      </c>
      <c r="V488" s="11">
        <v>3.3992030999999998</v>
      </c>
      <c r="W488" s="11">
        <v>3.4081695000000001</v>
      </c>
      <c r="X488" s="11">
        <v>3.4177297000000002</v>
      </c>
      <c r="Y488" s="11">
        <v>3.4277441999999998</v>
      </c>
      <c r="Z488" s="11">
        <v>3.4380738000000002</v>
      </c>
      <c r="AA488" s="11">
        <v>3.4485796999999998</v>
      </c>
      <c r="AB488" s="11">
        <v>3.4591221999999999</v>
      </c>
      <c r="AC488" s="11">
        <v>3.4695874999999998</v>
      </c>
      <c r="AD488" s="11">
        <v>3.4799612999999998</v>
      </c>
      <c r="AE488" s="11">
        <v>3.4902541</v>
      </c>
      <c r="AF488" s="11">
        <v>3.5004770000000001</v>
      </c>
      <c r="AG488" s="11">
        <v>3.5106405999999999</v>
      </c>
      <c r="AH488" s="11">
        <v>3.5207554999999999</v>
      </c>
      <c r="AI488" s="11">
        <v>3.5308326999999999</v>
      </c>
      <c r="AJ488" s="11">
        <v>3.5408829000000002</v>
      </c>
      <c r="AK488" s="11">
        <v>3.5509167000000001</v>
      </c>
      <c r="AL488" s="11">
        <v>3.5609449999999998</v>
      </c>
      <c r="AM488" s="11">
        <v>3.5709786000000001</v>
      </c>
      <c r="AN488" s="11">
        <v>3.5810279999999999</v>
      </c>
      <c r="AO488" s="11">
        <v>3.5911045000000001</v>
      </c>
      <c r="AP488" s="11">
        <v>3.6012208999999999</v>
      </c>
      <c r="AQ488" s="11">
        <v>3.6113898999999998</v>
      </c>
      <c r="AR488" s="11">
        <v>3.6216249</v>
      </c>
      <c r="AS488" s="11">
        <v>3.631939</v>
      </c>
      <c r="AT488" s="11">
        <v>3.6423451</v>
      </c>
      <c r="AU488" s="11">
        <v>3.6528564000000001</v>
      </c>
      <c r="AV488" s="11">
        <v>3.6634861999999999</v>
      </c>
      <c r="AW488" s="11">
        <v>3.6742471999999999</v>
      </c>
      <c r="AX488" s="11">
        <v>3.6851527000000002</v>
      </c>
      <c r="AY488" s="11">
        <v>3.6962158999999999</v>
      </c>
      <c r="AZ488" s="11">
        <v>3.7074497000000002</v>
      </c>
      <c r="BA488" s="11">
        <v>3.7188652000000002</v>
      </c>
      <c r="BB488" s="11">
        <v>3.7304631000000001</v>
      </c>
      <c r="BC488" s="11">
        <v>3.7422396999999998</v>
      </c>
      <c r="BD488" s="11">
        <v>3.7541921</v>
      </c>
      <c r="BE488" s="11">
        <v>3.7663171000000002</v>
      </c>
      <c r="BF488" s="11">
        <v>3.7786111999999998</v>
      </c>
      <c r="BG488" s="11">
        <v>3.7910713</v>
      </c>
      <c r="BH488" s="11">
        <v>3.8036943000000001</v>
      </c>
      <c r="BI488" s="11">
        <v>3.8164767999999998</v>
      </c>
      <c r="BJ488" s="11">
        <v>3.8294157000000002</v>
      </c>
      <c r="BK488" s="11">
        <v>3.8425077999999999</v>
      </c>
      <c r="BL488" s="11">
        <v>3.8557496000000002</v>
      </c>
      <c r="BM488" s="11">
        <v>3.9379921000000002</v>
      </c>
      <c r="BN488" s="11">
        <v>4.0237379999999998</v>
      </c>
    </row>
    <row r="489" spans="1:66" x14ac:dyDescent="0.25">
      <c r="A489" s="5">
        <f t="shared" si="7"/>
        <v>45965</v>
      </c>
      <c r="B489" t="s">
        <v>1312</v>
      </c>
      <c r="C489" s="3">
        <v>4</v>
      </c>
      <c r="D489" s="3">
        <v>3.9693999999999998</v>
      </c>
      <c r="E489" s="11">
        <v>3.8750236999999998</v>
      </c>
      <c r="F489" s="11">
        <v>3.8060428000000002</v>
      </c>
      <c r="G489" s="11">
        <v>3.7303183</v>
      </c>
      <c r="H489" s="11">
        <v>3.6548151</v>
      </c>
      <c r="I489" s="11">
        <v>3.5868506</v>
      </c>
      <c r="J489" s="11">
        <v>3.5288388999999998</v>
      </c>
      <c r="K489" s="11">
        <v>3.4817391</v>
      </c>
      <c r="L489" s="11">
        <v>3.4450881999999998</v>
      </c>
      <c r="M489" s="11">
        <v>3.4178864999999998</v>
      </c>
      <c r="N489" s="11">
        <v>3.3988242999999998</v>
      </c>
      <c r="O489" s="11">
        <v>3.3868292000000002</v>
      </c>
      <c r="P489" s="11">
        <v>3.3805912999999999</v>
      </c>
      <c r="Q489" s="11">
        <v>3.378295</v>
      </c>
      <c r="R489" s="11">
        <v>3.3791234999999999</v>
      </c>
      <c r="S489" s="11">
        <v>3.3825596</v>
      </c>
      <c r="T489" s="11">
        <v>3.3880862</v>
      </c>
      <c r="U489" s="11">
        <v>3.3951863000000002</v>
      </c>
      <c r="V489" s="11">
        <v>3.4033424000000001</v>
      </c>
      <c r="W489" s="11">
        <v>3.4121136999999999</v>
      </c>
      <c r="X489" s="11">
        <v>3.4213212999999998</v>
      </c>
      <c r="Y489" s="11">
        <v>3.4308426000000001</v>
      </c>
      <c r="Z489" s="11">
        <v>3.4405554</v>
      </c>
      <c r="AA489" s="11">
        <v>3.4503373000000002</v>
      </c>
      <c r="AB489" s="11">
        <v>3.4600659999999999</v>
      </c>
      <c r="AC489" s="11">
        <v>3.4696435000000001</v>
      </c>
      <c r="AD489" s="11">
        <v>3.4790705000000002</v>
      </c>
      <c r="AE489" s="11">
        <v>3.4883717999999999</v>
      </c>
      <c r="AF489" s="11">
        <v>3.4975724000000001</v>
      </c>
      <c r="AG489" s="11">
        <v>3.5066975</v>
      </c>
      <c r="AH489" s="11">
        <v>3.5157717000000002</v>
      </c>
      <c r="AI489" s="11">
        <v>3.5248203999999999</v>
      </c>
      <c r="AJ489" s="11">
        <v>3.5338683999999998</v>
      </c>
      <c r="AK489" s="11">
        <v>3.5429406999999999</v>
      </c>
      <c r="AL489" s="11">
        <v>3.5520621999999999</v>
      </c>
      <c r="AM489" s="11">
        <v>3.5612582000000002</v>
      </c>
      <c r="AN489" s="11">
        <v>3.5705532999999998</v>
      </c>
      <c r="AO489" s="11">
        <v>3.5799707000000001</v>
      </c>
      <c r="AP489" s="11">
        <v>3.5895226</v>
      </c>
      <c r="AQ489" s="11">
        <v>3.5992172</v>
      </c>
      <c r="AR489" s="11">
        <v>3.6090632</v>
      </c>
      <c r="AS489" s="11">
        <v>3.6190690000000001</v>
      </c>
      <c r="AT489" s="11">
        <v>3.6292431000000001</v>
      </c>
      <c r="AU489" s="11">
        <v>3.6395938999999999</v>
      </c>
      <c r="AV489" s="11">
        <v>3.6501299999999999</v>
      </c>
      <c r="AW489" s="11">
        <v>3.6608597</v>
      </c>
      <c r="AX489" s="11">
        <v>3.6717916000000002</v>
      </c>
      <c r="AY489" s="11">
        <v>3.6829342999999999</v>
      </c>
      <c r="AZ489" s="11">
        <v>3.6942959000000002</v>
      </c>
      <c r="BA489" s="11">
        <v>3.705883</v>
      </c>
      <c r="BB489" s="11">
        <v>3.7176917</v>
      </c>
      <c r="BC489" s="11">
        <v>3.7297144000000002</v>
      </c>
      <c r="BD489" s="11">
        <v>3.7419441</v>
      </c>
      <c r="BE489" s="11">
        <v>3.7543738000000002</v>
      </c>
      <c r="BF489" s="11">
        <v>3.7669959</v>
      </c>
      <c r="BG489" s="11">
        <v>3.7798034</v>
      </c>
      <c r="BH489" s="11">
        <v>3.7927892999999999</v>
      </c>
      <c r="BI489" s="11">
        <v>3.8059460000000001</v>
      </c>
      <c r="BJ489" s="11">
        <v>3.8192664000000001</v>
      </c>
      <c r="BK489" s="11">
        <v>3.8327436000000001</v>
      </c>
      <c r="BL489" s="11">
        <v>3.8463699</v>
      </c>
      <c r="BM489" s="11">
        <v>3.9308245999999998</v>
      </c>
      <c r="BN489" s="11">
        <v>4.0186169999999999</v>
      </c>
    </row>
    <row r="490" spans="1:66" x14ac:dyDescent="0.25">
      <c r="A490" s="5">
        <f t="shared" si="7"/>
        <v>45966</v>
      </c>
      <c r="B490" t="s">
        <v>1313</v>
      </c>
      <c r="C490" s="3">
        <v>4</v>
      </c>
      <c r="D490" s="3">
        <v>3.9693999999999998</v>
      </c>
      <c r="E490" s="11">
        <v>3.8883675000000002</v>
      </c>
      <c r="F490" s="11">
        <v>3.8210229</v>
      </c>
      <c r="G490" s="11">
        <v>3.7489246999999999</v>
      </c>
      <c r="H490" s="11">
        <v>3.6777472000000002</v>
      </c>
      <c r="I490" s="11">
        <v>3.613756</v>
      </c>
      <c r="J490" s="11">
        <v>3.5589689999999998</v>
      </c>
      <c r="K490" s="11">
        <v>3.5146506</v>
      </c>
      <c r="L490" s="11">
        <v>3.4808815000000002</v>
      </c>
      <c r="M490" s="11">
        <v>3.4569510999999999</v>
      </c>
      <c r="N490" s="11">
        <v>3.4417309999999999</v>
      </c>
      <c r="O490" s="11">
        <v>3.4336391000000002</v>
      </c>
      <c r="P490" s="11">
        <v>3.4310955000000001</v>
      </c>
      <c r="Q490" s="11">
        <v>3.4315855000000002</v>
      </c>
      <c r="R490" s="11">
        <v>3.4342331000000001</v>
      </c>
      <c r="S490" s="11">
        <v>3.4386665999999999</v>
      </c>
      <c r="T490" s="11">
        <v>3.4445142999999998</v>
      </c>
      <c r="U490" s="11">
        <v>3.4514046</v>
      </c>
      <c r="V490" s="11">
        <v>3.4589656999999998</v>
      </c>
      <c r="W490" s="11">
        <v>3.4668849000000002</v>
      </c>
      <c r="X490" s="11">
        <v>3.4750534000000002</v>
      </c>
      <c r="Y490" s="11">
        <v>3.4834057999999999</v>
      </c>
      <c r="Z490" s="11">
        <v>3.4918771999999998</v>
      </c>
      <c r="AA490" s="11">
        <v>3.5004024</v>
      </c>
      <c r="AB490" s="11">
        <v>3.5089161999999998</v>
      </c>
      <c r="AC490" s="11">
        <v>3.5173671999999998</v>
      </c>
      <c r="AD490" s="11">
        <v>3.5257584</v>
      </c>
      <c r="AE490" s="11">
        <v>3.534106</v>
      </c>
      <c r="AF490" s="11">
        <v>3.5424267999999999</v>
      </c>
      <c r="AG490" s="11">
        <v>3.5507374</v>
      </c>
      <c r="AH490" s="11">
        <v>3.5590540000000002</v>
      </c>
      <c r="AI490" s="11">
        <v>3.5673933</v>
      </c>
      <c r="AJ490" s="11">
        <v>3.5757720000000002</v>
      </c>
      <c r="AK490" s="11">
        <v>3.5842063</v>
      </c>
      <c r="AL490" s="11">
        <v>3.5927129</v>
      </c>
      <c r="AM490" s="11">
        <v>3.6013084000000002</v>
      </c>
      <c r="AN490" s="11">
        <v>3.6100091000000001</v>
      </c>
      <c r="AO490" s="11">
        <v>3.6188311999999998</v>
      </c>
      <c r="AP490" s="11">
        <v>3.6277878000000001</v>
      </c>
      <c r="AQ490" s="11">
        <v>3.6368911000000002</v>
      </c>
      <c r="AR490" s="11">
        <v>3.6461537000000002</v>
      </c>
      <c r="AS490" s="11">
        <v>3.6555879</v>
      </c>
      <c r="AT490" s="11">
        <v>3.6652059000000001</v>
      </c>
      <c r="AU490" s="11">
        <v>3.6750200999999998</v>
      </c>
      <c r="AV490" s="11">
        <v>3.6850431000000001</v>
      </c>
      <c r="AW490" s="11">
        <v>3.695287</v>
      </c>
      <c r="AX490" s="11">
        <v>3.7057642</v>
      </c>
      <c r="AY490" s="11">
        <v>3.7164872</v>
      </c>
      <c r="AZ490" s="11">
        <v>3.7274680999999998</v>
      </c>
      <c r="BA490" s="11">
        <v>3.7387161</v>
      </c>
      <c r="BB490" s="11">
        <v>3.7502263</v>
      </c>
      <c r="BC490" s="11">
        <v>3.7619891000000001</v>
      </c>
      <c r="BD490" s="11">
        <v>3.7739954999999998</v>
      </c>
      <c r="BE490" s="11">
        <v>3.7862364999999998</v>
      </c>
      <c r="BF490" s="11">
        <v>3.7987025999999999</v>
      </c>
      <c r="BG490" s="11">
        <v>3.8113849000000002</v>
      </c>
      <c r="BH490" s="11">
        <v>3.8242742999999999</v>
      </c>
      <c r="BI490" s="11">
        <v>3.8373613999999998</v>
      </c>
      <c r="BJ490" s="11">
        <v>3.8506372</v>
      </c>
      <c r="BK490" s="11">
        <v>3.8640926000000002</v>
      </c>
      <c r="BL490" s="11">
        <v>3.8777181999999999</v>
      </c>
      <c r="BM490" s="11">
        <v>3.9624855000000001</v>
      </c>
      <c r="BN490" s="11">
        <v>4.0507702999999999</v>
      </c>
    </row>
    <row r="491" spans="1:66" x14ac:dyDescent="0.25">
      <c r="A491" s="5">
        <f t="shared" si="7"/>
        <v>45967</v>
      </c>
      <c r="B491" t="s">
        <v>1314</v>
      </c>
      <c r="C491" s="3">
        <v>4</v>
      </c>
      <c r="D491" s="3">
        <v>3.9693000000000001</v>
      </c>
      <c r="E491" s="11">
        <v>3.9273994999999999</v>
      </c>
      <c r="F491" s="11">
        <v>3.8247472</v>
      </c>
      <c r="G491" s="11">
        <v>3.7375980000000002</v>
      </c>
      <c r="H491" s="11">
        <v>3.6651419999999999</v>
      </c>
      <c r="I491" s="11">
        <v>3.6034934000000001</v>
      </c>
      <c r="J491" s="11">
        <v>3.5502188000000001</v>
      </c>
      <c r="K491" s="11">
        <v>3.5051760000000001</v>
      </c>
      <c r="L491" s="11">
        <v>3.4690227</v>
      </c>
      <c r="M491" s="11">
        <v>3.4417615000000001</v>
      </c>
      <c r="N491" s="11">
        <v>3.4230499000000001</v>
      </c>
      <c r="O491" s="11">
        <v>3.4117665000000001</v>
      </c>
      <c r="P491" s="11">
        <v>3.4063835999999998</v>
      </c>
      <c r="Q491" s="11">
        <v>3.4044051999999998</v>
      </c>
      <c r="R491" s="11">
        <v>3.4049038999999999</v>
      </c>
      <c r="S491" s="11">
        <v>3.4074331</v>
      </c>
      <c r="T491" s="11">
        <v>3.4115457999999999</v>
      </c>
      <c r="U491" s="11">
        <v>3.4167955000000001</v>
      </c>
      <c r="V491" s="11">
        <v>3.4227351000000001</v>
      </c>
      <c r="W491" s="11">
        <v>3.4290020000000001</v>
      </c>
      <c r="X491" s="11">
        <v>3.4355228000000002</v>
      </c>
      <c r="Y491" s="11">
        <v>3.4422864</v>
      </c>
      <c r="Z491" s="11">
        <v>3.4492821</v>
      </c>
      <c r="AA491" s="11">
        <v>3.4564987999999999</v>
      </c>
      <c r="AB491" s="11">
        <v>3.4639256</v>
      </c>
      <c r="AC491" s="11">
        <v>3.4715528999999998</v>
      </c>
      <c r="AD491" s="11">
        <v>3.4793780999999999</v>
      </c>
      <c r="AE491" s="11">
        <v>3.4874003</v>
      </c>
      <c r="AF491" s="11">
        <v>3.4956187000000001</v>
      </c>
      <c r="AG491" s="11">
        <v>3.5040328000000001</v>
      </c>
      <c r="AH491" s="11">
        <v>3.5126415999999998</v>
      </c>
      <c r="AI491" s="11">
        <v>3.5214444</v>
      </c>
      <c r="AJ491" s="11">
        <v>3.5304408</v>
      </c>
      <c r="AK491" s="11">
        <v>3.5396296</v>
      </c>
      <c r="AL491" s="11">
        <v>3.5490103999999998</v>
      </c>
      <c r="AM491" s="11">
        <v>3.5585824000000001</v>
      </c>
      <c r="AN491" s="11">
        <v>3.5683446999999999</v>
      </c>
      <c r="AO491" s="11">
        <v>3.5782968999999998</v>
      </c>
      <c r="AP491" s="11">
        <v>3.5884398000000002</v>
      </c>
      <c r="AQ491" s="11">
        <v>3.5987741999999998</v>
      </c>
      <c r="AR491" s="11">
        <v>3.6093011000000002</v>
      </c>
      <c r="AS491" s="11">
        <v>3.6200215999999998</v>
      </c>
      <c r="AT491" s="11">
        <v>3.6309364999999998</v>
      </c>
      <c r="AU491" s="11">
        <v>3.6420469</v>
      </c>
      <c r="AV491" s="11">
        <v>3.6533538000000001</v>
      </c>
      <c r="AW491" s="11">
        <v>3.6648580000000002</v>
      </c>
      <c r="AX491" s="11">
        <v>3.6765604999999999</v>
      </c>
      <c r="AY491" s="11">
        <v>3.6884625999999998</v>
      </c>
      <c r="AZ491" s="11">
        <v>3.7005648</v>
      </c>
      <c r="BA491" s="11">
        <v>3.7128670000000001</v>
      </c>
      <c r="BB491" s="11">
        <v>3.7253631999999999</v>
      </c>
      <c r="BC491" s="11">
        <v>3.7380453999999999</v>
      </c>
      <c r="BD491" s="11">
        <v>3.7509058999999998</v>
      </c>
      <c r="BE491" s="11">
        <v>3.7639372999999998</v>
      </c>
      <c r="BF491" s="11">
        <v>3.7771314</v>
      </c>
      <c r="BG491" s="11">
        <v>3.7904808000000001</v>
      </c>
      <c r="BH491" s="11">
        <v>3.8039776999999999</v>
      </c>
      <c r="BI491" s="11">
        <v>3.8176142</v>
      </c>
      <c r="BJ491" s="11">
        <v>3.8313828000000001</v>
      </c>
      <c r="BK491" s="11">
        <v>3.8452757000000002</v>
      </c>
      <c r="BL491" s="11">
        <v>3.8592849999999999</v>
      </c>
      <c r="BM491" s="11">
        <v>3.9453482000000002</v>
      </c>
      <c r="BN491" s="11">
        <v>4.0336128000000002</v>
      </c>
    </row>
    <row r="492" spans="1:66" x14ac:dyDescent="0.25">
      <c r="A492" s="5">
        <f t="shared" si="7"/>
        <v>45968</v>
      </c>
      <c r="B492" t="s">
        <v>1315</v>
      </c>
      <c r="C492" s="3">
        <v>4</v>
      </c>
      <c r="D492" s="3">
        <v>3.9697</v>
      </c>
      <c r="E492" s="11">
        <v>3.9246927</v>
      </c>
      <c r="F492" s="11">
        <v>3.8211826000000002</v>
      </c>
      <c r="G492" s="11">
        <v>3.7376694000000001</v>
      </c>
      <c r="H492" s="11">
        <v>3.6686014</v>
      </c>
      <c r="I492" s="11">
        <v>3.6083291000000002</v>
      </c>
      <c r="J492" s="11">
        <v>3.5553097</v>
      </c>
      <c r="K492" s="11">
        <v>3.5105708999999998</v>
      </c>
      <c r="L492" s="11">
        <v>3.4753074000000002</v>
      </c>
      <c r="M492" s="11">
        <v>3.4493246000000002</v>
      </c>
      <c r="N492" s="11">
        <v>3.4318050000000002</v>
      </c>
      <c r="O492" s="11">
        <v>3.4213513999999998</v>
      </c>
      <c r="P492" s="11">
        <v>3.4162026000000001</v>
      </c>
      <c r="Q492" s="11">
        <v>3.41357</v>
      </c>
      <c r="R492" s="11">
        <v>3.4126173999999998</v>
      </c>
      <c r="S492" s="11">
        <v>3.4132142000000001</v>
      </c>
      <c r="T492" s="11">
        <v>3.4152296</v>
      </c>
      <c r="U492" s="11">
        <v>3.4185332000000002</v>
      </c>
      <c r="V492" s="11">
        <v>3.4229943</v>
      </c>
      <c r="W492" s="11">
        <v>3.4284843999999999</v>
      </c>
      <c r="X492" s="11">
        <v>3.434882</v>
      </c>
      <c r="Y492" s="11">
        <v>3.4420670000000002</v>
      </c>
      <c r="Z492" s="11">
        <v>3.4499194000000002</v>
      </c>
      <c r="AA492" s="11">
        <v>3.4583195</v>
      </c>
      <c r="AB492" s="11">
        <v>3.4671470000000002</v>
      </c>
      <c r="AC492" s="11">
        <v>3.4762966</v>
      </c>
      <c r="AD492" s="11">
        <v>3.4857277</v>
      </c>
      <c r="AE492" s="11">
        <v>3.4954174</v>
      </c>
      <c r="AF492" s="11">
        <v>3.5053428000000002</v>
      </c>
      <c r="AG492" s="11">
        <v>3.5154811000000001</v>
      </c>
      <c r="AH492" s="11">
        <v>3.5258094</v>
      </c>
      <c r="AI492" s="11">
        <v>3.5363047999999999</v>
      </c>
      <c r="AJ492" s="11">
        <v>3.5469445999999998</v>
      </c>
      <c r="AK492" s="11">
        <v>3.5577057000000001</v>
      </c>
      <c r="AL492" s="11">
        <v>3.5685652999999999</v>
      </c>
      <c r="AM492" s="11">
        <v>3.5795007999999999</v>
      </c>
      <c r="AN492" s="11">
        <v>3.5904889</v>
      </c>
      <c r="AO492" s="11">
        <v>3.6015123999999998</v>
      </c>
      <c r="AP492" s="11">
        <v>3.6125774000000002</v>
      </c>
      <c r="AQ492" s="11">
        <v>3.6236963000000002</v>
      </c>
      <c r="AR492" s="11">
        <v>3.6348817000000002</v>
      </c>
      <c r="AS492" s="11">
        <v>3.6461464000000001</v>
      </c>
      <c r="AT492" s="11">
        <v>3.6575025999999999</v>
      </c>
      <c r="AU492" s="11">
        <v>3.6689633000000001</v>
      </c>
      <c r="AV492" s="11">
        <v>3.6805409</v>
      </c>
      <c r="AW492" s="11">
        <v>3.6922480000000002</v>
      </c>
      <c r="AX492" s="11">
        <v>3.7040970999999998</v>
      </c>
      <c r="AY492" s="11">
        <v>3.7161010999999999</v>
      </c>
      <c r="AZ492" s="11">
        <v>3.7282720999999999</v>
      </c>
      <c r="BA492" s="11">
        <v>3.7406201000000001</v>
      </c>
      <c r="BB492" s="11">
        <v>3.7531417999999999</v>
      </c>
      <c r="BC492" s="11">
        <v>3.7658299</v>
      </c>
      <c r="BD492" s="11">
        <v>3.7786776</v>
      </c>
      <c r="BE492" s="11">
        <v>3.7916780999999999</v>
      </c>
      <c r="BF492" s="11">
        <v>3.8048242000000001</v>
      </c>
      <c r="BG492" s="11">
        <v>3.8181090000000002</v>
      </c>
      <c r="BH492" s="11">
        <v>3.8315256999999998</v>
      </c>
      <c r="BI492" s="11">
        <v>3.8450671999999999</v>
      </c>
      <c r="BJ492" s="11">
        <v>3.8587264999999999</v>
      </c>
      <c r="BK492" s="11">
        <v>3.8724968999999998</v>
      </c>
      <c r="BL492" s="11">
        <v>3.886371</v>
      </c>
      <c r="BM492" s="11">
        <v>3.9714041999999998</v>
      </c>
      <c r="BN492" s="11">
        <v>4.0583932000000003</v>
      </c>
    </row>
    <row r="493" spans="1:66" x14ac:dyDescent="0.25">
      <c r="A493" s="5">
        <f t="shared" si="7"/>
        <v>45971</v>
      </c>
      <c r="B493" t="s">
        <v>1316</v>
      </c>
      <c r="C493" s="3">
        <v>4</v>
      </c>
      <c r="D493" s="3">
        <v>3.9693999999999998</v>
      </c>
      <c r="E493" s="11">
        <v>3.9160591999999999</v>
      </c>
      <c r="F493" s="11">
        <v>3.8117950999999999</v>
      </c>
      <c r="G493" s="11">
        <v>3.7328177</v>
      </c>
      <c r="H493" s="11">
        <v>3.6690263999999999</v>
      </c>
      <c r="I493" s="11">
        <v>3.6122467</v>
      </c>
      <c r="J493" s="11">
        <v>3.5609267</v>
      </c>
      <c r="K493" s="11">
        <v>3.5164868999999999</v>
      </c>
      <c r="L493" s="11">
        <v>3.4804602</v>
      </c>
      <c r="M493" s="11">
        <v>3.4530758000000001</v>
      </c>
      <c r="N493" s="11">
        <v>3.4338772999999998</v>
      </c>
      <c r="O493" s="11">
        <v>3.4219206999999998</v>
      </c>
      <c r="P493" s="11">
        <v>3.4158743999999999</v>
      </c>
      <c r="Q493" s="11">
        <v>3.4139099000000002</v>
      </c>
      <c r="R493" s="11">
        <v>3.4151723</v>
      </c>
      <c r="S493" s="11">
        <v>3.4191047000000001</v>
      </c>
      <c r="T493" s="11">
        <v>3.4251505999999998</v>
      </c>
      <c r="U493" s="11">
        <v>3.4327530999999998</v>
      </c>
      <c r="V493" s="11">
        <v>3.4413556000000001</v>
      </c>
      <c r="W493" s="11">
        <v>3.4504861999999998</v>
      </c>
      <c r="X493" s="11">
        <v>3.4599663999999999</v>
      </c>
      <c r="Y493" s="11">
        <v>3.4696807999999999</v>
      </c>
      <c r="Z493" s="11">
        <v>3.479514</v>
      </c>
      <c r="AA493" s="11">
        <v>3.4893508</v>
      </c>
      <c r="AB493" s="11">
        <v>3.4990755</v>
      </c>
      <c r="AC493" s="11">
        <v>3.5085962999999998</v>
      </c>
      <c r="AD493" s="11">
        <v>3.5179152</v>
      </c>
      <c r="AE493" s="11">
        <v>3.5270570000000001</v>
      </c>
      <c r="AF493" s="11">
        <v>3.5360469999999999</v>
      </c>
      <c r="AG493" s="11">
        <v>3.5449106000000001</v>
      </c>
      <c r="AH493" s="11">
        <v>3.5536726999999999</v>
      </c>
      <c r="AI493" s="11">
        <v>3.5623585000000002</v>
      </c>
      <c r="AJ493" s="11">
        <v>3.5709933999999999</v>
      </c>
      <c r="AK493" s="11">
        <v>3.5796022999999999</v>
      </c>
      <c r="AL493" s="11">
        <v>3.5882105000000002</v>
      </c>
      <c r="AM493" s="11">
        <v>3.5968434</v>
      </c>
      <c r="AN493" s="11">
        <v>3.6055258000000001</v>
      </c>
      <c r="AO493" s="11">
        <v>3.6142815000000001</v>
      </c>
      <c r="AP493" s="11">
        <v>3.6231274999999998</v>
      </c>
      <c r="AQ493" s="11">
        <v>3.6320787999999999</v>
      </c>
      <c r="AR493" s="11">
        <v>3.6411503000000001</v>
      </c>
      <c r="AS493" s="11">
        <v>3.6503573</v>
      </c>
      <c r="AT493" s="11">
        <v>3.6597146999999999</v>
      </c>
      <c r="AU493" s="11">
        <v>3.6692374000000001</v>
      </c>
      <c r="AV493" s="11">
        <v>3.6789409000000002</v>
      </c>
      <c r="AW493" s="11">
        <v>3.6888396999999999</v>
      </c>
      <c r="AX493" s="11">
        <v>3.6989491999999999</v>
      </c>
      <c r="AY493" s="11">
        <v>3.7092844</v>
      </c>
      <c r="AZ493" s="11">
        <v>3.7198601999999998</v>
      </c>
      <c r="BA493" s="11">
        <v>3.7306889999999999</v>
      </c>
      <c r="BB493" s="11">
        <v>3.7417687000000002</v>
      </c>
      <c r="BC493" s="11">
        <v>3.7530918</v>
      </c>
      <c r="BD493" s="11">
        <v>3.7646513000000001</v>
      </c>
      <c r="BE493" s="11">
        <v>3.7764400999999999</v>
      </c>
      <c r="BF493" s="11">
        <v>3.7884508000000001</v>
      </c>
      <c r="BG493" s="11">
        <v>3.8006761999999998</v>
      </c>
      <c r="BH493" s="11">
        <v>3.8131094999999999</v>
      </c>
      <c r="BI493" s="11">
        <v>3.8257430000000001</v>
      </c>
      <c r="BJ493" s="11">
        <v>3.8385696999999999</v>
      </c>
      <c r="BK493" s="11">
        <v>3.8515826999999998</v>
      </c>
      <c r="BL493" s="11">
        <v>3.8647743999999999</v>
      </c>
      <c r="BM493" s="11">
        <v>3.9471856000000001</v>
      </c>
      <c r="BN493" s="11">
        <v>4.0336546999999996</v>
      </c>
    </row>
    <row r="494" spans="1:66" x14ac:dyDescent="0.25">
      <c r="A494" s="5">
        <f t="shared" si="7"/>
        <v>45972</v>
      </c>
      <c r="B494" t="s">
        <v>1317</v>
      </c>
      <c r="C494" s="3">
        <v>4</v>
      </c>
      <c r="D494" s="3">
        <v>3.9693999999999998</v>
      </c>
      <c r="E494" s="11">
        <v>3.9020256999999998</v>
      </c>
      <c r="F494" s="11">
        <v>3.7729821000000001</v>
      </c>
      <c r="G494" s="11">
        <v>3.6773177000000001</v>
      </c>
      <c r="H494" s="11">
        <v>3.6016037000000001</v>
      </c>
      <c r="I494" s="11">
        <v>3.5358236999999999</v>
      </c>
      <c r="J494" s="11">
        <v>3.4777100999999999</v>
      </c>
      <c r="K494" s="11">
        <v>3.4287217999999999</v>
      </c>
      <c r="L494" s="11">
        <v>3.3901422999999999</v>
      </c>
      <c r="M494" s="11">
        <v>3.3622687999999998</v>
      </c>
      <c r="N494" s="11">
        <v>3.3440333999999998</v>
      </c>
      <c r="O494" s="11">
        <v>3.3340095999999999</v>
      </c>
      <c r="P494" s="11">
        <v>3.3302876000000001</v>
      </c>
      <c r="Q494" s="11">
        <v>3.3301002</v>
      </c>
      <c r="R494" s="11">
        <v>3.3324587999999999</v>
      </c>
      <c r="S494" s="11">
        <v>3.3369073</v>
      </c>
      <c r="T494" s="11">
        <v>3.3429896000000001</v>
      </c>
      <c r="U494" s="11">
        <v>3.3502497</v>
      </c>
      <c r="V494" s="11">
        <v>3.3582315</v>
      </c>
      <c r="W494" s="11">
        <v>3.3665566999999998</v>
      </c>
      <c r="X494" s="11">
        <v>3.3751158999999999</v>
      </c>
      <c r="Y494" s="11">
        <v>3.3838572</v>
      </c>
      <c r="Z494" s="11">
        <v>3.3927290000000001</v>
      </c>
      <c r="AA494" s="11">
        <v>3.4016796</v>
      </c>
      <c r="AB494" s="11">
        <v>3.4106573</v>
      </c>
      <c r="AC494" s="11">
        <v>3.4196211999999999</v>
      </c>
      <c r="AD494" s="11">
        <v>3.4285743000000002</v>
      </c>
      <c r="AE494" s="11">
        <v>3.4375298000000001</v>
      </c>
      <c r="AF494" s="11">
        <v>3.4465013999999998</v>
      </c>
      <c r="AG494" s="11">
        <v>3.4555028000000001</v>
      </c>
      <c r="AH494" s="11">
        <v>3.4645473999999998</v>
      </c>
      <c r="AI494" s="11">
        <v>3.4736489000000002</v>
      </c>
      <c r="AJ494" s="11">
        <v>3.4828209000000001</v>
      </c>
      <c r="AK494" s="11">
        <v>3.4920768</v>
      </c>
      <c r="AL494" s="11">
        <v>3.5014303</v>
      </c>
      <c r="AM494" s="11">
        <v>3.5108950999999999</v>
      </c>
      <c r="AN494" s="11">
        <v>3.5204844999999998</v>
      </c>
      <c r="AO494" s="11">
        <v>3.5302112999999999</v>
      </c>
      <c r="AP494" s="11">
        <v>3.5400839</v>
      </c>
      <c r="AQ494" s="11">
        <v>3.5501086000000002</v>
      </c>
      <c r="AR494" s="11">
        <v>3.5602922000000001</v>
      </c>
      <c r="AS494" s="11">
        <v>3.5706414999999998</v>
      </c>
      <c r="AT494" s="11">
        <v>3.5811627000000001</v>
      </c>
      <c r="AU494" s="11">
        <v>3.5918627000000001</v>
      </c>
      <c r="AV494" s="11">
        <v>3.6027483</v>
      </c>
      <c r="AW494" s="11">
        <v>3.6138257</v>
      </c>
      <c r="AX494" s="11">
        <v>3.6251017999999999</v>
      </c>
      <c r="AY494" s="11">
        <v>3.6365832999999999</v>
      </c>
      <c r="AZ494" s="11">
        <v>3.6482766</v>
      </c>
      <c r="BA494" s="11">
        <v>3.6601865</v>
      </c>
      <c r="BB494" s="11">
        <v>3.6723088000000002</v>
      </c>
      <c r="BC494" s="11">
        <v>3.6846358000000001</v>
      </c>
      <c r="BD494" s="11">
        <v>3.6971604</v>
      </c>
      <c r="BE494" s="11">
        <v>3.7098754</v>
      </c>
      <c r="BF494" s="11">
        <v>3.7227733999999999</v>
      </c>
      <c r="BG494" s="11">
        <v>3.7358470000000001</v>
      </c>
      <c r="BH494" s="11">
        <v>3.7490893000000001</v>
      </c>
      <c r="BI494" s="11">
        <v>3.7624925999999999</v>
      </c>
      <c r="BJ494" s="11">
        <v>3.7760497000000002</v>
      </c>
      <c r="BK494" s="11">
        <v>3.7897536000000001</v>
      </c>
      <c r="BL494" s="11">
        <v>3.8035966000000001</v>
      </c>
      <c r="BM494" s="11">
        <v>3.8891393999999999</v>
      </c>
      <c r="BN494" s="11">
        <v>3.9776617000000001</v>
      </c>
    </row>
    <row r="495" spans="1:66" x14ac:dyDescent="0.25">
      <c r="A495" s="5">
        <f t="shared" si="7"/>
        <v>45973</v>
      </c>
      <c r="B495" t="s">
        <v>1318</v>
      </c>
      <c r="C495" s="3">
        <v>4</v>
      </c>
      <c r="D495" s="3">
        <v>3.9691999999999998</v>
      </c>
      <c r="E495" s="11">
        <v>3.8997212999999999</v>
      </c>
      <c r="F495" s="11">
        <v>3.7704323999999998</v>
      </c>
      <c r="G495" s="11">
        <v>3.6741549999999998</v>
      </c>
      <c r="H495" s="11">
        <v>3.5973204999999999</v>
      </c>
      <c r="I495" s="11">
        <v>3.5307491999999998</v>
      </c>
      <c r="J495" s="11">
        <v>3.4726650000000001</v>
      </c>
      <c r="K495" s="11">
        <v>3.4243386999999998</v>
      </c>
      <c r="L495" s="11">
        <v>3.3869215000000001</v>
      </c>
      <c r="M495" s="11">
        <v>3.3604834000000001</v>
      </c>
      <c r="N495" s="11">
        <v>3.3440319000000001</v>
      </c>
      <c r="O495" s="11">
        <v>3.3357804999999998</v>
      </c>
      <c r="P495" s="11">
        <v>3.3339077000000001</v>
      </c>
      <c r="Q495" s="11">
        <v>3.3355324</v>
      </c>
      <c r="R495" s="11">
        <v>3.3396108</v>
      </c>
      <c r="S495" s="11">
        <v>3.3456649999999999</v>
      </c>
      <c r="T495" s="11">
        <v>3.3532174000000001</v>
      </c>
      <c r="U495" s="11">
        <v>3.3617903</v>
      </c>
      <c r="V495" s="11">
        <v>3.3709058999999999</v>
      </c>
      <c r="W495" s="11">
        <v>3.3801722000000001</v>
      </c>
      <c r="X495" s="11">
        <v>3.3894921999999998</v>
      </c>
      <c r="Y495" s="11">
        <v>3.3988326</v>
      </c>
      <c r="Z495" s="11">
        <v>3.4081600000000001</v>
      </c>
      <c r="AA495" s="11">
        <v>3.4174414</v>
      </c>
      <c r="AB495" s="11">
        <v>3.4266432</v>
      </c>
      <c r="AC495" s="11">
        <v>3.4357413000000001</v>
      </c>
      <c r="AD495" s="11">
        <v>3.4447481</v>
      </c>
      <c r="AE495" s="11">
        <v>3.4536847000000002</v>
      </c>
      <c r="AF495" s="11">
        <v>3.4625726000000001</v>
      </c>
      <c r="AG495" s="11">
        <v>3.4714331999999999</v>
      </c>
      <c r="AH495" s="11">
        <v>3.4802876</v>
      </c>
      <c r="AI495" s="11">
        <v>3.4891573</v>
      </c>
      <c r="AJ495" s="11">
        <v>3.4980636999999999</v>
      </c>
      <c r="AK495" s="11">
        <v>3.507028</v>
      </c>
      <c r="AL495" s="11">
        <v>3.5160716000000001</v>
      </c>
      <c r="AM495" s="11">
        <v>3.5252159000000001</v>
      </c>
      <c r="AN495" s="11">
        <v>3.5344821</v>
      </c>
      <c r="AO495" s="11">
        <v>3.5438901</v>
      </c>
      <c r="AP495" s="11">
        <v>3.5534520000000001</v>
      </c>
      <c r="AQ495" s="11">
        <v>3.5631776999999998</v>
      </c>
      <c r="AR495" s="11">
        <v>3.5730768999999998</v>
      </c>
      <c r="AS495" s="11">
        <v>3.5831596000000001</v>
      </c>
      <c r="AT495" s="11">
        <v>3.5934355</v>
      </c>
      <c r="AU495" s="11">
        <v>3.6039145000000001</v>
      </c>
      <c r="AV495" s="11">
        <v>3.6146066000000001</v>
      </c>
      <c r="AW495" s="11">
        <v>3.6255212999999999</v>
      </c>
      <c r="AX495" s="11">
        <v>3.6366687</v>
      </c>
      <c r="AY495" s="11">
        <v>3.6480586000000002</v>
      </c>
      <c r="AZ495" s="11">
        <v>3.6597005999999999</v>
      </c>
      <c r="BA495" s="11">
        <v>3.6716019000000002</v>
      </c>
      <c r="BB495" s="11">
        <v>3.6837561999999999</v>
      </c>
      <c r="BC495" s="11">
        <v>3.6961536000000002</v>
      </c>
      <c r="BD495" s="11">
        <v>3.7087843</v>
      </c>
      <c r="BE495" s="11">
        <v>3.7216385999999999</v>
      </c>
      <c r="BF495" s="11">
        <v>3.7347066</v>
      </c>
      <c r="BG495" s="11">
        <v>3.7479784</v>
      </c>
      <c r="BH495" s="11">
        <v>3.7614445000000001</v>
      </c>
      <c r="BI495" s="11">
        <v>3.7750946000000001</v>
      </c>
      <c r="BJ495" s="11">
        <v>3.7889192999999999</v>
      </c>
      <c r="BK495" s="11">
        <v>3.8029088</v>
      </c>
      <c r="BL495" s="11">
        <v>3.8170529000000002</v>
      </c>
      <c r="BM495" s="11">
        <v>3.9045942999999999</v>
      </c>
      <c r="BN495" s="11">
        <v>3.9950798999999999</v>
      </c>
    </row>
    <row r="496" spans="1:66" x14ac:dyDescent="0.25">
      <c r="A496" s="5">
        <f t="shared" si="7"/>
        <v>45974</v>
      </c>
      <c r="B496" t="s">
        <v>1319</v>
      </c>
      <c r="C496" s="3">
        <v>4</v>
      </c>
      <c r="D496" s="3">
        <v>3.9698000000000002</v>
      </c>
      <c r="E496" s="11">
        <v>3.9002191000000002</v>
      </c>
      <c r="F496" s="11">
        <v>3.7704312</v>
      </c>
      <c r="G496" s="11">
        <v>3.6787708000000001</v>
      </c>
      <c r="H496" s="11">
        <v>3.6078032000000002</v>
      </c>
      <c r="I496" s="11">
        <v>3.5460112000000001</v>
      </c>
      <c r="J496" s="11">
        <v>3.4915058000000001</v>
      </c>
      <c r="K496" s="11">
        <v>3.4457797999999999</v>
      </c>
      <c r="L496" s="11">
        <v>3.4104089000000002</v>
      </c>
      <c r="M496" s="11">
        <v>3.3854202999999998</v>
      </c>
      <c r="N496" s="11">
        <v>3.3700920999999999</v>
      </c>
      <c r="O496" s="11">
        <v>3.3628653000000002</v>
      </c>
      <c r="P496" s="11">
        <v>3.3618977999999999</v>
      </c>
      <c r="Q496" s="11">
        <v>3.3643247000000001</v>
      </c>
      <c r="R496" s="11">
        <v>3.3690897</v>
      </c>
      <c r="S496" s="11">
        <v>3.3756875000000002</v>
      </c>
      <c r="T496" s="11">
        <v>3.3836129000000001</v>
      </c>
      <c r="U496" s="11">
        <v>3.3923608999999999</v>
      </c>
      <c r="V496" s="11">
        <v>3.4014259999999998</v>
      </c>
      <c r="W496" s="11">
        <v>3.410406</v>
      </c>
      <c r="X496" s="11">
        <v>3.4192545000000001</v>
      </c>
      <c r="Y496" s="11">
        <v>3.4280012000000002</v>
      </c>
      <c r="Z496" s="11">
        <v>3.4366762</v>
      </c>
      <c r="AA496" s="11">
        <v>3.4453095999999999</v>
      </c>
      <c r="AB496" s="11">
        <v>3.4539311000000001</v>
      </c>
      <c r="AC496" s="11">
        <v>3.4625689999999998</v>
      </c>
      <c r="AD496" s="11">
        <v>3.4712428000000002</v>
      </c>
      <c r="AE496" s="11">
        <v>3.4799688999999998</v>
      </c>
      <c r="AF496" s="11">
        <v>3.4887641</v>
      </c>
      <c r="AG496" s="11">
        <v>3.4976451000000002</v>
      </c>
      <c r="AH496" s="11">
        <v>3.5066283</v>
      </c>
      <c r="AI496" s="11">
        <v>3.5157305999999999</v>
      </c>
      <c r="AJ496" s="11">
        <v>3.5249687000000001</v>
      </c>
      <c r="AK496" s="11">
        <v>3.5343589999999998</v>
      </c>
      <c r="AL496" s="11">
        <v>3.5439181999999998</v>
      </c>
      <c r="AM496" s="11">
        <v>3.5536631999999999</v>
      </c>
      <c r="AN496" s="11">
        <v>3.5636104</v>
      </c>
      <c r="AO496" s="11">
        <v>3.5737738000000001</v>
      </c>
      <c r="AP496" s="11">
        <v>3.5841558</v>
      </c>
      <c r="AQ496" s="11">
        <v>3.5947548</v>
      </c>
      <c r="AR496" s="11">
        <v>3.6055698</v>
      </c>
      <c r="AS496" s="11">
        <v>3.6165999000000002</v>
      </c>
      <c r="AT496" s="11">
        <v>3.6278437000000001</v>
      </c>
      <c r="AU496" s="11">
        <v>3.6393</v>
      </c>
      <c r="AV496" s="11">
        <v>3.6509678999999999</v>
      </c>
      <c r="AW496" s="11">
        <v>3.6628459000000002</v>
      </c>
      <c r="AX496" s="11">
        <v>3.6749331000000001</v>
      </c>
      <c r="AY496" s="11">
        <v>3.6872284</v>
      </c>
      <c r="AZ496" s="11">
        <v>3.6997303000000001</v>
      </c>
      <c r="BA496" s="11">
        <v>3.7124366000000002</v>
      </c>
      <c r="BB496" s="11">
        <v>3.7253389000000001</v>
      </c>
      <c r="BC496" s="11">
        <v>3.7384268</v>
      </c>
      <c r="BD496" s="11">
        <v>3.7516904000000002</v>
      </c>
      <c r="BE496" s="11">
        <v>3.7651197000000001</v>
      </c>
      <c r="BF496" s="11">
        <v>3.7787042999999998</v>
      </c>
      <c r="BG496" s="11">
        <v>3.7924342000000002</v>
      </c>
      <c r="BH496" s="11">
        <v>3.8062996</v>
      </c>
      <c r="BI496" s="11">
        <v>3.8202900999999998</v>
      </c>
      <c r="BJ496" s="11">
        <v>3.8343956000000001</v>
      </c>
      <c r="BK496" s="11">
        <v>3.8486061999999999</v>
      </c>
      <c r="BL496" s="11">
        <v>3.8629115999999999</v>
      </c>
      <c r="BM496" s="11">
        <v>3.9502671999999999</v>
      </c>
      <c r="BN496" s="11">
        <v>4.0390762999999996</v>
      </c>
    </row>
    <row r="497" spans="1:66" x14ac:dyDescent="0.25">
      <c r="A497" s="5">
        <f t="shared" si="7"/>
        <v>45975</v>
      </c>
      <c r="B497" t="s">
        <v>1320</v>
      </c>
      <c r="C497" s="3">
        <v>4</v>
      </c>
      <c r="D497" s="3">
        <v>3.9693999999999998</v>
      </c>
      <c r="E497" s="11">
        <v>3.8990505</v>
      </c>
      <c r="F497" s="11">
        <v>3.7802742999999999</v>
      </c>
      <c r="G497" s="11">
        <v>3.7001873999999999</v>
      </c>
      <c r="H497" s="11">
        <v>3.6413514999999999</v>
      </c>
      <c r="I497" s="11">
        <v>3.5911889000000001</v>
      </c>
      <c r="J497" s="11">
        <v>3.5471237000000002</v>
      </c>
      <c r="K497" s="11">
        <v>3.5104370999999999</v>
      </c>
      <c r="L497" s="11">
        <v>3.4826836999999999</v>
      </c>
      <c r="M497" s="11">
        <v>3.4639855000000002</v>
      </c>
      <c r="N497" s="11">
        <v>3.4536329000000001</v>
      </c>
      <c r="O497" s="11">
        <v>3.4502134999999998</v>
      </c>
      <c r="P497" s="11">
        <v>3.4519559000000002</v>
      </c>
      <c r="Q497" s="11">
        <v>3.4562249</v>
      </c>
      <c r="R497" s="11">
        <v>3.4621580999999999</v>
      </c>
      <c r="S497" s="11">
        <v>3.4695274999999999</v>
      </c>
      <c r="T497" s="11">
        <v>3.4781054999999999</v>
      </c>
      <c r="U497" s="11">
        <v>3.4876643999999999</v>
      </c>
      <c r="V497" s="11">
        <v>3.4979764000000002</v>
      </c>
      <c r="W497" s="11">
        <v>3.5088384000000001</v>
      </c>
      <c r="X497" s="11">
        <v>3.5201318000000001</v>
      </c>
      <c r="Y497" s="11">
        <v>3.5317558999999998</v>
      </c>
      <c r="Z497" s="11">
        <v>3.5436105000000002</v>
      </c>
      <c r="AA497" s="11">
        <v>3.5555952999999998</v>
      </c>
      <c r="AB497" s="11">
        <v>3.5676095000000001</v>
      </c>
      <c r="AC497" s="11">
        <v>3.5795686</v>
      </c>
      <c r="AD497" s="11">
        <v>3.5914579</v>
      </c>
      <c r="AE497" s="11">
        <v>3.6032812000000001</v>
      </c>
      <c r="AF497" s="11">
        <v>3.615043</v>
      </c>
      <c r="AG497" s="11">
        <v>3.6267477000000001</v>
      </c>
      <c r="AH497" s="11">
        <v>3.6383993000000001</v>
      </c>
      <c r="AI497" s="11">
        <v>3.6500021</v>
      </c>
      <c r="AJ497" s="11">
        <v>3.6615605000000002</v>
      </c>
      <c r="AK497" s="11">
        <v>3.6730786000000002</v>
      </c>
      <c r="AL497" s="11">
        <v>3.6845606000000002</v>
      </c>
      <c r="AM497" s="11">
        <v>3.6960111000000002</v>
      </c>
      <c r="AN497" s="11">
        <v>3.7074338999999998</v>
      </c>
      <c r="AO497" s="11">
        <v>3.7188354000000001</v>
      </c>
      <c r="AP497" s="11">
        <v>3.7302300000000002</v>
      </c>
      <c r="AQ497" s="11">
        <v>3.7416339999999999</v>
      </c>
      <c r="AR497" s="11">
        <v>3.7530641</v>
      </c>
      <c r="AS497" s="11">
        <v>3.7645371000000001</v>
      </c>
      <c r="AT497" s="11">
        <v>3.7760691999999998</v>
      </c>
      <c r="AU497" s="11">
        <v>3.7876772999999999</v>
      </c>
      <c r="AV497" s="11">
        <v>3.7993779999999999</v>
      </c>
      <c r="AW497" s="11">
        <v>3.8111877000000001</v>
      </c>
      <c r="AX497" s="11">
        <v>3.8231229999999998</v>
      </c>
      <c r="AY497" s="11">
        <v>3.8352008</v>
      </c>
      <c r="AZ497" s="11">
        <v>3.8474373000000002</v>
      </c>
      <c r="BA497" s="11">
        <v>3.8598460000000001</v>
      </c>
      <c r="BB497" s="11">
        <v>3.8724257999999998</v>
      </c>
      <c r="BC497" s="11">
        <v>3.8851716000000001</v>
      </c>
      <c r="BD497" s="11">
        <v>3.8980782</v>
      </c>
      <c r="BE497" s="11">
        <v>3.9111408000000001</v>
      </c>
      <c r="BF497" s="11">
        <v>3.9243538999999998</v>
      </c>
      <c r="BG497" s="11">
        <v>3.9377127000000001</v>
      </c>
      <c r="BH497" s="11">
        <v>3.9512120999999998</v>
      </c>
      <c r="BI497" s="11">
        <v>3.9648469</v>
      </c>
      <c r="BJ497" s="11">
        <v>3.978612</v>
      </c>
      <c r="BK497" s="11">
        <v>3.9925025000000001</v>
      </c>
      <c r="BL497" s="11">
        <v>4.0065131000000003</v>
      </c>
      <c r="BM497" s="11">
        <v>4.0927284000000004</v>
      </c>
      <c r="BN497" s="11">
        <v>4.1814596999999996</v>
      </c>
    </row>
    <row r="498" spans="1:66" x14ac:dyDescent="0.25">
      <c r="A498" s="5">
        <f t="shared" si="7"/>
        <v>45978</v>
      </c>
      <c r="B498" t="s">
        <v>1321</v>
      </c>
      <c r="C498" s="3">
        <v>4</v>
      </c>
      <c r="D498" s="3">
        <v>3.9691999999999998</v>
      </c>
      <c r="E498" s="11">
        <v>3.8928313999999999</v>
      </c>
      <c r="F498" s="11">
        <v>3.7741495</v>
      </c>
      <c r="G498" s="11">
        <v>3.6960575000000002</v>
      </c>
      <c r="H498" s="11">
        <v>3.6381641999999998</v>
      </c>
      <c r="I498" s="11">
        <v>3.5867580000000001</v>
      </c>
      <c r="J498" s="11">
        <v>3.5397219</v>
      </c>
      <c r="K498" s="11">
        <v>3.4987260999999998</v>
      </c>
      <c r="L498" s="11">
        <v>3.4656180000000001</v>
      </c>
      <c r="M498" s="11">
        <v>3.4410173999999998</v>
      </c>
      <c r="N498" s="11">
        <v>3.4247244999999999</v>
      </c>
      <c r="O498" s="11">
        <v>3.4159467000000001</v>
      </c>
      <c r="P498" s="11">
        <v>3.4134052000000001</v>
      </c>
      <c r="Q498" s="11">
        <v>3.4152143000000001</v>
      </c>
      <c r="R498" s="11">
        <v>3.4204438000000001</v>
      </c>
      <c r="S498" s="11">
        <v>3.4284639000000001</v>
      </c>
      <c r="T498" s="11">
        <v>3.4386448999999999</v>
      </c>
      <c r="U498" s="11">
        <v>3.4503572</v>
      </c>
      <c r="V498" s="11">
        <v>3.4629707999999999</v>
      </c>
      <c r="W498" s="11">
        <v>3.4759562000000002</v>
      </c>
      <c r="X498" s="11">
        <v>3.4891293999999999</v>
      </c>
      <c r="Y498" s="11">
        <v>3.5023803999999998</v>
      </c>
      <c r="Z498" s="11">
        <v>3.5155999000000002</v>
      </c>
      <c r="AA498" s="11">
        <v>3.5286781999999999</v>
      </c>
      <c r="AB498" s="11">
        <v>3.5415054000000001</v>
      </c>
      <c r="AC498" s="11">
        <v>3.5539950999999999</v>
      </c>
      <c r="AD498" s="11">
        <v>3.5661524</v>
      </c>
      <c r="AE498" s="11">
        <v>3.5780053000000001</v>
      </c>
      <c r="AF498" s="11">
        <v>3.5895820000000001</v>
      </c>
      <c r="AG498" s="11">
        <v>3.6009107999999999</v>
      </c>
      <c r="AH498" s="11">
        <v>3.6120196</v>
      </c>
      <c r="AI498" s="11">
        <v>3.6229364999999998</v>
      </c>
      <c r="AJ498" s="11">
        <v>3.6336898999999998</v>
      </c>
      <c r="AK498" s="11">
        <v>3.6443077000000001</v>
      </c>
      <c r="AL498" s="11">
        <v>3.6548180000000001</v>
      </c>
      <c r="AM498" s="11">
        <v>3.6652491999999999</v>
      </c>
      <c r="AN498" s="11">
        <v>3.6756291999999999</v>
      </c>
      <c r="AO498" s="11">
        <v>3.6859848</v>
      </c>
      <c r="AP498" s="11">
        <v>3.6963373000000002</v>
      </c>
      <c r="AQ498" s="11">
        <v>3.7067060999999999</v>
      </c>
      <c r="AR498" s="11">
        <v>3.7171107000000001</v>
      </c>
      <c r="AS498" s="11">
        <v>3.7275708999999999</v>
      </c>
      <c r="AT498" s="11">
        <v>3.7381058999999999</v>
      </c>
      <c r="AU498" s="11">
        <v>3.7487354000000002</v>
      </c>
      <c r="AV498" s="11">
        <v>3.7594791000000001</v>
      </c>
      <c r="AW498" s="11">
        <v>3.7703560999999999</v>
      </c>
      <c r="AX498" s="11">
        <v>3.7813862999999999</v>
      </c>
      <c r="AY498" s="11">
        <v>3.7925892999999999</v>
      </c>
      <c r="AZ498" s="11">
        <v>3.8039844</v>
      </c>
      <c r="BA498" s="11">
        <v>3.8155882999999999</v>
      </c>
      <c r="BB498" s="11">
        <v>3.8274028000000002</v>
      </c>
      <c r="BC498" s="11">
        <v>3.8394241</v>
      </c>
      <c r="BD498" s="11">
        <v>3.8516487000000001</v>
      </c>
      <c r="BE498" s="11">
        <v>3.8640734000000001</v>
      </c>
      <c r="BF498" s="11">
        <v>3.8766940999999999</v>
      </c>
      <c r="BG498" s="11">
        <v>3.8895076</v>
      </c>
      <c r="BH498" s="11">
        <v>3.9025104000000002</v>
      </c>
      <c r="BI498" s="11">
        <v>3.9156987999999999</v>
      </c>
      <c r="BJ498" s="11">
        <v>3.9290691999999998</v>
      </c>
      <c r="BK498" s="11">
        <v>3.9426184000000002</v>
      </c>
      <c r="BL498" s="11">
        <v>3.9563424</v>
      </c>
      <c r="BM498" s="11">
        <v>4.0419346999999997</v>
      </c>
      <c r="BN498" s="11">
        <v>4.1315302000000003</v>
      </c>
    </row>
    <row r="499" spans="1:66" x14ac:dyDescent="0.25">
      <c r="A499" s="5">
        <f t="shared" si="7"/>
        <v>45979</v>
      </c>
      <c r="B499" t="s">
        <v>1322</v>
      </c>
      <c r="C499" s="3">
        <v>4</v>
      </c>
      <c r="D499" s="3">
        <v>3.9693999999999998</v>
      </c>
      <c r="E499" s="11">
        <v>3.8871604999999998</v>
      </c>
      <c r="F499" s="11">
        <v>3.7641610000000001</v>
      </c>
      <c r="G499" s="11">
        <v>3.6855443000000001</v>
      </c>
      <c r="H499" s="11">
        <v>3.6272077</v>
      </c>
      <c r="I499" s="11">
        <v>3.5744357</v>
      </c>
      <c r="J499" s="11">
        <v>3.5254500000000002</v>
      </c>
      <c r="K499" s="11">
        <v>3.4827933</v>
      </c>
      <c r="L499" s="11">
        <v>3.4487442000000001</v>
      </c>
      <c r="M499" s="11">
        <v>3.4244240000000001</v>
      </c>
      <c r="N499" s="11">
        <v>3.4093393000000001</v>
      </c>
      <c r="O499" s="11">
        <v>3.4024429999999999</v>
      </c>
      <c r="P499" s="11">
        <v>3.4020907</v>
      </c>
      <c r="Q499" s="11">
        <v>3.4057559999999998</v>
      </c>
      <c r="R499" s="11">
        <v>3.4124013</v>
      </c>
      <c r="S499" s="11">
        <v>3.4214435999999999</v>
      </c>
      <c r="T499" s="11">
        <v>3.4323001</v>
      </c>
      <c r="U499" s="11">
        <v>3.4443880999999998</v>
      </c>
      <c r="V499" s="11">
        <v>3.4571242999999998</v>
      </c>
      <c r="W499" s="11">
        <v>3.4700261999999999</v>
      </c>
      <c r="X499" s="11">
        <v>3.4829564999999998</v>
      </c>
      <c r="Y499" s="11">
        <v>3.4958521999999999</v>
      </c>
      <c r="Z499" s="11">
        <v>3.5086503000000002</v>
      </c>
      <c r="AA499" s="11">
        <v>3.5212883000000001</v>
      </c>
      <c r="AB499" s="11">
        <v>3.5337027999999999</v>
      </c>
      <c r="AC499" s="11">
        <v>3.5458468000000001</v>
      </c>
      <c r="AD499" s="11">
        <v>3.5577348999999998</v>
      </c>
      <c r="AE499" s="11">
        <v>3.5693967999999998</v>
      </c>
      <c r="AF499" s="11">
        <v>3.5808627999999998</v>
      </c>
      <c r="AG499" s="11">
        <v>3.5921630000000002</v>
      </c>
      <c r="AH499" s="11">
        <v>3.6033271999999998</v>
      </c>
      <c r="AI499" s="11">
        <v>3.6143855999999999</v>
      </c>
      <c r="AJ499" s="11">
        <v>3.6253682999999999</v>
      </c>
      <c r="AK499" s="11">
        <v>3.6363051999999998</v>
      </c>
      <c r="AL499" s="11">
        <v>3.6472264000000001</v>
      </c>
      <c r="AM499" s="11">
        <v>3.6581621000000002</v>
      </c>
      <c r="AN499" s="11">
        <v>3.6691422</v>
      </c>
      <c r="AO499" s="11">
        <v>3.6801941999999999</v>
      </c>
      <c r="AP499" s="11">
        <v>3.6913333000000002</v>
      </c>
      <c r="AQ499" s="11">
        <v>3.7025697000000002</v>
      </c>
      <c r="AR499" s="11">
        <v>3.7139137999999998</v>
      </c>
      <c r="AS499" s="11">
        <v>3.7253764999999999</v>
      </c>
      <c r="AT499" s="11">
        <v>3.7369678999999998</v>
      </c>
      <c r="AU499" s="11">
        <v>3.7486986</v>
      </c>
      <c r="AV499" s="11">
        <v>3.7605792</v>
      </c>
      <c r="AW499" s="11">
        <v>3.7726199999999999</v>
      </c>
      <c r="AX499" s="11">
        <v>3.7848316</v>
      </c>
      <c r="AY499" s="11">
        <v>3.7972245999999998</v>
      </c>
      <c r="AZ499" s="11">
        <v>3.8098092000000001</v>
      </c>
      <c r="BA499" s="11">
        <v>3.8225937999999999</v>
      </c>
      <c r="BB499" s="11">
        <v>3.8355755999999999</v>
      </c>
      <c r="BC499" s="11">
        <v>3.8487480999999999</v>
      </c>
      <c r="BD499" s="11">
        <v>3.8621051</v>
      </c>
      <c r="BE499" s="11">
        <v>3.8756406000000001</v>
      </c>
      <c r="BF499" s="11">
        <v>3.889348</v>
      </c>
      <c r="BG499" s="11">
        <v>3.9032211999999999</v>
      </c>
      <c r="BH499" s="11">
        <v>3.9172539999999998</v>
      </c>
      <c r="BI499" s="11">
        <v>3.9314399</v>
      </c>
      <c r="BJ499" s="11">
        <v>3.9457727999999999</v>
      </c>
      <c r="BK499" s="11">
        <v>3.9602466000000001</v>
      </c>
      <c r="BL499" s="11">
        <v>3.9748546999999999</v>
      </c>
      <c r="BM499" s="11">
        <v>4.0648824000000001</v>
      </c>
      <c r="BN499" s="11">
        <v>4.1576021000000001</v>
      </c>
    </row>
    <row r="500" spans="1:66" x14ac:dyDescent="0.25">
      <c r="A500" s="5">
        <f t="shared" si="7"/>
        <v>45980</v>
      </c>
      <c r="B500" t="s">
        <v>1323</v>
      </c>
      <c r="C500" s="3">
        <v>4</v>
      </c>
      <c r="D500" s="3">
        <v>3.9693000000000001</v>
      </c>
      <c r="E500" s="11">
        <v>3.8704364999999998</v>
      </c>
      <c r="F500" s="11">
        <v>3.7482972000000001</v>
      </c>
      <c r="G500" s="11">
        <v>3.6759811999999998</v>
      </c>
      <c r="H500" s="11">
        <v>3.6249687000000002</v>
      </c>
      <c r="I500" s="11">
        <v>3.5781575000000001</v>
      </c>
      <c r="J500" s="11">
        <v>3.5331513999999999</v>
      </c>
      <c r="K500" s="11">
        <v>3.4927646000000001</v>
      </c>
      <c r="L500" s="11">
        <v>3.4599945999999999</v>
      </c>
      <c r="M500" s="11">
        <v>3.4365231999999999</v>
      </c>
      <c r="N500" s="11">
        <v>3.4225158000000002</v>
      </c>
      <c r="O500" s="11">
        <v>3.4168675999999998</v>
      </c>
      <c r="P500" s="11">
        <v>3.4181021</v>
      </c>
      <c r="Q500" s="11">
        <v>3.4234570999999998</v>
      </c>
      <c r="R500" s="11">
        <v>3.4318040999999999</v>
      </c>
      <c r="S500" s="11">
        <v>3.4425362000000002</v>
      </c>
      <c r="T500" s="11">
        <v>3.4550467</v>
      </c>
      <c r="U500" s="11">
        <v>3.4687291999999998</v>
      </c>
      <c r="V500" s="11">
        <v>3.4829764999999999</v>
      </c>
      <c r="W500" s="11">
        <v>3.4972872000000002</v>
      </c>
      <c r="X500" s="11">
        <v>3.5115219999999998</v>
      </c>
      <c r="Y500" s="11">
        <v>3.5256191000000001</v>
      </c>
      <c r="Z500" s="11">
        <v>3.5395173999999998</v>
      </c>
      <c r="AA500" s="11">
        <v>3.5531556000000002</v>
      </c>
      <c r="AB500" s="11">
        <v>3.5664723</v>
      </c>
      <c r="AC500" s="11">
        <v>3.5794223999999999</v>
      </c>
      <c r="AD500" s="11">
        <v>3.5920271000000001</v>
      </c>
      <c r="AE500" s="11">
        <v>3.6043230999999998</v>
      </c>
      <c r="AF500" s="11">
        <v>3.6163479000000001</v>
      </c>
      <c r="AG500" s="11">
        <v>3.6281389000000002</v>
      </c>
      <c r="AH500" s="11">
        <v>3.6397328</v>
      </c>
      <c r="AI500" s="11">
        <v>3.6511670999999999</v>
      </c>
      <c r="AJ500" s="11">
        <v>3.6624791999999999</v>
      </c>
      <c r="AK500" s="11">
        <v>3.6737058999999999</v>
      </c>
      <c r="AL500" s="11">
        <v>3.6848846000000002</v>
      </c>
      <c r="AM500" s="11">
        <v>3.6960527000000001</v>
      </c>
      <c r="AN500" s="11">
        <v>3.7072470000000002</v>
      </c>
      <c r="AO500" s="11">
        <v>3.718502</v>
      </c>
      <c r="AP500" s="11">
        <v>3.7298372999999998</v>
      </c>
      <c r="AQ500" s="11">
        <v>3.7412676999999999</v>
      </c>
      <c r="AR500" s="11">
        <v>3.7528082999999999</v>
      </c>
      <c r="AS500" s="11">
        <v>3.7644744999999999</v>
      </c>
      <c r="AT500" s="11">
        <v>3.7762810999999998</v>
      </c>
      <c r="AU500" s="11">
        <v>3.7882430999999999</v>
      </c>
      <c r="AV500" s="11">
        <v>3.8003759000000001</v>
      </c>
      <c r="AW500" s="11">
        <v>3.8126943</v>
      </c>
      <c r="AX500" s="11">
        <v>3.8252134</v>
      </c>
      <c r="AY500" s="11">
        <v>3.8379485</v>
      </c>
      <c r="AZ500" s="11">
        <v>3.8509142999999999</v>
      </c>
      <c r="BA500" s="11">
        <v>3.8641223999999998</v>
      </c>
      <c r="BB500" s="11">
        <v>3.8775677000000002</v>
      </c>
      <c r="BC500" s="11">
        <v>3.8912401000000001</v>
      </c>
      <c r="BD500" s="11">
        <v>3.9051298999999999</v>
      </c>
      <c r="BE500" s="11">
        <v>3.9192276000000001</v>
      </c>
      <c r="BF500" s="11">
        <v>3.9335230999999999</v>
      </c>
      <c r="BG500" s="11">
        <v>3.9480067000000001</v>
      </c>
      <c r="BH500" s="11">
        <v>3.9626689000000002</v>
      </c>
      <c r="BI500" s="11">
        <v>3.9774995</v>
      </c>
      <c r="BJ500" s="11">
        <v>3.9924889000000001</v>
      </c>
      <c r="BK500" s="11">
        <v>4.0076276000000002</v>
      </c>
      <c r="BL500" s="11">
        <v>4.0229054</v>
      </c>
      <c r="BM500" s="11">
        <v>4.1168880000000003</v>
      </c>
      <c r="BN500" s="11">
        <v>4.2130454000000004</v>
      </c>
    </row>
    <row r="501" spans="1:66" x14ac:dyDescent="0.25">
      <c r="A501" s="5">
        <f t="shared" si="7"/>
        <v>45981</v>
      </c>
      <c r="B501" t="s">
        <v>1324</v>
      </c>
      <c r="C501" s="3">
        <v>4</v>
      </c>
      <c r="D501" s="3">
        <v>3.9689999999999999</v>
      </c>
      <c r="E501" s="11">
        <v>3.8608517999999998</v>
      </c>
      <c r="F501" s="11">
        <v>3.7488594000000002</v>
      </c>
      <c r="G501" s="11">
        <v>3.6758335999999998</v>
      </c>
      <c r="H501" s="11">
        <v>3.618576</v>
      </c>
      <c r="I501" s="11">
        <v>3.5648206999999998</v>
      </c>
      <c r="J501" s="11">
        <v>3.5143087999999998</v>
      </c>
      <c r="K501" s="11">
        <v>3.4702302999999999</v>
      </c>
      <c r="L501" s="11">
        <v>3.4354412000000001</v>
      </c>
      <c r="M501" s="11">
        <v>3.4109845000000001</v>
      </c>
      <c r="N501" s="11">
        <v>3.3966652000000002</v>
      </c>
      <c r="O501" s="11">
        <v>3.3910455000000002</v>
      </c>
      <c r="P501" s="11">
        <v>3.3922208</v>
      </c>
      <c r="Q501" s="11">
        <v>3.3971973000000002</v>
      </c>
      <c r="R501" s="11">
        <v>3.4048414999999999</v>
      </c>
      <c r="S501" s="11">
        <v>3.4145865999999998</v>
      </c>
      <c r="T501" s="11">
        <v>3.4258663</v>
      </c>
      <c r="U501" s="11">
        <v>3.4381141999999998</v>
      </c>
      <c r="V501" s="11">
        <v>3.4507634999999999</v>
      </c>
      <c r="W501" s="11">
        <v>3.4633598999999999</v>
      </c>
      <c r="X501" s="11">
        <v>3.4758363999999999</v>
      </c>
      <c r="Y501" s="11">
        <v>3.4882086999999999</v>
      </c>
      <c r="Z501" s="11">
        <v>3.5004932000000002</v>
      </c>
      <c r="AA501" s="11">
        <v>3.5127060999999999</v>
      </c>
      <c r="AB501" s="11">
        <v>3.5248634000000001</v>
      </c>
      <c r="AC501" s="11">
        <v>3.5369807999999998</v>
      </c>
      <c r="AD501" s="11">
        <v>3.5490723000000002</v>
      </c>
      <c r="AE501" s="11">
        <v>3.5611506999999998</v>
      </c>
      <c r="AF501" s="11">
        <v>3.5732292000000001</v>
      </c>
      <c r="AG501" s="11">
        <v>3.585321</v>
      </c>
      <c r="AH501" s="11">
        <v>3.5974390000000001</v>
      </c>
      <c r="AI501" s="11">
        <v>3.6095964</v>
      </c>
      <c r="AJ501" s="11">
        <v>3.6218064000000001</v>
      </c>
      <c r="AK501" s="11">
        <v>3.6340819</v>
      </c>
      <c r="AL501" s="11">
        <v>3.6464360999999998</v>
      </c>
      <c r="AM501" s="11">
        <v>3.6588823000000001</v>
      </c>
      <c r="AN501" s="11">
        <v>3.6714332000000001</v>
      </c>
      <c r="AO501" s="11">
        <v>3.6841004000000002</v>
      </c>
      <c r="AP501" s="11">
        <v>3.6968877999999998</v>
      </c>
      <c r="AQ501" s="11">
        <v>3.7097966000000002</v>
      </c>
      <c r="AR501" s="11">
        <v>3.7228286000000002</v>
      </c>
      <c r="AS501" s="11">
        <v>3.7359855</v>
      </c>
      <c r="AT501" s="11">
        <v>3.7492687999999998</v>
      </c>
      <c r="AU501" s="11">
        <v>3.76268</v>
      </c>
      <c r="AV501" s="11">
        <v>3.776221</v>
      </c>
      <c r="AW501" s="11">
        <v>3.7898931999999999</v>
      </c>
      <c r="AX501" s="11">
        <v>3.8036981000000001</v>
      </c>
      <c r="AY501" s="11">
        <v>3.8176377000000001</v>
      </c>
      <c r="AZ501" s="11">
        <v>3.8317131999999998</v>
      </c>
      <c r="BA501" s="11">
        <v>3.8459251000000001</v>
      </c>
      <c r="BB501" s="11">
        <v>3.8602688999999999</v>
      </c>
      <c r="BC501" s="11">
        <v>3.8747378000000001</v>
      </c>
      <c r="BD501" s="11">
        <v>3.8893257999999999</v>
      </c>
      <c r="BE501" s="11">
        <v>3.9040268</v>
      </c>
      <c r="BF501" s="11">
        <v>3.9188339999999999</v>
      </c>
      <c r="BG501" s="11">
        <v>3.9337414000000002</v>
      </c>
      <c r="BH501" s="11">
        <v>3.9487429999999999</v>
      </c>
      <c r="BI501" s="11">
        <v>3.9638319000000002</v>
      </c>
      <c r="BJ501" s="11">
        <v>3.9790022</v>
      </c>
      <c r="BK501" s="11">
        <v>3.9942476999999998</v>
      </c>
      <c r="BL501" s="11">
        <v>4.0095618000000002</v>
      </c>
      <c r="BM501" s="11">
        <v>4.1025279000000001</v>
      </c>
      <c r="BN501" s="11">
        <v>4.1963220999999997</v>
      </c>
    </row>
    <row r="502" spans="1:66" x14ac:dyDescent="0.25">
      <c r="A502" s="5">
        <f t="shared" si="7"/>
        <v>45982</v>
      </c>
      <c r="B502" t="s">
        <v>1325</v>
      </c>
      <c r="C502" s="3">
        <v>4</v>
      </c>
      <c r="D502" s="3">
        <v>3.9689999999999999</v>
      </c>
      <c r="E502" s="11">
        <v>3.8509069</v>
      </c>
      <c r="F502" s="11">
        <v>3.7360774000000001</v>
      </c>
      <c r="G502" s="11">
        <v>3.6620529999999998</v>
      </c>
      <c r="H502" s="11">
        <v>3.6069589999999998</v>
      </c>
      <c r="I502" s="11">
        <v>3.5566382000000001</v>
      </c>
      <c r="J502" s="11">
        <v>3.5086767999999999</v>
      </c>
      <c r="K502" s="11">
        <v>3.4653318</v>
      </c>
      <c r="L502" s="11">
        <v>3.4296424999999999</v>
      </c>
      <c r="M502" s="11">
        <v>3.4032098</v>
      </c>
      <c r="N502" s="11">
        <v>3.3861943000000001</v>
      </c>
      <c r="O502" s="11">
        <v>3.3775558000000001</v>
      </c>
      <c r="P502" s="11">
        <v>3.3755313</v>
      </c>
      <c r="Q502" s="11">
        <v>3.3773314000000001</v>
      </c>
      <c r="R502" s="11">
        <v>3.3819064000000001</v>
      </c>
      <c r="S502" s="11">
        <v>3.3888381999999999</v>
      </c>
      <c r="T502" s="11">
        <v>3.3977088000000002</v>
      </c>
      <c r="U502" s="11">
        <v>3.4081003000000001</v>
      </c>
      <c r="V502" s="11">
        <v>3.4195945999999999</v>
      </c>
      <c r="W502" s="11">
        <v>3.4318287000000001</v>
      </c>
      <c r="X502" s="11">
        <v>3.4446302000000002</v>
      </c>
      <c r="Y502" s="11">
        <v>3.4578668000000001</v>
      </c>
      <c r="Z502" s="11">
        <v>3.4714068999999999</v>
      </c>
      <c r="AA502" s="11">
        <v>3.4851188999999998</v>
      </c>
      <c r="AB502" s="11">
        <v>3.4988706000000001</v>
      </c>
      <c r="AC502" s="11">
        <v>3.5125506</v>
      </c>
      <c r="AD502" s="11">
        <v>3.5261371000000001</v>
      </c>
      <c r="AE502" s="11">
        <v>3.5396323000000001</v>
      </c>
      <c r="AF502" s="11">
        <v>3.5530390000000001</v>
      </c>
      <c r="AG502" s="11">
        <v>3.56636</v>
      </c>
      <c r="AH502" s="11">
        <v>3.5795975000000002</v>
      </c>
      <c r="AI502" s="11">
        <v>3.5927544999999999</v>
      </c>
      <c r="AJ502" s="11">
        <v>3.6058335000000001</v>
      </c>
      <c r="AK502" s="11">
        <v>3.6188370000000001</v>
      </c>
      <c r="AL502" s="11">
        <v>3.6317677000000002</v>
      </c>
      <c r="AM502" s="11">
        <v>3.6446284000000002</v>
      </c>
      <c r="AN502" s="11">
        <v>3.6574214</v>
      </c>
      <c r="AO502" s="11">
        <v>3.6701514999999998</v>
      </c>
      <c r="AP502" s="11">
        <v>3.6828325999999998</v>
      </c>
      <c r="AQ502" s="11">
        <v>3.6954805999999998</v>
      </c>
      <c r="AR502" s="11">
        <v>3.7081119</v>
      </c>
      <c r="AS502" s="11">
        <v>3.7207428</v>
      </c>
      <c r="AT502" s="11">
        <v>3.7333892</v>
      </c>
      <c r="AU502" s="11">
        <v>3.7460675000000001</v>
      </c>
      <c r="AV502" s="11">
        <v>3.7587940999999998</v>
      </c>
      <c r="AW502" s="11">
        <v>3.7715849000000001</v>
      </c>
      <c r="AX502" s="11">
        <v>3.7844563</v>
      </c>
      <c r="AY502" s="11">
        <v>3.7974245999999998</v>
      </c>
      <c r="AZ502" s="11">
        <v>3.8105057000000002</v>
      </c>
      <c r="BA502" s="11">
        <v>3.8237130000000001</v>
      </c>
      <c r="BB502" s="11">
        <v>3.8370465</v>
      </c>
      <c r="BC502" s="11">
        <v>3.8505022000000002</v>
      </c>
      <c r="BD502" s="11">
        <v>3.8640762999999998</v>
      </c>
      <c r="BE502" s="11">
        <v>3.8777653999999999</v>
      </c>
      <c r="BF502" s="11">
        <v>3.8915652000000001</v>
      </c>
      <c r="BG502" s="11">
        <v>3.9054722000000002</v>
      </c>
      <c r="BH502" s="11">
        <v>3.9194827999999999</v>
      </c>
      <c r="BI502" s="11">
        <v>3.9335928</v>
      </c>
      <c r="BJ502" s="11">
        <v>3.9477986</v>
      </c>
      <c r="BK502" s="11">
        <v>3.9620966000000002</v>
      </c>
      <c r="BL502" s="11">
        <v>3.9764827</v>
      </c>
      <c r="BM502" s="11">
        <v>4.0643516999999996</v>
      </c>
      <c r="BN502" s="11">
        <v>4.1539020999999998</v>
      </c>
    </row>
    <row r="503" spans="1:66" x14ac:dyDescent="0.25">
      <c r="A503" s="5">
        <f t="shared" si="7"/>
        <v>45985</v>
      </c>
      <c r="B503" t="s">
        <v>1326</v>
      </c>
      <c r="C503" s="3">
        <v>4</v>
      </c>
      <c r="D503" s="3">
        <v>3.9687999999999999</v>
      </c>
      <c r="E503" s="11">
        <v>3.8350564999999999</v>
      </c>
      <c r="F503" s="11">
        <v>3.7365881000000001</v>
      </c>
      <c r="G503" s="11">
        <v>3.6713341000000002</v>
      </c>
      <c r="H503" s="11">
        <v>3.6175378999999999</v>
      </c>
      <c r="I503" s="11">
        <v>3.565464</v>
      </c>
      <c r="J503" s="11">
        <v>3.5165489999999999</v>
      </c>
      <c r="K503" s="11">
        <v>3.4740253000000001</v>
      </c>
      <c r="L503" s="11">
        <v>3.4397897999999998</v>
      </c>
      <c r="M503" s="11">
        <v>3.4141743</v>
      </c>
      <c r="N503" s="11">
        <v>3.3968688999999999</v>
      </c>
      <c r="O503" s="11">
        <v>3.3871666999999999</v>
      </c>
      <c r="P503" s="11">
        <v>3.3840498999999999</v>
      </c>
      <c r="Q503" s="11">
        <v>3.3863645999999998</v>
      </c>
      <c r="R503" s="11">
        <v>3.3931865000000001</v>
      </c>
      <c r="S503" s="11">
        <v>3.4036586</v>
      </c>
      <c r="T503" s="11">
        <v>3.4169244999999999</v>
      </c>
      <c r="U503" s="11">
        <v>3.4321278999999998</v>
      </c>
      <c r="V503" s="11">
        <v>3.4484116999999999</v>
      </c>
      <c r="W503" s="11">
        <v>3.4650522000000001</v>
      </c>
      <c r="X503" s="11">
        <v>3.4817833</v>
      </c>
      <c r="Y503" s="11">
        <v>3.498437</v>
      </c>
      <c r="Z503" s="11">
        <v>3.5148459999999999</v>
      </c>
      <c r="AA503" s="11">
        <v>3.5308427999999998</v>
      </c>
      <c r="AB503" s="11">
        <v>3.5462593</v>
      </c>
      <c r="AC503" s="11">
        <v>3.5609658999999998</v>
      </c>
      <c r="AD503" s="11">
        <v>3.5749835999999999</v>
      </c>
      <c r="AE503" s="11">
        <v>3.5883702</v>
      </c>
      <c r="AF503" s="11">
        <v>3.6011845999999998</v>
      </c>
      <c r="AG503" s="11">
        <v>3.6134852</v>
      </c>
      <c r="AH503" s="11">
        <v>3.6253302000000001</v>
      </c>
      <c r="AI503" s="11">
        <v>3.6367780999999999</v>
      </c>
      <c r="AJ503" s="11">
        <v>3.6478875999999998</v>
      </c>
      <c r="AK503" s="11">
        <v>3.6587166999999998</v>
      </c>
      <c r="AL503" s="11">
        <v>3.669324</v>
      </c>
      <c r="AM503" s="11">
        <v>3.6797681</v>
      </c>
      <c r="AN503" s="11">
        <v>3.6901071000000001</v>
      </c>
      <c r="AO503" s="11">
        <v>3.7003941999999999</v>
      </c>
      <c r="AP503" s="11">
        <v>3.7106583</v>
      </c>
      <c r="AQ503" s="11">
        <v>3.7209213000000001</v>
      </c>
      <c r="AR503" s="11">
        <v>3.7312055000000002</v>
      </c>
      <c r="AS503" s="11">
        <v>3.7415332000000001</v>
      </c>
      <c r="AT503" s="11">
        <v>3.7519263</v>
      </c>
      <c r="AU503" s="11">
        <v>3.7624072000000002</v>
      </c>
      <c r="AV503" s="11">
        <v>3.7729979999999999</v>
      </c>
      <c r="AW503" s="11">
        <v>3.7837208000000002</v>
      </c>
      <c r="AX503" s="11">
        <v>3.7945978999999999</v>
      </c>
      <c r="AY503" s="11">
        <v>3.8056513999999999</v>
      </c>
      <c r="AZ503" s="11">
        <v>3.8169034000000002</v>
      </c>
      <c r="BA503" s="11">
        <v>3.8283729000000002</v>
      </c>
      <c r="BB503" s="11">
        <v>3.8400614000000002</v>
      </c>
      <c r="BC503" s="11">
        <v>3.8519641999999998</v>
      </c>
      <c r="BD503" s="11">
        <v>3.8640767999999999</v>
      </c>
      <c r="BE503" s="11">
        <v>3.876395</v>
      </c>
      <c r="BF503" s="11">
        <v>3.8889140000000002</v>
      </c>
      <c r="BG503" s="11">
        <v>3.9016294999999999</v>
      </c>
      <c r="BH503" s="11">
        <v>3.9145370000000002</v>
      </c>
      <c r="BI503" s="11">
        <v>3.9276317999999999</v>
      </c>
      <c r="BJ503" s="11">
        <v>3.9409095999999999</v>
      </c>
      <c r="BK503" s="11">
        <v>3.9543659999999998</v>
      </c>
      <c r="BL503" s="11">
        <v>3.9679962999999998</v>
      </c>
      <c r="BM503" s="11">
        <v>4.0530008999999998</v>
      </c>
      <c r="BN503" s="11">
        <v>4.1420374000000004</v>
      </c>
    </row>
    <row r="504" spans="1:66" x14ac:dyDescent="0.25">
      <c r="A504" s="5">
        <f t="shared" si="7"/>
        <v>45986</v>
      </c>
      <c r="B504" t="s">
        <v>1327</v>
      </c>
      <c r="C504" s="3">
        <v>4</v>
      </c>
      <c r="D504" s="3">
        <v>3.9687999999999999</v>
      </c>
      <c r="E504" s="11">
        <v>3.8198854</v>
      </c>
      <c r="F504" s="11">
        <v>3.7283406000000001</v>
      </c>
      <c r="G504" s="11">
        <v>3.6632707999999998</v>
      </c>
      <c r="H504" s="11">
        <v>3.6058278000000001</v>
      </c>
      <c r="I504" s="11">
        <v>3.5489202</v>
      </c>
      <c r="J504" s="11">
        <v>3.4949351000000002</v>
      </c>
      <c r="K504" s="11">
        <v>3.4482024</v>
      </c>
      <c r="L504" s="11">
        <v>3.4111669999999998</v>
      </c>
      <c r="M504" s="11">
        <v>3.3846813</v>
      </c>
      <c r="N504" s="11">
        <v>3.3679283</v>
      </c>
      <c r="O504" s="11">
        <v>3.3596081</v>
      </c>
      <c r="P504" s="11">
        <v>3.3579837000000001</v>
      </c>
      <c r="Q504" s="11">
        <v>3.3606799000000001</v>
      </c>
      <c r="R504" s="11">
        <v>3.3666794000000002</v>
      </c>
      <c r="S504" s="11">
        <v>3.3753685</v>
      </c>
      <c r="T504" s="11">
        <v>3.3861336999999998</v>
      </c>
      <c r="U504" s="11">
        <v>3.3983618999999998</v>
      </c>
      <c r="V504" s="11">
        <v>3.4114393000000001</v>
      </c>
      <c r="W504" s="11">
        <v>3.4248508000000002</v>
      </c>
      <c r="X504" s="11">
        <v>3.4384212000000001</v>
      </c>
      <c r="Y504" s="11">
        <v>3.4520474999999999</v>
      </c>
      <c r="Z504" s="11">
        <v>3.4656275999999999</v>
      </c>
      <c r="AA504" s="11">
        <v>3.4790592</v>
      </c>
      <c r="AB504" s="11">
        <v>3.4922395000000002</v>
      </c>
      <c r="AC504" s="11">
        <v>3.5050884999999998</v>
      </c>
      <c r="AD504" s="11">
        <v>3.5176148999999999</v>
      </c>
      <c r="AE504" s="11">
        <v>3.5298490999999999</v>
      </c>
      <c r="AF504" s="11">
        <v>3.5418221999999999</v>
      </c>
      <c r="AG504" s="11">
        <v>3.5535651000000001</v>
      </c>
      <c r="AH504" s="11">
        <v>3.5651082000000001</v>
      </c>
      <c r="AI504" s="11">
        <v>3.5764825999999998</v>
      </c>
      <c r="AJ504" s="11">
        <v>3.5877189999999999</v>
      </c>
      <c r="AK504" s="11">
        <v>3.5988481000000001</v>
      </c>
      <c r="AL504" s="11">
        <v>3.6099008000000001</v>
      </c>
      <c r="AM504" s="11">
        <v>3.620908</v>
      </c>
      <c r="AN504" s="11">
        <v>3.6319002999999999</v>
      </c>
      <c r="AO504" s="11">
        <v>3.6429065</v>
      </c>
      <c r="AP504" s="11">
        <v>3.6539457</v>
      </c>
      <c r="AQ504" s="11">
        <v>3.6650326</v>
      </c>
      <c r="AR504" s="11">
        <v>3.6761827999999999</v>
      </c>
      <c r="AS504" s="11">
        <v>3.6874115999999999</v>
      </c>
      <c r="AT504" s="11">
        <v>3.6987339000000001</v>
      </c>
      <c r="AU504" s="11">
        <v>3.7101652000000001</v>
      </c>
      <c r="AV504" s="11">
        <v>3.7217207999999999</v>
      </c>
      <c r="AW504" s="11">
        <v>3.7334157000000001</v>
      </c>
      <c r="AX504" s="11">
        <v>3.7452652</v>
      </c>
      <c r="AY504" s="11">
        <v>3.7572847999999999</v>
      </c>
      <c r="AZ504" s="11">
        <v>3.7694893999999999</v>
      </c>
      <c r="BA504" s="11">
        <v>3.7818917000000001</v>
      </c>
      <c r="BB504" s="11">
        <v>3.7944914000000001</v>
      </c>
      <c r="BC504" s="11">
        <v>3.8072835999999999</v>
      </c>
      <c r="BD504" s="11">
        <v>3.8202639999999999</v>
      </c>
      <c r="BE504" s="11">
        <v>3.8334283</v>
      </c>
      <c r="BF504" s="11">
        <v>3.8467715999999998</v>
      </c>
      <c r="BG504" s="11">
        <v>3.8602897</v>
      </c>
      <c r="BH504" s="11">
        <v>3.8739781999999998</v>
      </c>
      <c r="BI504" s="11">
        <v>3.8878322000000001</v>
      </c>
      <c r="BJ504" s="11">
        <v>3.9018475000000001</v>
      </c>
      <c r="BK504" s="11">
        <v>3.9160197999999999</v>
      </c>
      <c r="BL504" s="11">
        <v>3.9303441000000001</v>
      </c>
      <c r="BM504" s="11">
        <v>4.0190637999999996</v>
      </c>
      <c r="BN504" s="11">
        <v>4.1110867999999998</v>
      </c>
    </row>
    <row r="505" spans="1:66" x14ac:dyDescent="0.25">
      <c r="A505" s="5">
        <f t="shared" si="7"/>
        <v>45987</v>
      </c>
      <c r="B505" t="s">
        <v>1328</v>
      </c>
      <c r="C505" s="3">
        <v>4</v>
      </c>
      <c r="D505" s="3">
        <v>3.9689999999999999</v>
      </c>
      <c r="E505" s="11">
        <v>3.8075225000000001</v>
      </c>
      <c r="F505" s="11">
        <v>3.7171756999999999</v>
      </c>
      <c r="G505" s="11">
        <v>3.6531766000000001</v>
      </c>
      <c r="H505" s="11">
        <v>3.5953165999999999</v>
      </c>
      <c r="I505" s="11">
        <v>3.5370704000000002</v>
      </c>
      <c r="J505" s="11">
        <v>3.4816881</v>
      </c>
      <c r="K505" s="11">
        <v>3.4340131</v>
      </c>
      <c r="L505" s="11">
        <v>3.3966997999999999</v>
      </c>
      <c r="M505" s="11">
        <v>3.3705337000000002</v>
      </c>
      <c r="N505" s="11">
        <v>3.3547908999999998</v>
      </c>
      <c r="O505" s="11">
        <v>3.3476537999999998</v>
      </c>
      <c r="P505" s="11">
        <v>3.3471994</v>
      </c>
      <c r="Q505" s="11">
        <v>3.3503308000000001</v>
      </c>
      <c r="R505" s="11">
        <v>3.3559534000000002</v>
      </c>
      <c r="S505" s="11">
        <v>3.3635901000000001</v>
      </c>
      <c r="T505" s="11">
        <v>3.3727638999999998</v>
      </c>
      <c r="U505" s="11">
        <v>3.3829980000000002</v>
      </c>
      <c r="V505" s="11">
        <v>3.393815</v>
      </c>
      <c r="W505" s="11">
        <v>3.4048208999999998</v>
      </c>
      <c r="X505" s="11">
        <v>3.4159077</v>
      </c>
      <c r="Y505" s="11">
        <v>3.4270282999999999</v>
      </c>
      <c r="Z505" s="11">
        <v>3.4381363</v>
      </c>
      <c r="AA505" s="11">
        <v>3.4491850999999998</v>
      </c>
      <c r="AB505" s="11">
        <v>3.4601280000000001</v>
      </c>
      <c r="AC505" s="11">
        <v>3.4709284</v>
      </c>
      <c r="AD505" s="11">
        <v>3.4815912999999998</v>
      </c>
      <c r="AE505" s="11">
        <v>3.4921312000000002</v>
      </c>
      <c r="AF505" s="11">
        <v>3.5025629999999999</v>
      </c>
      <c r="AG505" s="11">
        <v>3.5129016000000002</v>
      </c>
      <c r="AH505" s="11">
        <v>3.5231617000000002</v>
      </c>
      <c r="AI505" s="11">
        <v>3.5333581000000001</v>
      </c>
      <c r="AJ505" s="11">
        <v>3.5435059</v>
      </c>
      <c r="AK505" s="11">
        <v>3.5536196000000002</v>
      </c>
      <c r="AL505" s="11">
        <v>3.5637142000000002</v>
      </c>
      <c r="AM505" s="11">
        <v>3.5738045999999999</v>
      </c>
      <c r="AN505" s="11">
        <v>3.5839053000000001</v>
      </c>
      <c r="AO505" s="11">
        <v>3.5940316999999999</v>
      </c>
      <c r="AP505" s="11">
        <v>3.6042008999999999</v>
      </c>
      <c r="AQ505" s="11">
        <v>3.6144300999999999</v>
      </c>
      <c r="AR505" s="11">
        <v>3.6247368999999998</v>
      </c>
      <c r="AS505" s="11">
        <v>3.6351388</v>
      </c>
      <c r="AT505" s="11">
        <v>3.6456531999999999</v>
      </c>
      <c r="AU505" s="11">
        <v>3.6562975</v>
      </c>
      <c r="AV505" s="11">
        <v>3.6670894999999999</v>
      </c>
      <c r="AW505" s="11">
        <v>3.6780463000000001</v>
      </c>
      <c r="AX505" s="11">
        <v>3.6891856000000001</v>
      </c>
      <c r="AY505" s="11">
        <v>3.7005249</v>
      </c>
      <c r="AZ505" s="11">
        <v>3.7120815</v>
      </c>
      <c r="BA505" s="11">
        <v>3.7238693</v>
      </c>
      <c r="BB505" s="11">
        <v>3.7358863000000002</v>
      </c>
      <c r="BC505" s="11">
        <v>3.7481255999999998</v>
      </c>
      <c r="BD505" s="11">
        <v>3.7605808000000001</v>
      </c>
      <c r="BE505" s="11">
        <v>3.7732453000000001</v>
      </c>
      <c r="BF505" s="11">
        <v>3.7861123000000001</v>
      </c>
      <c r="BG505" s="11">
        <v>3.7991754000000002</v>
      </c>
      <c r="BH505" s="11">
        <v>3.8124278999999999</v>
      </c>
      <c r="BI505" s="11">
        <v>3.8258632000000001</v>
      </c>
      <c r="BJ505" s="11">
        <v>3.8394746</v>
      </c>
      <c r="BK505" s="11">
        <v>3.8532557999999999</v>
      </c>
      <c r="BL505" s="11">
        <v>3.8671997999999999</v>
      </c>
      <c r="BM505" s="11">
        <v>3.9537520000000002</v>
      </c>
      <c r="BN505" s="11">
        <v>4.0435074000000002</v>
      </c>
    </row>
    <row r="506" spans="1:66" x14ac:dyDescent="0.25">
      <c r="A506" s="5">
        <f t="shared" si="7"/>
        <v>45988</v>
      </c>
      <c r="B506" t="s">
        <v>1329</v>
      </c>
      <c r="C506" s="3">
        <v>4</v>
      </c>
      <c r="D506" s="3">
        <v>3.9687999999999999</v>
      </c>
      <c r="E506" s="11">
        <v>3.8012461000000002</v>
      </c>
      <c r="F506" s="11">
        <v>3.7145090999999999</v>
      </c>
      <c r="G506" s="11">
        <v>3.6521713999999998</v>
      </c>
      <c r="H506" s="11">
        <v>3.5953653000000001</v>
      </c>
      <c r="I506" s="11">
        <v>3.5383925999999999</v>
      </c>
      <c r="J506" s="11">
        <v>3.4846081999999998</v>
      </c>
      <c r="K506" s="11">
        <v>3.4386770000000002</v>
      </c>
      <c r="L506" s="11">
        <v>3.4033139000000001</v>
      </c>
      <c r="M506" s="11">
        <v>3.3790016999999999</v>
      </c>
      <c r="N506" s="11">
        <v>3.3650650999999998</v>
      </c>
      <c r="O506" s="11">
        <v>3.3597022000000001</v>
      </c>
      <c r="P506" s="11">
        <v>3.3607990999999999</v>
      </c>
      <c r="Q506" s="11">
        <v>3.3652251</v>
      </c>
      <c r="R506" s="11">
        <v>3.3718754999999998</v>
      </c>
      <c r="S506" s="11">
        <v>3.3802541000000002</v>
      </c>
      <c r="T506" s="11">
        <v>3.3898646000000001</v>
      </c>
      <c r="U506" s="11">
        <v>3.4002113</v>
      </c>
      <c r="V506" s="11">
        <v>3.4107976999999998</v>
      </c>
      <c r="W506" s="11">
        <v>3.4212311999999998</v>
      </c>
      <c r="X506" s="11">
        <v>3.4314754999999999</v>
      </c>
      <c r="Y506" s="11">
        <v>3.4415705999999999</v>
      </c>
      <c r="Z506" s="11">
        <v>3.4515571999999999</v>
      </c>
      <c r="AA506" s="11">
        <v>3.4614756999999998</v>
      </c>
      <c r="AB506" s="11">
        <v>3.4713664</v>
      </c>
      <c r="AC506" s="11">
        <v>3.4812656999999998</v>
      </c>
      <c r="AD506" s="11">
        <v>3.4911905999999999</v>
      </c>
      <c r="AE506" s="11">
        <v>3.5011516</v>
      </c>
      <c r="AF506" s="11">
        <v>3.5111598000000002</v>
      </c>
      <c r="AG506" s="11">
        <v>3.5212262000000001</v>
      </c>
      <c r="AH506" s="11">
        <v>3.5313612999999999</v>
      </c>
      <c r="AI506" s="11">
        <v>3.5415760999999999</v>
      </c>
      <c r="AJ506" s="11">
        <v>3.5518816000000002</v>
      </c>
      <c r="AK506" s="11">
        <v>3.5622885000000002</v>
      </c>
      <c r="AL506" s="11">
        <v>3.5728076</v>
      </c>
      <c r="AM506" s="11">
        <v>3.5834500999999999</v>
      </c>
      <c r="AN506" s="11">
        <v>3.5942264000000002</v>
      </c>
      <c r="AO506" s="11">
        <v>3.6051460999999998</v>
      </c>
      <c r="AP506" s="11">
        <v>3.6162124000000002</v>
      </c>
      <c r="AQ506" s="11">
        <v>3.6274263000000002</v>
      </c>
      <c r="AR506" s="11">
        <v>3.6387892000000002</v>
      </c>
      <c r="AS506" s="11">
        <v>3.6503024000000002</v>
      </c>
      <c r="AT506" s="11">
        <v>3.6619670000000002</v>
      </c>
      <c r="AU506" s="11">
        <v>3.6737842999999999</v>
      </c>
      <c r="AV506" s="11">
        <v>3.6857557999999999</v>
      </c>
      <c r="AW506" s="11">
        <v>3.6978822999999998</v>
      </c>
      <c r="AX506" s="11">
        <v>3.7101655</v>
      </c>
      <c r="AY506" s="11">
        <v>3.7226064999999999</v>
      </c>
      <c r="AZ506" s="11">
        <v>3.7352064999999999</v>
      </c>
      <c r="BA506" s="11">
        <v>3.7479654999999998</v>
      </c>
      <c r="BB506" s="11">
        <v>3.7608785999999998</v>
      </c>
      <c r="BC506" s="11">
        <v>3.7739387</v>
      </c>
      <c r="BD506" s="11">
        <v>3.7871391999999999</v>
      </c>
      <c r="BE506" s="11">
        <v>3.8004737</v>
      </c>
      <c r="BF506" s="11">
        <v>3.8139349999999999</v>
      </c>
      <c r="BG506" s="11">
        <v>3.8275166</v>
      </c>
      <c r="BH506" s="11">
        <v>3.8412118999999998</v>
      </c>
      <c r="BI506" s="11">
        <v>3.8550140000000002</v>
      </c>
      <c r="BJ506" s="11">
        <v>3.8689163</v>
      </c>
      <c r="BK506" s="11">
        <v>3.8829123000000001</v>
      </c>
      <c r="BL506" s="11">
        <v>3.8969947999999999</v>
      </c>
      <c r="BM506" s="11">
        <v>3.9829081999999998</v>
      </c>
      <c r="BN506" s="11">
        <v>4.0700814999999997</v>
      </c>
    </row>
    <row r="507" spans="1:66" x14ac:dyDescent="0.25">
      <c r="A507" s="5">
        <f t="shared" si="7"/>
        <v>45989</v>
      </c>
      <c r="B507" t="s">
        <v>1330</v>
      </c>
      <c r="C507" s="3">
        <v>4</v>
      </c>
      <c r="D507" s="3">
        <v>3.9693000000000001</v>
      </c>
      <c r="E507" s="11">
        <v>3.7888117000000001</v>
      </c>
      <c r="F507" s="11">
        <v>3.7168852000000001</v>
      </c>
      <c r="G507" s="11">
        <v>3.6556318999999999</v>
      </c>
      <c r="H507" s="11">
        <v>3.5943244000000001</v>
      </c>
      <c r="I507" s="11">
        <v>3.5343431999999999</v>
      </c>
      <c r="J507" s="11">
        <v>3.4807104999999998</v>
      </c>
      <c r="K507" s="11">
        <v>3.4369901999999999</v>
      </c>
      <c r="L507" s="11">
        <v>3.4044995</v>
      </c>
      <c r="M507" s="11">
        <v>3.3826972999999998</v>
      </c>
      <c r="N507" s="11">
        <v>3.3703208999999998</v>
      </c>
      <c r="O507" s="11">
        <v>3.3654793999999999</v>
      </c>
      <c r="P507" s="11">
        <v>3.3659837000000001</v>
      </c>
      <c r="Q507" s="11">
        <v>3.3686994000000001</v>
      </c>
      <c r="R507" s="11">
        <v>3.3727185999999998</v>
      </c>
      <c r="S507" s="11">
        <v>3.3779213000000001</v>
      </c>
      <c r="T507" s="11">
        <v>3.3841877999999999</v>
      </c>
      <c r="U507" s="11">
        <v>3.3913985000000002</v>
      </c>
      <c r="V507" s="11">
        <v>3.3994333999999999</v>
      </c>
      <c r="W507" s="11">
        <v>3.4081777999999998</v>
      </c>
      <c r="X507" s="11">
        <v>3.4175336999999999</v>
      </c>
      <c r="Y507" s="11">
        <v>3.4274064000000002</v>
      </c>
      <c r="Z507" s="11">
        <v>3.4377016999999999</v>
      </c>
      <c r="AA507" s="11">
        <v>3.4483250999999999</v>
      </c>
      <c r="AB507" s="11">
        <v>3.4591820000000002</v>
      </c>
      <c r="AC507" s="11">
        <v>3.4701903999999999</v>
      </c>
      <c r="AD507" s="11">
        <v>3.4813227000000002</v>
      </c>
      <c r="AE507" s="11">
        <v>3.4925657000000001</v>
      </c>
      <c r="AF507" s="11">
        <v>3.5039068000000002</v>
      </c>
      <c r="AG507" s="11">
        <v>3.5153335000000001</v>
      </c>
      <c r="AH507" s="11">
        <v>3.5268326000000001</v>
      </c>
      <c r="AI507" s="11">
        <v>3.5383914000000001</v>
      </c>
      <c r="AJ507" s="11">
        <v>3.5499974999999999</v>
      </c>
      <c r="AK507" s="11">
        <v>3.5616376000000001</v>
      </c>
      <c r="AL507" s="11">
        <v>3.5732990999999998</v>
      </c>
      <c r="AM507" s="11">
        <v>3.5849695000000001</v>
      </c>
      <c r="AN507" s="11">
        <v>3.5966355999999999</v>
      </c>
      <c r="AO507" s="11">
        <v>3.6082887000000001</v>
      </c>
      <c r="AP507" s="11">
        <v>3.6199371</v>
      </c>
      <c r="AQ507" s="11">
        <v>3.6315936</v>
      </c>
      <c r="AR507" s="11">
        <v>3.6432714000000002</v>
      </c>
      <c r="AS507" s="11">
        <v>3.6549833999999999</v>
      </c>
      <c r="AT507" s="11">
        <v>3.6667424999999998</v>
      </c>
      <c r="AU507" s="11">
        <v>3.6785616999999999</v>
      </c>
      <c r="AV507" s="11">
        <v>3.6904541000000002</v>
      </c>
      <c r="AW507" s="11">
        <v>3.7024325</v>
      </c>
      <c r="AX507" s="11">
        <v>3.7145100000000002</v>
      </c>
      <c r="AY507" s="11">
        <v>3.7266997000000002</v>
      </c>
      <c r="AZ507" s="11">
        <v>3.7390143</v>
      </c>
      <c r="BA507" s="11">
        <v>3.7514642</v>
      </c>
      <c r="BB507" s="11">
        <v>3.7640471</v>
      </c>
      <c r="BC507" s="11">
        <v>3.7767571000000002</v>
      </c>
      <c r="BD507" s="11">
        <v>3.7895888000000002</v>
      </c>
      <c r="BE507" s="11">
        <v>3.8025364000000001</v>
      </c>
      <c r="BF507" s="11">
        <v>3.8155942</v>
      </c>
      <c r="BG507" s="11">
        <v>3.8287564000000001</v>
      </c>
      <c r="BH507" s="11">
        <v>3.8420177</v>
      </c>
      <c r="BI507" s="11">
        <v>3.855372</v>
      </c>
      <c r="BJ507" s="11">
        <v>3.8688137</v>
      </c>
      <c r="BK507" s="11">
        <v>3.8823373999999999</v>
      </c>
      <c r="BL507" s="11">
        <v>3.895937</v>
      </c>
      <c r="BM507" s="11">
        <v>3.9788182000000001</v>
      </c>
      <c r="BN507" s="11">
        <v>4.0630258000000001</v>
      </c>
    </row>
    <row r="508" spans="1:66" x14ac:dyDescent="0.25">
      <c r="A508" s="5">
        <f t="shared" si="7"/>
        <v>45992</v>
      </c>
      <c r="B508" t="s">
        <v>1331</v>
      </c>
      <c r="C508" s="3">
        <v>4</v>
      </c>
      <c r="D508" s="3">
        <v>3.9702000000000002</v>
      </c>
      <c r="E508" s="11">
        <v>3.7669098999999999</v>
      </c>
      <c r="F508" s="11">
        <v>3.7143913999999998</v>
      </c>
      <c r="G508" s="11">
        <v>3.6595939</v>
      </c>
      <c r="H508" s="11">
        <v>3.6001397000000002</v>
      </c>
      <c r="I508" s="11">
        <v>3.5396358000000001</v>
      </c>
      <c r="J508" s="11">
        <v>3.4843540000000002</v>
      </c>
      <c r="K508" s="11">
        <v>3.4389460999999999</v>
      </c>
      <c r="L508" s="11">
        <v>3.4049081999999999</v>
      </c>
      <c r="M508" s="11">
        <v>3.3824958000000001</v>
      </c>
      <c r="N508" s="11">
        <v>3.3701908999999999</v>
      </c>
      <c r="O508" s="11">
        <v>3.3664415999999999</v>
      </c>
      <c r="P508" s="11">
        <v>3.3690821999999998</v>
      </c>
      <c r="Q508" s="11">
        <v>3.3752111</v>
      </c>
      <c r="R508" s="11">
        <v>3.3837537000000002</v>
      </c>
      <c r="S508" s="11">
        <v>3.394174</v>
      </c>
      <c r="T508" s="11">
        <v>3.4059363999999999</v>
      </c>
      <c r="U508" s="11">
        <v>3.4185051</v>
      </c>
      <c r="V508" s="11">
        <v>3.4313441</v>
      </c>
      <c r="W508" s="11">
        <v>3.4440162000000001</v>
      </c>
      <c r="X508" s="11">
        <v>3.4564594</v>
      </c>
      <c r="Y508" s="11">
        <v>3.4687003000000001</v>
      </c>
      <c r="Z508" s="11">
        <v>3.4807660999999999</v>
      </c>
      <c r="AA508" s="11">
        <v>3.4926841</v>
      </c>
      <c r="AB508" s="11">
        <v>3.5044808000000001</v>
      </c>
      <c r="AC508" s="11">
        <v>3.5161807999999999</v>
      </c>
      <c r="AD508" s="11">
        <v>3.5277970000000001</v>
      </c>
      <c r="AE508" s="11">
        <v>3.5393393999999998</v>
      </c>
      <c r="AF508" s="11">
        <v>3.5508183</v>
      </c>
      <c r="AG508" s="11">
        <v>3.5622441</v>
      </c>
      <c r="AH508" s="11">
        <v>3.5736265</v>
      </c>
      <c r="AI508" s="11">
        <v>3.5849760000000002</v>
      </c>
      <c r="AJ508" s="11">
        <v>3.5963028000000001</v>
      </c>
      <c r="AK508" s="11">
        <v>3.6076168000000002</v>
      </c>
      <c r="AL508" s="11">
        <v>3.6189282999999999</v>
      </c>
      <c r="AM508" s="11">
        <v>3.6302477</v>
      </c>
      <c r="AN508" s="11">
        <v>3.6415848</v>
      </c>
      <c r="AO508" s="11">
        <v>3.6529501</v>
      </c>
      <c r="AP508" s="11">
        <v>3.6643547000000001</v>
      </c>
      <c r="AQ508" s="11">
        <v>3.6758093999999999</v>
      </c>
      <c r="AR508" s="11">
        <v>3.6873255</v>
      </c>
      <c r="AS508" s="11">
        <v>3.6989143000000002</v>
      </c>
      <c r="AT508" s="11">
        <v>3.7105864999999998</v>
      </c>
      <c r="AU508" s="11">
        <v>3.7223535000000001</v>
      </c>
      <c r="AV508" s="11">
        <v>3.7342265000000001</v>
      </c>
      <c r="AW508" s="11">
        <v>3.7462163999999998</v>
      </c>
      <c r="AX508" s="11">
        <v>3.7583343999999999</v>
      </c>
      <c r="AY508" s="11">
        <v>3.7705918</v>
      </c>
      <c r="AZ508" s="11">
        <v>3.7829994999999998</v>
      </c>
      <c r="BA508" s="11">
        <v>3.7955671</v>
      </c>
      <c r="BB508" s="11">
        <v>3.8082954999999998</v>
      </c>
      <c r="BC508" s="11">
        <v>3.8211824999999999</v>
      </c>
      <c r="BD508" s="11">
        <v>3.8342261999999998</v>
      </c>
      <c r="BE508" s="11">
        <v>3.8474246000000001</v>
      </c>
      <c r="BF508" s="11">
        <v>3.8607754000000001</v>
      </c>
      <c r="BG508" s="11">
        <v>3.8742766999999998</v>
      </c>
      <c r="BH508" s="11">
        <v>3.8879264999999998</v>
      </c>
      <c r="BI508" s="11">
        <v>3.9017227000000001</v>
      </c>
      <c r="BJ508" s="11">
        <v>3.9156631000000002</v>
      </c>
      <c r="BK508" s="11">
        <v>3.9297460000000002</v>
      </c>
      <c r="BL508" s="11">
        <v>3.9439690000000001</v>
      </c>
      <c r="BM508" s="11">
        <v>4.0318627999999999</v>
      </c>
      <c r="BN508" s="11">
        <v>4.1226058999999999</v>
      </c>
    </row>
    <row r="509" spans="1:66" x14ac:dyDescent="0.25">
      <c r="A509" s="5">
        <f t="shared" si="7"/>
        <v>45993</v>
      </c>
      <c r="B509" t="s">
        <v>1332</v>
      </c>
      <c r="C509" s="3">
        <v>4</v>
      </c>
      <c r="D509" s="3">
        <v>3.9712999999999998</v>
      </c>
      <c r="E509" s="11">
        <v>3.7585440999999999</v>
      </c>
      <c r="F509" s="11">
        <v>3.7126435999999998</v>
      </c>
      <c r="G509" s="11">
        <v>3.6586815000000001</v>
      </c>
      <c r="H509" s="11">
        <v>3.597817</v>
      </c>
      <c r="I509" s="11">
        <v>3.5356141000000001</v>
      </c>
      <c r="J509" s="11">
        <v>3.4784339000000002</v>
      </c>
      <c r="K509" s="11">
        <v>3.4310599000000002</v>
      </c>
      <c r="L509" s="11">
        <v>3.3953253000000001</v>
      </c>
      <c r="M509" s="11">
        <v>3.3716281000000001</v>
      </c>
      <c r="N509" s="11">
        <v>3.3585698000000002</v>
      </c>
      <c r="O509" s="11">
        <v>3.3545771000000002</v>
      </c>
      <c r="P509" s="11">
        <v>3.3574256999999998</v>
      </c>
      <c r="Q509" s="11">
        <v>3.3640488</v>
      </c>
      <c r="R509" s="11">
        <v>3.3732666999999998</v>
      </c>
      <c r="S509" s="11">
        <v>3.3844550999999998</v>
      </c>
      <c r="T509" s="11">
        <v>3.3969898999999999</v>
      </c>
      <c r="U509" s="11">
        <v>3.4102473</v>
      </c>
      <c r="V509" s="11">
        <v>3.4236027999999998</v>
      </c>
      <c r="W509" s="11">
        <v>3.4365478999999999</v>
      </c>
      <c r="X509" s="11">
        <v>3.4490137999999999</v>
      </c>
      <c r="Y509" s="11">
        <v>3.4610357</v>
      </c>
      <c r="Z509" s="11">
        <v>3.4726493999999999</v>
      </c>
      <c r="AA509" s="11">
        <v>3.4838906000000001</v>
      </c>
      <c r="AB509" s="11">
        <v>3.4947946000000001</v>
      </c>
      <c r="AC509" s="11">
        <v>3.5053977000000001</v>
      </c>
      <c r="AD509" s="11">
        <v>3.5157386000000002</v>
      </c>
      <c r="AE509" s="11">
        <v>3.5258560000000001</v>
      </c>
      <c r="AF509" s="11">
        <v>3.5357892999999998</v>
      </c>
      <c r="AG509" s="11">
        <v>3.5455776000000001</v>
      </c>
      <c r="AH509" s="11">
        <v>3.5552598</v>
      </c>
      <c r="AI509" s="11">
        <v>3.5648749999999998</v>
      </c>
      <c r="AJ509" s="11">
        <v>3.5744625999999999</v>
      </c>
      <c r="AK509" s="11">
        <v>3.5840613000000001</v>
      </c>
      <c r="AL509" s="11">
        <v>3.5937104</v>
      </c>
      <c r="AM509" s="11">
        <v>3.6034489999999999</v>
      </c>
      <c r="AN509" s="11">
        <v>3.6133161</v>
      </c>
      <c r="AO509" s="11">
        <v>3.6233469999999999</v>
      </c>
      <c r="AP509" s="11">
        <v>3.6335559000000002</v>
      </c>
      <c r="AQ509" s="11">
        <v>3.6439499</v>
      </c>
      <c r="AR509" s="11">
        <v>3.6545361999999999</v>
      </c>
      <c r="AS509" s="11">
        <v>3.6653221999999999</v>
      </c>
      <c r="AT509" s="11">
        <v>3.6763148999999999</v>
      </c>
      <c r="AU509" s="11">
        <v>3.6875214000000001</v>
      </c>
      <c r="AV509" s="11">
        <v>3.6989491999999999</v>
      </c>
      <c r="AW509" s="11">
        <v>3.7106051999999998</v>
      </c>
      <c r="AX509" s="11">
        <v>3.7224967000000002</v>
      </c>
      <c r="AY509" s="11">
        <v>3.7346311000000001</v>
      </c>
      <c r="AZ509" s="11">
        <v>3.7470151</v>
      </c>
      <c r="BA509" s="11">
        <v>3.7596538000000002</v>
      </c>
      <c r="BB509" s="11">
        <v>3.7725395000000002</v>
      </c>
      <c r="BC509" s="11">
        <v>3.7856608</v>
      </c>
      <c r="BD509" s="11">
        <v>3.7990062999999998</v>
      </c>
      <c r="BE509" s="11">
        <v>3.8125650000000002</v>
      </c>
      <c r="BF509" s="11">
        <v>3.8263251999999999</v>
      </c>
      <c r="BG509" s="11">
        <v>3.8402756999999998</v>
      </c>
      <c r="BH509" s="11">
        <v>3.8544054000000001</v>
      </c>
      <c r="BI509" s="11">
        <v>3.8687026000000002</v>
      </c>
      <c r="BJ509" s="11">
        <v>3.8831562000000002</v>
      </c>
      <c r="BK509" s="11">
        <v>3.8977550000000001</v>
      </c>
      <c r="BL509" s="11">
        <v>3.9124873</v>
      </c>
      <c r="BM509" s="11">
        <v>4.0030444000000003</v>
      </c>
      <c r="BN509" s="11">
        <v>4.0954971000000002</v>
      </c>
    </row>
    <row r="510" spans="1:66" x14ac:dyDescent="0.25">
      <c r="A510" s="5">
        <f t="shared" si="7"/>
        <v>45994</v>
      </c>
      <c r="B510" t="s">
        <v>1333</v>
      </c>
      <c r="C510" s="3">
        <v>4</v>
      </c>
      <c r="D510" s="3">
        <v>3.9716</v>
      </c>
      <c r="E510" s="11">
        <v>3.7520509999999998</v>
      </c>
      <c r="F510" s="11">
        <v>3.7117285</v>
      </c>
      <c r="G510" s="11">
        <v>3.6559279999999998</v>
      </c>
      <c r="H510" s="11">
        <v>3.5913324000000002</v>
      </c>
      <c r="I510" s="11">
        <v>3.5261078000000001</v>
      </c>
      <c r="J510" s="11">
        <v>3.4670448999999999</v>
      </c>
      <c r="K510" s="11">
        <v>3.4187162</v>
      </c>
      <c r="L510" s="11">
        <v>3.3825639999999999</v>
      </c>
      <c r="M510" s="11">
        <v>3.3585517</v>
      </c>
      <c r="N510" s="11">
        <v>3.3453643</v>
      </c>
      <c r="O510" s="11">
        <v>3.3411225</v>
      </c>
      <c r="P510" s="11">
        <v>3.3438123000000002</v>
      </c>
      <c r="Q510" s="11">
        <v>3.350336</v>
      </c>
      <c r="R510" s="11">
        <v>3.3594764000000001</v>
      </c>
      <c r="S510" s="11">
        <v>3.3706027000000001</v>
      </c>
      <c r="T510" s="11">
        <v>3.3830843000000002</v>
      </c>
      <c r="U510" s="11">
        <v>3.3962908000000001</v>
      </c>
      <c r="V510" s="11">
        <v>3.4095909999999998</v>
      </c>
      <c r="W510" s="11">
        <v>3.4224703999999999</v>
      </c>
      <c r="X510" s="11">
        <v>3.4348557999999998</v>
      </c>
      <c r="Y510" s="11">
        <v>3.4467785000000002</v>
      </c>
      <c r="Z510" s="11">
        <v>3.4582704</v>
      </c>
      <c r="AA510" s="11">
        <v>3.4693632000000001</v>
      </c>
      <c r="AB510" s="11">
        <v>3.4800884000000001</v>
      </c>
      <c r="AC510" s="11">
        <v>3.4904803000000002</v>
      </c>
      <c r="AD510" s="11">
        <v>3.5005839000000001</v>
      </c>
      <c r="AE510" s="11">
        <v>3.5104465</v>
      </c>
      <c r="AF510" s="11">
        <v>3.5201156</v>
      </c>
      <c r="AG510" s="11">
        <v>3.5296387999999999</v>
      </c>
      <c r="AH510" s="11">
        <v>3.5390633</v>
      </c>
      <c r="AI510" s="11">
        <v>3.5484366999999999</v>
      </c>
      <c r="AJ510" s="11">
        <v>3.5578064999999999</v>
      </c>
      <c r="AK510" s="11">
        <v>3.5672201000000001</v>
      </c>
      <c r="AL510" s="11">
        <v>3.5767248999999999</v>
      </c>
      <c r="AM510" s="11">
        <v>3.5863686000000001</v>
      </c>
      <c r="AN510" s="11">
        <v>3.5961984</v>
      </c>
      <c r="AO510" s="11">
        <v>3.6062554000000002</v>
      </c>
      <c r="AP510" s="11">
        <v>3.616549</v>
      </c>
      <c r="AQ510" s="11">
        <v>3.6270787000000002</v>
      </c>
      <c r="AR510" s="11">
        <v>3.6378446000000002</v>
      </c>
      <c r="AS510" s="11">
        <v>3.6488464</v>
      </c>
      <c r="AT510" s="11">
        <v>3.6600834999999998</v>
      </c>
      <c r="AU510" s="11">
        <v>3.6715559999999998</v>
      </c>
      <c r="AV510" s="11">
        <v>3.6832636999999999</v>
      </c>
      <c r="AW510" s="11">
        <v>3.6952061</v>
      </c>
      <c r="AX510" s="11">
        <v>3.7073830000000001</v>
      </c>
      <c r="AY510" s="11">
        <v>3.7197944000000001</v>
      </c>
      <c r="AZ510" s="11">
        <v>3.7324397999999999</v>
      </c>
      <c r="BA510" s="11">
        <v>3.745317</v>
      </c>
      <c r="BB510" s="11">
        <v>3.7584157999999999</v>
      </c>
      <c r="BC510" s="11">
        <v>3.7717231999999998</v>
      </c>
      <c r="BD510" s="11">
        <v>3.7852263000000002</v>
      </c>
      <c r="BE510" s="11">
        <v>3.7989126999999998</v>
      </c>
      <c r="BF510" s="11">
        <v>3.8127691000000001</v>
      </c>
      <c r="BG510" s="11">
        <v>3.8267829</v>
      </c>
      <c r="BH510" s="11">
        <v>3.8409415999999998</v>
      </c>
      <c r="BI510" s="11">
        <v>3.8552319000000002</v>
      </c>
      <c r="BJ510" s="11">
        <v>3.8696411999999998</v>
      </c>
      <c r="BK510" s="11">
        <v>3.8841570000000001</v>
      </c>
      <c r="BL510" s="11">
        <v>3.8987660000000002</v>
      </c>
      <c r="BM510" s="11">
        <v>3.9878434</v>
      </c>
      <c r="BN510" s="11">
        <v>4.0781359000000004</v>
      </c>
    </row>
    <row r="511" spans="1:66" x14ac:dyDescent="0.25">
      <c r="A511" s="5">
        <f t="shared" si="7"/>
        <v>45995</v>
      </c>
      <c r="B511" t="s">
        <v>1334</v>
      </c>
      <c r="C511" s="3">
        <v>4</v>
      </c>
      <c r="D511" s="3">
        <v>3.9731999999999998</v>
      </c>
      <c r="E511" s="11">
        <v>3.8316328999999998</v>
      </c>
      <c r="F511" s="11">
        <v>3.6997521999999998</v>
      </c>
      <c r="G511" s="11">
        <v>3.6248027999999999</v>
      </c>
      <c r="H511" s="11">
        <v>3.5699073000000001</v>
      </c>
      <c r="I511" s="11">
        <v>3.5174105</v>
      </c>
      <c r="J511" s="11">
        <v>3.4663871999999998</v>
      </c>
      <c r="K511" s="11">
        <v>3.4210204000000002</v>
      </c>
      <c r="L511" s="11">
        <v>3.3848517</v>
      </c>
      <c r="M511" s="11">
        <v>3.3595579</v>
      </c>
      <c r="N511" s="11">
        <v>3.3447372</v>
      </c>
      <c r="O511" s="11">
        <v>3.3390089999999999</v>
      </c>
      <c r="P511" s="11">
        <v>3.3402810000000001</v>
      </c>
      <c r="Q511" s="11">
        <v>3.3453677000000002</v>
      </c>
      <c r="R511" s="11">
        <v>3.3530452999999998</v>
      </c>
      <c r="S511" s="11">
        <v>3.3626866</v>
      </c>
      <c r="T511" s="11">
        <v>3.3736647999999998</v>
      </c>
      <c r="U511" s="11">
        <v>3.3853532</v>
      </c>
      <c r="V511" s="11">
        <v>3.3971244999999999</v>
      </c>
      <c r="W511" s="11">
        <v>3.4084804000000002</v>
      </c>
      <c r="X511" s="11">
        <v>3.4194111999999999</v>
      </c>
      <c r="Y511" s="11">
        <v>3.4300231000000001</v>
      </c>
      <c r="Z511" s="11">
        <v>3.4404227999999999</v>
      </c>
      <c r="AA511" s="11">
        <v>3.4507169000000002</v>
      </c>
      <c r="AB511" s="11">
        <v>3.4610116</v>
      </c>
      <c r="AC511" s="11">
        <v>3.4713997000000001</v>
      </c>
      <c r="AD511" s="11">
        <v>3.4819057999999998</v>
      </c>
      <c r="AE511" s="11">
        <v>3.4925335</v>
      </c>
      <c r="AF511" s="11">
        <v>3.5032866</v>
      </c>
      <c r="AG511" s="11">
        <v>3.5141692</v>
      </c>
      <c r="AH511" s="11">
        <v>3.5251847000000001</v>
      </c>
      <c r="AI511" s="11">
        <v>3.5363372000000002</v>
      </c>
      <c r="AJ511" s="11">
        <v>3.5476304999999999</v>
      </c>
      <c r="AK511" s="11">
        <v>3.5590681000000002</v>
      </c>
      <c r="AL511" s="11">
        <v>3.5706541000000001</v>
      </c>
      <c r="AM511" s="11">
        <v>3.5823923999999998</v>
      </c>
      <c r="AN511" s="11">
        <v>3.5942864999999999</v>
      </c>
      <c r="AO511" s="11">
        <v>3.6063385999999999</v>
      </c>
      <c r="AP511" s="11">
        <v>3.6185436000000002</v>
      </c>
      <c r="AQ511" s="11">
        <v>3.6308937000000001</v>
      </c>
      <c r="AR511" s="11">
        <v>3.6433816999999999</v>
      </c>
      <c r="AS511" s="11">
        <v>3.6560001999999998</v>
      </c>
      <c r="AT511" s="11">
        <v>3.6687416000000002</v>
      </c>
      <c r="AU511" s="11">
        <v>3.6815986000000001</v>
      </c>
      <c r="AV511" s="11">
        <v>3.6945638000000001</v>
      </c>
      <c r="AW511" s="11">
        <v>3.7076297</v>
      </c>
      <c r="AX511" s="11">
        <v>3.7207889000000001</v>
      </c>
      <c r="AY511" s="11">
        <v>3.7340341000000001</v>
      </c>
      <c r="AZ511" s="11">
        <v>3.7473576</v>
      </c>
      <c r="BA511" s="11">
        <v>3.7607529</v>
      </c>
      <c r="BB511" s="11">
        <v>3.7742168</v>
      </c>
      <c r="BC511" s="11">
        <v>3.7877464999999999</v>
      </c>
      <c r="BD511" s="11">
        <v>3.8013397000000002</v>
      </c>
      <c r="BE511" s="11">
        <v>3.8149940999999998</v>
      </c>
      <c r="BF511" s="11">
        <v>3.8287068999999998</v>
      </c>
      <c r="BG511" s="11">
        <v>3.8424757999999999</v>
      </c>
      <c r="BH511" s="11">
        <v>3.8562984999999999</v>
      </c>
      <c r="BI511" s="11">
        <v>3.8701723000000001</v>
      </c>
      <c r="BJ511" s="11">
        <v>3.8840946999999999</v>
      </c>
      <c r="BK511" s="11">
        <v>3.8980636</v>
      </c>
      <c r="BL511" s="11">
        <v>3.9120761000000002</v>
      </c>
      <c r="BM511" s="11">
        <v>3.9968976000000001</v>
      </c>
      <c r="BN511" s="11">
        <v>4.0824572999999997</v>
      </c>
    </row>
    <row r="512" spans="1:66" x14ac:dyDescent="0.25">
      <c r="A512" s="5">
        <f t="shared" si="7"/>
        <v>45996</v>
      </c>
      <c r="B512" t="s">
        <v>1335</v>
      </c>
      <c r="C512" s="3">
        <v>4</v>
      </c>
      <c r="D512" s="3">
        <v>3.9741</v>
      </c>
      <c r="E512" s="11">
        <v>3.7788528000000001</v>
      </c>
      <c r="F512" s="11">
        <v>3.7147917000000001</v>
      </c>
      <c r="G512" s="11">
        <v>3.6550536999999998</v>
      </c>
      <c r="H512" s="11">
        <v>3.5974704000000002</v>
      </c>
      <c r="I512" s="11">
        <v>3.5422365999999998</v>
      </c>
      <c r="J512" s="11">
        <v>3.4924472</v>
      </c>
      <c r="K512" s="11">
        <v>3.4513052000000002</v>
      </c>
      <c r="L512" s="11">
        <v>3.4205928999999999</v>
      </c>
      <c r="M512" s="11">
        <v>3.4005743000000002</v>
      </c>
      <c r="N512" s="11">
        <v>3.3904079999999999</v>
      </c>
      <c r="O512" s="11">
        <v>3.3882362000000001</v>
      </c>
      <c r="P512" s="11">
        <v>3.3918867000000001</v>
      </c>
      <c r="Q512" s="11">
        <v>3.3981066000000002</v>
      </c>
      <c r="R512" s="11">
        <v>3.4057993999999998</v>
      </c>
      <c r="S512" s="11">
        <v>3.4146600999999999</v>
      </c>
      <c r="T512" s="11">
        <v>3.4243838000000002</v>
      </c>
      <c r="U512" s="11">
        <v>3.434666</v>
      </c>
      <c r="V512" s="11">
        <v>3.4452015</v>
      </c>
      <c r="W512" s="11">
        <v>3.4557386999999999</v>
      </c>
      <c r="X512" s="11">
        <v>3.4662714000000001</v>
      </c>
      <c r="Y512" s="11">
        <v>3.4768640999999998</v>
      </c>
      <c r="Z512" s="11">
        <v>3.4875818999999999</v>
      </c>
      <c r="AA512" s="11">
        <v>3.4984896999999999</v>
      </c>
      <c r="AB512" s="11">
        <v>3.5096522000000001</v>
      </c>
      <c r="AC512" s="11">
        <v>3.5211196</v>
      </c>
      <c r="AD512" s="11">
        <v>3.5328775000000001</v>
      </c>
      <c r="AE512" s="11">
        <v>3.5448935000000001</v>
      </c>
      <c r="AF512" s="11">
        <v>3.5571350000000002</v>
      </c>
      <c r="AG512" s="11">
        <v>3.5695701</v>
      </c>
      <c r="AH512" s="11">
        <v>3.582166</v>
      </c>
      <c r="AI512" s="11">
        <v>3.5948904000000002</v>
      </c>
      <c r="AJ512" s="11">
        <v>3.6077111999999998</v>
      </c>
      <c r="AK512" s="11">
        <v>3.6205956000000001</v>
      </c>
      <c r="AL512" s="11">
        <v>3.6335115</v>
      </c>
      <c r="AM512" s="11">
        <v>3.6464265999999999</v>
      </c>
      <c r="AN512" s="11">
        <v>3.6593081999999999</v>
      </c>
      <c r="AO512" s="11">
        <v>3.6721300000000001</v>
      </c>
      <c r="AP512" s="11">
        <v>3.6848915999999998</v>
      </c>
      <c r="AQ512" s="11">
        <v>3.6975991000000001</v>
      </c>
      <c r="AR512" s="11">
        <v>3.7102594</v>
      </c>
      <c r="AS512" s="11">
        <v>3.7228789999999998</v>
      </c>
      <c r="AT512" s="11">
        <v>3.7354642</v>
      </c>
      <c r="AU512" s="11">
        <v>3.7480218000000001</v>
      </c>
      <c r="AV512" s="11">
        <v>3.7605583999999999</v>
      </c>
      <c r="AW512" s="11">
        <v>3.7730801999999999</v>
      </c>
      <c r="AX512" s="11">
        <v>3.7855940000000001</v>
      </c>
      <c r="AY512" s="11">
        <v>3.7981064</v>
      </c>
      <c r="AZ512" s="11">
        <v>3.8106238000000001</v>
      </c>
      <c r="BA512" s="11">
        <v>3.8231525999999998</v>
      </c>
      <c r="BB512" s="11">
        <v>3.8356984999999999</v>
      </c>
      <c r="BC512" s="11">
        <v>3.8482666999999999</v>
      </c>
      <c r="BD512" s="11">
        <v>3.8608627000000002</v>
      </c>
      <c r="BE512" s="11">
        <v>3.8734918999999999</v>
      </c>
      <c r="BF512" s="11">
        <v>3.8861595000000002</v>
      </c>
      <c r="BG512" s="11">
        <v>3.8988710000000002</v>
      </c>
      <c r="BH512" s="11">
        <v>3.911632</v>
      </c>
      <c r="BI512" s="11">
        <v>3.9244474</v>
      </c>
      <c r="BJ512" s="11">
        <v>3.9373228</v>
      </c>
      <c r="BK512" s="11">
        <v>3.9502638000000001</v>
      </c>
      <c r="BL512" s="11">
        <v>3.9632754000000001</v>
      </c>
      <c r="BM512" s="11">
        <v>4.0428364999999999</v>
      </c>
      <c r="BN512" s="11">
        <v>4.1245035999999997</v>
      </c>
    </row>
    <row r="513" spans="1:66" x14ac:dyDescent="0.25">
      <c r="A513" s="5">
        <f t="shared" si="7"/>
        <v>45999</v>
      </c>
      <c r="B513" t="s">
        <v>1336</v>
      </c>
      <c r="C513" s="3">
        <v>4</v>
      </c>
      <c r="D513" s="3">
        <v>3.9740000000000002</v>
      </c>
      <c r="E513" s="11">
        <v>3.7521407</v>
      </c>
      <c r="F513" s="11">
        <v>3.7208904999999999</v>
      </c>
      <c r="G513" s="11">
        <v>3.6763194000000001</v>
      </c>
      <c r="H513" s="11">
        <v>3.6245240000000001</v>
      </c>
      <c r="I513" s="11">
        <v>3.5728032999999999</v>
      </c>
      <c r="J513" s="11">
        <v>3.5267599000000001</v>
      </c>
      <c r="K513" s="11">
        <v>3.4899263999999999</v>
      </c>
      <c r="L513" s="11">
        <v>3.4637197999999998</v>
      </c>
      <c r="M513" s="11">
        <v>3.4484545999999998</v>
      </c>
      <c r="N513" s="11">
        <v>3.4427162999999998</v>
      </c>
      <c r="O513" s="11">
        <v>3.4450923000000002</v>
      </c>
      <c r="P513" s="11">
        <v>3.4535361999999998</v>
      </c>
      <c r="Q513" s="11">
        <v>3.4652153000000001</v>
      </c>
      <c r="R513" s="11">
        <v>3.4790116000000002</v>
      </c>
      <c r="S513" s="11">
        <v>3.4943184</v>
      </c>
      <c r="T513" s="11">
        <v>3.5105295000000001</v>
      </c>
      <c r="U513" s="11">
        <v>3.5270388000000001</v>
      </c>
      <c r="V513" s="11">
        <v>3.5432394999999999</v>
      </c>
      <c r="W513" s="11">
        <v>3.5586432000000001</v>
      </c>
      <c r="X513" s="11">
        <v>3.57321</v>
      </c>
      <c r="Y513" s="11">
        <v>3.5870063000000001</v>
      </c>
      <c r="Z513" s="11">
        <v>3.6000988</v>
      </c>
      <c r="AA513" s="11">
        <v>3.6125543000000002</v>
      </c>
      <c r="AB513" s="11">
        <v>3.6244391999999999</v>
      </c>
      <c r="AC513" s="11">
        <v>3.6358161999999998</v>
      </c>
      <c r="AD513" s="11">
        <v>3.6467309999999999</v>
      </c>
      <c r="AE513" s="11">
        <v>3.6572249999999999</v>
      </c>
      <c r="AF513" s="11">
        <v>3.6673399999999998</v>
      </c>
      <c r="AG513" s="11">
        <v>3.6771175</v>
      </c>
      <c r="AH513" s="11">
        <v>3.6865988999999999</v>
      </c>
      <c r="AI513" s="11">
        <v>3.6958259999999998</v>
      </c>
      <c r="AJ513" s="11">
        <v>3.7048404000000001</v>
      </c>
      <c r="AK513" s="11">
        <v>3.7136833999999999</v>
      </c>
      <c r="AL513" s="11">
        <v>3.7223967999999998</v>
      </c>
      <c r="AM513" s="11">
        <v>3.7310222</v>
      </c>
      <c r="AN513" s="11">
        <v>3.7396009000000001</v>
      </c>
      <c r="AO513" s="11">
        <v>3.7481711</v>
      </c>
      <c r="AP513" s="11">
        <v>3.7567545999999998</v>
      </c>
      <c r="AQ513" s="11">
        <v>3.7653686</v>
      </c>
      <c r="AR513" s="11">
        <v>3.7740307</v>
      </c>
      <c r="AS513" s="11">
        <v>3.7827582999999998</v>
      </c>
      <c r="AT513" s="11">
        <v>3.7915687</v>
      </c>
      <c r="AU513" s="11">
        <v>3.8004794</v>
      </c>
      <c r="AV513" s="11">
        <v>3.8095078</v>
      </c>
      <c r="AW513" s="11">
        <v>3.8186711</v>
      </c>
      <c r="AX513" s="11">
        <v>3.8279869</v>
      </c>
      <c r="AY513" s="11">
        <v>3.8374725999999999</v>
      </c>
      <c r="AZ513" s="11">
        <v>3.8471454999999999</v>
      </c>
      <c r="BA513" s="11">
        <v>3.8570209000000002</v>
      </c>
      <c r="BB513" s="11">
        <v>3.8671025999999999</v>
      </c>
      <c r="BC513" s="11">
        <v>3.8773901</v>
      </c>
      <c r="BD513" s="11">
        <v>3.8878832999999999</v>
      </c>
      <c r="BE513" s="11">
        <v>3.8985821000000001</v>
      </c>
      <c r="BF513" s="11">
        <v>3.9094861000000001</v>
      </c>
      <c r="BG513" s="11">
        <v>3.9205952000000002</v>
      </c>
      <c r="BH513" s="11">
        <v>3.9319092000000002</v>
      </c>
      <c r="BI513" s="11">
        <v>3.9434277</v>
      </c>
      <c r="BJ513" s="11">
        <v>3.9551506000000001</v>
      </c>
      <c r="BK513" s="11">
        <v>3.9670778000000002</v>
      </c>
      <c r="BL513" s="11">
        <v>3.9792087</v>
      </c>
      <c r="BM513" s="11">
        <v>4.0559149000000003</v>
      </c>
      <c r="BN513" s="11">
        <v>4.1377582999999998</v>
      </c>
    </row>
    <row r="514" spans="1:66" x14ac:dyDescent="0.25">
      <c r="A514" s="5">
        <f t="shared" si="7"/>
        <v>46000</v>
      </c>
      <c r="B514" t="s">
        <v>1337</v>
      </c>
      <c r="C514" s="3">
        <v>4</v>
      </c>
      <c r="D514" s="3">
        <v>3.9748999999999999</v>
      </c>
      <c r="E514" s="11">
        <v>3.7458868999999999</v>
      </c>
      <c r="F514" s="11">
        <v>3.7124166999999999</v>
      </c>
      <c r="G514" s="11">
        <v>3.6643859000000001</v>
      </c>
      <c r="H514" s="11">
        <v>3.6092488</v>
      </c>
      <c r="I514" s="11">
        <v>3.5554182999999999</v>
      </c>
      <c r="J514" s="11">
        <v>3.5084297000000002</v>
      </c>
      <c r="K514" s="11">
        <v>3.471527</v>
      </c>
      <c r="L514" s="11">
        <v>3.4455627</v>
      </c>
      <c r="M514" s="11">
        <v>3.4304627999999999</v>
      </c>
      <c r="N514" s="11">
        <v>3.4248091999999999</v>
      </c>
      <c r="O514" s="11">
        <v>3.4271690000000001</v>
      </c>
      <c r="P514" s="11">
        <v>3.4355422999999998</v>
      </c>
      <c r="Q514" s="11">
        <v>3.4471185000000002</v>
      </c>
      <c r="R514" s="11">
        <v>3.4607836999999999</v>
      </c>
      <c r="S514" s="11">
        <v>3.4759267</v>
      </c>
      <c r="T514" s="11">
        <v>3.4919370000000001</v>
      </c>
      <c r="U514" s="11">
        <v>3.5082038</v>
      </c>
      <c r="V514" s="11">
        <v>3.5241161000000001</v>
      </c>
      <c r="W514" s="11">
        <v>3.5391818000000002</v>
      </c>
      <c r="X514" s="11">
        <v>3.5533608999999999</v>
      </c>
      <c r="Y514" s="11">
        <v>3.5667203000000001</v>
      </c>
      <c r="Z514" s="11">
        <v>3.5793275000000002</v>
      </c>
      <c r="AA514" s="11">
        <v>3.5912497999999999</v>
      </c>
      <c r="AB514" s="11">
        <v>3.6025542000000002</v>
      </c>
      <c r="AC514" s="11">
        <v>3.6133060000000001</v>
      </c>
      <c r="AD514" s="11">
        <v>3.6235618999999999</v>
      </c>
      <c r="AE514" s="11">
        <v>3.6333761</v>
      </c>
      <c r="AF514" s="11">
        <v>3.6428031999999999</v>
      </c>
      <c r="AG514" s="11">
        <v>3.6518977000000001</v>
      </c>
      <c r="AH514" s="11">
        <v>3.6607137999999999</v>
      </c>
      <c r="AI514" s="11">
        <v>3.6693061999999999</v>
      </c>
      <c r="AJ514" s="11">
        <v>3.6777293000000002</v>
      </c>
      <c r="AK514" s="11">
        <v>3.6860374999999999</v>
      </c>
      <c r="AL514" s="11">
        <v>3.6942851999999999</v>
      </c>
      <c r="AM514" s="11">
        <v>3.7025269999999999</v>
      </c>
      <c r="AN514" s="11">
        <v>3.7108172000000001</v>
      </c>
      <c r="AO514" s="11">
        <v>3.7192052000000002</v>
      </c>
      <c r="AP514" s="11">
        <v>3.7277125999999998</v>
      </c>
      <c r="AQ514" s="11">
        <v>3.7363517000000002</v>
      </c>
      <c r="AR514" s="11">
        <v>3.7451349</v>
      </c>
      <c r="AS514" s="11">
        <v>3.7540745000000002</v>
      </c>
      <c r="AT514" s="11">
        <v>3.7631828000000001</v>
      </c>
      <c r="AU514" s="11">
        <v>3.7724720999999999</v>
      </c>
      <c r="AV514" s="11">
        <v>3.7819549000000001</v>
      </c>
      <c r="AW514" s="11">
        <v>3.7916433999999999</v>
      </c>
      <c r="AX514" s="11">
        <v>3.8015498999999999</v>
      </c>
      <c r="AY514" s="11">
        <v>3.8116867999999999</v>
      </c>
      <c r="AZ514" s="11">
        <v>3.8220664000000002</v>
      </c>
      <c r="BA514" s="11">
        <v>3.8326981999999998</v>
      </c>
      <c r="BB514" s="11">
        <v>3.8435785</v>
      </c>
      <c r="BC514" s="11">
        <v>3.8546988</v>
      </c>
      <c r="BD514" s="11">
        <v>3.8660511999999998</v>
      </c>
      <c r="BE514" s="11">
        <v>3.8776277000000001</v>
      </c>
      <c r="BF514" s="11">
        <v>3.8894199</v>
      </c>
      <c r="BG514" s="11">
        <v>3.9014199000000001</v>
      </c>
      <c r="BH514" s="11">
        <v>3.9136196999999999</v>
      </c>
      <c r="BI514" s="11">
        <v>3.9260109000000001</v>
      </c>
      <c r="BJ514" s="11">
        <v>3.9385856000000001</v>
      </c>
      <c r="BK514" s="11">
        <v>3.9513357999999998</v>
      </c>
      <c r="BL514" s="11">
        <v>3.9642531000000001</v>
      </c>
      <c r="BM514" s="11">
        <v>4.0447031999999998</v>
      </c>
      <c r="BN514" s="11">
        <v>4.1284504999999996</v>
      </c>
    </row>
    <row r="515" spans="1:66" x14ac:dyDescent="0.25">
      <c r="A515" s="5">
        <f t="shared" si="7"/>
        <v>46001</v>
      </c>
      <c r="B515" t="s">
        <v>1338</v>
      </c>
      <c r="C515" s="3">
        <v>4</v>
      </c>
      <c r="D515" s="3">
        <v>3.9742999999999999</v>
      </c>
      <c r="E515" s="11">
        <v>3.7466035999999998</v>
      </c>
      <c r="F515" s="11">
        <v>3.7135286000000001</v>
      </c>
      <c r="G515" s="11">
        <v>3.6660480999999998</v>
      </c>
      <c r="H515" s="11">
        <v>3.6110240999999998</v>
      </c>
      <c r="I515" s="11">
        <v>3.5574637999999998</v>
      </c>
      <c r="J515" s="11">
        <v>3.5114230000000002</v>
      </c>
      <c r="K515" s="11">
        <v>3.4758950999999998</v>
      </c>
      <c r="L515" s="11">
        <v>3.4515297999999999</v>
      </c>
      <c r="M515" s="11">
        <v>3.4379735999999999</v>
      </c>
      <c r="N515" s="11">
        <v>3.4339217999999998</v>
      </c>
      <c r="O515" s="11">
        <v>3.4376547</v>
      </c>
      <c r="P515" s="11">
        <v>3.4473226000000001</v>
      </c>
      <c r="Q515" s="11">
        <v>3.4600344999999999</v>
      </c>
      <c r="R515" s="11">
        <v>3.4746481</v>
      </c>
      <c r="S515" s="11">
        <v>3.4905681999999998</v>
      </c>
      <c r="T515" s="11">
        <v>3.5072002000000002</v>
      </c>
      <c r="U515" s="11">
        <v>3.5239495999999999</v>
      </c>
      <c r="V515" s="11">
        <v>3.5402209999999998</v>
      </c>
      <c r="W515" s="11">
        <v>3.5555381000000001</v>
      </c>
      <c r="X515" s="11">
        <v>3.5698745000000001</v>
      </c>
      <c r="Y515" s="11">
        <v>3.5833107000000002</v>
      </c>
      <c r="Z515" s="11">
        <v>3.5959273999999999</v>
      </c>
      <c r="AA515" s="11">
        <v>3.6078054000000002</v>
      </c>
      <c r="AB515" s="11">
        <v>3.6190250000000002</v>
      </c>
      <c r="AC515" s="11">
        <v>3.6296643</v>
      </c>
      <c r="AD515" s="11">
        <v>3.6397898999999998</v>
      </c>
      <c r="AE515" s="11">
        <v>3.6494654</v>
      </c>
      <c r="AF515" s="11">
        <v>3.6587546</v>
      </c>
      <c r="AG515" s="11">
        <v>3.6677214</v>
      </c>
      <c r="AH515" s="11">
        <v>3.6764293000000001</v>
      </c>
      <c r="AI515" s="11">
        <v>3.6849421000000002</v>
      </c>
      <c r="AJ515" s="11">
        <v>3.6933237999999999</v>
      </c>
      <c r="AK515" s="11">
        <v>3.7016377999999999</v>
      </c>
      <c r="AL515" s="11">
        <v>3.7099481000000001</v>
      </c>
      <c r="AM515" s="11">
        <v>3.7183183999999998</v>
      </c>
      <c r="AN515" s="11">
        <v>3.7268123000000002</v>
      </c>
      <c r="AO515" s="11">
        <v>3.7354854999999998</v>
      </c>
      <c r="AP515" s="11">
        <v>3.7443529</v>
      </c>
      <c r="AQ515" s="11">
        <v>3.7534173000000002</v>
      </c>
      <c r="AR515" s="11">
        <v>3.7626814</v>
      </c>
      <c r="AS515" s="11">
        <v>3.7721480999999999</v>
      </c>
      <c r="AT515" s="11">
        <v>3.7818198999999999</v>
      </c>
      <c r="AU515" s="11">
        <v>3.7916997000000001</v>
      </c>
      <c r="AV515" s="11">
        <v>3.8017903999999998</v>
      </c>
      <c r="AW515" s="11">
        <v>3.8120945000000002</v>
      </c>
      <c r="AX515" s="11">
        <v>3.8226148000000002</v>
      </c>
      <c r="AY515" s="11">
        <v>3.8333542</v>
      </c>
      <c r="AZ515" s="11">
        <v>3.8443152999999999</v>
      </c>
      <c r="BA515" s="11">
        <v>3.8554989000000002</v>
      </c>
      <c r="BB515" s="11">
        <v>3.8668971999999999</v>
      </c>
      <c r="BC515" s="11">
        <v>3.8784996</v>
      </c>
      <c r="BD515" s="11">
        <v>3.8902958999999999</v>
      </c>
      <c r="BE515" s="11">
        <v>3.9022760000000001</v>
      </c>
      <c r="BF515" s="11">
        <v>3.9144290000000002</v>
      </c>
      <c r="BG515" s="11">
        <v>3.9267449999999999</v>
      </c>
      <c r="BH515" s="11">
        <v>3.9392136</v>
      </c>
      <c r="BI515" s="11">
        <v>3.9518243000000002</v>
      </c>
      <c r="BJ515" s="11">
        <v>3.9645667000000002</v>
      </c>
      <c r="BK515" s="11">
        <v>3.9774308</v>
      </c>
      <c r="BL515" s="11">
        <v>3.9904060000000001</v>
      </c>
      <c r="BM515" s="11">
        <v>4.0701003</v>
      </c>
      <c r="BN515" s="11">
        <v>4.1517273000000001</v>
      </c>
    </row>
    <row r="516" spans="1:66" x14ac:dyDescent="0.25">
      <c r="A516" s="5">
        <f t="shared" si="7"/>
        <v>46002</v>
      </c>
      <c r="B516" t="s">
        <v>1339</v>
      </c>
      <c r="C516" s="3">
        <v>4</v>
      </c>
      <c r="D516" s="3">
        <v>3.9750000000000001</v>
      </c>
      <c r="E516" s="11">
        <v>3.7526356000000001</v>
      </c>
      <c r="F516" s="11">
        <v>3.7110536000000001</v>
      </c>
      <c r="G516" s="11">
        <v>3.6593810000000002</v>
      </c>
      <c r="H516" s="11">
        <v>3.6019313999999998</v>
      </c>
      <c r="I516" s="11">
        <v>3.5459440999999998</v>
      </c>
      <c r="J516" s="11">
        <v>3.4970862</v>
      </c>
      <c r="K516" s="11">
        <v>3.458523</v>
      </c>
      <c r="L516" s="11">
        <v>3.4313463</v>
      </c>
      <c r="M516" s="11">
        <v>3.4152572000000001</v>
      </c>
      <c r="N516" s="11">
        <v>3.4088558</v>
      </c>
      <c r="O516" s="11">
        <v>3.4104466000000002</v>
      </c>
      <c r="P516" s="11">
        <v>3.4179713</v>
      </c>
      <c r="Q516" s="11">
        <v>3.4284811999999998</v>
      </c>
      <c r="R516" s="11">
        <v>3.4408614000000002</v>
      </c>
      <c r="S516" s="11">
        <v>3.4545485</v>
      </c>
      <c r="T516" s="11">
        <v>3.4689801999999998</v>
      </c>
      <c r="U516" s="11">
        <v>3.4835935999999998</v>
      </c>
      <c r="V516" s="11">
        <v>3.4978256000000001</v>
      </c>
      <c r="W516" s="11">
        <v>3.5112350000000001</v>
      </c>
      <c r="X516" s="11">
        <v>3.5238426</v>
      </c>
      <c r="Y516" s="11">
        <v>3.5357783999999999</v>
      </c>
      <c r="Z516" s="11">
        <v>3.5471734000000001</v>
      </c>
      <c r="AA516" s="11">
        <v>3.5581581</v>
      </c>
      <c r="AB516" s="11">
        <v>3.5688627999999998</v>
      </c>
      <c r="AC516" s="11">
        <v>3.5794030999999999</v>
      </c>
      <c r="AD516" s="11">
        <v>3.58982</v>
      </c>
      <c r="AE516" s="11">
        <v>3.6001318000000002</v>
      </c>
      <c r="AF516" s="11">
        <v>3.6103572000000002</v>
      </c>
      <c r="AG516" s="11">
        <v>3.6205145999999999</v>
      </c>
      <c r="AH516" s="11">
        <v>3.6306224</v>
      </c>
      <c r="AI516" s="11">
        <v>3.6406991</v>
      </c>
      <c r="AJ516" s="11">
        <v>3.6507632999999999</v>
      </c>
      <c r="AK516" s="11">
        <v>3.6608331999999999</v>
      </c>
      <c r="AL516" s="11">
        <v>3.6709274999999999</v>
      </c>
      <c r="AM516" s="11">
        <v>3.6810646999999999</v>
      </c>
      <c r="AN516" s="11">
        <v>3.6912630000000002</v>
      </c>
      <c r="AO516" s="11">
        <v>3.7015381999999999</v>
      </c>
      <c r="AP516" s="11">
        <v>3.7118937999999999</v>
      </c>
      <c r="AQ516" s="11">
        <v>3.7223291000000001</v>
      </c>
      <c r="AR516" s="11">
        <v>3.7328442000000002</v>
      </c>
      <c r="AS516" s="11">
        <v>3.743439</v>
      </c>
      <c r="AT516" s="11">
        <v>3.7541131000000001</v>
      </c>
      <c r="AU516" s="11">
        <v>3.7648662000000002</v>
      </c>
      <c r="AV516" s="11">
        <v>3.7756984999999998</v>
      </c>
      <c r="AW516" s="11">
        <v>3.7866094000000001</v>
      </c>
      <c r="AX516" s="11">
        <v>3.7975987999999998</v>
      </c>
      <c r="AY516" s="11">
        <v>3.8086666999999998</v>
      </c>
      <c r="AZ516" s="11">
        <v>3.8198126999999999</v>
      </c>
      <c r="BA516" s="11">
        <v>3.8310366999999999</v>
      </c>
      <c r="BB516" s="11">
        <v>3.8423389999999999</v>
      </c>
      <c r="BC516" s="11">
        <v>3.8537195999999998</v>
      </c>
      <c r="BD516" s="11">
        <v>3.8651789999999999</v>
      </c>
      <c r="BE516" s="11">
        <v>3.8767176000000001</v>
      </c>
      <c r="BF516" s="11">
        <v>3.8883353</v>
      </c>
      <c r="BG516" s="11">
        <v>3.9000325</v>
      </c>
      <c r="BH516" s="11">
        <v>3.9118096000000002</v>
      </c>
      <c r="BI516" s="11">
        <v>3.9236667000000001</v>
      </c>
      <c r="BJ516" s="11">
        <v>3.9356040999999999</v>
      </c>
      <c r="BK516" s="11">
        <v>3.9476222999999999</v>
      </c>
      <c r="BL516" s="11">
        <v>3.9597212000000002</v>
      </c>
      <c r="BM516" s="11">
        <v>4.0338905</v>
      </c>
      <c r="BN516" s="11">
        <v>4.1102049000000003</v>
      </c>
    </row>
    <row r="517" spans="1:66" x14ac:dyDescent="0.25">
      <c r="A517" s="5">
        <f t="shared" si="7"/>
        <v>46003</v>
      </c>
      <c r="B517" t="s">
        <v>1340</v>
      </c>
      <c r="C517" s="3">
        <v>4</v>
      </c>
      <c r="D517" s="3">
        <v>3.9742999999999999</v>
      </c>
      <c r="E517" s="11">
        <v>3.7530375</v>
      </c>
      <c r="F517" s="11">
        <v>3.7061860000000002</v>
      </c>
      <c r="G517" s="11">
        <v>3.6474331000000002</v>
      </c>
      <c r="H517" s="11">
        <v>3.5828517999999998</v>
      </c>
      <c r="I517" s="11">
        <v>3.5212636000000002</v>
      </c>
      <c r="J517" s="11">
        <v>3.4687074</v>
      </c>
      <c r="K517" s="11">
        <v>3.4280366999999998</v>
      </c>
      <c r="L517" s="11">
        <v>3.3998346000000002</v>
      </c>
      <c r="M517" s="11">
        <v>3.3831416000000001</v>
      </c>
      <c r="N517" s="11">
        <v>3.3763823999999998</v>
      </c>
      <c r="O517" s="11">
        <v>3.3774407000000002</v>
      </c>
      <c r="P517" s="11">
        <v>3.3841483999999999</v>
      </c>
      <c r="Q517" s="11">
        <v>3.3934527999999999</v>
      </c>
      <c r="R517" s="11">
        <v>3.4042846</v>
      </c>
      <c r="S517" s="11">
        <v>3.4162957</v>
      </c>
      <c r="T517" s="11">
        <v>3.4291385000000001</v>
      </c>
      <c r="U517" s="11">
        <v>3.4424652999999998</v>
      </c>
      <c r="V517" s="11">
        <v>3.4559281999999998</v>
      </c>
      <c r="W517" s="11">
        <v>3.4692386000000002</v>
      </c>
      <c r="X517" s="11">
        <v>3.4823808999999999</v>
      </c>
      <c r="Y517" s="11">
        <v>3.4954185</v>
      </c>
      <c r="Z517" s="11">
        <v>3.5084151000000001</v>
      </c>
      <c r="AA517" s="11">
        <v>3.5214344</v>
      </c>
      <c r="AB517" s="11">
        <v>3.5345396999999998</v>
      </c>
      <c r="AC517" s="11">
        <v>3.5477820000000002</v>
      </c>
      <c r="AD517" s="11">
        <v>3.5611560999999998</v>
      </c>
      <c r="AE517" s="11">
        <v>3.5746405000000001</v>
      </c>
      <c r="AF517" s="11">
        <v>3.5882144999999999</v>
      </c>
      <c r="AG517" s="11">
        <v>3.6018571000000001</v>
      </c>
      <c r="AH517" s="11">
        <v>3.6155471000000001</v>
      </c>
      <c r="AI517" s="11">
        <v>3.6292635999999998</v>
      </c>
      <c r="AJ517" s="11">
        <v>3.6429857999999999</v>
      </c>
      <c r="AK517" s="11">
        <v>3.6566923</v>
      </c>
      <c r="AL517" s="11">
        <v>3.6703622999999999</v>
      </c>
      <c r="AM517" s="11">
        <v>3.6839748999999999</v>
      </c>
      <c r="AN517" s="11">
        <v>3.6975088999999999</v>
      </c>
      <c r="AO517" s="11">
        <v>3.7109478999999999</v>
      </c>
      <c r="AP517" s="11">
        <v>3.7242959</v>
      </c>
      <c r="AQ517" s="11">
        <v>3.7375617000000001</v>
      </c>
      <c r="AR517" s="11">
        <v>3.7507548000000002</v>
      </c>
      <c r="AS517" s="11">
        <v>3.7638845999999999</v>
      </c>
      <c r="AT517" s="11">
        <v>3.7769602</v>
      </c>
      <c r="AU517" s="11">
        <v>3.7899908999999998</v>
      </c>
      <c r="AV517" s="11">
        <v>3.8029861</v>
      </c>
      <c r="AW517" s="11">
        <v>3.8159548999999999</v>
      </c>
      <c r="AX517" s="11">
        <v>3.8289065999999998</v>
      </c>
      <c r="AY517" s="11">
        <v>3.8418507000000002</v>
      </c>
      <c r="AZ517" s="11">
        <v>3.8547962</v>
      </c>
      <c r="BA517" s="11">
        <v>3.8677516999999999</v>
      </c>
      <c r="BB517" s="11">
        <v>3.8807228</v>
      </c>
      <c r="BC517" s="11">
        <v>3.8937135</v>
      </c>
      <c r="BD517" s="11">
        <v>3.9067284999999998</v>
      </c>
      <c r="BE517" s="11">
        <v>3.9197723</v>
      </c>
      <c r="BF517" s="11">
        <v>3.9328492000000002</v>
      </c>
      <c r="BG517" s="11">
        <v>3.9459637000000001</v>
      </c>
      <c r="BH517" s="11">
        <v>3.9591202999999999</v>
      </c>
      <c r="BI517" s="11">
        <v>3.9723232999999998</v>
      </c>
      <c r="BJ517" s="11">
        <v>3.9855771999999998</v>
      </c>
      <c r="BK517" s="11">
        <v>3.9988866999999999</v>
      </c>
      <c r="BL517" s="11">
        <v>4.0122558000000001</v>
      </c>
      <c r="BM517" s="11">
        <v>4.0936745999999999</v>
      </c>
      <c r="BN517" s="11">
        <v>4.1765391999999997</v>
      </c>
    </row>
    <row r="518" spans="1:66" x14ac:dyDescent="0.25">
      <c r="A518" s="5">
        <f t="shared" si="7"/>
        <v>46006</v>
      </c>
      <c r="B518" t="s">
        <v>1341</v>
      </c>
      <c r="C518" s="3">
        <v>4</v>
      </c>
      <c r="D518" s="3">
        <v>3.9746000000000001</v>
      </c>
      <c r="E518" s="11">
        <v>3.7470419000000001</v>
      </c>
      <c r="F518" s="11">
        <v>3.7013071000000002</v>
      </c>
      <c r="G518" s="11">
        <v>3.6416107000000002</v>
      </c>
      <c r="H518" s="11">
        <v>3.5753838</v>
      </c>
      <c r="I518" s="11">
        <v>3.5126501999999999</v>
      </c>
      <c r="J518" s="11">
        <v>3.4592425000000002</v>
      </c>
      <c r="K518" s="11">
        <v>3.4176120000000001</v>
      </c>
      <c r="L518" s="11">
        <v>3.3882135</v>
      </c>
      <c r="M518" s="11">
        <v>3.3706475</v>
      </c>
      <c r="N518" s="11">
        <v>3.3630182999999998</v>
      </c>
      <c r="O518" s="11">
        <v>3.3636794000000001</v>
      </c>
      <c r="P518" s="11">
        <v>3.3704890000000001</v>
      </c>
      <c r="Q518" s="11">
        <v>3.3806169000000001</v>
      </c>
      <c r="R518" s="11">
        <v>3.3930003000000002</v>
      </c>
      <c r="S518" s="11">
        <v>3.4070966</v>
      </c>
      <c r="T518" s="11">
        <v>3.4223634000000001</v>
      </c>
      <c r="U518" s="11">
        <v>3.4382583000000002</v>
      </c>
      <c r="V518" s="11">
        <v>3.4542386</v>
      </c>
      <c r="W518" s="11">
        <v>3.4698609999999999</v>
      </c>
      <c r="X518" s="11">
        <v>3.4850599999999998</v>
      </c>
      <c r="Y518" s="11">
        <v>3.4998592999999998</v>
      </c>
      <c r="Z518" s="11">
        <v>3.5142831000000001</v>
      </c>
      <c r="AA518" s="11">
        <v>3.5283555999999998</v>
      </c>
      <c r="AB518" s="11">
        <v>3.5421007000000002</v>
      </c>
      <c r="AC518" s="11">
        <v>3.5555414999999999</v>
      </c>
      <c r="AD518" s="11">
        <v>3.5686973000000002</v>
      </c>
      <c r="AE518" s="11">
        <v>3.5815858</v>
      </c>
      <c r="AF518" s="11">
        <v>3.5942251999999999</v>
      </c>
      <c r="AG518" s="11">
        <v>3.6066335999999999</v>
      </c>
      <c r="AH518" s="11">
        <v>3.6188289999999999</v>
      </c>
      <c r="AI518" s="11">
        <v>3.6308294999999999</v>
      </c>
      <c r="AJ518" s="11">
        <v>3.6426531999999998</v>
      </c>
      <c r="AK518" s="11">
        <v>3.654318</v>
      </c>
      <c r="AL518" s="11">
        <v>3.665842</v>
      </c>
      <c r="AM518" s="11">
        <v>3.6772434000000001</v>
      </c>
      <c r="AN518" s="11">
        <v>3.6885401</v>
      </c>
      <c r="AO518" s="11">
        <v>3.6997501000000002</v>
      </c>
      <c r="AP518" s="11">
        <v>3.7108911999999998</v>
      </c>
      <c r="AQ518" s="11">
        <v>3.7219807</v>
      </c>
      <c r="AR518" s="11">
        <v>3.7330364</v>
      </c>
      <c r="AS518" s="11">
        <v>3.7440758000000001</v>
      </c>
      <c r="AT518" s="11">
        <v>3.7551163000000001</v>
      </c>
      <c r="AU518" s="11">
        <v>3.7661755000000001</v>
      </c>
      <c r="AV518" s="11">
        <v>3.7772711999999999</v>
      </c>
      <c r="AW518" s="11">
        <v>3.7884207000000001</v>
      </c>
      <c r="AX518" s="11">
        <v>3.7996416000000002</v>
      </c>
      <c r="AY518" s="11">
        <v>3.8109516999999999</v>
      </c>
      <c r="AZ518" s="11">
        <v>3.8223680999999998</v>
      </c>
      <c r="BA518" s="11">
        <v>3.8339069000000001</v>
      </c>
      <c r="BB518" s="11">
        <v>3.8455739000000002</v>
      </c>
      <c r="BC518" s="11">
        <v>3.8573715000000002</v>
      </c>
      <c r="BD518" s="11">
        <v>3.8693023000000002</v>
      </c>
      <c r="BE518" s="11">
        <v>3.8813691000000001</v>
      </c>
      <c r="BF518" s="11">
        <v>3.8935740999999999</v>
      </c>
      <c r="BG518" s="11">
        <v>3.9059200000000001</v>
      </c>
      <c r="BH518" s="11">
        <v>3.9184095000000001</v>
      </c>
      <c r="BI518" s="11">
        <v>3.9310448999999998</v>
      </c>
      <c r="BJ518" s="11">
        <v>3.9438287999999999</v>
      </c>
      <c r="BK518" s="11">
        <v>3.9567641</v>
      </c>
      <c r="BL518" s="11">
        <v>3.9698528</v>
      </c>
      <c r="BM518" s="11">
        <v>4.0513574999999999</v>
      </c>
      <c r="BN518" s="11">
        <v>4.1365949000000004</v>
      </c>
    </row>
    <row r="519" spans="1:66" x14ac:dyDescent="0.25">
      <c r="A519" s="5">
        <f t="shared" si="7"/>
        <v>46007</v>
      </c>
      <c r="B519" t="s">
        <v>1342</v>
      </c>
      <c r="C519" s="3">
        <v>4</v>
      </c>
      <c r="D519" s="3">
        <v>3.9748000000000001</v>
      </c>
      <c r="E519" s="11">
        <v>3.7455493999999998</v>
      </c>
      <c r="F519" s="11">
        <v>3.7100183000000002</v>
      </c>
      <c r="G519" s="11">
        <v>3.6611495000000001</v>
      </c>
      <c r="H519" s="11">
        <v>3.6045379</v>
      </c>
      <c r="I519" s="11">
        <v>3.5491283</v>
      </c>
      <c r="J519" s="11">
        <v>3.5002472999999998</v>
      </c>
      <c r="K519" s="11">
        <v>3.4607165000000002</v>
      </c>
      <c r="L519" s="11">
        <v>3.4315031</v>
      </c>
      <c r="M519" s="11">
        <v>3.4127632999999999</v>
      </c>
      <c r="N519" s="11">
        <v>3.4033140999999998</v>
      </c>
      <c r="O519" s="11">
        <v>3.4019294000000002</v>
      </c>
      <c r="P519" s="11">
        <v>3.4067840999999999</v>
      </c>
      <c r="Q519" s="11">
        <v>3.4152979999999999</v>
      </c>
      <c r="R519" s="11">
        <v>3.4264152000000001</v>
      </c>
      <c r="S519" s="11">
        <v>3.4395315000000002</v>
      </c>
      <c r="T519" s="11">
        <v>3.4540432999999999</v>
      </c>
      <c r="U519" s="11">
        <v>3.469347</v>
      </c>
      <c r="V519" s="11">
        <v>3.4848384000000001</v>
      </c>
      <c r="W519" s="11">
        <v>3.5000201</v>
      </c>
      <c r="X519" s="11">
        <v>3.5147987000000001</v>
      </c>
      <c r="Y519" s="11">
        <v>3.5291766</v>
      </c>
      <c r="Z519" s="11">
        <v>3.5431566000000001</v>
      </c>
      <c r="AA519" s="11">
        <v>3.5567414999999998</v>
      </c>
      <c r="AB519" s="11">
        <v>3.5699337999999998</v>
      </c>
      <c r="AC519" s="11">
        <v>3.5827414000000002</v>
      </c>
      <c r="AD519" s="11">
        <v>3.5951936</v>
      </c>
      <c r="AE519" s="11">
        <v>3.6073241999999999</v>
      </c>
      <c r="AF519" s="11">
        <v>3.6191677000000002</v>
      </c>
      <c r="AG519" s="11">
        <v>3.6307583000000001</v>
      </c>
      <c r="AH519" s="11">
        <v>3.6421302</v>
      </c>
      <c r="AI519" s="11">
        <v>3.6533175</v>
      </c>
      <c r="AJ519" s="11">
        <v>3.6643547999999999</v>
      </c>
      <c r="AK519" s="11">
        <v>3.6752760000000002</v>
      </c>
      <c r="AL519" s="11">
        <v>3.6861153</v>
      </c>
      <c r="AM519" s="11">
        <v>3.6969072999999999</v>
      </c>
      <c r="AN519" s="11">
        <v>3.7076859</v>
      </c>
      <c r="AO519" s="11">
        <v>3.7184827999999999</v>
      </c>
      <c r="AP519" s="11">
        <v>3.7293159999999999</v>
      </c>
      <c r="AQ519" s="11">
        <v>3.7401982</v>
      </c>
      <c r="AR519" s="11">
        <v>3.7511426999999999</v>
      </c>
      <c r="AS519" s="11">
        <v>3.7621625999999999</v>
      </c>
      <c r="AT519" s="11">
        <v>3.7732708000000001</v>
      </c>
      <c r="AU519" s="11">
        <v>3.7844806000000002</v>
      </c>
      <c r="AV519" s="11">
        <v>3.7958050000000001</v>
      </c>
      <c r="AW519" s="11">
        <v>3.8072569000000001</v>
      </c>
      <c r="AX519" s="11">
        <v>3.8188496000000001</v>
      </c>
      <c r="AY519" s="11">
        <v>3.8305962999999998</v>
      </c>
      <c r="AZ519" s="11">
        <v>3.8425096000000001</v>
      </c>
      <c r="BA519" s="11">
        <v>3.8546003999999998</v>
      </c>
      <c r="BB519" s="11">
        <v>3.8668672000000002</v>
      </c>
      <c r="BC519" s="11">
        <v>3.8793041000000001</v>
      </c>
      <c r="BD519" s="11">
        <v>3.8919058999999998</v>
      </c>
      <c r="BE519" s="11">
        <v>3.9046674000000001</v>
      </c>
      <c r="BF519" s="11">
        <v>3.9175827999999999</v>
      </c>
      <c r="BG519" s="11">
        <v>3.9306467999999999</v>
      </c>
      <c r="BH519" s="11">
        <v>3.9438542000000001</v>
      </c>
      <c r="BI519" s="11">
        <v>3.9571993000000001</v>
      </c>
      <c r="BJ519" s="11">
        <v>3.9706768000000001</v>
      </c>
      <c r="BK519" s="11">
        <v>3.9842814</v>
      </c>
      <c r="BL519" s="11">
        <v>3.9980072999999998</v>
      </c>
      <c r="BM519" s="11">
        <v>4.0824634</v>
      </c>
      <c r="BN519" s="11">
        <v>4.1690268000000001</v>
      </c>
    </row>
    <row r="520" spans="1:66" x14ac:dyDescent="0.25">
      <c r="A520" s="5">
        <f t="shared" si="7"/>
        <v>46008</v>
      </c>
      <c r="B520" t="s">
        <v>1343</v>
      </c>
      <c r="C520" s="3">
        <v>4</v>
      </c>
      <c r="D520" s="3">
        <v>3.9748999999999999</v>
      </c>
      <c r="E520" s="11">
        <v>3.7258540999999998</v>
      </c>
      <c r="F520" s="11">
        <v>3.6752991000000002</v>
      </c>
      <c r="G520" s="11">
        <v>3.6117197000000001</v>
      </c>
      <c r="H520" s="11">
        <v>3.5425452000000002</v>
      </c>
      <c r="I520" s="11">
        <v>3.4776015</v>
      </c>
      <c r="J520" s="11">
        <v>3.4223344</v>
      </c>
      <c r="K520" s="11">
        <v>3.3791112999999999</v>
      </c>
      <c r="L520" s="11">
        <v>3.3484623999999998</v>
      </c>
      <c r="M520" s="11">
        <v>3.3298505999999999</v>
      </c>
      <c r="N520" s="11">
        <v>3.3217970999999999</v>
      </c>
      <c r="O520" s="11">
        <v>3.3225197</v>
      </c>
      <c r="P520" s="11">
        <v>3.3301482999999998</v>
      </c>
      <c r="Q520" s="11">
        <v>3.3417473000000002</v>
      </c>
      <c r="R520" s="11">
        <v>3.3560753000000001</v>
      </c>
      <c r="S520" s="11">
        <v>3.3724257</v>
      </c>
      <c r="T520" s="11">
        <v>3.3900921999999998</v>
      </c>
      <c r="U520" s="11">
        <v>3.4083686000000002</v>
      </c>
      <c r="V520" s="11">
        <v>3.4265481000000002</v>
      </c>
      <c r="W520" s="11">
        <v>3.4440539999999999</v>
      </c>
      <c r="X520" s="11">
        <v>3.4608026000000001</v>
      </c>
      <c r="Y520" s="11">
        <v>3.4768270999999999</v>
      </c>
      <c r="Z520" s="11">
        <v>3.4921612</v>
      </c>
      <c r="AA520" s="11">
        <v>3.5068386999999999</v>
      </c>
      <c r="AB520" s="11">
        <v>3.5208925999999998</v>
      </c>
      <c r="AC520" s="11">
        <v>3.5343615000000002</v>
      </c>
      <c r="AD520" s="11">
        <v>3.5473021999999998</v>
      </c>
      <c r="AE520" s="11">
        <v>3.5597761000000001</v>
      </c>
      <c r="AF520" s="11">
        <v>3.5718447000000002</v>
      </c>
      <c r="AG520" s="11">
        <v>3.5835697999999998</v>
      </c>
      <c r="AH520" s="11">
        <v>3.5950126999999998</v>
      </c>
      <c r="AI520" s="11">
        <v>3.6062349</v>
      </c>
      <c r="AJ520" s="11">
        <v>3.6172981000000002</v>
      </c>
      <c r="AK520" s="11">
        <v>3.6282637000000002</v>
      </c>
      <c r="AL520" s="11">
        <v>3.6391931999999998</v>
      </c>
      <c r="AM520" s="11">
        <v>3.6501483000000001</v>
      </c>
      <c r="AN520" s="11">
        <v>3.6611902999999999</v>
      </c>
      <c r="AO520" s="11">
        <v>3.6723729000000001</v>
      </c>
      <c r="AP520" s="11">
        <v>3.6837108999999999</v>
      </c>
      <c r="AQ520" s="11">
        <v>3.6952067999999998</v>
      </c>
      <c r="AR520" s="11">
        <v>3.7068636000000001</v>
      </c>
      <c r="AS520" s="11">
        <v>3.7186843000000001</v>
      </c>
      <c r="AT520" s="11">
        <v>3.7306713999999999</v>
      </c>
      <c r="AU520" s="11">
        <v>3.7428279</v>
      </c>
      <c r="AV520" s="11">
        <v>3.7551568999999998</v>
      </c>
      <c r="AW520" s="11">
        <v>3.7676607999999998</v>
      </c>
      <c r="AX520" s="11">
        <v>3.7803426</v>
      </c>
      <c r="AY520" s="11">
        <v>3.7932052999999999</v>
      </c>
      <c r="AZ520" s="11">
        <v>3.8062515000000001</v>
      </c>
      <c r="BA520" s="11">
        <v>3.8194819999999998</v>
      </c>
      <c r="BB520" s="11">
        <v>3.8328886</v>
      </c>
      <c r="BC520" s="11">
        <v>3.8464600999999998</v>
      </c>
      <c r="BD520" s="11">
        <v>3.8601855</v>
      </c>
      <c r="BE520" s="11">
        <v>3.8740541999999998</v>
      </c>
      <c r="BF520" s="11">
        <v>3.8880547999999999</v>
      </c>
      <c r="BG520" s="11">
        <v>3.9021764999999999</v>
      </c>
      <c r="BH520" s="11">
        <v>3.9164086999999999</v>
      </c>
      <c r="BI520" s="11">
        <v>3.9307398999999998</v>
      </c>
      <c r="BJ520" s="11">
        <v>3.9451592999999998</v>
      </c>
      <c r="BK520" s="11">
        <v>3.9596562999999998</v>
      </c>
      <c r="BL520" s="11">
        <v>3.9742194999999998</v>
      </c>
      <c r="BM520" s="11">
        <v>4.0625071999999998</v>
      </c>
      <c r="BN520" s="11">
        <v>4.1512007000000004</v>
      </c>
    </row>
    <row r="521" spans="1:66" x14ac:dyDescent="0.25">
      <c r="A521" s="5">
        <f t="shared" si="7"/>
        <v>46009</v>
      </c>
      <c r="B521" t="s">
        <v>1344</v>
      </c>
      <c r="C521" s="3">
        <v>3.75</v>
      </c>
      <c r="D521" s="3">
        <v>3.7263999999999999</v>
      </c>
      <c r="E521" s="11">
        <v>3.7290730000000001</v>
      </c>
      <c r="F521" s="11">
        <v>3.6959628000000002</v>
      </c>
      <c r="G521" s="11">
        <v>3.6455248999999998</v>
      </c>
      <c r="H521" s="11">
        <v>3.5825855999999998</v>
      </c>
      <c r="I521" s="11">
        <v>3.5184929</v>
      </c>
      <c r="J521" s="11">
        <v>3.4616959999999999</v>
      </c>
      <c r="K521" s="11">
        <v>3.4166514000000001</v>
      </c>
      <c r="L521" s="11">
        <v>3.3849051999999999</v>
      </c>
      <c r="M521" s="11">
        <v>3.3658581000000001</v>
      </c>
      <c r="N521" s="11">
        <v>3.3576538</v>
      </c>
      <c r="O521" s="11">
        <v>3.3582762000000002</v>
      </c>
      <c r="P521" s="11">
        <v>3.3654462999999999</v>
      </c>
      <c r="Q521" s="11">
        <v>3.3760572</v>
      </c>
      <c r="R521" s="11">
        <v>3.3889086000000002</v>
      </c>
      <c r="S521" s="11">
        <v>3.4033682000000001</v>
      </c>
      <c r="T521" s="11">
        <v>3.4188044</v>
      </c>
      <c r="U521" s="11">
        <v>3.4345854</v>
      </c>
      <c r="V521" s="11">
        <v>3.4500791</v>
      </c>
      <c r="W521" s="11">
        <v>3.4647868000000002</v>
      </c>
      <c r="X521" s="11">
        <v>3.4787165</v>
      </c>
      <c r="Y521" s="11">
        <v>3.4919964000000001</v>
      </c>
      <c r="Z521" s="11">
        <v>3.5047551000000001</v>
      </c>
      <c r="AA521" s="11">
        <v>3.5171212000000001</v>
      </c>
      <c r="AB521" s="11">
        <v>3.5292229000000002</v>
      </c>
      <c r="AC521" s="11">
        <v>3.5411739</v>
      </c>
      <c r="AD521" s="11">
        <v>3.5530154999999999</v>
      </c>
      <c r="AE521" s="11">
        <v>3.5647666999999998</v>
      </c>
      <c r="AF521" s="11">
        <v>3.5764467</v>
      </c>
      <c r="AG521" s="11">
        <v>3.5880747999999998</v>
      </c>
      <c r="AH521" s="11">
        <v>3.5996698</v>
      </c>
      <c r="AI521" s="11">
        <v>3.6112511</v>
      </c>
      <c r="AJ521" s="11">
        <v>3.6228378999999999</v>
      </c>
      <c r="AK521" s="11">
        <v>3.6344490999999999</v>
      </c>
      <c r="AL521" s="11">
        <v>3.6461041000000001</v>
      </c>
      <c r="AM521" s="11">
        <v>3.6578219999999999</v>
      </c>
      <c r="AN521" s="11">
        <v>3.6696217</v>
      </c>
      <c r="AO521" s="11">
        <v>3.6815194999999998</v>
      </c>
      <c r="AP521" s="11">
        <v>3.6935182000000002</v>
      </c>
      <c r="AQ521" s="11">
        <v>3.7056163</v>
      </c>
      <c r="AR521" s="11">
        <v>3.7178127000000001</v>
      </c>
      <c r="AS521" s="11">
        <v>3.7301066999999999</v>
      </c>
      <c r="AT521" s="11">
        <v>3.7424966</v>
      </c>
      <c r="AU521" s="11">
        <v>3.7549815999999998</v>
      </c>
      <c r="AV521" s="11">
        <v>3.7675607000000002</v>
      </c>
      <c r="AW521" s="11">
        <v>3.7802324999999999</v>
      </c>
      <c r="AX521" s="11">
        <v>3.7929959000000002</v>
      </c>
      <c r="AY521" s="11">
        <v>3.80585</v>
      </c>
      <c r="AZ521" s="11">
        <v>3.8187934000000001</v>
      </c>
      <c r="BA521" s="11">
        <v>3.8318248000000001</v>
      </c>
      <c r="BB521" s="11">
        <v>3.8449407999999998</v>
      </c>
      <c r="BC521" s="11">
        <v>3.8581376000000001</v>
      </c>
      <c r="BD521" s="11">
        <v>3.8714113999999999</v>
      </c>
      <c r="BE521" s="11">
        <v>3.8847586999999999</v>
      </c>
      <c r="BF521" s="11">
        <v>3.8981753000000001</v>
      </c>
      <c r="BG521" s="11">
        <v>3.9116575999999998</v>
      </c>
      <c r="BH521" s="11">
        <v>3.9252020000000001</v>
      </c>
      <c r="BI521" s="11">
        <v>3.9388044</v>
      </c>
      <c r="BJ521" s="11">
        <v>3.9524612000000001</v>
      </c>
      <c r="BK521" s="11">
        <v>3.9661688000000002</v>
      </c>
      <c r="BL521" s="11">
        <v>3.9799231000000002</v>
      </c>
      <c r="BM521" s="11">
        <v>4.0631731999999996</v>
      </c>
      <c r="BN521" s="11">
        <v>4.1468680000000004</v>
      </c>
    </row>
    <row r="522" spans="1:66" x14ac:dyDescent="0.25">
      <c r="A522" s="5">
        <f t="shared" si="7"/>
        <v>46010</v>
      </c>
      <c r="B522" t="s">
        <v>1345</v>
      </c>
      <c r="C522" s="3">
        <v>3.75</v>
      </c>
      <c r="D522" s="3">
        <v>3.7235999999999998</v>
      </c>
      <c r="E522" s="11">
        <v>3.7302222999999999</v>
      </c>
      <c r="F522" s="11">
        <v>3.7026086</v>
      </c>
      <c r="G522" s="11">
        <v>3.6564746000000001</v>
      </c>
      <c r="H522" s="11">
        <v>3.5959683</v>
      </c>
      <c r="I522" s="11">
        <v>3.5327378999999999</v>
      </c>
      <c r="J522" s="11">
        <v>3.4757725000000002</v>
      </c>
      <c r="K522" s="11">
        <v>3.4300557999999999</v>
      </c>
      <c r="L522" s="11">
        <v>3.3976893000000001</v>
      </c>
      <c r="M522" s="11">
        <v>3.3783658999999999</v>
      </c>
      <c r="N522" s="11">
        <v>3.3705726</v>
      </c>
      <c r="O522" s="11">
        <v>3.3719407000000001</v>
      </c>
      <c r="P522" s="11">
        <v>3.3799158999999999</v>
      </c>
      <c r="Q522" s="11">
        <v>3.3907759</v>
      </c>
      <c r="R522" s="11">
        <v>3.4032309999999999</v>
      </c>
      <c r="S522" s="11">
        <v>3.4168818999999999</v>
      </c>
      <c r="T522" s="11">
        <v>3.4313297</v>
      </c>
      <c r="U522" s="11">
        <v>3.4461756000000001</v>
      </c>
      <c r="V522" s="11">
        <v>3.4610202000000001</v>
      </c>
      <c r="W522" s="11">
        <v>3.4755340000000001</v>
      </c>
      <c r="X522" s="11">
        <v>3.4897087</v>
      </c>
      <c r="Y522" s="11">
        <v>3.5036282000000001</v>
      </c>
      <c r="Z522" s="11">
        <v>3.5173771999999999</v>
      </c>
      <c r="AA522" s="11">
        <v>3.5310405</v>
      </c>
      <c r="AB522" s="11">
        <v>3.544702</v>
      </c>
      <c r="AC522" s="11">
        <v>3.5584315000000002</v>
      </c>
      <c r="AD522" s="11">
        <v>3.5722330000000002</v>
      </c>
      <c r="AE522" s="11">
        <v>3.5860916999999999</v>
      </c>
      <c r="AF522" s="11">
        <v>3.5999933</v>
      </c>
      <c r="AG522" s="11">
        <v>3.6139234999999998</v>
      </c>
      <c r="AH522" s="11">
        <v>3.6278676999999999</v>
      </c>
      <c r="AI522" s="11">
        <v>3.6418116</v>
      </c>
      <c r="AJ522" s="11">
        <v>3.6557407999999998</v>
      </c>
      <c r="AK522" s="11">
        <v>3.6696407</v>
      </c>
      <c r="AL522" s="11">
        <v>3.6834970999999999</v>
      </c>
      <c r="AM522" s="11">
        <v>3.6972955999999999</v>
      </c>
      <c r="AN522" s="11">
        <v>3.7110213999999999</v>
      </c>
      <c r="AO522" s="11">
        <v>3.7246638999999999</v>
      </c>
      <c r="AP522" s="11">
        <v>3.7382268999999999</v>
      </c>
      <c r="AQ522" s="11">
        <v>3.7517182999999998</v>
      </c>
      <c r="AR522" s="11">
        <v>3.7651463000000001</v>
      </c>
      <c r="AS522" s="11">
        <v>3.7785191999999999</v>
      </c>
      <c r="AT522" s="11">
        <v>3.7918444999999998</v>
      </c>
      <c r="AU522" s="11">
        <v>3.8051306</v>
      </c>
      <c r="AV522" s="11">
        <v>3.8183856999999999</v>
      </c>
      <c r="AW522" s="11">
        <v>3.8316176</v>
      </c>
      <c r="AX522" s="11">
        <v>3.8448343999999999</v>
      </c>
      <c r="AY522" s="11">
        <v>3.8580443</v>
      </c>
      <c r="AZ522" s="11">
        <v>3.8712550999999999</v>
      </c>
      <c r="BA522" s="11">
        <v>3.8844744000000002</v>
      </c>
      <c r="BB522" s="11">
        <v>3.8977064000000001</v>
      </c>
      <c r="BC522" s="11">
        <v>3.9109543000000002</v>
      </c>
      <c r="BD522" s="11">
        <v>3.9242216000000001</v>
      </c>
      <c r="BE522" s="11">
        <v>3.9375116999999999</v>
      </c>
      <c r="BF522" s="11">
        <v>3.9508277000000001</v>
      </c>
      <c r="BG522" s="11">
        <v>3.9641731999999998</v>
      </c>
      <c r="BH522" s="11">
        <v>3.9775516</v>
      </c>
      <c r="BI522" s="11">
        <v>3.9909661000000001</v>
      </c>
      <c r="BJ522" s="11">
        <v>4.0044199999999996</v>
      </c>
      <c r="BK522" s="11">
        <v>4.0179169999999997</v>
      </c>
      <c r="BL522" s="11">
        <v>4.03146</v>
      </c>
      <c r="BM522" s="11">
        <v>4.1136356000000003</v>
      </c>
      <c r="BN522" s="11">
        <v>4.1968547000000003</v>
      </c>
    </row>
    <row r="523" spans="1:66" x14ac:dyDescent="0.25">
      <c r="A523" s="5">
        <f t="shared" si="7"/>
        <v>46013</v>
      </c>
      <c r="B523" t="s">
        <v>1346</v>
      </c>
      <c r="C523" s="3">
        <v>3.75</v>
      </c>
      <c r="D523" s="3">
        <v>3.7231000000000001</v>
      </c>
      <c r="E523" s="11">
        <v>3.7303476</v>
      </c>
      <c r="F523" s="11">
        <v>3.6989059000000002</v>
      </c>
      <c r="G523" s="11">
        <v>3.6494116999999999</v>
      </c>
      <c r="H523" s="11">
        <v>3.5859564000000002</v>
      </c>
      <c r="I523" s="11">
        <v>3.5201794999999998</v>
      </c>
      <c r="J523" s="11">
        <v>3.4610732999999998</v>
      </c>
      <c r="K523" s="11">
        <v>3.4139783000000001</v>
      </c>
      <c r="L523" s="11">
        <v>3.381049</v>
      </c>
      <c r="M523" s="11">
        <v>3.3624082999999998</v>
      </c>
      <c r="N523" s="11">
        <v>3.3557978999999998</v>
      </c>
      <c r="O523" s="11">
        <v>3.3591389999999999</v>
      </c>
      <c r="P523" s="11">
        <v>3.3697797</v>
      </c>
      <c r="Q523" s="11">
        <v>3.3842788000000001</v>
      </c>
      <c r="R523" s="11">
        <v>3.4013201999999998</v>
      </c>
      <c r="S523" s="11">
        <v>3.4202105</v>
      </c>
      <c r="T523" s="11">
        <v>3.4402564999999998</v>
      </c>
      <c r="U523" s="11">
        <v>3.4607654000000001</v>
      </c>
      <c r="V523" s="11">
        <v>3.4810433000000001</v>
      </c>
      <c r="W523" s="11">
        <v>3.5005267999999998</v>
      </c>
      <c r="X523" s="11">
        <v>3.5191460000000001</v>
      </c>
      <c r="Y523" s="11">
        <v>3.5369473</v>
      </c>
      <c r="Z523" s="11">
        <v>3.5539782</v>
      </c>
      <c r="AA523" s="11">
        <v>3.5702859</v>
      </c>
      <c r="AB523" s="11">
        <v>3.5859171000000001</v>
      </c>
      <c r="AC523" s="11">
        <v>3.6009190000000002</v>
      </c>
      <c r="AD523" s="11">
        <v>3.6153385999999998</v>
      </c>
      <c r="AE523" s="11">
        <v>3.6292219999999999</v>
      </c>
      <c r="AF523" s="11">
        <v>3.6426162999999998</v>
      </c>
      <c r="AG523" s="11">
        <v>3.6555681999999998</v>
      </c>
      <c r="AH523" s="11">
        <v>3.6681240000000002</v>
      </c>
      <c r="AI523" s="11">
        <v>3.6803306999999998</v>
      </c>
      <c r="AJ523" s="11">
        <v>3.6922348999999999</v>
      </c>
      <c r="AK523" s="11">
        <v>3.7038831999999999</v>
      </c>
      <c r="AL523" s="11">
        <v>3.7153223</v>
      </c>
      <c r="AM523" s="11">
        <v>3.7265988999999999</v>
      </c>
      <c r="AN523" s="11">
        <v>3.7377596</v>
      </c>
      <c r="AO523" s="11">
        <v>3.748847</v>
      </c>
      <c r="AP523" s="11">
        <v>3.7598851999999998</v>
      </c>
      <c r="AQ523" s="11">
        <v>3.7708932000000002</v>
      </c>
      <c r="AR523" s="11">
        <v>3.7818901</v>
      </c>
      <c r="AS523" s="11">
        <v>3.7928951999999998</v>
      </c>
      <c r="AT523" s="11">
        <v>3.8039272</v>
      </c>
      <c r="AU523" s="11">
        <v>3.8150053000000002</v>
      </c>
      <c r="AV523" s="11">
        <v>3.8261487999999999</v>
      </c>
      <c r="AW523" s="11">
        <v>3.8373765</v>
      </c>
      <c r="AX523" s="11">
        <v>3.8487075000000002</v>
      </c>
      <c r="AY523" s="11">
        <v>3.8601611</v>
      </c>
      <c r="AZ523" s="11">
        <v>3.871756</v>
      </c>
      <c r="BA523" s="11">
        <v>3.8835090999999999</v>
      </c>
      <c r="BB523" s="11">
        <v>3.8954238000000001</v>
      </c>
      <c r="BC523" s="11">
        <v>3.9074987999999999</v>
      </c>
      <c r="BD523" s="11">
        <v>3.9197334000000001</v>
      </c>
      <c r="BE523" s="11">
        <v>3.9321264999999999</v>
      </c>
      <c r="BF523" s="11">
        <v>3.9446769000000002</v>
      </c>
      <c r="BG523" s="11">
        <v>3.9573838000000001</v>
      </c>
      <c r="BH523" s="11">
        <v>3.9702460999999998</v>
      </c>
      <c r="BI523" s="11">
        <v>3.9832627</v>
      </c>
      <c r="BJ523" s="11">
        <v>3.9964325000000001</v>
      </c>
      <c r="BK523" s="11">
        <v>4.0097548999999999</v>
      </c>
      <c r="BL523" s="11">
        <v>4.0232283000000004</v>
      </c>
      <c r="BM523" s="11">
        <v>4.1068905999999998</v>
      </c>
      <c r="BN523" s="11">
        <v>4.1939115999999999</v>
      </c>
    </row>
    <row r="524" spans="1:66" x14ac:dyDescent="0.25">
      <c r="A524" s="5">
        <f t="shared" si="7"/>
        <v>46014</v>
      </c>
      <c r="B524" t="s">
        <v>1347</v>
      </c>
      <c r="C524" s="3">
        <v>3.75</v>
      </c>
      <c r="D524" s="3">
        <v>3.7248000000000001</v>
      </c>
      <c r="E524" s="11">
        <v>3.7270696999999999</v>
      </c>
      <c r="F524" s="11">
        <v>3.6991033</v>
      </c>
      <c r="G524" s="11">
        <v>3.6506284</v>
      </c>
      <c r="H524" s="11">
        <v>3.5879170999999999</v>
      </c>
      <c r="I524" s="11">
        <v>3.5235042999999999</v>
      </c>
      <c r="J524" s="11">
        <v>3.4660763999999999</v>
      </c>
      <c r="K524" s="11">
        <v>3.4206113999999999</v>
      </c>
      <c r="L524" s="11">
        <v>3.3889946000000002</v>
      </c>
      <c r="M524" s="11">
        <v>3.3712143999999999</v>
      </c>
      <c r="N524" s="11">
        <v>3.3652066</v>
      </c>
      <c r="O524" s="11">
        <v>3.3689312999999999</v>
      </c>
      <c r="P524" s="11">
        <v>3.3797711000000001</v>
      </c>
      <c r="Q524" s="11">
        <v>3.3941997000000002</v>
      </c>
      <c r="R524" s="11">
        <v>3.4108882</v>
      </c>
      <c r="S524" s="11">
        <v>3.4291513999999998</v>
      </c>
      <c r="T524" s="11">
        <v>3.4483041999999999</v>
      </c>
      <c r="U524" s="11">
        <v>3.4676621000000001</v>
      </c>
      <c r="V524" s="11">
        <v>3.4865393999999998</v>
      </c>
      <c r="W524" s="11">
        <v>3.5043850999999999</v>
      </c>
      <c r="X524" s="11">
        <v>3.5211568</v>
      </c>
      <c r="Y524" s="11">
        <v>3.5369324</v>
      </c>
      <c r="Z524" s="11">
        <v>3.5517908</v>
      </c>
      <c r="AA524" s="11">
        <v>3.5658105999999998</v>
      </c>
      <c r="AB524" s="11">
        <v>3.5790698000000001</v>
      </c>
      <c r="AC524" s="11">
        <v>3.5916456999999999</v>
      </c>
      <c r="AD524" s="11">
        <v>3.6036090999999999</v>
      </c>
      <c r="AE524" s="11">
        <v>3.6150292999999998</v>
      </c>
      <c r="AF524" s="11">
        <v>3.6259755999999999</v>
      </c>
      <c r="AG524" s="11">
        <v>3.6365175000000001</v>
      </c>
      <c r="AH524" s="11">
        <v>3.6467241000000001</v>
      </c>
      <c r="AI524" s="11">
        <v>3.6566649</v>
      </c>
      <c r="AJ524" s="11">
        <v>3.6664093000000002</v>
      </c>
      <c r="AK524" s="11">
        <v>3.6760264999999999</v>
      </c>
      <c r="AL524" s="11">
        <v>3.6855858000000001</v>
      </c>
      <c r="AM524" s="11">
        <v>3.6951567999999999</v>
      </c>
      <c r="AN524" s="11">
        <v>3.7048084999999999</v>
      </c>
      <c r="AO524" s="11">
        <v>3.7146043999999998</v>
      </c>
      <c r="AP524" s="11">
        <v>3.7245680999999999</v>
      </c>
      <c r="AQ524" s="11">
        <v>3.7347066</v>
      </c>
      <c r="AR524" s="11">
        <v>3.7450275999999998</v>
      </c>
      <c r="AS524" s="11">
        <v>3.7555383</v>
      </c>
      <c r="AT524" s="11">
        <v>3.7662458999999999</v>
      </c>
      <c r="AU524" s="11">
        <v>3.7771577000000001</v>
      </c>
      <c r="AV524" s="11">
        <v>3.7882813</v>
      </c>
      <c r="AW524" s="11">
        <v>3.7996238</v>
      </c>
      <c r="AX524" s="11">
        <v>3.8111923999999999</v>
      </c>
      <c r="AY524" s="11">
        <v>3.8229948</v>
      </c>
      <c r="AZ524" s="11">
        <v>3.8350379000000001</v>
      </c>
      <c r="BA524" s="11">
        <v>3.8473266000000002</v>
      </c>
      <c r="BB524" s="11">
        <v>3.8598525000000001</v>
      </c>
      <c r="BC524" s="11">
        <v>3.8726029</v>
      </c>
      <c r="BD524" s="11">
        <v>3.8855656000000001</v>
      </c>
      <c r="BE524" s="11">
        <v>3.8987284</v>
      </c>
      <c r="BF524" s="11">
        <v>3.9120784999999998</v>
      </c>
      <c r="BG524" s="11">
        <v>3.9256036999999999</v>
      </c>
      <c r="BH524" s="11">
        <v>3.9392917999999999</v>
      </c>
      <c r="BI524" s="11">
        <v>3.9531299</v>
      </c>
      <c r="BJ524" s="11">
        <v>3.9671059</v>
      </c>
      <c r="BK524" s="11">
        <v>3.9812075999999998</v>
      </c>
      <c r="BL524" s="11">
        <v>3.9954222000000001</v>
      </c>
      <c r="BM524" s="11">
        <v>4.0824607999999998</v>
      </c>
      <c r="BN524" s="11">
        <v>4.1708740999999998</v>
      </c>
    </row>
    <row r="525" spans="1:66" x14ac:dyDescent="0.25">
      <c r="A525" s="5">
        <f t="shared" si="7"/>
        <v>46015</v>
      </c>
      <c r="B525" t="s">
        <v>1348</v>
      </c>
      <c r="C525" s="3">
        <v>3.75</v>
      </c>
      <c r="D525" s="3">
        <v>3.7250000000000001</v>
      </c>
      <c r="E525" s="11">
        <v>3.730343</v>
      </c>
      <c r="F525" s="11">
        <v>3.7000437000000002</v>
      </c>
      <c r="G525" s="11">
        <v>3.6517985999999998</v>
      </c>
      <c r="H525" s="11">
        <v>3.5900675999999998</v>
      </c>
      <c r="I525" s="11">
        <v>3.5262699</v>
      </c>
      <c r="J525" s="11">
        <v>3.4682567999999998</v>
      </c>
      <c r="K525" s="11">
        <v>3.4210802999999999</v>
      </c>
      <c r="L525" s="11">
        <v>3.3881967999999998</v>
      </c>
      <c r="M525" s="11">
        <v>3.3704907</v>
      </c>
      <c r="N525" s="11">
        <v>3.3661150000000002</v>
      </c>
      <c r="O525" s="11">
        <v>3.3722253000000002</v>
      </c>
      <c r="P525" s="11">
        <v>3.3858309000000002</v>
      </c>
      <c r="Q525" s="11">
        <v>3.4023292999999999</v>
      </c>
      <c r="R525" s="11">
        <v>3.4202336999999998</v>
      </c>
      <c r="S525" s="11">
        <v>3.4390165000000001</v>
      </c>
      <c r="T525" s="11">
        <v>3.4581506000000002</v>
      </c>
      <c r="U525" s="11">
        <v>3.4771089000000002</v>
      </c>
      <c r="V525" s="11">
        <v>3.4953637</v>
      </c>
      <c r="W525" s="11">
        <v>3.5124973000000002</v>
      </c>
      <c r="X525" s="11">
        <v>3.5285088999999998</v>
      </c>
      <c r="Y525" s="11">
        <v>3.5434961</v>
      </c>
      <c r="Z525" s="11">
        <v>3.5575572000000002</v>
      </c>
      <c r="AA525" s="11">
        <v>3.5707905000000002</v>
      </c>
      <c r="AB525" s="11">
        <v>3.5832936000000002</v>
      </c>
      <c r="AC525" s="11">
        <v>3.5951599999999999</v>
      </c>
      <c r="AD525" s="11">
        <v>3.6064633000000001</v>
      </c>
      <c r="AE525" s="11">
        <v>3.6172723000000002</v>
      </c>
      <c r="AF525" s="11">
        <v>3.6276557999999999</v>
      </c>
      <c r="AG525" s="11">
        <v>3.6376826000000002</v>
      </c>
      <c r="AH525" s="11">
        <v>3.6474213999999998</v>
      </c>
      <c r="AI525" s="11">
        <v>3.6569411000000001</v>
      </c>
      <c r="AJ525" s="11">
        <v>3.6663106000000001</v>
      </c>
      <c r="AK525" s="11">
        <v>3.6755984000000002</v>
      </c>
      <c r="AL525" s="11">
        <v>3.6848733999999999</v>
      </c>
      <c r="AM525" s="11">
        <v>3.6942045999999999</v>
      </c>
      <c r="AN525" s="11">
        <v>3.7036604999999998</v>
      </c>
      <c r="AO525" s="11">
        <v>3.7133028000000001</v>
      </c>
      <c r="AP525" s="11">
        <v>3.7231497</v>
      </c>
      <c r="AQ525" s="11">
        <v>3.7332032000000002</v>
      </c>
      <c r="AR525" s="11">
        <v>3.7434655999999999</v>
      </c>
      <c r="AS525" s="11">
        <v>3.7539392</v>
      </c>
      <c r="AT525" s="11">
        <v>3.7646259</v>
      </c>
      <c r="AU525" s="11">
        <v>3.7755279000000002</v>
      </c>
      <c r="AV525" s="11">
        <v>3.7866475999999998</v>
      </c>
      <c r="AW525" s="11">
        <v>3.7979867999999999</v>
      </c>
      <c r="AX525" s="11">
        <v>3.8095479000000001</v>
      </c>
      <c r="AY525" s="11">
        <v>3.8213332000000002</v>
      </c>
      <c r="AZ525" s="11">
        <v>3.8333444999999999</v>
      </c>
      <c r="BA525" s="11">
        <v>3.8455816</v>
      </c>
      <c r="BB525" s="11">
        <v>3.8580328000000002</v>
      </c>
      <c r="BC525" s="11">
        <v>3.8706827000000001</v>
      </c>
      <c r="BD525" s="11">
        <v>3.8835164</v>
      </c>
      <c r="BE525" s="11">
        <v>3.8965192000000002</v>
      </c>
      <c r="BF525" s="11">
        <v>3.9096755999999999</v>
      </c>
      <c r="BG525" s="11">
        <v>3.9229709000000001</v>
      </c>
      <c r="BH525" s="11">
        <v>3.9363901000000001</v>
      </c>
      <c r="BI525" s="11">
        <v>3.9499179999999998</v>
      </c>
      <c r="BJ525" s="11">
        <v>3.9635395999999998</v>
      </c>
      <c r="BK525" s="11">
        <v>3.9772401999999998</v>
      </c>
      <c r="BL525" s="11">
        <v>3.9910043000000002</v>
      </c>
      <c r="BM525" s="11">
        <v>4.0743638999999998</v>
      </c>
      <c r="BN525" s="11">
        <v>4.1579138000000002</v>
      </c>
    </row>
    <row r="526" spans="1:66" x14ac:dyDescent="0.25">
      <c r="A526" s="5">
        <f t="shared" ref="A526:A589" si="8">+A521+7</f>
        <v>46016</v>
      </c>
      <c r="B526" t="s">
        <v>1349</v>
      </c>
      <c r="C526" s="3">
        <v>3.75</v>
      </c>
      <c r="D526" s="3" t="e">
        <v>#N/A</v>
      </c>
      <c r="E526" s="11" t="e">
        <v>#N/A</v>
      </c>
      <c r="F526" s="11" t="e">
        <v>#N/A</v>
      </c>
      <c r="G526" s="11" t="e">
        <v>#N/A</v>
      </c>
      <c r="H526" s="11" t="e">
        <v>#N/A</v>
      </c>
      <c r="I526" s="11" t="e">
        <v>#N/A</v>
      </c>
      <c r="J526" s="11" t="e">
        <v>#N/A</v>
      </c>
      <c r="K526" s="11" t="e">
        <v>#N/A</v>
      </c>
      <c r="L526" s="11" t="e">
        <v>#N/A</v>
      </c>
      <c r="M526" s="11" t="e">
        <v>#N/A</v>
      </c>
      <c r="N526" s="11" t="e">
        <v>#N/A</v>
      </c>
      <c r="O526" s="11" t="e">
        <v>#N/A</v>
      </c>
      <c r="P526" s="11" t="e">
        <v>#N/A</v>
      </c>
      <c r="Q526" s="11" t="e">
        <v>#N/A</v>
      </c>
      <c r="R526" s="11" t="e">
        <v>#N/A</v>
      </c>
      <c r="S526" s="11" t="e">
        <v>#N/A</v>
      </c>
      <c r="T526" s="11" t="e">
        <v>#N/A</v>
      </c>
      <c r="U526" s="11" t="e">
        <v>#N/A</v>
      </c>
      <c r="V526" s="11" t="e">
        <v>#N/A</v>
      </c>
      <c r="W526" s="11" t="e">
        <v>#N/A</v>
      </c>
      <c r="X526" s="11" t="e">
        <v>#N/A</v>
      </c>
      <c r="Y526" s="11" t="e">
        <v>#N/A</v>
      </c>
      <c r="Z526" s="11" t="e">
        <v>#N/A</v>
      </c>
      <c r="AA526" s="11" t="e">
        <v>#N/A</v>
      </c>
      <c r="AB526" s="11" t="e">
        <v>#N/A</v>
      </c>
      <c r="AC526" s="11" t="e">
        <v>#N/A</v>
      </c>
      <c r="AD526" s="11" t="e">
        <v>#N/A</v>
      </c>
      <c r="AE526" s="11" t="e">
        <v>#N/A</v>
      </c>
      <c r="AF526" s="11" t="e">
        <v>#N/A</v>
      </c>
      <c r="AG526" s="11" t="e">
        <v>#N/A</v>
      </c>
      <c r="AH526" s="11" t="e">
        <v>#N/A</v>
      </c>
      <c r="AI526" s="11" t="e">
        <v>#N/A</v>
      </c>
      <c r="AJ526" s="11" t="e">
        <v>#N/A</v>
      </c>
      <c r="AK526" s="11" t="e">
        <v>#N/A</v>
      </c>
      <c r="AL526" s="11" t="e">
        <v>#N/A</v>
      </c>
      <c r="AM526" s="11" t="e">
        <v>#N/A</v>
      </c>
      <c r="AN526" s="11" t="e">
        <v>#N/A</v>
      </c>
      <c r="AO526" s="11" t="e">
        <v>#N/A</v>
      </c>
      <c r="AP526" s="11" t="e">
        <v>#N/A</v>
      </c>
      <c r="AQ526" s="11" t="e">
        <v>#N/A</v>
      </c>
      <c r="AR526" s="11" t="e">
        <v>#N/A</v>
      </c>
      <c r="AS526" s="11" t="e">
        <v>#N/A</v>
      </c>
      <c r="AT526" s="11" t="e">
        <v>#N/A</v>
      </c>
      <c r="AU526" s="11" t="e">
        <v>#N/A</v>
      </c>
      <c r="AV526" s="11" t="e">
        <v>#N/A</v>
      </c>
      <c r="AW526" s="11" t="e">
        <v>#N/A</v>
      </c>
      <c r="AX526" s="11" t="e">
        <v>#N/A</v>
      </c>
      <c r="AY526" s="11" t="e">
        <v>#N/A</v>
      </c>
      <c r="AZ526" s="11" t="e">
        <v>#N/A</v>
      </c>
      <c r="BA526" s="11" t="e">
        <v>#N/A</v>
      </c>
      <c r="BB526" s="11" t="e">
        <v>#N/A</v>
      </c>
      <c r="BC526" s="11" t="e">
        <v>#N/A</v>
      </c>
      <c r="BD526" s="11" t="e">
        <v>#N/A</v>
      </c>
      <c r="BE526" s="11" t="e">
        <v>#N/A</v>
      </c>
      <c r="BF526" s="11" t="e">
        <v>#N/A</v>
      </c>
      <c r="BG526" s="11" t="e">
        <v>#N/A</v>
      </c>
      <c r="BH526" s="11" t="e">
        <v>#N/A</v>
      </c>
      <c r="BI526" s="11" t="e">
        <v>#N/A</v>
      </c>
      <c r="BJ526" s="11" t="e">
        <v>#N/A</v>
      </c>
      <c r="BK526" s="11" t="e">
        <v>#N/A</v>
      </c>
      <c r="BL526" s="11" t="e">
        <v>#N/A</v>
      </c>
      <c r="BM526" s="11" t="e">
        <v>#N/A</v>
      </c>
      <c r="BN526" s="11" t="e">
        <v>#N/A</v>
      </c>
    </row>
    <row r="527" spans="1:66" x14ac:dyDescent="0.25">
      <c r="A527" s="5">
        <f t="shared" si="8"/>
        <v>46017</v>
      </c>
      <c r="B527" t="s">
        <v>1350</v>
      </c>
      <c r="C527" s="3">
        <v>3.75</v>
      </c>
      <c r="D527" s="3" t="e">
        <v>#N/A</v>
      </c>
      <c r="E527" s="11" t="e">
        <v>#N/A</v>
      </c>
      <c r="F527" s="11" t="e">
        <v>#N/A</v>
      </c>
      <c r="G527" s="11" t="e">
        <v>#N/A</v>
      </c>
      <c r="H527" s="11" t="e">
        <v>#N/A</v>
      </c>
      <c r="I527" s="11" t="e">
        <v>#N/A</v>
      </c>
      <c r="J527" s="11" t="e">
        <v>#N/A</v>
      </c>
      <c r="K527" s="11" t="e">
        <v>#N/A</v>
      </c>
      <c r="L527" s="11" t="e">
        <v>#N/A</v>
      </c>
      <c r="M527" s="11" t="e">
        <v>#N/A</v>
      </c>
      <c r="N527" s="11" t="e">
        <v>#N/A</v>
      </c>
      <c r="O527" s="11" t="e">
        <v>#N/A</v>
      </c>
      <c r="P527" s="11" t="e">
        <v>#N/A</v>
      </c>
      <c r="Q527" s="11" t="e">
        <v>#N/A</v>
      </c>
      <c r="R527" s="11" t="e">
        <v>#N/A</v>
      </c>
      <c r="S527" s="11" t="e">
        <v>#N/A</v>
      </c>
      <c r="T527" s="11" t="e">
        <v>#N/A</v>
      </c>
      <c r="U527" s="11" t="e">
        <v>#N/A</v>
      </c>
      <c r="V527" s="11" t="e">
        <v>#N/A</v>
      </c>
      <c r="W527" s="11" t="e">
        <v>#N/A</v>
      </c>
      <c r="X527" s="11" t="e">
        <v>#N/A</v>
      </c>
      <c r="Y527" s="11" t="e">
        <v>#N/A</v>
      </c>
      <c r="Z527" s="11" t="e">
        <v>#N/A</v>
      </c>
      <c r="AA527" s="11" t="e">
        <v>#N/A</v>
      </c>
      <c r="AB527" s="11" t="e">
        <v>#N/A</v>
      </c>
      <c r="AC527" s="11" t="e">
        <v>#N/A</v>
      </c>
      <c r="AD527" s="11" t="e">
        <v>#N/A</v>
      </c>
      <c r="AE527" s="11" t="e">
        <v>#N/A</v>
      </c>
      <c r="AF527" s="11" t="e">
        <v>#N/A</v>
      </c>
      <c r="AG527" s="11" t="e">
        <v>#N/A</v>
      </c>
      <c r="AH527" s="11" t="e">
        <v>#N/A</v>
      </c>
      <c r="AI527" s="11" t="e">
        <v>#N/A</v>
      </c>
      <c r="AJ527" s="11" t="e">
        <v>#N/A</v>
      </c>
      <c r="AK527" s="11" t="e">
        <v>#N/A</v>
      </c>
      <c r="AL527" s="11" t="e">
        <v>#N/A</v>
      </c>
      <c r="AM527" s="11" t="e">
        <v>#N/A</v>
      </c>
      <c r="AN527" s="11" t="e">
        <v>#N/A</v>
      </c>
      <c r="AO527" s="11" t="e">
        <v>#N/A</v>
      </c>
      <c r="AP527" s="11" t="e">
        <v>#N/A</v>
      </c>
      <c r="AQ527" s="11" t="e">
        <v>#N/A</v>
      </c>
      <c r="AR527" s="11" t="e">
        <v>#N/A</v>
      </c>
      <c r="AS527" s="11" t="e">
        <v>#N/A</v>
      </c>
      <c r="AT527" s="11" t="e">
        <v>#N/A</v>
      </c>
      <c r="AU527" s="11" t="e">
        <v>#N/A</v>
      </c>
      <c r="AV527" s="11" t="e">
        <v>#N/A</v>
      </c>
      <c r="AW527" s="11" t="e">
        <v>#N/A</v>
      </c>
      <c r="AX527" s="11" t="e">
        <v>#N/A</v>
      </c>
      <c r="AY527" s="11" t="e">
        <v>#N/A</v>
      </c>
      <c r="AZ527" s="11" t="e">
        <v>#N/A</v>
      </c>
      <c r="BA527" s="11" t="e">
        <v>#N/A</v>
      </c>
      <c r="BB527" s="11" t="e">
        <v>#N/A</v>
      </c>
      <c r="BC527" s="11" t="e">
        <v>#N/A</v>
      </c>
      <c r="BD527" s="11" t="e">
        <v>#N/A</v>
      </c>
      <c r="BE527" s="11" t="e">
        <v>#N/A</v>
      </c>
      <c r="BF527" s="11" t="e">
        <v>#N/A</v>
      </c>
      <c r="BG527" s="11" t="e">
        <v>#N/A</v>
      </c>
      <c r="BH527" s="11" t="e">
        <v>#N/A</v>
      </c>
      <c r="BI527" s="11" t="e">
        <v>#N/A</v>
      </c>
      <c r="BJ527" s="11" t="e">
        <v>#N/A</v>
      </c>
      <c r="BK527" s="11" t="e">
        <v>#N/A</v>
      </c>
      <c r="BL527" s="11" t="e">
        <v>#N/A</v>
      </c>
      <c r="BM527" s="11" t="e">
        <v>#N/A</v>
      </c>
      <c r="BN527" s="11" t="e">
        <v>#N/A</v>
      </c>
    </row>
    <row r="528" spans="1:66" x14ac:dyDescent="0.25">
      <c r="A528" s="5">
        <f t="shared" si="8"/>
        <v>46020</v>
      </c>
      <c r="B528" t="s">
        <v>1351</v>
      </c>
      <c r="C528" s="3">
        <v>3.75</v>
      </c>
      <c r="D528" s="3">
        <v>3.7250999999999999</v>
      </c>
      <c r="E528" s="11">
        <v>3.7277143000000001</v>
      </c>
      <c r="F528" s="11">
        <v>3.6887389000000002</v>
      </c>
      <c r="G528" s="11">
        <v>3.6343488000000002</v>
      </c>
      <c r="H528" s="11">
        <v>3.5692164000000002</v>
      </c>
      <c r="I528" s="11">
        <v>3.5044787999999998</v>
      </c>
      <c r="J528" s="11">
        <v>3.4481475000000001</v>
      </c>
      <c r="K528" s="11">
        <v>3.4037225000000002</v>
      </c>
      <c r="L528" s="11">
        <v>3.3722664999999998</v>
      </c>
      <c r="M528" s="11">
        <v>3.3538906000000002</v>
      </c>
      <c r="N528" s="11">
        <v>3.3466277999999998</v>
      </c>
      <c r="O528" s="11">
        <v>3.3486492999999999</v>
      </c>
      <c r="P528" s="11">
        <v>3.3574947000000002</v>
      </c>
      <c r="Q528" s="11">
        <v>3.3698451</v>
      </c>
      <c r="R528" s="11">
        <v>3.3844739000000001</v>
      </c>
      <c r="S528" s="11">
        <v>3.4007721000000002</v>
      </c>
      <c r="T528" s="11">
        <v>3.4181314</v>
      </c>
      <c r="U528" s="11">
        <v>3.4359434000000002</v>
      </c>
      <c r="V528" s="11">
        <v>3.4535993</v>
      </c>
      <c r="W528" s="11">
        <v>3.4706082</v>
      </c>
      <c r="X528" s="11">
        <v>3.4869265</v>
      </c>
      <c r="Y528" s="11">
        <v>3.5026164</v>
      </c>
      <c r="Z528" s="11">
        <v>3.5177406000000002</v>
      </c>
      <c r="AA528" s="11">
        <v>3.5323619000000002</v>
      </c>
      <c r="AB528" s="11">
        <v>3.5465426999999998</v>
      </c>
      <c r="AC528" s="11">
        <v>3.5603394000000002</v>
      </c>
      <c r="AD528" s="11">
        <v>3.5737839</v>
      </c>
      <c r="AE528" s="11">
        <v>3.5869011999999998</v>
      </c>
      <c r="AF528" s="11">
        <v>3.5997170000000001</v>
      </c>
      <c r="AG528" s="11">
        <v>3.6122567999999999</v>
      </c>
      <c r="AH528" s="11">
        <v>3.6245457999999999</v>
      </c>
      <c r="AI528" s="11">
        <v>3.6366094000000002</v>
      </c>
      <c r="AJ528" s="11">
        <v>3.6484733</v>
      </c>
      <c r="AK528" s="11">
        <v>3.6601626999999999</v>
      </c>
      <c r="AL528" s="11">
        <v>3.6717029999999999</v>
      </c>
      <c r="AM528" s="11">
        <v>3.6831198000000001</v>
      </c>
      <c r="AN528" s="11">
        <v>3.6944382999999998</v>
      </c>
      <c r="AO528" s="11">
        <v>3.7056827000000001</v>
      </c>
      <c r="AP528" s="11">
        <v>3.7168709999999998</v>
      </c>
      <c r="AQ528" s="11">
        <v>3.7280193000000001</v>
      </c>
      <c r="AR528" s="11">
        <v>3.739144</v>
      </c>
      <c r="AS528" s="11">
        <v>3.7502615000000001</v>
      </c>
      <c r="AT528" s="11">
        <v>3.7613878999999999</v>
      </c>
      <c r="AU528" s="11">
        <v>3.7725393999999999</v>
      </c>
      <c r="AV528" s="11">
        <v>3.7837326</v>
      </c>
      <c r="AW528" s="11">
        <v>3.7949834999999998</v>
      </c>
      <c r="AX528" s="11">
        <v>3.8063085000000001</v>
      </c>
      <c r="AY528" s="11">
        <v>3.8177238999999998</v>
      </c>
      <c r="AZ528" s="11">
        <v>3.8292459000000001</v>
      </c>
      <c r="BA528" s="11">
        <v>3.8408890000000002</v>
      </c>
      <c r="BB528" s="11">
        <v>3.8526579000000001</v>
      </c>
      <c r="BC528" s="11">
        <v>3.8645535999999998</v>
      </c>
      <c r="BD528" s="11">
        <v>3.8765774999999998</v>
      </c>
      <c r="BE528" s="11">
        <v>3.8887311000000002</v>
      </c>
      <c r="BF528" s="11">
        <v>3.9010151999999998</v>
      </c>
      <c r="BG528" s="11">
        <v>3.9134313999999999</v>
      </c>
      <c r="BH528" s="11">
        <v>3.9259810000000002</v>
      </c>
      <c r="BI528" s="11">
        <v>3.9386649999999999</v>
      </c>
      <c r="BJ528" s="11">
        <v>3.9514849000000001</v>
      </c>
      <c r="BK528" s="11">
        <v>3.964442</v>
      </c>
      <c r="BL528" s="11">
        <v>3.9775372999999998</v>
      </c>
      <c r="BM528" s="11">
        <v>4.0587464999999998</v>
      </c>
      <c r="BN528" s="11">
        <v>4.1431744000000004</v>
      </c>
    </row>
    <row r="529" spans="1:66" x14ac:dyDescent="0.25">
      <c r="A529" s="5">
        <f t="shared" si="8"/>
        <v>46021</v>
      </c>
      <c r="B529" t="s">
        <v>1352</v>
      </c>
      <c r="C529" s="3">
        <v>3.75</v>
      </c>
      <c r="D529" s="3">
        <v>3.7254</v>
      </c>
      <c r="E529" s="11">
        <v>3.7257652000000001</v>
      </c>
      <c r="F529" s="11">
        <v>3.6862455000000001</v>
      </c>
      <c r="G529" s="11">
        <v>3.6306273</v>
      </c>
      <c r="H529" s="11">
        <v>3.5641389000000001</v>
      </c>
      <c r="I529" s="11">
        <v>3.4982456000000002</v>
      </c>
      <c r="J529" s="11">
        <v>3.4411611</v>
      </c>
      <c r="K529" s="11">
        <v>3.3967896</v>
      </c>
      <c r="L529" s="11">
        <v>3.3657518</v>
      </c>
      <c r="M529" s="11">
        <v>3.3477545000000002</v>
      </c>
      <c r="N529" s="11">
        <v>3.3406175999999999</v>
      </c>
      <c r="O529" s="11">
        <v>3.3422801</v>
      </c>
      <c r="P529" s="11">
        <v>3.3502369000000001</v>
      </c>
      <c r="Q529" s="11">
        <v>3.3611179</v>
      </c>
      <c r="R529" s="11">
        <v>3.373821</v>
      </c>
      <c r="S529" s="11">
        <v>3.3879057000000001</v>
      </c>
      <c r="T529" s="11">
        <v>3.4029316000000001</v>
      </c>
      <c r="U529" s="11">
        <v>3.4184584999999998</v>
      </c>
      <c r="V529" s="11">
        <v>3.4340456000000001</v>
      </c>
      <c r="W529" s="11">
        <v>3.4493361</v>
      </c>
      <c r="X529" s="11">
        <v>3.4642906</v>
      </c>
      <c r="Y529" s="11">
        <v>3.4789447999999998</v>
      </c>
      <c r="Z529" s="11">
        <v>3.4933348999999998</v>
      </c>
      <c r="AA529" s="11">
        <v>3.5074969999999999</v>
      </c>
      <c r="AB529" s="11">
        <v>3.5214669999999999</v>
      </c>
      <c r="AC529" s="11">
        <v>3.5352763999999999</v>
      </c>
      <c r="AD529" s="11">
        <v>3.5489392999999998</v>
      </c>
      <c r="AE529" s="11">
        <v>3.5624647999999999</v>
      </c>
      <c r="AF529" s="11">
        <v>3.5758624999999999</v>
      </c>
      <c r="AG529" s="11">
        <v>3.5891418000000002</v>
      </c>
      <c r="AH529" s="11">
        <v>3.6023117999999998</v>
      </c>
      <c r="AI529" s="11">
        <v>3.6153822</v>
      </c>
      <c r="AJ529" s="11">
        <v>3.6283623</v>
      </c>
      <c r="AK529" s="11">
        <v>3.6412613999999999</v>
      </c>
      <c r="AL529" s="11">
        <v>3.6540889000000001</v>
      </c>
      <c r="AM529" s="11">
        <v>3.6668544000000001</v>
      </c>
      <c r="AN529" s="11">
        <v>3.679567</v>
      </c>
      <c r="AO529" s="11">
        <v>3.6922362999999998</v>
      </c>
      <c r="AP529" s="11">
        <v>3.7048724000000002</v>
      </c>
      <c r="AQ529" s="11">
        <v>3.7174852</v>
      </c>
      <c r="AR529" s="11">
        <v>3.7300849999999999</v>
      </c>
      <c r="AS529" s="11">
        <v>3.7426821000000001</v>
      </c>
      <c r="AT529" s="11">
        <v>3.7552862</v>
      </c>
      <c r="AU529" s="11">
        <v>3.7679079</v>
      </c>
      <c r="AV529" s="11">
        <v>3.7805572999999999</v>
      </c>
      <c r="AW529" s="11">
        <v>3.7932442000000002</v>
      </c>
      <c r="AX529" s="11">
        <v>3.8059791000000001</v>
      </c>
      <c r="AY529" s="11">
        <v>3.8187722000000002</v>
      </c>
      <c r="AZ529" s="11">
        <v>3.8316333999999999</v>
      </c>
      <c r="BA529" s="11">
        <v>3.8445713000000001</v>
      </c>
      <c r="BB529" s="11">
        <v>3.8575865999999999</v>
      </c>
      <c r="BC529" s="11">
        <v>3.8706768999999999</v>
      </c>
      <c r="BD529" s="11">
        <v>3.8838406000000001</v>
      </c>
      <c r="BE529" s="11">
        <v>3.8970758999999999</v>
      </c>
      <c r="BF529" s="11">
        <v>3.9103804000000002</v>
      </c>
      <c r="BG529" s="11">
        <v>3.9237524000000001</v>
      </c>
      <c r="BH529" s="11">
        <v>3.9371900000000002</v>
      </c>
      <c r="BI529" s="11">
        <v>3.9506910999999998</v>
      </c>
      <c r="BJ529" s="11">
        <v>3.9642539000000001</v>
      </c>
      <c r="BK529" s="11">
        <v>3.9778764999999998</v>
      </c>
      <c r="BL529" s="11">
        <v>3.9915566</v>
      </c>
      <c r="BM529" s="11">
        <v>4.0745941999999999</v>
      </c>
      <c r="BN529" s="11">
        <v>4.1583259000000004</v>
      </c>
    </row>
    <row r="530" spans="1:66" x14ac:dyDescent="0.25">
      <c r="A530" s="5">
        <f t="shared" si="8"/>
        <v>46022</v>
      </c>
      <c r="B530" t="s">
        <v>1353</v>
      </c>
      <c r="C530" s="3">
        <v>3.75</v>
      </c>
      <c r="D530" s="3">
        <v>3.7256999999999998</v>
      </c>
      <c r="E530" s="11">
        <v>3.7241282999999998</v>
      </c>
      <c r="F530" s="11">
        <v>3.6850632000000001</v>
      </c>
      <c r="G530" s="11">
        <v>3.6291821999999998</v>
      </c>
      <c r="H530" s="11">
        <v>3.5621174</v>
      </c>
      <c r="I530" s="11">
        <v>3.4953660000000002</v>
      </c>
      <c r="J530" s="11">
        <v>3.4374118</v>
      </c>
      <c r="K530" s="11">
        <v>3.3920976999999999</v>
      </c>
      <c r="L530" s="11">
        <v>3.3601328000000001</v>
      </c>
      <c r="M530" s="11">
        <v>3.3410264000000001</v>
      </c>
      <c r="N530" s="11">
        <v>3.3329456999999998</v>
      </c>
      <c r="O530" s="11">
        <v>3.3335786999999999</v>
      </c>
      <c r="P530" s="11">
        <v>3.3407442999999999</v>
      </c>
      <c r="Q530" s="11">
        <v>3.3510613999999999</v>
      </c>
      <c r="R530" s="11">
        <v>3.3633677</v>
      </c>
      <c r="S530" s="11">
        <v>3.3771798999999998</v>
      </c>
      <c r="T530" s="11">
        <v>3.3920148999999999</v>
      </c>
      <c r="U530" s="11">
        <v>3.4073897999999998</v>
      </c>
      <c r="V530" s="11">
        <v>3.4228211000000002</v>
      </c>
      <c r="W530" s="11">
        <v>3.4379236999999998</v>
      </c>
      <c r="X530" s="11">
        <v>3.4526506000000001</v>
      </c>
      <c r="Y530" s="11">
        <v>3.4670271000000001</v>
      </c>
      <c r="Z530" s="11">
        <v>3.4810791999999999</v>
      </c>
      <c r="AA530" s="11">
        <v>3.4948326000000001</v>
      </c>
      <c r="AB530" s="11">
        <v>3.5083126</v>
      </c>
      <c r="AC530" s="11">
        <v>3.5215445000000001</v>
      </c>
      <c r="AD530" s="11">
        <v>3.5345507</v>
      </c>
      <c r="AE530" s="11">
        <v>3.5473525000000001</v>
      </c>
      <c r="AF530" s="11">
        <v>3.5599718</v>
      </c>
      <c r="AG530" s="11">
        <v>3.5724303000000002</v>
      </c>
      <c r="AH530" s="11">
        <v>3.5847492999999999</v>
      </c>
      <c r="AI530" s="11">
        <v>3.5969506999999998</v>
      </c>
      <c r="AJ530" s="11">
        <v>3.6090563000000002</v>
      </c>
      <c r="AK530" s="11">
        <v>3.6210874</v>
      </c>
      <c r="AL530" s="11">
        <v>3.6330657999999998</v>
      </c>
      <c r="AM530" s="11">
        <v>3.6450132000000002</v>
      </c>
      <c r="AN530" s="11">
        <v>3.6569511000000001</v>
      </c>
      <c r="AO530" s="11">
        <v>3.6688999</v>
      </c>
      <c r="AP530" s="11">
        <v>3.6808722</v>
      </c>
      <c r="AQ530" s="11">
        <v>3.6928779</v>
      </c>
      <c r="AR530" s="11">
        <v>3.7049272000000002</v>
      </c>
      <c r="AS530" s="11">
        <v>3.7170304000000001</v>
      </c>
      <c r="AT530" s="11">
        <v>3.7291972000000002</v>
      </c>
      <c r="AU530" s="11">
        <v>3.7414379000000002</v>
      </c>
      <c r="AV530" s="11">
        <v>3.7537626999999998</v>
      </c>
      <c r="AW530" s="11">
        <v>3.7661813</v>
      </c>
      <c r="AX530" s="11">
        <v>3.7787042</v>
      </c>
      <c r="AY530" s="11">
        <v>3.7913413999999999</v>
      </c>
      <c r="AZ530" s="11">
        <v>3.8041027000000001</v>
      </c>
      <c r="BA530" s="11">
        <v>3.8169960000000001</v>
      </c>
      <c r="BB530" s="11">
        <v>3.8300187999999999</v>
      </c>
      <c r="BC530" s="11">
        <v>3.8431650999999998</v>
      </c>
      <c r="BD530" s="11">
        <v>3.8564294000000001</v>
      </c>
      <c r="BE530" s="11">
        <v>3.8698063999999999</v>
      </c>
      <c r="BF530" s="11">
        <v>3.8832898999999999</v>
      </c>
      <c r="BG530" s="11">
        <v>3.8968745999999999</v>
      </c>
      <c r="BH530" s="11">
        <v>3.9105550999999998</v>
      </c>
      <c r="BI530" s="11">
        <v>3.9243253999999999</v>
      </c>
      <c r="BJ530" s="11">
        <v>3.9381799000000002</v>
      </c>
      <c r="BK530" s="11">
        <v>3.9521134</v>
      </c>
      <c r="BL530" s="11">
        <v>3.9661197000000001</v>
      </c>
      <c r="BM530" s="11">
        <v>4.0512975000000004</v>
      </c>
      <c r="BN530" s="11">
        <v>4.1371997</v>
      </c>
    </row>
    <row r="531" spans="1:66" x14ac:dyDescent="0.25">
      <c r="A531" s="5">
        <f t="shared" si="8"/>
        <v>46023</v>
      </c>
      <c r="B531" t="s">
        <v>1354</v>
      </c>
      <c r="C531" s="3">
        <v>3.75</v>
      </c>
      <c r="D531" s="3" t="e">
        <v>#N/A</v>
      </c>
      <c r="E531" s="11" t="e">
        <v>#N/A</v>
      </c>
      <c r="F531" s="11" t="e">
        <v>#N/A</v>
      </c>
      <c r="G531" s="11" t="e">
        <v>#N/A</v>
      </c>
      <c r="H531" s="11" t="e">
        <v>#N/A</v>
      </c>
      <c r="I531" s="11" t="e">
        <v>#N/A</v>
      </c>
      <c r="J531" s="11" t="e">
        <v>#N/A</v>
      </c>
      <c r="K531" s="11" t="e">
        <v>#N/A</v>
      </c>
      <c r="L531" s="11" t="e">
        <v>#N/A</v>
      </c>
      <c r="M531" s="11" t="e">
        <v>#N/A</v>
      </c>
      <c r="N531" s="11" t="e">
        <v>#N/A</v>
      </c>
      <c r="O531" s="11" t="e">
        <v>#N/A</v>
      </c>
      <c r="P531" s="11" t="e">
        <v>#N/A</v>
      </c>
      <c r="Q531" s="11" t="e">
        <v>#N/A</v>
      </c>
      <c r="R531" s="11" t="e">
        <v>#N/A</v>
      </c>
      <c r="S531" s="11" t="e">
        <v>#N/A</v>
      </c>
      <c r="T531" s="11" t="e">
        <v>#N/A</v>
      </c>
      <c r="U531" s="11" t="e">
        <v>#N/A</v>
      </c>
      <c r="V531" s="11" t="e">
        <v>#N/A</v>
      </c>
      <c r="W531" s="11" t="e">
        <v>#N/A</v>
      </c>
      <c r="X531" s="11" t="e">
        <v>#N/A</v>
      </c>
      <c r="Y531" s="11" t="e">
        <v>#N/A</v>
      </c>
      <c r="Z531" s="11" t="e">
        <v>#N/A</v>
      </c>
      <c r="AA531" s="11" t="e">
        <v>#N/A</v>
      </c>
      <c r="AB531" s="11" t="e">
        <v>#N/A</v>
      </c>
      <c r="AC531" s="11" t="e">
        <v>#N/A</v>
      </c>
      <c r="AD531" s="11" t="e">
        <v>#N/A</v>
      </c>
      <c r="AE531" s="11" t="e">
        <v>#N/A</v>
      </c>
      <c r="AF531" s="11" t="e">
        <v>#N/A</v>
      </c>
      <c r="AG531" s="11" t="e">
        <v>#N/A</v>
      </c>
      <c r="AH531" s="11" t="e">
        <v>#N/A</v>
      </c>
      <c r="AI531" s="11" t="e">
        <v>#N/A</v>
      </c>
      <c r="AJ531" s="11" t="e">
        <v>#N/A</v>
      </c>
      <c r="AK531" s="11" t="e">
        <v>#N/A</v>
      </c>
      <c r="AL531" s="11" t="e">
        <v>#N/A</v>
      </c>
      <c r="AM531" s="11" t="e">
        <v>#N/A</v>
      </c>
      <c r="AN531" s="11" t="e">
        <v>#N/A</v>
      </c>
      <c r="AO531" s="11" t="e">
        <v>#N/A</v>
      </c>
      <c r="AP531" s="11" t="e">
        <v>#N/A</v>
      </c>
      <c r="AQ531" s="11" t="e">
        <v>#N/A</v>
      </c>
      <c r="AR531" s="11" t="e">
        <v>#N/A</v>
      </c>
      <c r="AS531" s="11" t="e">
        <v>#N/A</v>
      </c>
      <c r="AT531" s="11" t="e">
        <v>#N/A</v>
      </c>
      <c r="AU531" s="11" t="e">
        <v>#N/A</v>
      </c>
      <c r="AV531" s="11" t="e">
        <v>#N/A</v>
      </c>
      <c r="AW531" s="11" t="e">
        <v>#N/A</v>
      </c>
      <c r="AX531" s="11" t="e">
        <v>#N/A</v>
      </c>
      <c r="AY531" s="11" t="e">
        <v>#N/A</v>
      </c>
      <c r="AZ531" s="11" t="e">
        <v>#N/A</v>
      </c>
      <c r="BA531" s="11" t="e">
        <v>#N/A</v>
      </c>
      <c r="BB531" s="11" t="e">
        <v>#N/A</v>
      </c>
      <c r="BC531" s="11" t="e">
        <v>#N/A</v>
      </c>
      <c r="BD531" s="11" t="e">
        <v>#N/A</v>
      </c>
      <c r="BE531" s="11" t="e">
        <v>#N/A</v>
      </c>
      <c r="BF531" s="11" t="e">
        <v>#N/A</v>
      </c>
      <c r="BG531" s="11" t="e">
        <v>#N/A</v>
      </c>
      <c r="BH531" s="11" t="e">
        <v>#N/A</v>
      </c>
      <c r="BI531" s="11" t="e">
        <v>#N/A</v>
      </c>
      <c r="BJ531" s="11" t="e">
        <v>#N/A</v>
      </c>
      <c r="BK531" s="11" t="e">
        <v>#N/A</v>
      </c>
      <c r="BL531" s="11" t="e">
        <v>#N/A</v>
      </c>
      <c r="BM531" s="11" t="e">
        <v>#N/A</v>
      </c>
      <c r="BN531" s="11" t="e">
        <v>#N/A</v>
      </c>
    </row>
    <row r="532" spans="1:66" x14ac:dyDescent="0.25">
      <c r="A532" s="5">
        <f t="shared" si="8"/>
        <v>46024</v>
      </c>
      <c r="B532" t="s">
        <v>1355</v>
      </c>
      <c r="C532" s="3">
        <v>3.75</v>
      </c>
      <c r="D532" s="3">
        <v>3.7263000000000002</v>
      </c>
      <c r="E532" s="11">
        <v>3.7225771999999999</v>
      </c>
      <c r="F532" s="11">
        <v>3.6793887999999999</v>
      </c>
      <c r="G532" s="11">
        <v>3.6235898</v>
      </c>
      <c r="H532" s="11">
        <v>3.5595767999999999</v>
      </c>
      <c r="I532" s="11">
        <v>3.4966618</v>
      </c>
      <c r="J532" s="11">
        <v>3.4420766999999999</v>
      </c>
      <c r="K532" s="11">
        <v>3.3995224999999998</v>
      </c>
      <c r="L532" s="11">
        <v>3.3702835000000002</v>
      </c>
      <c r="M532" s="11">
        <v>3.3536451999999999</v>
      </c>
      <c r="N532" s="11">
        <v>3.3476371</v>
      </c>
      <c r="O532" s="11">
        <v>3.3499393</v>
      </c>
      <c r="P532" s="11">
        <v>3.3580407999999999</v>
      </c>
      <c r="Q532" s="11">
        <v>3.3684473000000001</v>
      </c>
      <c r="R532" s="11">
        <v>3.3801014</v>
      </c>
      <c r="S532" s="11">
        <v>3.3928039000000001</v>
      </c>
      <c r="T532" s="11">
        <v>3.4063561</v>
      </c>
      <c r="U532" s="11">
        <v>3.4205594000000001</v>
      </c>
      <c r="V532" s="11">
        <v>3.4352149000000001</v>
      </c>
      <c r="W532" s="11">
        <v>3.4501545999999998</v>
      </c>
      <c r="X532" s="11">
        <v>3.4653158999999998</v>
      </c>
      <c r="Y532" s="11">
        <v>3.4806585999999999</v>
      </c>
      <c r="Z532" s="11">
        <v>3.496143</v>
      </c>
      <c r="AA532" s="11">
        <v>3.5117294999999999</v>
      </c>
      <c r="AB532" s="11">
        <v>3.5273777000000002</v>
      </c>
      <c r="AC532" s="11">
        <v>3.5430511999999998</v>
      </c>
      <c r="AD532" s="11">
        <v>3.5587293</v>
      </c>
      <c r="AE532" s="11">
        <v>3.5743955000000001</v>
      </c>
      <c r="AF532" s="11">
        <v>3.5900340000000002</v>
      </c>
      <c r="AG532" s="11">
        <v>3.6056287</v>
      </c>
      <c r="AH532" s="11">
        <v>3.6211631999999998</v>
      </c>
      <c r="AI532" s="11">
        <v>3.6366217000000001</v>
      </c>
      <c r="AJ532" s="11">
        <v>3.6519881999999999</v>
      </c>
      <c r="AK532" s="11">
        <v>3.6672460999999998</v>
      </c>
      <c r="AL532" s="11">
        <v>3.6823798000000001</v>
      </c>
      <c r="AM532" s="11">
        <v>3.6973731000000001</v>
      </c>
      <c r="AN532" s="11">
        <v>3.7122096</v>
      </c>
      <c r="AO532" s="11">
        <v>3.7268783000000001</v>
      </c>
      <c r="AP532" s="11">
        <v>3.7413886999999999</v>
      </c>
      <c r="AQ532" s="11">
        <v>3.7557558000000002</v>
      </c>
      <c r="AR532" s="11">
        <v>3.7699951999999999</v>
      </c>
      <c r="AS532" s="11">
        <v>3.7841222000000001</v>
      </c>
      <c r="AT532" s="11">
        <v>3.798152</v>
      </c>
      <c r="AU532" s="11">
        <v>3.8120997999999999</v>
      </c>
      <c r="AV532" s="11">
        <v>3.8259813</v>
      </c>
      <c r="AW532" s="11">
        <v>3.8398113999999999</v>
      </c>
      <c r="AX532" s="11">
        <v>3.8536055999999999</v>
      </c>
      <c r="AY532" s="11">
        <v>3.8673793000000001</v>
      </c>
      <c r="AZ532" s="11">
        <v>3.8811475</v>
      </c>
      <c r="BA532" s="11">
        <v>3.8949235</v>
      </c>
      <c r="BB532" s="11">
        <v>3.9087109999999998</v>
      </c>
      <c r="BC532" s="11">
        <v>3.9225104000000002</v>
      </c>
      <c r="BD532" s="11">
        <v>3.9363229</v>
      </c>
      <c r="BE532" s="11">
        <v>3.9501491999999998</v>
      </c>
      <c r="BF532" s="11">
        <v>3.9639901000000002</v>
      </c>
      <c r="BG532" s="11">
        <v>3.9778463999999998</v>
      </c>
      <c r="BH532" s="11">
        <v>3.9917191999999999</v>
      </c>
      <c r="BI532" s="11">
        <v>4.0056089000000004</v>
      </c>
      <c r="BJ532" s="11">
        <v>4.0195166000000002</v>
      </c>
      <c r="BK532" s="11">
        <v>4.0334433000000001</v>
      </c>
      <c r="BL532" s="11">
        <v>4.0473894000000001</v>
      </c>
      <c r="BM532" s="11">
        <v>4.1313874999999998</v>
      </c>
      <c r="BN532" s="11">
        <v>4.2154661999999998</v>
      </c>
    </row>
    <row r="533" spans="1:66" x14ac:dyDescent="0.25">
      <c r="A533" s="5">
        <f t="shared" si="8"/>
        <v>46027</v>
      </c>
      <c r="B533" t="s">
        <v>1356</v>
      </c>
      <c r="C533" s="3">
        <v>3.75</v>
      </c>
      <c r="D533" s="3">
        <v>3.7250999999999999</v>
      </c>
      <c r="E533" s="11">
        <v>3.7228709000000002</v>
      </c>
      <c r="F533" s="11">
        <v>3.6740680000000001</v>
      </c>
      <c r="G533" s="11">
        <v>3.6140107000000001</v>
      </c>
      <c r="H533" s="11">
        <v>3.5481166000000002</v>
      </c>
      <c r="I533" s="11">
        <v>3.4854582999999999</v>
      </c>
      <c r="J533" s="11">
        <v>3.4320822999999998</v>
      </c>
      <c r="K533" s="11">
        <v>3.3902614999999998</v>
      </c>
      <c r="L533" s="11">
        <v>3.3603063</v>
      </c>
      <c r="M533" s="11">
        <v>3.3416557999999998</v>
      </c>
      <c r="N533" s="11">
        <v>3.3326071000000002</v>
      </c>
      <c r="O533" s="11">
        <v>3.3316887999999998</v>
      </c>
      <c r="P533" s="11">
        <v>3.3371556</v>
      </c>
      <c r="Q533" s="11">
        <v>3.3466361</v>
      </c>
      <c r="R533" s="11">
        <v>3.3591039</v>
      </c>
      <c r="S533" s="11">
        <v>3.3739382</v>
      </c>
      <c r="T533" s="11">
        <v>3.3905188000000002</v>
      </c>
      <c r="U533" s="11">
        <v>3.4082257</v>
      </c>
      <c r="V533" s="11">
        <v>3.4264382000000002</v>
      </c>
      <c r="W533" s="11">
        <v>3.4446417999999999</v>
      </c>
      <c r="X533" s="11">
        <v>3.4626863000000001</v>
      </c>
      <c r="Y533" s="11">
        <v>3.4804998999999999</v>
      </c>
      <c r="Z533" s="11">
        <v>3.4980109000000001</v>
      </c>
      <c r="AA533" s="11">
        <v>3.5151479999999999</v>
      </c>
      <c r="AB533" s="11">
        <v>3.5318391</v>
      </c>
      <c r="AC533" s="11">
        <v>3.5480298000000001</v>
      </c>
      <c r="AD533" s="11">
        <v>3.5637343000000001</v>
      </c>
      <c r="AE533" s="11">
        <v>3.5789833999999998</v>
      </c>
      <c r="AF533" s="11">
        <v>3.5938081999999998</v>
      </c>
      <c r="AG533" s="11">
        <v>3.6082401000000002</v>
      </c>
      <c r="AH533" s="11">
        <v>3.6223098</v>
      </c>
      <c r="AI533" s="11">
        <v>3.6360484999999998</v>
      </c>
      <c r="AJ533" s="11">
        <v>3.6494875000000002</v>
      </c>
      <c r="AK533" s="11">
        <v>3.6626576000000002</v>
      </c>
      <c r="AL533" s="11">
        <v>3.6755898999999999</v>
      </c>
      <c r="AM533" s="11">
        <v>3.6883157999999998</v>
      </c>
      <c r="AN533" s="11">
        <v>3.7008660999999998</v>
      </c>
      <c r="AO533" s="11">
        <v>3.7132703</v>
      </c>
      <c r="AP533" s="11">
        <v>3.7255512999999998</v>
      </c>
      <c r="AQ533" s="11">
        <v>3.7377294000000001</v>
      </c>
      <c r="AR533" s="11">
        <v>3.7498255</v>
      </c>
      <c r="AS533" s="11">
        <v>3.7618604000000002</v>
      </c>
      <c r="AT533" s="11">
        <v>3.7738545000000001</v>
      </c>
      <c r="AU533" s="11">
        <v>3.7858287000000002</v>
      </c>
      <c r="AV533" s="11">
        <v>3.7978036999999998</v>
      </c>
      <c r="AW533" s="11">
        <v>3.8098000000000001</v>
      </c>
      <c r="AX533" s="11">
        <v>3.8218385000000001</v>
      </c>
      <c r="AY533" s="11">
        <v>3.8339398999999998</v>
      </c>
      <c r="AZ533" s="11">
        <v>3.8461246</v>
      </c>
      <c r="BA533" s="11">
        <v>3.8584111000000001</v>
      </c>
      <c r="BB533" s="11">
        <v>3.8708038999999999</v>
      </c>
      <c r="BC533" s="11">
        <v>3.8833028999999999</v>
      </c>
      <c r="BD533" s="11">
        <v>3.8959082999999999</v>
      </c>
      <c r="BE533" s="11">
        <v>3.9086202000000001</v>
      </c>
      <c r="BF533" s="11">
        <v>3.9214384999999998</v>
      </c>
      <c r="BG533" s="11">
        <v>3.9343631999999999</v>
      </c>
      <c r="BH533" s="11">
        <v>3.9473946999999998</v>
      </c>
      <c r="BI533" s="11">
        <v>3.9605326000000001</v>
      </c>
      <c r="BJ533" s="11">
        <v>3.9737771999999998</v>
      </c>
      <c r="BK533" s="11">
        <v>3.9871286000000001</v>
      </c>
      <c r="BL533" s="11">
        <v>4.0005867000000004</v>
      </c>
      <c r="BM533" s="11">
        <v>4.0833512000000001</v>
      </c>
      <c r="BN533" s="11">
        <v>4.1685708999999997</v>
      </c>
    </row>
    <row r="534" spans="1:66" x14ac:dyDescent="0.25">
      <c r="A534" s="5">
        <f t="shared" si="8"/>
        <v>46028</v>
      </c>
      <c r="B534" t="s">
        <v>1357</v>
      </c>
      <c r="C534" s="3">
        <v>3.75</v>
      </c>
      <c r="D534" s="3">
        <v>3.7244999999999999</v>
      </c>
      <c r="E534" s="11">
        <v>3.7217975000000001</v>
      </c>
      <c r="F534" s="11">
        <v>3.6752790000000002</v>
      </c>
      <c r="G534" s="11">
        <v>3.6163276</v>
      </c>
      <c r="H534" s="11">
        <v>3.5508457</v>
      </c>
      <c r="I534" s="11">
        <v>3.4881669</v>
      </c>
      <c r="J534" s="11">
        <v>3.4343612000000001</v>
      </c>
      <c r="K534" s="11">
        <v>3.3923567000000001</v>
      </c>
      <c r="L534" s="11">
        <v>3.3624957000000002</v>
      </c>
      <c r="M534" s="11">
        <v>3.3441586000000001</v>
      </c>
      <c r="N534" s="11">
        <v>3.3356658000000001</v>
      </c>
      <c r="O534" s="11">
        <v>3.3353679999999999</v>
      </c>
      <c r="P534" s="11">
        <v>3.3413172000000002</v>
      </c>
      <c r="Q534" s="11">
        <v>3.3506771999999998</v>
      </c>
      <c r="R534" s="11">
        <v>3.3624231</v>
      </c>
      <c r="S534" s="11">
        <v>3.3760745000000001</v>
      </c>
      <c r="T534" s="11">
        <v>3.3911516000000002</v>
      </c>
      <c r="U534" s="11">
        <v>3.4071747000000001</v>
      </c>
      <c r="V534" s="11">
        <v>3.4236634000000001</v>
      </c>
      <c r="W534" s="11">
        <v>3.4402157</v>
      </c>
      <c r="X534" s="11">
        <v>3.4566979999999998</v>
      </c>
      <c r="Y534" s="11">
        <v>3.4730338999999999</v>
      </c>
      <c r="Z534" s="11">
        <v>3.4891478</v>
      </c>
      <c r="AA534" s="11">
        <v>3.5049638000000001</v>
      </c>
      <c r="AB534" s="11">
        <v>3.5204056000000001</v>
      </c>
      <c r="AC534" s="11">
        <v>3.5354152000000001</v>
      </c>
      <c r="AD534" s="11">
        <v>3.5500053999999999</v>
      </c>
      <c r="AE534" s="11">
        <v>3.5642062999999999</v>
      </c>
      <c r="AF534" s="11">
        <v>3.5780482</v>
      </c>
      <c r="AG534" s="11">
        <v>3.5915618</v>
      </c>
      <c r="AH534" s="11">
        <v>3.6047771000000002</v>
      </c>
      <c r="AI534" s="11">
        <v>3.6177245999999998</v>
      </c>
      <c r="AJ534" s="11">
        <v>3.6304348000000002</v>
      </c>
      <c r="AK534" s="11">
        <v>3.6429377999999999</v>
      </c>
      <c r="AL534" s="11">
        <v>3.6552641000000001</v>
      </c>
      <c r="AM534" s="11">
        <v>3.6674441999999998</v>
      </c>
      <c r="AN534" s="11">
        <v>3.6795081000000001</v>
      </c>
      <c r="AO534" s="11">
        <v>3.6914848</v>
      </c>
      <c r="AP534" s="11">
        <v>3.7033950999999998</v>
      </c>
      <c r="AQ534" s="11">
        <v>3.7152563999999999</v>
      </c>
      <c r="AR534" s="11">
        <v>3.7270867000000001</v>
      </c>
      <c r="AS534" s="11">
        <v>3.7389039999999998</v>
      </c>
      <c r="AT534" s="11">
        <v>3.7507256999999998</v>
      </c>
      <c r="AU534" s="11">
        <v>3.7625698999999999</v>
      </c>
      <c r="AV534" s="11">
        <v>3.7744544000000002</v>
      </c>
      <c r="AW534" s="11">
        <v>3.7863967999999999</v>
      </c>
      <c r="AX534" s="11">
        <v>3.7984149999999999</v>
      </c>
      <c r="AY534" s="11">
        <v>3.810527</v>
      </c>
      <c r="AZ534" s="11">
        <v>3.8227503</v>
      </c>
      <c r="BA534" s="11">
        <v>3.8351001</v>
      </c>
      <c r="BB534" s="11">
        <v>3.8475782000000001</v>
      </c>
      <c r="BC534" s="11">
        <v>3.8601817999999999</v>
      </c>
      <c r="BD534" s="11">
        <v>3.8729086000000001</v>
      </c>
      <c r="BE534" s="11">
        <v>3.8857564999999998</v>
      </c>
      <c r="BF534" s="11">
        <v>3.8987224999999999</v>
      </c>
      <c r="BG534" s="11">
        <v>3.9118045000000001</v>
      </c>
      <c r="BH534" s="11">
        <v>3.9250001999999999</v>
      </c>
      <c r="BI534" s="11">
        <v>3.9383067</v>
      </c>
      <c r="BJ534" s="11">
        <v>3.9517218999999999</v>
      </c>
      <c r="BK534" s="11">
        <v>3.9652435000000001</v>
      </c>
      <c r="BL534" s="11">
        <v>3.9788686000000002</v>
      </c>
      <c r="BM534" s="11">
        <v>4.0625207999999997</v>
      </c>
      <c r="BN534" s="11">
        <v>4.1484382999999996</v>
      </c>
    </row>
    <row r="535" spans="1:66" x14ac:dyDescent="0.25">
      <c r="A535" s="5">
        <f t="shared" si="8"/>
        <v>46029</v>
      </c>
      <c r="B535" t="s">
        <v>1358</v>
      </c>
      <c r="C535" s="3">
        <v>3.75</v>
      </c>
      <c r="D535" s="3">
        <v>3.7248000000000001</v>
      </c>
      <c r="E535" s="11">
        <v>3.7194474</v>
      </c>
      <c r="F535" s="11">
        <v>3.6692352000000001</v>
      </c>
      <c r="G535" s="11">
        <v>3.6082474000000002</v>
      </c>
      <c r="H535" s="11">
        <v>3.5422452999999998</v>
      </c>
      <c r="I535" s="11">
        <v>3.4791485999999998</v>
      </c>
      <c r="J535" s="11">
        <v>3.4240032999999999</v>
      </c>
      <c r="K535" s="11">
        <v>3.3793771000000001</v>
      </c>
      <c r="L535" s="11">
        <v>3.3461223000000002</v>
      </c>
      <c r="M535" s="11">
        <v>3.3239945</v>
      </c>
      <c r="N535" s="11">
        <v>3.3118688000000001</v>
      </c>
      <c r="O535" s="11">
        <v>3.3080235</v>
      </c>
      <c r="P535" s="11">
        <v>3.3107584999999999</v>
      </c>
      <c r="Q535" s="11">
        <v>3.3172044999999999</v>
      </c>
      <c r="R535" s="11">
        <v>3.3263020000000001</v>
      </c>
      <c r="S535" s="11">
        <v>3.3375580999999999</v>
      </c>
      <c r="T535" s="11">
        <v>3.3504801</v>
      </c>
      <c r="U535" s="11">
        <v>3.3645754000000001</v>
      </c>
      <c r="V535" s="11">
        <v>3.3793510000000002</v>
      </c>
      <c r="W535" s="11">
        <v>3.3943921000000001</v>
      </c>
      <c r="X535" s="11">
        <v>3.4095528000000002</v>
      </c>
      <c r="Y535" s="11">
        <v>3.4247445999999999</v>
      </c>
      <c r="Z535" s="11">
        <v>3.4398794000000001</v>
      </c>
      <c r="AA535" s="11">
        <v>3.4548692000000001</v>
      </c>
      <c r="AB535" s="11">
        <v>3.4696254999999998</v>
      </c>
      <c r="AC535" s="11">
        <v>3.4840781000000001</v>
      </c>
      <c r="AD535" s="11">
        <v>3.4982286</v>
      </c>
      <c r="AE535" s="11">
        <v>3.5120960999999999</v>
      </c>
      <c r="AF535" s="11">
        <v>3.5256999000000002</v>
      </c>
      <c r="AG535" s="11">
        <v>3.5390595</v>
      </c>
      <c r="AH535" s="11">
        <v>3.5521938999999998</v>
      </c>
      <c r="AI535" s="11">
        <v>3.5651226</v>
      </c>
      <c r="AJ535" s="11">
        <v>3.5778650000000001</v>
      </c>
      <c r="AK535" s="11">
        <v>3.5904400999999999</v>
      </c>
      <c r="AL535" s="11">
        <v>3.6028674000000001</v>
      </c>
      <c r="AM535" s="11">
        <v>3.6151662999999998</v>
      </c>
      <c r="AN535" s="11">
        <v>3.6273558000000001</v>
      </c>
      <c r="AO535" s="11">
        <v>3.6394555</v>
      </c>
      <c r="AP535" s="11">
        <v>3.6514848999999998</v>
      </c>
      <c r="AQ535" s="11">
        <v>3.6634635000000002</v>
      </c>
      <c r="AR535" s="11">
        <v>3.6754109000000001</v>
      </c>
      <c r="AS535" s="11">
        <v>3.6873467999999998</v>
      </c>
      <c r="AT535" s="11">
        <v>3.6992907000000002</v>
      </c>
      <c r="AU535" s="11">
        <v>3.7112622000000002</v>
      </c>
      <c r="AV535" s="11">
        <v>3.7232810000000001</v>
      </c>
      <c r="AW535" s="11">
        <v>3.7353665999999999</v>
      </c>
      <c r="AX535" s="11">
        <v>3.7475385000000001</v>
      </c>
      <c r="AY535" s="11">
        <v>3.7598166000000002</v>
      </c>
      <c r="AZ535" s="11">
        <v>3.7722201000000002</v>
      </c>
      <c r="BA535" s="11">
        <v>3.7847651999999998</v>
      </c>
      <c r="BB535" s="11">
        <v>3.7974522999999998</v>
      </c>
      <c r="BC535" s="11">
        <v>3.8102768999999999</v>
      </c>
      <c r="BD535" s="11">
        <v>3.8232351000000002</v>
      </c>
      <c r="BE535" s="11">
        <v>3.8363227000000002</v>
      </c>
      <c r="BF535" s="11">
        <v>3.8495354000000002</v>
      </c>
      <c r="BG535" s="11">
        <v>3.8628692</v>
      </c>
      <c r="BH535" s="11">
        <v>3.8763200000000002</v>
      </c>
      <c r="BI535" s="11">
        <v>3.8898834999999998</v>
      </c>
      <c r="BJ535" s="11">
        <v>3.9035555</v>
      </c>
      <c r="BK535" s="11">
        <v>3.9173320999999999</v>
      </c>
      <c r="BL535" s="11">
        <v>3.9312089000000001</v>
      </c>
      <c r="BM535" s="11">
        <v>4.0162003999999998</v>
      </c>
      <c r="BN535" s="11">
        <v>4.1028871000000002</v>
      </c>
    </row>
    <row r="536" spans="1:66" x14ac:dyDescent="0.25">
      <c r="A536" s="5">
        <f t="shared" si="8"/>
        <v>46030</v>
      </c>
      <c r="B536" t="s">
        <v>1359</v>
      </c>
      <c r="C536" s="3">
        <v>3.75</v>
      </c>
      <c r="D536" s="3">
        <v>3.7248999999999999</v>
      </c>
      <c r="E536" s="11">
        <v>3.7175500000000001</v>
      </c>
      <c r="F536" s="11">
        <v>3.6710628999999999</v>
      </c>
      <c r="G536" s="11">
        <v>3.6098568000000002</v>
      </c>
      <c r="H536" s="11">
        <v>3.5412419000000002</v>
      </c>
      <c r="I536" s="11">
        <v>3.4753281999999999</v>
      </c>
      <c r="J536" s="11">
        <v>3.4186801999999998</v>
      </c>
      <c r="K536" s="11">
        <v>3.373958</v>
      </c>
      <c r="L536" s="11">
        <v>3.3417593000000001</v>
      </c>
      <c r="M536" s="11">
        <v>3.3215829000000001</v>
      </c>
      <c r="N536" s="11">
        <v>3.3120756999999998</v>
      </c>
      <c r="O536" s="11">
        <v>3.3110540999999998</v>
      </c>
      <c r="P536" s="11">
        <v>3.3164226000000001</v>
      </c>
      <c r="Q536" s="11">
        <v>3.325078</v>
      </c>
      <c r="R536" s="11">
        <v>3.3359016000000001</v>
      </c>
      <c r="S536" s="11">
        <v>3.3483779</v>
      </c>
      <c r="T536" s="11">
        <v>3.3619919999999999</v>
      </c>
      <c r="U536" s="11">
        <v>3.3762289999999999</v>
      </c>
      <c r="V536" s="11">
        <v>3.3905732</v>
      </c>
      <c r="W536" s="11">
        <v>3.4046183000000001</v>
      </c>
      <c r="X536" s="11">
        <v>3.4183321000000002</v>
      </c>
      <c r="Y536" s="11">
        <v>3.4317625999999999</v>
      </c>
      <c r="Z536" s="11">
        <v>3.4449583000000001</v>
      </c>
      <c r="AA536" s="11">
        <v>3.4579677000000002</v>
      </c>
      <c r="AB536" s="11">
        <v>3.4708388999999999</v>
      </c>
      <c r="AC536" s="11">
        <v>3.4836154000000001</v>
      </c>
      <c r="AD536" s="11">
        <v>3.4963166999999999</v>
      </c>
      <c r="AE536" s="11">
        <v>3.5089543000000001</v>
      </c>
      <c r="AF536" s="11">
        <v>3.5215405</v>
      </c>
      <c r="AG536" s="11">
        <v>3.5340872000000001</v>
      </c>
      <c r="AH536" s="11">
        <v>3.5466063000000001</v>
      </c>
      <c r="AI536" s="11">
        <v>3.5591097</v>
      </c>
      <c r="AJ536" s="11">
        <v>3.5716095000000001</v>
      </c>
      <c r="AK536" s="11">
        <v>3.5841175000000001</v>
      </c>
      <c r="AL536" s="11">
        <v>3.5966456</v>
      </c>
      <c r="AM536" s="11">
        <v>3.6092061000000002</v>
      </c>
      <c r="AN536" s="11">
        <v>3.6218105</v>
      </c>
      <c r="AO536" s="11">
        <v>3.6344696000000001</v>
      </c>
      <c r="AP536" s="11">
        <v>3.6471874999999998</v>
      </c>
      <c r="AQ536" s="11">
        <v>3.6599664000000001</v>
      </c>
      <c r="AR536" s="11">
        <v>3.6728087</v>
      </c>
      <c r="AS536" s="11">
        <v>3.6857169999999999</v>
      </c>
      <c r="AT536" s="11">
        <v>3.6986933999999998</v>
      </c>
      <c r="AU536" s="11">
        <v>3.7117401999999999</v>
      </c>
      <c r="AV536" s="11">
        <v>3.7248602000000002</v>
      </c>
      <c r="AW536" s="11">
        <v>3.7380551999999998</v>
      </c>
      <c r="AX536" s="11">
        <v>3.7513279000000002</v>
      </c>
      <c r="AY536" s="11">
        <v>3.7646807</v>
      </c>
      <c r="AZ536" s="11">
        <v>3.7781158000000001</v>
      </c>
      <c r="BA536" s="11">
        <v>3.7916344999999998</v>
      </c>
      <c r="BB536" s="11">
        <v>3.8052337999999999</v>
      </c>
      <c r="BC536" s="11">
        <v>3.8189090999999999</v>
      </c>
      <c r="BD536" s="11">
        <v>3.8326560000000001</v>
      </c>
      <c r="BE536" s="11">
        <v>3.8464702000000002</v>
      </c>
      <c r="BF536" s="11">
        <v>3.8603470999999998</v>
      </c>
      <c r="BG536" s="11">
        <v>3.8742822000000001</v>
      </c>
      <c r="BH536" s="11">
        <v>3.8882713999999998</v>
      </c>
      <c r="BI536" s="11">
        <v>3.9023099000000001</v>
      </c>
      <c r="BJ536" s="11">
        <v>3.9163934</v>
      </c>
      <c r="BK536" s="11">
        <v>3.9305175999999999</v>
      </c>
      <c r="BL536" s="11">
        <v>3.9446778</v>
      </c>
      <c r="BM536" s="11">
        <v>4.0301469000000001</v>
      </c>
      <c r="BN536" s="11">
        <v>4.1157826999999996</v>
      </c>
    </row>
    <row r="537" spans="1:66" x14ac:dyDescent="0.25">
      <c r="A537" s="5">
        <f t="shared" si="8"/>
        <v>46031</v>
      </c>
      <c r="B537" t="s">
        <v>1360</v>
      </c>
      <c r="C537" s="3">
        <v>3.75</v>
      </c>
      <c r="D537" s="3">
        <v>3.7246000000000001</v>
      </c>
      <c r="E537" s="11">
        <v>3.7181633999999999</v>
      </c>
      <c r="F537" s="11">
        <v>3.6690680000000002</v>
      </c>
      <c r="G537" s="11">
        <v>3.6060405000000002</v>
      </c>
      <c r="H537" s="11">
        <v>3.5360852999999999</v>
      </c>
      <c r="I537" s="11">
        <v>3.4690142000000002</v>
      </c>
      <c r="J537" s="11">
        <v>3.4109932999999999</v>
      </c>
      <c r="K537" s="11">
        <v>3.3647648000000001</v>
      </c>
      <c r="L537" s="11">
        <v>3.3310032000000001</v>
      </c>
      <c r="M537" s="11">
        <v>3.3089635999999998</v>
      </c>
      <c r="N537" s="11">
        <v>3.2970424999999999</v>
      </c>
      <c r="O537" s="11">
        <v>3.2930842</v>
      </c>
      <c r="P537" s="11">
        <v>3.2949491000000002</v>
      </c>
      <c r="Q537" s="11">
        <v>3.2996707999999999</v>
      </c>
      <c r="R537" s="11">
        <v>3.3062909999999999</v>
      </c>
      <c r="S537" s="11">
        <v>3.3145647999999999</v>
      </c>
      <c r="T537" s="11">
        <v>3.3242479</v>
      </c>
      <c r="U537" s="11">
        <v>3.3350960999999999</v>
      </c>
      <c r="V537" s="11">
        <v>3.3468648999999999</v>
      </c>
      <c r="W537" s="11">
        <v>3.3593384999999998</v>
      </c>
      <c r="X537" s="11">
        <v>3.3724009000000001</v>
      </c>
      <c r="Y537" s="11">
        <v>3.3859566000000001</v>
      </c>
      <c r="Z537" s="11">
        <v>3.3999106000000001</v>
      </c>
      <c r="AA537" s="11">
        <v>3.4141680999999999</v>
      </c>
      <c r="AB537" s="11">
        <v>3.4286336999999998</v>
      </c>
      <c r="AC537" s="11">
        <v>3.4432233000000001</v>
      </c>
      <c r="AD537" s="11">
        <v>3.4579008999999998</v>
      </c>
      <c r="AE537" s="11">
        <v>3.4726428999999999</v>
      </c>
      <c r="AF537" s="11">
        <v>3.4874265000000002</v>
      </c>
      <c r="AG537" s="11">
        <v>3.5022286999999999</v>
      </c>
      <c r="AH537" s="11">
        <v>3.5170262000000001</v>
      </c>
      <c r="AI537" s="11">
        <v>3.5317959999999999</v>
      </c>
      <c r="AJ537" s="11">
        <v>3.5465152</v>
      </c>
      <c r="AK537" s="11">
        <v>3.5611603999999999</v>
      </c>
      <c r="AL537" s="11">
        <v>3.5757086</v>
      </c>
      <c r="AM537" s="11">
        <v>3.5901369999999999</v>
      </c>
      <c r="AN537" s="11">
        <v>3.6044222000000001</v>
      </c>
      <c r="AO537" s="11">
        <v>3.6185469000000001</v>
      </c>
      <c r="AP537" s="11">
        <v>3.6325194000000001</v>
      </c>
      <c r="AQ537" s="11">
        <v>3.6463545000000002</v>
      </c>
      <c r="AR537" s="11">
        <v>3.6600674999999998</v>
      </c>
      <c r="AS537" s="11">
        <v>3.6736735</v>
      </c>
      <c r="AT537" s="11">
        <v>3.6871873000000002</v>
      </c>
      <c r="AU537" s="11">
        <v>3.7006242</v>
      </c>
      <c r="AV537" s="11">
        <v>3.7139994000000001</v>
      </c>
      <c r="AW537" s="11">
        <v>3.7273277</v>
      </c>
      <c r="AX537" s="11">
        <v>3.7406242999999999</v>
      </c>
      <c r="AY537" s="11">
        <v>3.7539045</v>
      </c>
      <c r="AZ537" s="11">
        <v>3.7671831</v>
      </c>
      <c r="BA537" s="11">
        <v>3.7804731</v>
      </c>
      <c r="BB537" s="11">
        <v>3.7937789999999998</v>
      </c>
      <c r="BC537" s="11">
        <v>3.8071019000000001</v>
      </c>
      <c r="BD537" s="11">
        <v>3.8204437000000002</v>
      </c>
      <c r="BE537" s="11">
        <v>3.8338060999999999</v>
      </c>
      <c r="BF537" s="11">
        <v>3.8471902999999998</v>
      </c>
      <c r="BG537" s="11">
        <v>3.8605982999999999</v>
      </c>
      <c r="BH537" s="11">
        <v>3.8740315999999999</v>
      </c>
      <c r="BI537" s="11">
        <v>3.8874916000000002</v>
      </c>
      <c r="BJ537" s="11">
        <v>3.9009800000000001</v>
      </c>
      <c r="BK537" s="11">
        <v>3.9144987000000002</v>
      </c>
      <c r="BL537" s="11">
        <v>3.9280488999999998</v>
      </c>
      <c r="BM537" s="11">
        <v>4.0099508000000004</v>
      </c>
      <c r="BN537" s="11">
        <v>4.0924611000000004</v>
      </c>
    </row>
    <row r="538" spans="1:66" x14ac:dyDescent="0.25">
      <c r="A538" s="5">
        <f t="shared" si="8"/>
        <v>46034</v>
      </c>
      <c r="B538" t="s">
        <v>1361</v>
      </c>
      <c r="C538" s="3">
        <v>3.75</v>
      </c>
      <c r="D538" s="3">
        <v>3.7246000000000001</v>
      </c>
      <c r="E538" s="11">
        <v>3.7244193999999999</v>
      </c>
      <c r="F538" s="11">
        <v>3.6662284999999999</v>
      </c>
      <c r="G538" s="11">
        <v>3.6009150999999999</v>
      </c>
      <c r="H538" s="11">
        <v>3.5334074000000002</v>
      </c>
      <c r="I538" s="11">
        <v>3.4699705999999999</v>
      </c>
      <c r="J538" s="11">
        <v>3.4151007</v>
      </c>
      <c r="K538" s="11">
        <v>3.3696779000000001</v>
      </c>
      <c r="L538" s="11">
        <v>3.3351008000000002</v>
      </c>
      <c r="M538" s="11">
        <v>3.3113587</v>
      </c>
      <c r="N538" s="11">
        <v>3.2965518</v>
      </c>
      <c r="O538" s="11">
        <v>3.2901490999999998</v>
      </c>
      <c r="P538" s="11">
        <v>3.2906903999999999</v>
      </c>
      <c r="Q538" s="11">
        <v>3.2957551999999999</v>
      </c>
      <c r="R538" s="11">
        <v>3.3042788000000001</v>
      </c>
      <c r="S538" s="11">
        <v>3.3156124999999999</v>
      </c>
      <c r="T538" s="11">
        <v>3.3291075999999999</v>
      </c>
      <c r="U538" s="11">
        <v>3.3441157000000001</v>
      </c>
      <c r="V538" s="11">
        <v>3.3599877</v>
      </c>
      <c r="W538" s="11">
        <v>3.3761755999999998</v>
      </c>
      <c r="X538" s="11">
        <v>3.3924774000000002</v>
      </c>
      <c r="Y538" s="11">
        <v>3.4087654000000001</v>
      </c>
      <c r="Z538" s="11">
        <v>3.4249124000000002</v>
      </c>
      <c r="AA538" s="11">
        <v>3.4407911000000002</v>
      </c>
      <c r="AB538" s="11">
        <v>3.4562737000000001</v>
      </c>
      <c r="AC538" s="11">
        <v>3.4712597000000001</v>
      </c>
      <c r="AD538" s="11">
        <v>3.4857547000000002</v>
      </c>
      <c r="AE538" s="11">
        <v>3.4997904000000002</v>
      </c>
      <c r="AF538" s="11">
        <v>3.5133993000000001</v>
      </c>
      <c r="AG538" s="11">
        <v>3.5266134</v>
      </c>
      <c r="AH538" s="11">
        <v>3.5394646000000001</v>
      </c>
      <c r="AI538" s="11">
        <v>3.5519851</v>
      </c>
      <c r="AJ538" s="11">
        <v>3.5642073000000001</v>
      </c>
      <c r="AK538" s="11">
        <v>3.5761628000000001</v>
      </c>
      <c r="AL538" s="11">
        <v>3.5878839999999999</v>
      </c>
      <c r="AM538" s="11">
        <v>3.5994031</v>
      </c>
      <c r="AN538" s="11">
        <v>3.6107518999999999</v>
      </c>
      <c r="AO538" s="11">
        <v>3.6219614</v>
      </c>
      <c r="AP538" s="11">
        <v>3.633057</v>
      </c>
      <c r="AQ538" s="11">
        <v>3.6440622999999999</v>
      </c>
      <c r="AR538" s="11">
        <v>3.6550012000000001</v>
      </c>
      <c r="AS538" s="11">
        <v>3.6658974999999998</v>
      </c>
      <c r="AT538" s="11">
        <v>3.6767748</v>
      </c>
      <c r="AU538" s="11">
        <v>3.6876570000000002</v>
      </c>
      <c r="AV538" s="11">
        <v>3.6985679999999999</v>
      </c>
      <c r="AW538" s="11">
        <v>3.7095313000000001</v>
      </c>
      <c r="AX538" s="11">
        <v>3.7205708999999998</v>
      </c>
      <c r="AY538" s="11">
        <v>3.7317105000000002</v>
      </c>
      <c r="AZ538" s="11">
        <v>3.7429739</v>
      </c>
      <c r="BA538" s="11">
        <v>3.7543815999999999</v>
      </c>
      <c r="BB538" s="11">
        <v>3.7659376999999998</v>
      </c>
      <c r="BC538" s="11">
        <v>3.7776399999999999</v>
      </c>
      <c r="BD538" s="11">
        <v>3.7894868000000002</v>
      </c>
      <c r="BE538" s="11">
        <v>3.8014763</v>
      </c>
      <c r="BF538" s="11">
        <v>3.8136063999999998</v>
      </c>
      <c r="BG538" s="11">
        <v>3.8258754000000001</v>
      </c>
      <c r="BH538" s="11">
        <v>3.8382814000000001</v>
      </c>
      <c r="BI538" s="11">
        <v>3.8508224000000002</v>
      </c>
      <c r="BJ538" s="11">
        <v>3.8634966999999998</v>
      </c>
      <c r="BK538" s="11">
        <v>3.8763024000000001</v>
      </c>
      <c r="BL538" s="11">
        <v>3.8892375000000001</v>
      </c>
      <c r="BM538" s="11">
        <v>3.9692419999999999</v>
      </c>
      <c r="BN538" s="11">
        <v>4.0520839000000004</v>
      </c>
    </row>
    <row r="539" spans="1:66" x14ac:dyDescent="0.25">
      <c r="A539" s="5">
        <f t="shared" si="8"/>
        <v>46035</v>
      </c>
      <c r="B539" t="s">
        <v>1362</v>
      </c>
      <c r="C539" s="3">
        <v>3.75</v>
      </c>
      <c r="D539" s="3">
        <v>3.7250000000000001</v>
      </c>
      <c r="E539" s="11">
        <v>3.7267336000000002</v>
      </c>
      <c r="F539" s="11">
        <v>3.6696132000000001</v>
      </c>
      <c r="G539" s="11">
        <v>3.6053890000000002</v>
      </c>
      <c r="H539" s="11">
        <v>3.5380234000000002</v>
      </c>
      <c r="I539" s="11">
        <v>3.4727868000000002</v>
      </c>
      <c r="J539" s="11">
        <v>3.4157294</v>
      </c>
      <c r="K539" s="11">
        <v>3.3691334999999998</v>
      </c>
      <c r="L539" s="11">
        <v>3.3349310000000001</v>
      </c>
      <c r="M539" s="11">
        <v>3.3130923999999999</v>
      </c>
      <c r="N539" s="11">
        <v>3.3014003999999999</v>
      </c>
      <c r="O539" s="11">
        <v>3.2989549</v>
      </c>
      <c r="P539" s="11">
        <v>3.3035537000000001</v>
      </c>
      <c r="Q539" s="11">
        <v>3.3120200999999998</v>
      </c>
      <c r="R539" s="11">
        <v>3.3232059</v>
      </c>
      <c r="S539" s="11">
        <v>3.3365456</v>
      </c>
      <c r="T539" s="11">
        <v>3.3514743</v>
      </c>
      <c r="U539" s="11">
        <v>3.3674271</v>
      </c>
      <c r="V539" s="11">
        <v>3.3838382999999999</v>
      </c>
      <c r="W539" s="11">
        <v>3.4002395999999999</v>
      </c>
      <c r="X539" s="11">
        <v>3.4164956000000002</v>
      </c>
      <c r="Y539" s="11">
        <v>3.4325421999999999</v>
      </c>
      <c r="Z539" s="11">
        <v>3.4483155999999999</v>
      </c>
      <c r="AA539" s="11">
        <v>3.4637524000000002</v>
      </c>
      <c r="AB539" s="11">
        <v>3.4787884</v>
      </c>
      <c r="AC539" s="11">
        <v>3.4933763999999998</v>
      </c>
      <c r="AD539" s="11">
        <v>3.5075346999999999</v>
      </c>
      <c r="AE539" s="11">
        <v>3.5212976</v>
      </c>
      <c r="AF539" s="11">
        <v>3.5346997999999998</v>
      </c>
      <c r="AG539" s="11">
        <v>3.5477759</v>
      </c>
      <c r="AH539" s="11">
        <v>3.5605604</v>
      </c>
      <c r="AI539" s="11">
        <v>3.5730878000000001</v>
      </c>
      <c r="AJ539" s="11">
        <v>3.5853929</v>
      </c>
      <c r="AK539" s="11">
        <v>3.5975100000000002</v>
      </c>
      <c r="AL539" s="11">
        <v>3.6094737000000001</v>
      </c>
      <c r="AM539" s="11">
        <v>3.6213188000000001</v>
      </c>
      <c r="AN539" s="11">
        <v>3.6330795999999999</v>
      </c>
      <c r="AO539" s="11">
        <v>3.6447885000000002</v>
      </c>
      <c r="AP539" s="11">
        <v>3.6564659000000002</v>
      </c>
      <c r="AQ539" s="11">
        <v>3.6681279999999998</v>
      </c>
      <c r="AR539" s="11">
        <v>3.6797909</v>
      </c>
      <c r="AS539" s="11">
        <v>3.6914712999999999</v>
      </c>
      <c r="AT539" s="11">
        <v>3.7031849999999999</v>
      </c>
      <c r="AU539" s="11">
        <v>3.7149485000000002</v>
      </c>
      <c r="AV539" s="11">
        <v>3.7267782</v>
      </c>
      <c r="AW539" s="11">
        <v>3.7386900999999999</v>
      </c>
      <c r="AX539" s="11">
        <v>3.7507006000000001</v>
      </c>
      <c r="AY539" s="11">
        <v>3.762826</v>
      </c>
      <c r="AZ539" s="11">
        <v>3.7750824999999999</v>
      </c>
      <c r="BA539" s="11">
        <v>3.7874835</v>
      </c>
      <c r="BB539" s="11">
        <v>3.8000288000000002</v>
      </c>
      <c r="BC539" s="11">
        <v>3.8127137000000002</v>
      </c>
      <c r="BD539" s="11">
        <v>3.8255336999999998</v>
      </c>
      <c r="BE539" s="11">
        <v>3.8384844</v>
      </c>
      <c r="BF539" s="11">
        <v>3.8515609999999998</v>
      </c>
      <c r="BG539" s="11">
        <v>3.8647591000000001</v>
      </c>
      <c r="BH539" s="11">
        <v>3.8780741999999999</v>
      </c>
      <c r="BI539" s="11">
        <v>3.8915015999999998</v>
      </c>
      <c r="BJ539" s="11">
        <v>3.9050367000000001</v>
      </c>
      <c r="BK539" s="11">
        <v>3.9186754000000001</v>
      </c>
      <c r="BL539" s="11">
        <v>3.9324126000000001</v>
      </c>
      <c r="BM539" s="11">
        <v>4.0165537000000002</v>
      </c>
      <c r="BN539" s="11">
        <v>4.1024906999999997</v>
      </c>
    </row>
    <row r="540" spans="1:66" x14ac:dyDescent="0.25">
      <c r="A540" s="5">
        <f t="shared" si="8"/>
        <v>46036</v>
      </c>
      <c r="B540" t="s">
        <v>1363</v>
      </c>
      <c r="C540" s="3">
        <v>3.75</v>
      </c>
      <c r="D540" s="3">
        <v>3.7248000000000001</v>
      </c>
      <c r="E540" s="11">
        <v>3.7288526000000002</v>
      </c>
      <c r="F540" s="11">
        <v>3.6644833000000001</v>
      </c>
      <c r="G540" s="11">
        <v>3.5933174999999999</v>
      </c>
      <c r="H540" s="11">
        <v>3.5213009999999998</v>
      </c>
      <c r="I540" s="11">
        <v>3.4541382999999999</v>
      </c>
      <c r="J540" s="11">
        <v>3.3957513000000001</v>
      </c>
      <c r="K540" s="11">
        <v>3.3473706000000001</v>
      </c>
      <c r="L540" s="11">
        <v>3.3108767000000001</v>
      </c>
      <c r="M540" s="11">
        <v>3.2863863000000002</v>
      </c>
      <c r="N540" s="11">
        <v>3.2721567</v>
      </c>
      <c r="O540" s="11">
        <v>3.2671337</v>
      </c>
      <c r="P540" s="11">
        <v>3.2693246999999999</v>
      </c>
      <c r="Q540" s="11">
        <v>3.2755546999999998</v>
      </c>
      <c r="R540" s="11">
        <v>3.2846565999999999</v>
      </c>
      <c r="S540" s="11">
        <v>3.2960547</v>
      </c>
      <c r="T540" s="11">
        <v>3.3091737999999999</v>
      </c>
      <c r="U540" s="11">
        <v>3.3234384000000001</v>
      </c>
      <c r="V540" s="11">
        <v>3.3382729000000002</v>
      </c>
      <c r="W540" s="11">
        <v>3.3532031999999998</v>
      </c>
      <c r="X540" s="11">
        <v>3.3681046000000001</v>
      </c>
      <c r="Y540" s="11">
        <v>3.3829275000000001</v>
      </c>
      <c r="Z540" s="11">
        <v>3.3976226</v>
      </c>
      <c r="AA540" s="11">
        <v>3.4121407000000001</v>
      </c>
      <c r="AB540" s="11">
        <v>3.4264318</v>
      </c>
      <c r="AC540" s="11">
        <v>3.4404583999999998</v>
      </c>
      <c r="AD540" s="11">
        <v>3.4542286999999998</v>
      </c>
      <c r="AE540" s="11">
        <v>3.4677620999999998</v>
      </c>
      <c r="AF540" s="11">
        <v>3.4810783999999999</v>
      </c>
      <c r="AG540" s="11">
        <v>3.4941973000000002</v>
      </c>
      <c r="AH540" s="11">
        <v>3.5071382999999998</v>
      </c>
      <c r="AI540" s="11">
        <v>3.5199210999999999</v>
      </c>
      <c r="AJ540" s="11">
        <v>3.5325655</v>
      </c>
      <c r="AK540" s="11">
        <v>3.5450910000000002</v>
      </c>
      <c r="AL540" s="11">
        <v>3.5575173000000002</v>
      </c>
      <c r="AM540" s="11">
        <v>3.5698641000000002</v>
      </c>
      <c r="AN540" s="11">
        <v>3.5821510000000001</v>
      </c>
      <c r="AO540" s="11">
        <v>3.5943969999999998</v>
      </c>
      <c r="AP540" s="11">
        <v>3.6066180999999999</v>
      </c>
      <c r="AQ540" s="11">
        <v>3.6188288000000002</v>
      </c>
      <c r="AR540" s="11">
        <v>3.6310441</v>
      </c>
      <c r="AS540" s="11">
        <v>3.6432790000000002</v>
      </c>
      <c r="AT540" s="11">
        <v>3.655548</v>
      </c>
      <c r="AU540" s="11">
        <v>3.6678662000000002</v>
      </c>
      <c r="AV540" s="11">
        <v>3.6802484999999998</v>
      </c>
      <c r="AW540" s="11">
        <v>3.6927094999999999</v>
      </c>
      <c r="AX540" s="11">
        <v>3.7052640999999999</v>
      </c>
      <c r="AY540" s="11">
        <v>3.7179274000000002</v>
      </c>
      <c r="AZ540" s="11">
        <v>3.7307138000000002</v>
      </c>
      <c r="BA540" s="11">
        <v>3.7436354000000001</v>
      </c>
      <c r="BB540" s="11">
        <v>3.7566913</v>
      </c>
      <c r="BC540" s="11">
        <v>3.7698765000000001</v>
      </c>
      <c r="BD540" s="11">
        <v>3.7831863000000001</v>
      </c>
      <c r="BE540" s="11">
        <v>3.7966163000000002</v>
      </c>
      <c r="BF540" s="11">
        <v>3.8101615</v>
      </c>
      <c r="BG540" s="11">
        <v>3.8238172000000001</v>
      </c>
      <c r="BH540" s="11">
        <v>3.8375789999999999</v>
      </c>
      <c r="BI540" s="11">
        <v>3.8514417999999999</v>
      </c>
      <c r="BJ540" s="11">
        <v>3.8654009999999999</v>
      </c>
      <c r="BK540" s="11">
        <v>3.8794523000000001</v>
      </c>
      <c r="BL540" s="11">
        <v>3.8935903999999999</v>
      </c>
      <c r="BM540" s="11">
        <v>3.9798640000000001</v>
      </c>
      <c r="BN540" s="11">
        <v>4.0673557999999996</v>
      </c>
    </row>
    <row r="541" spans="1:66" x14ac:dyDescent="0.25">
      <c r="A541" s="5">
        <f t="shared" si="8"/>
        <v>46037</v>
      </c>
      <c r="B541" t="s">
        <v>1364</v>
      </c>
      <c r="C541" s="3">
        <v>3.75</v>
      </c>
      <c r="D541" s="3">
        <v>3.7239</v>
      </c>
      <c r="E541" s="11">
        <v>3.7290220999999999</v>
      </c>
      <c r="F541" s="11">
        <v>3.6727276</v>
      </c>
      <c r="G541" s="11">
        <v>3.6084369999999999</v>
      </c>
      <c r="H541" s="11">
        <v>3.5418305000000001</v>
      </c>
      <c r="I541" s="11">
        <v>3.4795315000000002</v>
      </c>
      <c r="J541" s="11">
        <v>3.4260215000000001</v>
      </c>
      <c r="K541" s="11">
        <v>3.3828904999999998</v>
      </c>
      <c r="L541" s="11">
        <v>3.3516047000000002</v>
      </c>
      <c r="M541" s="11">
        <v>3.3323961999999998</v>
      </c>
      <c r="N541" s="11">
        <v>3.3232412999999998</v>
      </c>
      <c r="O541" s="11">
        <v>3.3230846999999999</v>
      </c>
      <c r="P541" s="11">
        <v>3.3296017999999998</v>
      </c>
      <c r="Q541" s="11">
        <v>3.3395263000000002</v>
      </c>
      <c r="R541" s="11">
        <v>3.3516959000000002</v>
      </c>
      <c r="S541" s="11">
        <v>3.3655415</v>
      </c>
      <c r="T541" s="11">
        <v>3.3804946999999999</v>
      </c>
      <c r="U541" s="11">
        <v>3.3959868000000002</v>
      </c>
      <c r="V541" s="11">
        <v>3.4114490000000002</v>
      </c>
      <c r="W541" s="11">
        <v>3.426434</v>
      </c>
      <c r="X541" s="11">
        <v>3.4409130000000001</v>
      </c>
      <c r="Y541" s="11">
        <v>3.4549471</v>
      </c>
      <c r="Z541" s="11">
        <v>3.4685978999999998</v>
      </c>
      <c r="AA541" s="11">
        <v>3.4819268000000001</v>
      </c>
      <c r="AB541" s="11">
        <v>3.4949949999999999</v>
      </c>
      <c r="AC541" s="11">
        <v>3.5078585000000002</v>
      </c>
      <c r="AD541" s="11">
        <v>3.5205479999999998</v>
      </c>
      <c r="AE541" s="11">
        <v>3.5330854999999999</v>
      </c>
      <c r="AF541" s="11">
        <v>3.5454938</v>
      </c>
      <c r="AG541" s="11">
        <v>3.5577953999999998</v>
      </c>
      <c r="AH541" s="11">
        <v>3.5700124999999998</v>
      </c>
      <c r="AI541" s="11">
        <v>3.5821676999999998</v>
      </c>
      <c r="AJ541" s="11">
        <v>3.5942835999999998</v>
      </c>
      <c r="AK541" s="11">
        <v>3.6063825</v>
      </c>
      <c r="AL541" s="11">
        <v>3.618487</v>
      </c>
      <c r="AM541" s="11">
        <v>3.6306196000000002</v>
      </c>
      <c r="AN541" s="11">
        <v>3.6428026</v>
      </c>
      <c r="AO541" s="11">
        <v>3.6550555</v>
      </c>
      <c r="AP541" s="11">
        <v>3.6673838000000001</v>
      </c>
      <c r="AQ541" s="11">
        <v>3.679789</v>
      </c>
      <c r="AR541" s="11">
        <v>3.6922728</v>
      </c>
      <c r="AS541" s="11">
        <v>3.7048371000000002</v>
      </c>
      <c r="AT541" s="11">
        <v>3.7174833</v>
      </c>
      <c r="AU541" s="11">
        <v>3.730213</v>
      </c>
      <c r="AV541" s="11">
        <v>3.7430281999999999</v>
      </c>
      <c r="AW541" s="11">
        <v>3.7559303000000002</v>
      </c>
      <c r="AX541" s="11">
        <v>3.7689208999999999</v>
      </c>
      <c r="AY541" s="11">
        <v>3.7820019999999999</v>
      </c>
      <c r="AZ541" s="11">
        <v>3.7951749000000001</v>
      </c>
      <c r="BA541" s="11">
        <v>3.8084403999999998</v>
      </c>
      <c r="BB541" s="11">
        <v>3.8217951000000001</v>
      </c>
      <c r="BC541" s="11">
        <v>3.8352339</v>
      </c>
      <c r="BD541" s="11">
        <v>3.8487521999999998</v>
      </c>
      <c r="BE541" s="11">
        <v>3.8623452999999999</v>
      </c>
      <c r="BF541" s="11">
        <v>3.8760081999999998</v>
      </c>
      <c r="BG541" s="11">
        <v>3.8897362000000002</v>
      </c>
      <c r="BH541" s="11">
        <v>3.9035247000000002</v>
      </c>
      <c r="BI541" s="11">
        <v>3.9173686000000001</v>
      </c>
      <c r="BJ541" s="11">
        <v>3.9312632999999999</v>
      </c>
      <c r="BK541" s="11">
        <v>3.9452042</v>
      </c>
      <c r="BL541" s="11">
        <v>3.9591859999999999</v>
      </c>
      <c r="BM541" s="11">
        <v>4.0436699999999997</v>
      </c>
      <c r="BN541" s="11">
        <v>4.1284000000000001</v>
      </c>
    </row>
    <row r="542" spans="1:66" x14ac:dyDescent="0.25">
      <c r="A542" s="5">
        <f t="shared" si="8"/>
        <v>46038</v>
      </c>
      <c r="B542" t="s">
        <v>1365</v>
      </c>
      <c r="C542" s="3">
        <v>3.75</v>
      </c>
      <c r="D542" s="3">
        <v>3.7242999999999999</v>
      </c>
      <c r="E542" s="11">
        <v>3.7279279999999999</v>
      </c>
      <c r="F542" s="11">
        <v>3.6751361999999999</v>
      </c>
      <c r="G542" s="11">
        <v>3.6142664999999998</v>
      </c>
      <c r="H542" s="11">
        <v>3.5495499000000001</v>
      </c>
      <c r="I542" s="11">
        <v>3.4882399999999998</v>
      </c>
      <c r="J542" s="11">
        <v>3.4364897000000001</v>
      </c>
      <c r="K542" s="11">
        <v>3.3960067</v>
      </c>
      <c r="L542" s="11">
        <v>3.3676064999999999</v>
      </c>
      <c r="M542" s="11">
        <v>3.3496199</v>
      </c>
      <c r="N542" s="11">
        <v>3.3391251</v>
      </c>
      <c r="O542" s="11">
        <v>3.3347775</v>
      </c>
      <c r="P542" s="11">
        <v>3.3354976000000001</v>
      </c>
      <c r="Q542" s="11">
        <v>3.3395172999999998</v>
      </c>
      <c r="R542" s="11">
        <v>3.3461414</v>
      </c>
      <c r="S542" s="11">
        <v>3.3550711999999998</v>
      </c>
      <c r="T542" s="11">
        <v>3.3660081000000002</v>
      </c>
      <c r="U542" s="11">
        <v>3.3786537999999999</v>
      </c>
      <c r="V542" s="11">
        <v>3.3927095</v>
      </c>
      <c r="W542" s="11">
        <v>3.4078906</v>
      </c>
      <c r="X542" s="11">
        <v>3.4239605000000002</v>
      </c>
      <c r="Y542" s="11">
        <v>3.4406919999999999</v>
      </c>
      <c r="Z542" s="11">
        <v>3.4578587999999999</v>
      </c>
      <c r="AA542" s="11">
        <v>3.4752345999999998</v>
      </c>
      <c r="AB542" s="11">
        <v>3.4925921</v>
      </c>
      <c r="AC542" s="11">
        <v>3.5097388999999999</v>
      </c>
      <c r="AD542" s="11">
        <v>3.5266313</v>
      </c>
      <c r="AE542" s="11">
        <v>3.543266</v>
      </c>
      <c r="AF542" s="11">
        <v>3.5596407000000001</v>
      </c>
      <c r="AG542" s="11">
        <v>3.5757525999999999</v>
      </c>
      <c r="AH542" s="11">
        <v>3.5915987999999999</v>
      </c>
      <c r="AI542" s="11">
        <v>3.6071767000000001</v>
      </c>
      <c r="AJ542" s="11">
        <v>3.6224837999999999</v>
      </c>
      <c r="AK542" s="11">
        <v>3.6375168000000002</v>
      </c>
      <c r="AL542" s="11">
        <v>3.6522733000000001</v>
      </c>
      <c r="AM542" s="11">
        <v>3.6667508</v>
      </c>
      <c r="AN542" s="11">
        <v>3.6809460000000001</v>
      </c>
      <c r="AO542" s="11">
        <v>3.6948609000000001</v>
      </c>
      <c r="AP542" s="11">
        <v>3.7085162999999999</v>
      </c>
      <c r="AQ542" s="11">
        <v>3.7219378000000001</v>
      </c>
      <c r="AR542" s="11">
        <v>3.7351516999999999</v>
      </c>
      <c r="AS542" s="11">
        <v>3.7481841</v>
      </c>
      <c r="AT542" s="11">
        <v>3.7610608000000001</v>
      </c>
      <c r="AU542" s="11">
        <v>3.7738076999999999</v>
      </c>
      <c r="AV542" s="11">
        <v>3.7864512000000001</v>
      </c>
      <c r="AW542" s="11">
        <v>3.7990168999999998</v>
      </c>
      <c r="AX542" s="11">
        <v>3.811531</v>
      </c>
      <c r="AY542" s="11">
        <v>3.8240197</v>
      </c>
      <c r="AZ542" s="11">
        <v>3.8365086000000002</v>
      </c>
      <c r="BA542" s="11">
        <v>3.8490202</v>
      </c>
      <c r="BB542" s="11">
        <v>3.8615605999999998</v>
      </c>
      <c r="BC542" s="11">
        <v>3.8741308999999999</v>
      </c>
      <c r="BD542" s="11">
        <v>3.8867329000000002</v>
      </c>
      <c r="BE542" s="11">
        <v>3.8993679999999999</v>
      </c>
      <c r="BF542" s="11">
        <v>3.9120374</v>
      </c>
      <c r="BG542" s="11">
        <v>3.9247426999999999</v>
      </c>
      <c r="BH542" s="11">
        <v>3.9374856</v>
      </c>
      <c r="BI542" s="11">
        <v>3.9502671999999999</v>
      </c>
      <c r="BJ542" s="11">
        <v>3.9630890000000001</v>
      </c>
      <c r="BK542" s="11">
        <v>3.9759527000000001</v>
      </c>
      <c r="BL542" s="11">
        <v>3.9888594999999998</v>
      </c>
      <c r="BM542" s="11">
        <v>4.0671312000000004</v>
      </c>
      <c r="BN542" s="11">
        <v>4.1463685999999997</v>
      </c>
    </row>
    <row r="543" spans="1:66" x14ac:dyDescent="0.25">
      <c r="A543" s="5">
        <f t="shared" si="8"/>
        <v>46041</v>
      </c>
      <c r="B543" t="s">
        <v>1366</v>
      </c>
      <c r="C543" s="3">
        <v>3.75</v>
      </c>
      <c r="D543" s="3">
        <v>3.7244000000000002</v>
      </c>
      <c r="E543" s="11">
        <v>3.7296162000000002</v>
      </c>
      <c r="F543" s="11">
        <v>3.6657641000000001</v>
      </c>
      <c r="G543" s="11">
        <v>3.5979949000000002</v>
      </c>
      <c r="H543" s="11">
        <v>3.5309628000000002</v>
      </c>
      <c r="I543" s="11">
        <v>3.4694938999999998</v>
      </c>
      <c r="J543" s="11">
        <v>3.4168984</v>
      </c>
      <c r="K543" s="11">
        <v>3.3742700999999999</v>
      </c>
      <c r="L543" s="11">
        <v>3.3433982000000002</v>
      </c>
      <c r="M543" s="11">
        <v>3.3243208000000002</v>
      </c>
      <c r="N543" s="11">
        <v>3.3148764000000002</v>
      </c>
      <c r="O543" s="11">
        <v>3.3143001999999999</v>
      </c>
      <c r="P543" s="11">
        <v>3.3207616</v>
      </c>
      <c r="Q543" s="11">
        <v>3.3314672999999999</v>
      </c>
      <c r="R543" s="11">
        <v>3.3452638000000001</v>
      </c>
      <c r="S543" s="11">
        <v>3.3614864999999998</v>
      </c>
      <c r="T543" s="11">
        <v>3.3794713000000001</v>
      </c>
      <c r="U543" s="11">
        <v>3.3985542999999998</v>
      </c>
      <c r="V543" s="11">
        <v>3.4180708000000002</v>
      </c>
      <c r="W543" s="11">
        <v>3.4374688</v>
      </c>
      <c r="X543" s="11">
        <v>3.4565819000000002</v>
      </c>
      <c r="Y543" s="11">
        <v>3.4753265</v>
      </c>
      <c r="Z543" s="11">
        <v>3.4936194999999999</v>
      </c>
      <c r="AA543" s="11">
        <v>3.5113778</v>
      </c>
      <c r="AB543" s="11">
        <v>3.5285177000000001</v>
      </c>
      <c r="AC543" s="11">
        <v>3.5449774999999999</v>
      </c>
      <c r="AD543" s="11">
        <v>3.5607804999999999</v>
      </c>
      <c r="AE543" s="11">
        <v>3.5759707999999999</v>
      </c>
      <c r="AF543" s="11">
        <v>3.5905930000000001</v>
      </c>
      <c r="AG543" s="11">
        <v>3.6046917999999999</v>
      </c>
      <c r="AH543" s="11">
        <v>3.6183111999999999</v>
      </c>
      <c r="AI543" s="11">
        <v>3.6314959</v>
      </c>
      <c r="AJ543" s="11">
        <v>3.6442904999999999</v>
      </c>
      <c r="AK543" s="11">
        <v>3.6567392000000001</v>
      </c>
      <c r="AL543" s="11">
        <v>3.6688863999999999</v>
      </c>
      <c r="AM543" s="11">
        <v>3.6807769000000001</v>
      </c>
      <c r="AN543" s="11">
        <v>3.6924549</v>
      </c>
      <c r="AO543" s="11">
        <v>3.7039618000000001</v>
      </c>
      <c r="AP543" s="11">
        <v>3.7153268000000002</v>
      </c>
      <c r="AQ543" s="11">
        <v>3.7265747</v>
      </c>
      <c r="AR543" s="11">
        <v>3.7377308999999999</v>
      </c>
      <c r="AS543" s="11">
        <v>3.7488207999999998</v>
      </c>
      <c r="AT543" s="11">
        <v>3.7598691999999998</v>
      </c>
      <c r="AU543" s="11">
        <v>3.7709016000000002</v>
      </c>
      <c r="AV543" s="11">
        <v>3.7819433</v>
      </c>
      <c r="AW543" s="11">
        <v>3.7930193000000001</v>
      </c>
      <c r="AX543" s="11">
        <v>3.8041548999999999</v>
      </c>
      <c r="AY543" s="11">
        <v>3.8153754000000002</v>
      </c>
      <c r="AZ543" s="11">
        <v>3.8267060000000002</v>
      </c>
      <c r="BA543" s="11">
        <v>3.8381685999999999</v>
      </c>
      <c r="BB543" s="11">
        <v>3.8497682000000002</v>
      </c>
      <c r="BC543" s="11">
        <v>3.8615037000000001</v>
      </c>
      <c r="BD543" s="11">
        <v>3.8733742000000002</v>
      </c>
      <c r="BE543" s="11">
        <v>3.8853789999999999</v>
      </c>
      <c r="BF543" s="11">
        <v>3.8975168</v>
      </c>
      <c r="BG543" s="11">
        <v>3.9097867000000002</v>
      </c>
      <c r="BH543" s="11">
        <v>3.9221881000000001</v>
      </c>
      <c r="BI543" s="11">
        <v>3.9347196000000002</v>
      </c>
      <c r="BJ543" s="11">
        <v>3.9473804000000001</v>
      </c>
      <c r="BK543" s="11">
        <v>3.9601698999999999</v>
      </c>
      <c r="BL543" s="11">
        <v>3.9730865999999998</v>
      </c>
      <c r="BM543" s="11">
        <v>4.0529729000000003</v>
      </c>
      <c r="BN543" s="11">
        <v>4.1357477999999999</v>
      </c>
    </row>
    <row r="544" spans="1:66" x14ac:dyDescent="0.25">
      <c r="A544" s="5">
        <f t="shared" si="8"/>
        <v>46042</v>
      </c>
      <c r="B544" t="s">
        <v>1367</v>
      </c>
      <c r="C544" s="3">
        <v>3.75</v>
      </c>
      <c r="D544" s="3">
        <v>3.7241</v>
      </c>
      <c r="E544" s="11">
        <v>3.7366242000000001</v>
      </c>
      <c r="F544" s="11">
        <v>3.6701280999999999</v>
      </c>
      <c r="G544" s="11">
        <v>3.5997895</v>
      </c>
      <c r="H544" s="11">
        <v>3.5307959000000002</v>
      </c>
      <c r="I544" s="11">
        <v>3.4682016</v>
      </c>
      <c r="J544" s="11">
        <v>3.4152621000000001</v>
      </c>
      <c r="K544" s="11">
        <v>3.3729521999999998</v>
      </c>
      <c r="L544" s="11">
        <v>3.3431834999999999</v>
      </c>
      <c r="M544" s="11">
        <v>3.3261205999999999</v>
      </c>
      <c r="N544" s="11">
        <v>3.3195163000000001</v>
      </c>
      <c r="O544" s="11">
        <v>3.3224105000000002</v>
      </c>
      <c r="P544" s="11">
        <v>3.3324379</v>
      </c>
      <c r="Q544" s="11">
        <v>3.3461536999999999</v>
      </c>
      <c r="R544" s="11">
        <v>3.3623202000000001</v>
      </c>
      <c r="S544" s="11">
        <v>3.3803356999999998</v>
      </c>
      <c r="T544" s="11">
        <v>3.3995991000000001</v>
      </c>
      <c r="U544" s="11">
        <v>3.4195096</v>
      </c>
      <c r="V544" s="11">
        <v>3.4394653000000002</v>
      </c>
      <c r="W544" s="11">
        <v>3.4589818999999999</v>
      </c>
      <c r="X544" s="11">
        <v>3.4779765999999999</v>
      </c>
      <c r="Y544" s="11">
        <v>3.4964528000000001</v>
      </c>
      <c r="Z544" s="11">
        <v>3.5144145999999998</v>
      </c>
      <c r="AA544" s="11">
        <v>3.5318659000000001</v>
      </c>
      <c r="AB544" s="11">
        <v>3.5488102000000001</v>
      </c>
      <c r="AC544" s="11">
        <v>3.5652563000000002</v>
      </c>
      <c r="AD544" s="11">
        <v>3.5812319000000001</v>
      </c>
      <c r="AE544" s="11">
        <v>3.5967688999999998</v>
      </c>
      <c r="AF544" s="11">
        <v>3.6118998000000002</v>
      </c>
      <c r="AG544" s="11">
        <v>3.6266571999999999</v>
      </c>
      <c r="AH544" s="11">
        <v>3.641073</v>
      </c>
      <c r="AI544" s="11">
        <v>3.6551797000000001</v>
      </c>
      <c r="AJ544" s="11">
        <v>3.6690098</v>
      </c>
      <c r="AK544" s="11">
        <v>3.6825952000000002</v>
      </c>
      <c r="AL544" s="11">
        <v>3.6959686</v>
      </c>
      <c r="AM544" s="11">
        <v>3.7091622000000002</v>
      </c>
      <c r="AN544" s="11">
        <v>3.7222081999999999</v>
      </c>
      <c r="AO544" s="11">
        <v>3.7351371000000002</v>
      </c>
      <c r="AP544" s="11">
        <v>3.7479684</v>
      </c>
      <c r="AQ544" s="11">
        <v>3.7607178999999999</v>
      </c>
      <c r="AR544" s="11">
        <v>3.7734016000000001</v>
      </c>
      <c r="AS544" s="11">
        <v>3.7860356999999998</v>
      </c>
      <c r="AT544" s="11">
        <v>3.7986355999999999</v>
      </c>
      <c r="AU544" s="11">
        <v>3.8112176</v>
      </c>
      <c r="AV544" s="11">
        <v>3.8237975999999998</v>
      </c>
      <c r="AW544" s="11">
        <v>3.8363914000000001</v>
      </c>
      <c r="AX544" s="11">
        <v>3.8490150000000001</v>
      </c>
      <c r="AY544" s="11">
        <v>3.8616844000000001</v>
      </c>
      <c r="AZ544" s="11">
        <v>3.8744152999999999</v>
      </c>
      <c r="BA544" s="11">
        <v>3.8872217999999998</v>
      </c>
      <c r="BB544" s="11">
        <v>3.9001079999999999</v>
      </c>
      <c r="BC544" s="11">
        <v>3.9130745</v>
      </c>
      <c r="BD544" s="11">
        <v>3.9261224000000001</v>
      </c>
      <c r="BE544" s="11">
        <v>3.9392529000000001</v>
      </c>
      <c r="BF544" s="11">
        <v>3.9524666000000002</v>
      </c>
      <c r="BG544" s="11">
        <v>3.9657645000000001</v>
      </c>
      <c r="BH544" s="11">
        <v>3.9791479000000001</v>
      </c>
      <c r="BI544" s="11">
        <v>3.9926173999999999</v>
      </c>
      <c r="BJ544" s="11">
        <v>4.0061739999999997</v>
      </c>
      <c r="BK544" s="11">
        <v>4.0198188999999998</v>
      </c>
      <c r="BL544" s="11">
        <v>4.0335527000000004</v>
      </c>
      <c r="BM544" s="11">
        <v>4.1176216999999999</v>
      </c>
      <c r="BN544" s="11">
        <v>4.2035691999999996</v>
      </c>
    </row>
    <row r="545" spans="1:66" x14ac:dyDescent="0.25">
      <c r="A545" s="5">
        <f t="shared" si="8"/>
        <v>46043</v>
      </c>
      <c r="B545" t="s">
        <v>1368</v>
      </c>
      <c r="C545" s="3">
        <v>3.75</v>
      </c>
      <c r="D545" s="3">
        <v>3.7246000000000001</v>
      </c>
      <c r="E545" s="11">
        <v>3.7353227000000002</v>
      </c>
      <c r="F545" s="11">
        <v>3.6696936</v>
      </c>
      <c r="G545" s="11">
        <v>3.5957357999999999</v>
      </c>
      <c r="H545" s="11">
        <v>3.5199653</v>
      </c>
      <c r="I545" s="11">
        <v>3.4501137000000002</v>
      </c>
      <c r="J545" s="11">
        <v>3.3918091000000001</v>
      </c>
      <c r="K545" s="11">
        <v>3.3466980999999998</v>
      </c>
      <c r="L545" s="11">
        <v>3.3166826999999999</v>
      </c>
      <c r="M545" s="11">
        <v>3.3009194000000002</v>
      </c>
      <c r="N545" s="11">
        <v>3.2967263999999998</v>
      </c>
      <c r="O545" s="11">
        <v>3.3024314000000001</v>
      </c>
      <c r="P545" s="11">
        <v>3.3154102999999999</v>
      </c>
      <c r="Q545" s="11">
        <v>3.3319207999999998</v>
      </c>
      <c r="R545" s="11">
        <v>3.3506640999999999</v>
      </c>
      <c r="S545" s="11">
        <v>3.3710434</v>
      </c>
      <c r="T545" s="11">
        <v>3.3924622000000002</v>
      </c>
      <c r="U545" s="11">
        <v>3.4143243999999999</v>
      </c>
      <c r="V545" s="11">
        <v>3.4360328</v>
      </c>
      <c r="W545" s="11">
        <v>3.4571054000000001</v>
      </c>
      <c r="X545" s="11">
        <v>3.4774552999999999</v>
      </c>
      <c r="Y545" s="11">
        <v>3.4970794000000001</v>
      </c>
      <c r="Z545" s="11">
        <v>3.5159758999999999</v>
      </c>
      <c r="AA545" s="11">
        <v>3.5341423999999999</v>
      </c>
      <c r="AB545" s="11">
        <v>3.5515762999999998</v>
      </c>
      <c r="AC545" s="11">
        <v>3.5682846000000001</v>
      </c>
      <c r="AD545" s="11">
        <v>3.5843105999999998</v>
      </c>
      <c r="AE545" s="11">
        <v>3.5997062999999998</v>
      </c>
      <c r="AF545" s="11">
        <v>3.6145241000000001</v>
      </c>
      <c r="AG545" s="11">
        <v>3.6288165999999999</v>
      </c>
      <c r="AH545" s="11">
        <v>3.6426356000000002</v>
      </c>
      <c r="AI545" s="11">
        <v>3.6560336000000002</v>
      </c>
      <c r="AJ545" s="11">
        <v>3.6690630999999998</v>
      </c>
      <c r="AK545" s="11">
        <v>3.6817761</v>
      </c>
      <c r="AL545" s="11">
        <v>3.6942249999999999</v>
      </c>
      <c r="AM545" s="11">
        <v>3.7064621999999998</v>
      </c>
      <c r="AN545" s="11">
        <v>3.7185397999999998</v>
      </c>
      <c r="AO545" s="11">
        <v>3.7305060999999999</v>
      </c>
      <c r="AP545" s="11">
        <v>3.7423891999999999</v>
      </c>
      <c r="AQ545" s="11">
        <v>3.7542110000000002</v>
      </c>
      <c r="AR545" s="11">
        <v>3.7659934000000002</v>
      </c>
      <c r="AS545" s="11">
        <v>3.7777585999999999</v>
      </c>
      <c r="AT545" s="11">
        <v>3.7895284</v>
      </c>
      <c r="AU545" s="11">
        <v>3.8013246999999999</v>
      </c>
      <c r="AV545" s="11">
        <v>3.8131697</v>
      </c>
      <c r="AW545" s="11">
        <v>3.8250850999999999</v>
      </c>
      <c r="AX545" s="11">
        <v>3.8370929999999999</v>
      </c>
      <c r="AY545" s="11">
        <v>3.8492155000000001</v>
      </c>
      <c r="AZ545" s="11">
        <v>3.8614742</v>
      </c>
      <c r="BA545" s="11">
        <v>3.8738872</v>
      </c>
      <c r="BB545" s="11">
        <v>3.8864540999999999</v>
      </c>
      <c r="BC545" s="11">
        <v>3.8991688</v>
      </c>
      <c r="BD545" s="11">
        <v>3.9120257999999999</v>
      </c>
      <c r="BE545" s="11">
        <v>3.9250197999999998</v>
      </c>
      <c r="BF545" s="11">
        <v>3.9381447999999999</v>
      </c>
      <c r="BG545" s="11">
        <v>3.9513951999999999</v>
      </c>
      <c r="BH545" s="11">
        <v>3.9647655999999998</v>
      </c>
      <c r="BI545" s="11">
        <v>3.9782500000000001</v>
      </c>
      <c r="BJ545" s="11">
        <v>3.9918429999999998</v>
      </c>
      <c r="BK545" s="11">
        <v>4.0055389999999997</v>
      </c>
      <c r="BL545" s="11">
        <v>4.0193322</v>
      </c>
      <c r="BM545" s="11">
        <v>4.1037355</v>
      </c>
      <c r="BN545" s="11">
        <v>4.1897159999999998</v>
      </c>
    </row>
    <row r="546" spans="1:66" x14ac:dyDescent="0.25">
      <c r="A546" s="5">
        <f t="shared" si="8"/>
        <v>46044</v>
      </c>
      <c r="B546" t="s">
        <v>1369</v>
      </c>
      <c r="C546" s="3">
        <v>3.75</v>
      </c>
      <c r="D546" s="3">
        <v>3.726</v>
      </c>
      <c r="E546" s="11">
        <v>3.7359301</v>
      </c>
      <c r="F546" s="11">
        <v>3.6701209000000001</v>
      </c>
      <c r="G546" s="11">
        <v>3.5975687999999999</v>
      </c>
      <c r="H546" s="11">
        <v>3.5243776000000002</v>
      </c>
      <c r="I546" s="11">
        <v>3.4581037999999999</v>
      </c>
      <c r="J546" s="11">
        <v>3.4031471</v>
      </c>
      <c r="K546" s="11">
        <v>3.3609753000000002</v>
      </c>
      <c r="L546" s="11">
        <v>3.3329521</v>
      </c>
      <c r="M546" s="11">
        <v>3.3188358</v>
      </c>
      <c r="N546" s="11">
        <v>3.3159952000000001</v>
      </c>
      <c r="O546" s="11">
        <v>3.3230114999999998</v>
      </c>
      <c r="P546" s="11">
        <v>3.3371054</v>
      </c>
      <c r="Q546" s="11">
        <v>3.3545075999999998</v>
      </c>
      <c r="R546" s="11">
        <v>3.3739108</v>
      </c>
      <c r="S546" s="11">
        <v>3.3946969999999999</v>
      </c>
      <c r="T546" s="11">
        <v>3.4162488</v>
      </c>
      <c r="U546" s="11">
        <v>3.4379488</v>
      </c>
      <c r="V546" s="11">
        <v>3.4591788000000001</v>
      </c>
      <c r="W546" s="11">
        <v>3.4794562</v>
      </c>
      <c r="X546" s="11">
        <v>3.4987625000000002</v>
      </c>
      <c r="Y546" s="11">
        <v>3.5171789000000002</v>
      </c>
      <c r="Z546" s="11">
        <v>3.5347873000000001</v>
      </c>
      <c r="AA546" s="11">
        <v>3.5516692999999999</v>
      </c>
      <c r="AB546" s="11">
        <v>3.5679061999999999</v>
      </c>
      <c r="AC546" s="11">
        <v>3.5835745000000001</v>
      </c>
      <c r="AD546" s="11">
        <v>3.5987255</v>
      </c>
      <c r="AE546" s="11">
        <v>3.6134021000000001</v>
      </c>
      <c r="AF546" s="11">
        <v>3.6276478000000001</v>
      </c>
      <c r="AG546" s="11">
        <v>3.6415061</v>
      </c>
      <c r="AH546" s="11">
        <v>3.6550201000000002</v>
      </c>
      <c r="AI546" s="11">
        <v>3.6682331000000001</v>
      </c>
      <c r="AJ546" s="11">
        <v>3.6811886999999999</v>
      </c>
      <c r="AK546" s="11">
        <v>3.6939299000000001</v>
      </c>
      <c r="AL546" s="11">
        <v>3.7065001999999998</v>
      </c>
      <c r="AM546" s="11">
        <v>3.7189429999999999</v>
      </c>
      <c r="AN546" s="11">
        <v>3.7313014</v>
      </c>
      <c r="AO546" s="11">
        <v>3.743614</v>
      </c>
      <c r="AP546" s="11">
        <v>3.7558978000000001</v>
      </c>
      <c r="AQ546" s="11">
        <v>3.7681634000000002</v>
      </c>
      <c r="AR546" s="11">
        <v>3.7804221</v>
      </c>
      <c r="AS546" s="11">
        <v>3.7926847000000001</v>
      </c>
      <c r="AT546" s="11">
        <v>3.8049621</v>
      </c>
      <c r="AU546" s="11">
        <v>3.8172652999999999</v>
      </c>
      <c r="AV546" s="11">
        <v>3.8296054000000002</v>
      </c>
      <c r="AW546" s="11">
        <v>3.8419930999999998</v>
      </c>
      <c r="AX546" s="11">
        <v>3.8544394</v>
      </c>
      <c r="AY546" s="11">
        <v>3.8669555</v>
      </c>
      <c r="AZ546" s="11">
        <v>3.8795519000000001</v>
      </c>
      <c r="BA546" s="11">
        <v>3.8922376999999999</v>
      </c>
      <c r="BB546" s="11">
        <v>3.9050118999999999</v>
      </c>
      <c r="BC546" s="11">
        <v>3.9178706999999999</v>
      </c>
      <c r="BD546" s="11">
        <v>3.9308103999999999</v>
      </c>
      <c r="BE546" s="11">
        <v>3.9438276999999999</v>
      </c>
      <c r="BF546" s="11">
        <v>3.9569185</v>
      </c>
      <c r="BG546" s="11">
        <v>3.9700793999999999</v>
      </c>
      <c r="BH546" s="11">
        <v>3.9833067999999998</v>
      </c>
      <c r="BI546" s="11">
        <v>3.9965969000000001</v>
      </c>
      <c r="BJ546" s="11">
        <v>4.0099460000000002</v>
      </c>
      <c r="BK546" s="11">
        <v>4.0233506999999999</v>
      </c>
      <c r="BL546" s="11">
        <v>4.0368069999999996</v>
      </c>
      <c r="BM546" s="11">
        <v>4.1183823999999998</v>
      </c>
      <c r="BN546" s="11">
        <v>4.2006245</v>
      </c>
    </row>
    <row r="547" spans="1:66" x14ac:dyDescent="0.25">
      <c r="A547" s="5">
        <f t="shared" si="8"/>
        <v>46045</v>
      </c>
      <c r="B547" t="s">
        <v>1370</v>
      </c>
      <c r="C547" s="3">
        <v>3.75</v>
      </c>
      <c r="D547" s="3">
        <v>3.7265000000000001</v>
      </c>
      <c r="E547" s="11">
        <v>3.7389709999999998</v>
      </c>
      <c r="F547" s="11">
        <v>3.6871632999999999</v>
      </c>
      <c r="G547" s="11">
        <v>3.6244116000000002</v>
      </c>
      <c r="H547" s="11">
        <v>3.5562944999999999</v>
      </c>
      <c r="I547" s="11">
        <v>3.4922696000000002</v>
      </c>
      <c r="J547" s="11">
        <v>3.4391126000000001</v>
      </c>
      <c r="K547" s="11">
        <v>3.3989856999999999</v>
      </c>
      <c r="L547" s="11">
        <v>3.3737078999999999</v>
      </c>
      <c r="M547" s="11">
        <v>3.3626027999999999</v>
      </c>
      <c r="N547" s="11">
        <v>3.3627470000000002</v>
      </c>
      <c r="O547" s="11">
        <v>3.3725573</v>
      </c>
      <c r="P547" s="11">
        <v>3.3888525</v>
      </c>
      <c r="Q547" s="11">
        <v>3.4075598</v>
      </c>
      <c r="R547" s="11">
        <v>3.4274124000000001</v>
      </c>
      <c r="S547" s="11">
        <v>3.4480726000000002</v>
      </c>
      <c r="T547" s="11">
        <v>3.4692031999999999</v>
      </c>
      <c r="U547" s="11">
        <v>3.4904674</v>
      </c>
      <c r="V547" s="11">
        <v>3.5115273999999999</v>
      </c>
      <c r="W547" s="11">
        <v>3.5321123999999999</v>
      </c>
      <c r="X547" s="11">
        <v>3.5521805</v>
      </c>
      <c r="Y547" s="11">
        <v>3.5717382</v>
      </c>
      <c r="Z547" s="11">
        <v>3.5907925000000001</v>
      </c>
      <c r="AA547" s="11">
        <v>3.6093508000000001</v>
      </c>
      <c r="AB547" s="11">
        <v>3.6274196000000001</v>
      </c>
      <c r="AC547" s="11">
        <v>3.6450084999999999</v>
      </c>
      <c r="AD547" s="11">
        <v>3.6621383999999999</v>
      </c>
      <c r="AE547" s="11">
        <v>3.6788322999999998</v>
      </c>
      <c r="AF547" s="11">
        <v>3.6951141000000001</v>
      </c>
      <c r="AG547" s="11">
        <v>3.7110075</v>
      </c>
      <c r="AH547" s="11">
        <v>3.7265358000000002</v>
      </c>
      <c r="AI547" s="11">
        <v>3.7417227</v>
      </c>
      <c r="AJ547" s="11">
        <v>3.7565919999999999</v>
      </c>
      <c r="AK547" s="11">
        <v>3.7711668</v>
      </c>
      <c r="AL547" s="11">
        <v>3.7854711000000001</v>
      </c>
      <c r="AM547" s="11">
        <v>3.7995285000000001</v>
      </c>
      <c r="AN547" s="11">
        <v>3.8133621999999998</v>
      </c>
      <c r="AO547" s="11">
        <v>3.8269956000000001</v>
      </c>
      <c r="AP547" s="11">
        <v>3.8404497000000002</v>
      </c>
      <c r="AQ547" s="11">
        <v>3.8537444000000001</v>
      </c>
      <c r="AR547" s="11">
        <v>3.8669004</v>
      </c>
      <c r="AS547" s="11">
        <v>3.8799380999999999</v>
      </c>
      <c r="AT547" s="11">
        <v>3.8928774000000002</v>
      </c>
      <c r="AU547" s="11">
        <v>3.9057388999999998</v>
      </c>
      <c r="AV547" s="11">
        <v>3.9185430000000001</v>
      </c>
      <c r="AW547" s="11">
        <v>3.9313098000000002</v>
      </c>
      <c r="AX547" s="11">
        <v>3.9440596999999999</v>
      </c>
      <c r="AY547" s="11">
        <v>3.9568132</v>
      </c>
      <c r="AZ547" s="11">
        <v>3.9695903000000001</v>
      </c>
      <c r="BA547" s="11">
        <v>3.9824082999999999</v>
      </c>
      <c r="BB547" s="11">
        <v>3.9952709</v>
      </c>
      <c r="BC547" s="11">
        <v>4.0081772000000004</v>
      </c>
      <c r="BD547" s="11">
        <v>4.0211271000000002</v>
      </c>
      <c r="BE547" s="11">
        <v>4.0341201</v>
      </c>
      <c r="BF547" s="11">
        <v>4.0471557000000002</v>
      </c>
      <c r="BG547" s="11">
        <v>4.0602334999999998</v>
      </c>
      <c r="BH547" s="11">
        <v>4.0733531999999997</v>
      </c>
      <c r="BI547" s="11">
        <v>4.0865141999999999</v>
      </c>
      <c r="BJ547" s="11">
        <v>4.0997161000000002</v>
      </c>
      <c r="BK547" s="11">
        <v>4.1129587000000001</v>
      </c>
      <c r="BL547" s="11">
        <v>4.1262411999999999</v>
      </c>
      <c r="BM547" s="11">
        <v>4.2066511999999996</v>
      </c>
      <c r="BN547" s="11">
        <v>4.2877672999999996</v>
      </c>
    </row>
    <row r="548" spans="1:66" x14ac:dyDescent="0.25">
      <c r="A548" s="5">
        <f t="shared" si="8"/>
        <v>46048</v>
      </c>
      <c r="B548" t="s">
        <v>1371</v>
      </c>
      <c r="C548" s="3">
        <v>3.75</v>
      </c>
      <c r="D548" s="3">
        <v>3.7259000000000002</v>
      </c>
      <c r="E548" s="11">
        <v>3.7375946999999998</v>
      </c>
      <c r="F548" s="11">
        <v>3.6827958000000001</v>
      </c>
      <c r="G548" s="11">
        <v>3.6186261000000002</v>
      </c>
      <c r="H548" s="11">
        <v>3.5518543</v>
      </c>
      <c r="I548" s="11">
        <v>3.4921055000000001</v>
      </c>
      <c r="J548" s="11">
        <v>3.4437099</v>
      </c>
      <c r="K548" s="11">
        <v>3.4071395999999998</v>
      </c>
      <c r="L548" s="11">
        <v>3.3836675999999999</v>
      </c>
      <c r="M548" s="11">
        <v>3.3725676</v>
      </c>
      <c r="N548" s="11">
        <v>3.3712545999999999</v>
      </c>
      <c r="O548" s="11">
        <v>3.3786953999999998</v>
      </c>
      <c r="P548" s="11">
        <v>3.3928633000000001</v>
      </c>
      <c r="Q548" s="11">
        <v>3.4106443999999998</v>
      </c>
      <c r="R548" s="11">
        <v>3.4308131999999998</v>
      </c>
      <c r="S548" s="11">
        <v>3.4527214000000002</v>
      </c>
      <c r="T548" s="11">
        <v>3.4757215000000001</v>
      </c>
      <c r="U548" s="11">
        <v>3.4991663000000002</v>
      </c>
      <c r="V548" s="11">
        <v>3.5224072</v>
      </c>
      <c r="W548" s="11">
        <v>3.5449185999999999</v>
      </c>
      <c r="X548" s="11">
        <v>3.5665936999999999</v>
      </c>
      <c r="Y548" s="11">
        <v>3.5874155000000001</v>
      </c>
      <c r="Z548" s="11">
        <v>3.6073678</v>
      </c>
      <c r="AA548" s="11">
        <v>3.6264343999999999</v>
      </c>
      <c r="AB548" s="11">
        <v>3.6445983000000002</v>
      </c>
      <c r="AC548" s="11">
        <v>3.6618564</v>
      </c>
      <c r="AD548" s="11">
        <v>3.6782583</v>
      </c>
      <c r="AE548" s="11">
        <v>3.6938659999999999</v>
      </c>
      <c r="AF548" s="11">
        <v>3.7087422999999999</v>
      </c>
      <c r="AG548" s="11">
        <v>3.7229499000000001</v>
      </c>
      <c r="AH548" s="11">
        <v>3.736551</v>
      </c>
      <c r="AI548" s="11">
        <v>3.7496081999999999</v>
      </c>
      <c r="AJ548" s="11">
        <v>3.7621840999999998</v>
      </c>
      <c r="AK548" s="11">
        <v>3.7743411</v>
      </c>
      <c r="AL548" s="11">
        <v>3.7861416999999999</v>
      </c>
      <c r="AM548" s="11">
        <v>3.7976486999999999</v>
      </c>
      <c r="AN548" s="11">
        <v>3.8089241999999999</v>
      </c>
      <c r="AO548" s="11">
        <v>3.8200256000000001</v>
      </c>
      <c r="AP548" s="11">
        <v>3.8309864</v>
      </c>
      <c r="AQ548" s="11">
        <v>3.8418334999999999</v>
      </c>
      <c r="AR548" s="11">
        <v>3.8525938000000002</v>
      </c>
      <c r="AS548" s="11">
        <v>3.8632946000000001</v>
      </c>
      <c r="AT548" s="11">
        <v>3.8739625000000002</v>
      </c>
      <c r="AU548" s="11">
        <v>3.8846246</v>
      </c>
      <c r="AV548" s="11">
        <v>3.8953080999999998</v>
      </c>
      <c r="AW548" s="11">
        <v>3.9060397</v>
      </c>
      <c r="AX548" s="11">
        <v>3.9168465000000001</v>
      </c>
      <c r="AY548" s="11">
        <v>3.9277555</v>
      </c>
      <c r="AZ548" s="11">
        <v>3.9387935000000001</v>
      </c>
      <c r="BA548" s="11">
        <v>3.9499841</v>
      </c>
      <c r="BB548" s="11">
        <v>3.9613322000000002</v>
      </c>
      <c r="BC548" s="11">
        <v>3.9728355999999998</v>
      </c>
      <c r="BD548" s="11">
        <v>3.9844930000000001</v>
      </c>
      <c r="BE548" s="11">
        <v>3.9963027000000002</v>
      </c>
      <c r="BF548" s="11">
        <v>4.0082629000000001</v>
      </c>
      <c r="BG548" s="11">
        <v>4.0203718999999998</v>
      </c>
      <c r="BH548" s="11">
        <v>4.0326282999999998</v>
      </c>
      <c r="BI548" s="11">
        <v>4.0450299999999997</v>
      </c>
      <c r="BJ548" s="11">
        <v>4.0575755999999998</v>
      </c>
      <c r="BK548" s="11">
        <v>4.0702635999999996</v>
      </c>
      <c r="BL548" s="11">
        <v>4.0830918</v>
      </c>
      <c r="BM548" s="11">
        <v>4.1626912999999997</v>
      </c>
      <c r="BN548" s="11">
        <v>4.2455347999999997</v>
      </c>
    </row>
    <row r="549" spans="1:66" x14ac:dyDescent="0.25">
      <c r="A549" s="5">
        <f t="shared" si="8"/>
        <v>46049</v>
      </c>
      <c r="B549" t="s">
        <v>1372</v>
      </c>
      <c r="C549" s="3">
        <v>3.75</v>
      </c>
      <c r="D549" s="3">
        <v>3.7256</v>
      </c>
      <c r="E549" s="11">
        <v>3.7369840000000001</v>
      </c>
      <c r="F549" s="11">
        <v>3.6843045999999999</v>
      </c>
      <c r="G549" s="11">
        <v>3.6227339000000001</v>
      </c>
      <c r="H549" s="11">
        <v>3.5588633999999999</v>
      </c>
      <c r="I549" s="11">
        <v>3.5017277999999998</v>
      </c>
      <c r="J549" s="11">
        <v>3.4552703999999999</v>
      </c>
      <c r="K549" s="11">
        <v>3.4199454999999999</v>
      </c>
      <c r="L549" s="11">
        <v>3.3973111</v>
      </c>
      <c r="M549" s="11">
        <v>3.387168</v>
      </c>
      <c r="N549" s="11">
        <v>3.3872059999999999</v>
      </c>
      <c r="O549" s="11">
        <v>3.3963695</v>
      </c>
      <c r="P549" s="11">
        <v>3.4122515</v>
      </c>
      <c r="Q549" s="11">
        <v>3.4312961</v>
      </c>
      <c r="R549" s="11">
        <v>3.4522542999999999</v>
      </c>
      <c r="S549" s="11">
        <v>3.4745566000000001</v>
      </c>
      <c r="T549" s="11">
        <v>3.4976343999999999</v>
      </c>
      <c r="U549" s="11">
        <v>3.5209188</v>
      </c>
      <c r="V549" s="11">
        <v>3.5438402999999998</v>
      </c>
      <c r="W549" s="11">
        <v>3.5659421999999998</v>
      </c>
      <c r="X549" s="11">
        <v>3.5871545</v>
      </c>
      <c r="Y549" s="11">
        <v>3.6074896999999999</v>
      </c>
      <c r="Z549" s="11">
        <v>3.6269610000000001</v>
      </c>
      <c r="AA549" s="11">
        <v>3.6455818</v>
      </c>
      <c r="AB549" s="11">
        <v>3.6633646</v>
      </c>
      <c r="AC549" s="11">
        <v>3.6803305000000002</v>
      </c>
      <c r="AD549" s="11">
        <v>3.6965319000000001</v>
      </c>
      <c r="AE549" s="11">
        <v>3.7120285000000002</v>
      </c>
      <c r="AF549" s="11">
        <v>3.7268807000000002</v>
      </c>
      <c r="AG549" s="11">
        <v>3.7411487000000001</v>
      </c>
      <c r="AH549" s="11">
        <v>3.7548922</v>
      </c>
      <c r="AI549" s="11">
        <v>3.7681716000000001</v>
      </c>
      <c r="AJ549" s="11">
        <v>3.7810469000000002</v>
      </c>
      <c r="AK549" s="11">
        <v>3.7935781</v>
      </c>
      <c r="AL549" s="11">
        <v>3.8058253999999998</v>
      </c>
      <c r="AM549" s="11">
        <v>3.8178489999999998</v>
      </c>
      <c r="AN549" s="11">
        <v>3.8297088000000001</v>
      </c>
      <c r="AO549" s="11">
        <v>3.8414598999999998</v>
      </c>
      <c r="AP549" s="11">
        <v>3.8531316000000002</v>
      </c>
      <c r="AQ549" s="11">
        <v>3.8647434000000001</v>
      </c>
      <c r="AR549" s="11">
        <v>3.8763157000000001</v>
      </c>
      <c r="AS549" s="11">
        <v>3.8878683999999999</v>
      </c>
      <c r="AT549" s="11">
        <v>3.8994214</v>
      </c>
      <c r="AU549" s="11">
        <v>3.9109948999999999</v>
      </c>
      <c r="AV549" s="11">
        <v>3.922609</v>
      </c>
      <c r="AW549" s="11">
        <v>3.9342834</v>
      </c>
      <c r="AX549" s="11">
        <v>3.9460383000000001</v>
      </c>
      <c r="AY549" s="11">
        <v>3.9578939000000002</v>
      </c>
      <c r="AZ549" s="11">
        <v>3.9698698000000001</v>
      </c>
      <c r="BA549" s="11">
        <v>3.9819830999999999</v>
      </c>
      <c r="BB549" s="11">
        <v>3.9942350000000002</v>
      </c>
      <c r="BC549" s="11">
        <v>4.0066214000000002</v>
      </c>
      <c r="BD549" s="11">
        <v>4.0191388000000003</v>
      </c>
      <c r="BE549" s="11">
        <v>4.0317835999999998</v>
      </c>
      <c r="BF549" s="11">
        <v>4.0445517999999998</v>
      </c>
      <c r="BG549" s="11">
        <v>4.0574396999999998</v>
      </c>
      <c r="BH549" s="11">
        <v>4.0704440000000002</v>
      </c>
      <c r="BI549" s="11">
        <v>4.0835603999999996</v>
      </c>
      <c r="BJ549" s="11">
        <v>4.0967855000000002</v>
      </c>
      <c r="BK549" s="11">
        <v>4.1101156999999997</v>
      </c>
      <c r="BL549" s="11">
        <v>4.1235470000000003</v>
      </c>
      <c r="BM549" s="11">
        <v>4.2059252999999996</v>
      </c>
      <c r="BN549" s="11">
        <v>4.2902401000000001</v>
      </c>
    </row>
    <row r="550" spans="1:66" x14ac:dyDescent="0.25">
      <c r="A550" s="5">
        <f t="shared" si="8"/>
        <v>46050</v>
      </c>
      <c r="B550" t="s">
        <v>1373</v>
      </c>
      <c r="C550" s="3">
        <v>3.75</v>
      </c>
      <c r="D550" s="3">
        <v>3.7248000000000001</v>
      </c>
      <c r="E550" s="11">
        <v>3.7343582999999998</v>
      </c>
      <c r="F550" s="11">
        <v>3.6809934000000002</v>
      </c>
      <c r="G550" s="11">
        <v>3.6196502000000002</v>
      </c>
      <c r="H550" s="11">
        <v>3.5573457999999998</v>
      </c>
      <c r="I550" s="11">
        <v>3.5018465000000001</v>
      </c>
      <c r="J550" s="11">
        <v>3.4563155999999999</v>
      </c>
      <c r="K550" s="11">
        <v>3.4214568000000001</v>
      </c>
      <c r="L550" s="11">
        <v>3.3989462000000001</v>
      </c>
      <c r="M550" s="11">
        <v>3.3884843</v>
      </c>
      <c r="N550" s="11">
        <v>3.3881429000000001</v>
      </c>
      <c r="O550" s="11">
        <v>3.3966932000000001</v>
      </c>
      <c r="P550" s="11">
        <v>3.4120504</v>
      </c>
      <c r="Q550" s="11">
        <v>3.4306895000000002</v>
      </c>
      <c r="R550" s="11">
        <v>3.4513395</v>
      </c>
      <c r="S550" s="11">
        <v>3.473417</v>
      </c>
      <c r="T550" s="11">
        <v>3.4963394999999999</v>
      </c>
      <c r="U550" s="11">
        <v>3.5195246</v>
      </c>
      <c r="V550" s="11">
        <v>3.542389</v>
      </c>
      <c r="W550" s="11">
        <v>3.5644669000000002</v>
      </c>
      <c r="X550" s="11">
        <v>3.5856944999999998</v>
      </c>
      <c r="Y550" s="11">
        <v>3.6060941</v>
      </c>
      <c r="Z550" s="11">
        <v>3.6256887999999998</v>
      </c>
      <c r="AA550" s="11">
        <v>3.6445015999999999</v>
      </c>
      <c r="AB550" s="11">
        <v>3.6625546999999998</v>
      </c>
      <c r="AC550" s="11">
        <v>3.6798758999999999</v>
      </c>
      <c r="AD550" s="11">
        <v>3.6965110999999999</v>
      </c>
      <c r="AE550" s="11">
        <v>3.7125100999999998</v>
      </c>
      <c r="AF550" s="11">
        <v>3.7279236999999998</v>
      </c>
      <c r="AG550" s="11">
        <v>3.7428021999999999</v>
      </c>
      <c r="AH550" s="11">
        <v>3.7571957999999999</v>
      </c>
      <c r="AI550" s="11">
        <v>3.7711549</v>
      </c>
      <c r="AJ550" s="11">
        <v>3.7847300000000001</v>
      </c>
      <c r="AK550" s="11">
        <v>3.7979712000000001</v>
      </c>
      <c r="AL550" s="11">
        <v>3.8109289</v>
      </c>
      <c r="AM550" s="11">
        <v>3.8236538000000002</v>
      </c>
      <c r="AN550" s="11">
        <v>3.8361958</v>
      </c>
      <c r="AO550" s="11">
        <v>3.8486015</v>
      </c>
      <c r="AP550" s="11">
        <v>3.8608984</v>
      </c>
      <c r="AQ550" s="11">
        <v>3.8731076999999998</v>
      </c>
      <c r="AR550" s="11">
        <v>3.8852511999999999</v>
      </c>
      <c r="AS550" s="11">
        <v>3.8973504000000001</v>
      </c>
      <c r="AT550" s="11">
        <v>3.9094267</v>
      </c>
      <c r="AU550" s="11">
        <v>3.9215016</v>
      </c>
      <c r="AV550" s="11">
        <v>3.9335969</v>
      </c>
      <c r="AW550" s="11">
        <v>3.9457336999999999</v>
      </c>
      <c r="AX550" s="11">
        <v>3.9579339</v>
      </c>
      <c r="AY550" s="11">
        <v>3.9702188999999999</v>
      </c>
      <c r="AZ550" s="11">
        <v>3.9826101999999999</v>
      </c>
      <c r="BA550" s="11">
        <v>3.9951254999999999</v>
      </c>
      <c r="BB550" s="11">
        <v>4.0077660000000002</v>
      </c>
      <c r="BC550" s="11">
        <v>4.0205279000000003</v>
      </c>
      <c r="BD550" s="11">
        <v>4.0334078</v>
      </c>
      <c r="BE550" s="11">
        <v>4.0464022000000002</v>
      </c>
      <c r="BF550" s="11">
        <v>4.0595072999999999</v>
      </c>
      <c r="BG550" s="11">
        <v>4.0727197000000004</v>
      </c>
      <c r="BH550" s="11">
        <v>4.0860358999999997</v>
      </c>
      <c r="BI550" s="11">
        <v>4.0994522</v>
      </c>
      <c r="BJ550" s="11">
        <v>4.112965</v>
      </c>
      <c r="BK550" s="11">
        <v>4.1265708999999999</v>
      </c>
      <c r="BL550" s="11">
        <v>4.1402662000000001</v>
      </c>
      <c r="BM550" s="11">
        <v>4.2239475999999998</v>
      </c>
      <c r="BN550" s="11">
        <v>4.3089259000000002</v>
      </c>
    </row>
    <row r="551" spans="1:66" x14ac:dyDescent="0.25">
      <c r="A551" s="5">
        <f t="shared" si="8"/>
        <v>46051</v>
      </c>
      <c r="B551" t="s">
        <v>1374</v>
      </c>
      <c r="C551" s="3">
        <v>3.75</v>
      </c>
      <c r="D551" s="3">
        <v>3.7246999999999999</v>
      </c>
      <c r="E551" s="11">
        <v>3.7306225999999998</v>
      </c>
      <c r="F551" s="11">
        <v>3.6727050999999999</v>
      </c>
      <c r="G551" s="11">
        <v>3.6089020999999999</v>
      </c>
      <c r="H551" s="11">
        <v>3.5455055</v>
      </c>
      <c r="I551" s="11">
        <v>3.4894771000000002</v>
      </c>
      <c r="J551" s="11">
        <v>3.4424990000000002</v>
      </c>
      <c r="K551" s="11">
        <v>3.4054536</v>
      </c>
      <c r="L551" s="11">
        <v>3.3799294</v>
      </c>
      <c r="M551" s="11">
        <v>3.3668626000000001</v>
      </c>
      <c r="N551" s="11">
        <v>3.3643301999999999</v>
      </c>
      <c r="O551" s="11">
        <v>3.3712895000000001</v>
      </c>
      <c r="P551" s="11">
        <v>3.3851783000000002</v>
      </c>
      <c r="Q551" s="11">
        <v>3.4023571000000001</v>
      </c>
      <c r="R551" s="11">
        <v>3.4215252999999999</v>
      </c>
      <c r="S551" s="11">
        <v>3.4420427</v>
      </c>
      <c r="T551" s="11">
        <v>3.4632692999999999</v>
      </c>
      <c r="U551" s="11">
        <v>3.4845657000000001</v>
      </c>
      <c r="V551" s="11">
        <v>3.5052913000000001</v>
      </c>
      <c r="W551" s="11">
        <v>3.5249527999999999</v>
      </c>
      <c r="X551" s="11">
        <v>3.5435622000000002</v>
      </c>
      <c r="Y551" s="11">
        <v>3.5612395999999999</v>
      </c>
      <c r="Z551" s="11">
        <v>3.5781059000000002</v>
      </c>
      <c r="AA551" s="11">
        <v>3.5942820000000002</v>
      </c>
      <c r="AB551" s="11">
        <v>3.6098881999999999</v>
      </c>
      <c r="AC551" s="11">
        <v>3.6250341000000001</v>
      </c>
      <c r="AD551" s="11">
        <v>3.6397759999999999</v>
      </c>
      <c r="AE551" s="11">
        <v>3.6541530999999998</v>
      </c>
      <c r="AF551" s="11">
        <v>3.6682052000000001</v>
      </c>
      <c r="AG551" s="11">
        <v>3.6819720999999999</v>
      </c>
      <c r="AH551" s="11">
        <v>3.6954932</v>
      </c>
      <c r="AI551" s="11">
        <v>3.7088081000000002</v>
      </c>
      <c r="AJ551" s="11">
        <v>3.7219566999999998</v>
      </c>
      <c r="AK551" s="11">
        <v>3.7349782999999999</v>
      </c>
      <c r="AL551" s="11">
        <v>3.7479127000000001</v>
      </c>
      <c r="AM551" s="11">
        <v>3.7607995000000001</v>
      </c>
      <c r="AN551" s="11">
        <v>3.7736782999999998</v>
      </c>
      <c r="AO551" s="11">
        <v>3.7865833000000002</v>
      </c>
      <c r="AP551" s="11">
        <v>3.7995255000000001</v>
      </c>
      <c r="AQ551" s="11">
        <v>3.8125089000000001</v>
      </c>
      <c r="AR551" s="11">
        <v>3.8255379</v>
      </c>
      <c r="AS551" s="11">
        <v>3.8386168000000001</v>
      </c>
      <c r="AT551" s="11">
        <v>3.8517497999999999</v>
      </c>
      <c r="AU551" s="11">
        <v>3.8649410999999998</v>
      </c>
      <c r="AV551" s="11">
        <v>3.8781952999999998</v>
      </c>
      <c r="AW551" s="11">
        <v>3.8915161999999999</v>
      </c>
      <c r="AX551" s="11">
        <v>3.9049083000000002</v>
      </c>
      <c r="AY551" s="11">
        <v>3.9183759999999999</v>
      </c>
      <c r="AZ551" s="11">
        <v>3.9319232999999998</v>
      </c>
      <c r="BA551" s="11">
        <v>3.9455532</v>
      </c>
      <c r="BB551" s="11">
        <v>3.9592626000000002</v>
      </c>
      <c r="BC551" s="11">
        <v>3.9730462000000002</v>
      </c>
      <c r="BD551" s="11">
        <v>3.9868993000000001</v>
      </c>
      <c r="BE551" s="11">
        <v>4.0008169000000002</v>
      </c>
      <c r="BF551" s="11">
        <v>4.0147937999999996</v>
      </c>
      <c r="BG551" s="11">
        <v>4.0288253000000003</v>
      </c>
      <c r="BH551" s="11">
        <v>4.0429065</v>
      </c>
      <c r="BI551" s="11">
        <v>4.0570320999999998</v>
      </c>
      <c r="BJ551" s="11">
        <v>4.0711972999999997</v>
      </c>
      <c r="BK551" s="11">
        <v>4.0853973999999997</v>
      </c>
      <c r="BL551" s="11">
        <v>4.0996269999999999</v>
      </c>
      <c r="BM551" s="11">
        <v>4.1853425</v>
      </c>
      <c r="BN551" s="11">
        <v>4.2708263000000004</v>
      </c>
    </row>
    <row r="552" spans="1:66" x14ac:dyDescent="0.25">
      <c r="A552" s="5">
        <f t="shared" si="8"/>
        <v>46052</v>
      </c>
      <c r="B552" t="s">
        <v>1375</v>
      </c>
      <c r="C552" s="3">
        <v>3.75</v>
      </c>
      <c r="D552" s="3">
        <v>3.7254</v>
      </c>
      <c r="E552" s="11">
        <v>3.7316398999999998</v>
      </c>
      <c r="F552" s="11">
        <v>3.6750305000000001</v>
      </c>
      <c r="G552" s="11">
        <v>3.6105656000000002</v>
      </c>
      <c r="H552" s="11">
        <v>3.5444239999999998</v>
      </c>
      <c r="I552" s="11">
        <v>3.4854702</v>
      </c>
      <c r="J552" s="11">
        <v>3.4372718999999998</v>
      </c>
      <c r="K552" s="11">
        <v>3.4002813999999999</v>
      </c>
      <c r="L552" s="11">
        <v>3.3757483000000001</v>
      </c>
      <c r="M552" s="11">
        <v>3.3637940999999998</v>
      </c>
      <c r="N552" s="11">
        <v>3.3620508999999998</v>
      </c>
      <c r="O552" s="11">
        <v>3.3692760000000002</v>
      </c>
      <c r="P552" s="11">
        <v>3.3826621000000001</v>
      </c>
      <c r="Q552" s="11">
        <v>3.3985997000000001</v>
      </c>
      <c r="R552" s="11">
        <v>3.4159552</v>
      </c>
      <c r="S552" s="11">
        <v>3.4344115999999998</v>
      </c>
      <c r="T552" s="11">
        <v>3.4536525999999999</v>
      </c>
      <c r="U552" s="11">
        <v>3.4733622</v>
      </c>
      <c r="V552" s="11">
        <v>3.4932237000000002</v>
      </c>
      <c r="W552" s="11">
        <v>3.5129746000000002</v>
      </c>
      <c r="X552" s="11">
        <v>3.5325388000000002</v>
      </c>
      <c r="Y552" s="11">
        <v>3.5518790999999998</v>
      </c>
      <c r="Z552" s="11">
        <v>3.5709594</v>
      </c>
      <c r="AA552" s="11">
        <v>3.5897432</v>
      </c>
      <c r="AB552" s="11">
        <v>3.6081935999999999</v>
      </c>
      <c r="AC552" s="11">
        <v>3.6262816999999998</v>
      </c>
      <c r="AD552" s="11">
        <v>3.6440108000000002</v>
      </c>
      <c r="AE552" s="11">
        <v>3.6613927999999998</v>
      </c>
      <c r="AF552" s="11">
        <v>3.6784400000000002</v>
      </c>
      <c r="AG552" s="11">
        <v>3.6951646999999999</v>
      </c>
      <c r="AH552" s="11">
        <v>3.7115787</v>
      </c>
      <c r="AI552" s="11">
        <v>3.7276943</v>
      </c>
      <c r="AJ552" s="11">
        <v>3.7435239999999999</v>
      </c>
      <c r="AK552" s="11">
        <v>3.7590794999999999</v>
      </c>
      <c r="AL552" s="11">
        <v>3.7743731999999999</v>
      </c>
      <c r="AM552" s="11">
        <v>3.7894174</v>
      </c>
      <c r="AN552" s="11">
        <v>3.8042237999999999</v>
      </c>
      <c r="AO552" s="11">
        <v>3.8188062999999999</v>
      </c>
      <c r="AP552" s="11">
        <v>3.8331852</v>
      </c>
      <c r="AQ552" s="11">
        <v>3.8473817000000001</v>
      </c>
      <c r="AR552" s="11">
        <v>3.861418</v>
      </c>
      <c r="AS552" s="11">
        <v>3.8753158999999999</v>
      </c>
      <c r="AT552" s="11">
        <v>3.8890969000000002</v>
      </c>
      <c r="AU552" s="11">
        <v>3.9027831000000002</v>
      </c>
      <c r="AV552" s="11">
        <v>3.9163961999999999</v>
      </c>
      <c r="AW552" s="11">
        <v>3.9299578999999998</v>
      </c>
      <c r="AX552" s="11">
        <v>3.9434901</v>
      </c>
      <c r="AY552" s="11">
        <v>3.9570145999999999</v>
      </c>
      <c r="AZ552" s="11">
        <v>3.9705531000000001</v>
      </c>
      <c r="BA552" s="11">
        <v>3.9841240999999998</v>
      </c>
      <c r="BB552" s="11">
        <v>3.9977317000000001</v>
      </c>
      <c r="BC552" s="11">
        <v>4.0113757999999997</v>
      </c>
      <c r="BD552" s="11">
        <v>4.0250561999999999</v>
      </c>
      <c r="BE552" s="11">
        <v>4.0387731999999996</v>
      </c>
      <c r="BF552" s="11">
        <v>4.0525264999999999</v>
      </c>
      <c r="BG552" s="11">
        <v>4.0663159999999996</v>
      </c>
      <c r="BH552" s="11">
        <v>4.0801420000000004</v>
      </c>
      <c r="BI552" s="11">
        <v>4.0940041000000003</v>
      </c>
      <c r="BJ552" s="11">
        <v>4.1079024000000004</v>
      </c>
      <c r="BK552" s="11">
        <v>4.1218370999999996</v>
      </c>
      <c r="BL552" s="11">
        <v>4.1358077</v>
      </c>
      <c r="BM552" s="11">
        <v>4.2202339000000002</v>
      </c>
      <c r="BN552" s="11">
        <v>4.3050145000000004</v>
      </c>
    </row>
    <row r="553" spans="1:66" x14ac:dyDescent="0.25">
      <c r="A553" s="5">
        <f t="shared" si="8"/>
        <v>46055</v>
      </c>
      <c r="B553" t="s">
        <v>1376</v>
      </c>
      <c r="C553" s="3">
        <v>3.75</v>
      </c>
      <c r="D553" s="3">
        <v>3.726</v>
      </c>
      <c r="E553" s="11">
        <v>3.7287563000000001</v>
      </c>
      <c r="F553" s="11">
        <v>3.6663641999999999</v>
      </c>
      <c r="G553" s="11">
        <v>3.6005001999999999</v>
      </c>
      <c r="H553" s="11">
        <v>3.5364273000000002</v>
      </c>
      <c r="I553" s="11">
        <v>3.4807131</v>
      </c>
      <c r="J553" s="11">
        <v>3.4349864000000001</v>
      </c>
      <c r="K553" s="11">
        <v>3.3994201999999998</v>
      </c>
      <c r="L553" s="11">
        <v>3.3754819</v>
      </c>
      <c r="M553" s="11">
        <v>3.3625099999999999</v>
      </c>
      <c r="N553" s="11">
        <v>3.3588988999999998</v>
      </c>
      <c r="O553" s="11">
        <v>3.3640167000000001</v>
      </c>
      <c r="P553" s="11">
        <v>3.3759429000000001</v>
      </c>
      <c r="Q553" s="11">
        <v>3.3917980999999999</v>
      </c>
      <c r="R553" s="11">
        <v>3.4103998999999998</v>
      </c>
      <c r="S553" s="11">
        <v>3.4310725</v>
      </c>
      <c r="T553" s="11">
        <v>3.4531405999999998</v>
      </c>
      <c r="U553" s="11">
        <v>3.4759291999999999</v>
      </c>
      <c r="V553" s="11">
        <v>3.4987623000000001</v>
      </c>
      <c r="W553" s="11">
        <v>3.5210883000000002</v>
      </c>
      <c r="X553" s="11">
        <v>3.5427829000000002</v>
      </c>
      <c r="Y553" s="11">
        <v>3.5638127000000002</v>
      </c>
      <c r="Z553" s="11">
        <v>3.5841452</v>
      </c>
      <c r="AA553" s="11">
        <v>3.603748</v>
      </c>
      <c r="AB553" s="11">
        <v>3.6225877999999998</v>
      </c>
      <c r="AC553" s="11">
        <v>3.6406461000000001</v>
      </c>
      <c r="AD553" s="11">
        <v>3.6579606999999998</v>
      </c>
      <c r="AE553" s="11">
        <v>3.6745828999999999</v>
      </c>
      <c r="AF553" s="11">
        <v>3.6905643000000001</v>
      </c>
      <c r="AG553" s="11">
        <v>3.7059568000000001</v>
      </c>
      <c r="AH553" s="11">
        <v>3.7208116000000002</v>
      </c>
      <c r="AI553" s="11">
        <v>3.7351806000000001</v>
      </c>
      <c r="AJ553" s="11">
        <v>3.7491153000000002</v>
      </c>
      <c r="AK553" s="11">
        <v>3.7626672000000001</v>
      </c>
      <c r="AL553" s="11">
        <v>3.7758880000000001</v>
      </c>
      <c r="AM553" s="11">
        <v>3.7888294</v>
      </c>
      <c r="AN553" s="11">
        <v>3.8015428</v>
      </c>
      <c r="AO553" s="11">
        <v>3.8140757000000001</v>
      </c>
      <c r="AP553" s="11">
        <v>3.8264577000000002</v>
      </c>
      <c r="AQ553" s="11">
        <v>3.8387126999999999</v>
      </c>
      <c r="AR553" s="11">
        <v>3.8508653000000002</v>
      </c>
      <c r="AS553" s="11">
        <v>3.8629397999999999</v>
      </c>
      <c r="AT553" s="11">
        <v>3.8749604</v>
      </c>
      <c r="AU553" s="11">
        <v>3.8869514999999999</v>
      </c>
      <c r="AV553" s="11">
        <v>3.8989375000000002</v>
      </c>
      <c r="AW553" s="11">
        <v>3.9109425</v>
      </c>
      <c r="AX553" s="11">
        <v>3.9229910000000001</v>
      </c>
      <c r="AY553" s="11">
        <v>3.9351072999999999</v>
      </c>
      <c r="AZ553" s="11">
        <v>3.9473156</v>
      </c>
      <c r="BA553" s="11">
        <v>3.9596372</v>
      </c>
      <c r="BB553" s="11">
        <v>3.9720767000000001</v>
      </c>
      <c r="BC553" s="11">
        <v>3.9846328</v>
      </c>
      <c r="BD553" s="11">
        <v>3.9973046000000001</v>
      </c>
      <c r="BE553" s="11">
        <v>4.0100911000000004</v>
      </c>
      <c r="BF553" s="11">
        <v>4.0229907999999996</v>
      </c>
      <c r="BG553" s="11">
        <v>4.036003</v>
      </c>
      <c r="BH553" s="11">
        <v>4.0491266000000001</v>
      </c>
      <c r="BI553" s="11">
        <v>4.0623602999999999</v>
      </c>
      <c r="BJ553" s="11">
        <v>4.0757029999999999</v>
      </c>
      <c r="BK553" s="11">
        <v>4.0891539999999997</v>
      </c>
      <c r="BL553" s="11">
        <v>4.1027117999999998</v>
      </c>
      <c r="BM553" s="11">
        <v>4.1860138999999998</v>
      </c>
      <c r="BN553" s="11">
        <v>4.2714827</v>
      </c>
    </row>
    <row r="554" spans="1:66" x14ac:dyDescent="0.25">
      <c r="A554" s="5">
        <f t="shared" si="8"/>
        <v>46056</v>
      </c>
      <c r="B554" t="s">
        <v>1377</v>
      </c>
      <c r="C554" s="3">
        <v>3.75</v>
      </c>
      <c r="D554" s="3">
        <v>3.726</v>
      </c>
      <c r="E554" s="11">
        <v>3.7301910999999999</v>
      </c>
      <c r="F554" s="11">
        <v>3.6645903</v>
      </c>
      <c r="G554" s="11">
        <v>3.5969690999999999</v>
      </c>
      <c r="H554" s="11">
        <v>3.5332511000000002</v>
      </c>
      <c r="I554" s="11">
        <v>3.479241</v>
      </c>
      <c r="J554" s="11">
        <v>3.4355669</v>
      </c>
      <c r="K554" s="11">
        <v>3.4024782999999998</v>
      </c>
      <c r="L554" s="11">
        <v>3.3811936</v>
      </c>
      <c r="M554" s="11">
        <v>3.3716168</v>
      </c>
      <c r="N554" s="11">
        <v>3.3716693000000002</v>
      </c>
      <c r="O554" s="11">
        <v>3.3805635000000001</v>
      </c>
      <c r="P554" s="11">
        <v>3.3958325</v>
      </c>
      <c r="Q554" s="11">
        <v>3.4140809999999999</v>
      </c>
      <c r="R554" s="11">
        <v>3.4341422000000001</v>
      </c>
      <c r="S554" s="11">
        <v>3.4554779</v>
      </c>
      <c r="T554" s="11">
        <v>3.4775507999999999</v>
      </c>
      <c r="U554" s="11">
        <v>3.4998235000000002</v>
      </c>
      <c r="V554" s="11">
        <v>3.5217578999999999</v>
      </c>
      <c r="W554" s="11">
        <v>3.5429249999999999</v>
      </c>
      <c r="X554" s="11">
        <v>3.5632701</v>
      </c>
      <c r="Y554" s="11">
        <v>3.5828183</v>
      </c>
      <c r="Z554" s="11">
        <v>3.6015956</v>
      </c>
      <c r="AA554" s="11">
        <v>3.6196277000000001</v>
      </c>
      <c r="AB554" s="11">
        <v>3.6369398999999998</v>
      </c>
      <c r="AC554" s="11">
        <v>3.6535622999999999</v>
      </c>
      <c r="AD554" s="11">
        <v>3.6695419</v>
      </c>
      <c r="AE554" s="11">
        <v>3.6849294000000001</v>
      </c>
      <c r="AF554" s="11">
        <v>3.6997760999999998</v>
      </c>
      <c r="AG554" s="11">
        <v>3.7141332</v>
      </c>
      <c r="AH554" s="11">
        <v>3.7280514999999999</v>
      </c>
      <c r="AI554" s="11">
        <v>3.7415821</v>
      </c>
      <c r="AJ554" s="11">
        <v>3.7547763999999999</v>
      </c>
      <c r="AK554" s="11">
        <v>3.7676851999999998</v>
      </c>
      <c r="AL554" s="11">
        <v>3.7803594999999999</v>
      </c>
      <c r="AM554" s="11">
        <v>3.7928506999999998</v>
      </c>
      <c r="AN554" s="11">
        <v>3.8052096</v>
      </c>
      <c r="AO554" s="11">
        <v>3.8174831</v>
      </c>
      <c r="AP554" s="11">
        <v>3.8296964</v>
      </c>
      <c r="AQ554" s="11">
        <v>3.8418663999999998</v>
      </c>
      <c r="AR554" s="11">
        <v>3.8540106000000001</v>
      </c>
      <c r="AS554" s="11">
        <v>3.8661465000000002</v>
      </c>
      <c r="AT554" s="11">
        <v>3.8782911000000002</v>
      </c>
      <c r="AU554" s="11">
        <v>3.8904619999999999</v>
      </c>
      <c r="AV554" s="11">
        <v>3.9026765999999999</v>
      </c>
      <c r="AW554" s="11">
        <v>3.914952</v>
      </c>
      <c r="AX554" s="11">
        <v>3.9273056</v>
      </c>
      <c r="AY554" s="11">
        <v>3.9397549999999999</v>
      </c>
      <c r="AZ554" s="11">
        <v>3.9523171000000001</v>
      </c>
      <c r="BA554" s="11">
        <v>3.9650067</v>
      </c>
      <c r="BB554" s="11">
        <v>3.9778245999999999</v>
      </c>
      <c r="BC554" s="11">
        <v>3.990767</v>
      </c>
      <c r="BD554" s="11">
        <v>4.0038305999999997</v>
      </c>
      <c r="BE554" s="11">
        <v>4.0170120000000002</v>
      </c>
      <c r="BF554" s="11">
        <v>4.0303073999999999</v>
      </c>
      <c r="BG554" s="11">
        <v>4.0437135</v>
      </c>
      <c r="BH554" s="11">
        <v>4.0572270000000001</v>
      </c>
      <c r="BI554" s="11">
        <v>4.0708440000000001</v>
      </c>
      <c r="BJ554" s="11">
        <v>4.0845611999999996</v>
      </c>
      <c r="BK554" s="11">
        <v>4.0983752999999998</v>
      </c>
      <c r="BL554" s="11">
        <v>4.1122823999999998</v>
      </c>
      <c r="BM554" s="11">
        <v>4.1973528</v>
      </c>
      <c r="BN554" s="11">
        <v>4.2840805</v>
      </c>
    </row>
    <row r="555" spans="1:66" x14ac:dyDescent="0.25">
      <c r="A555" s="5">
        <f t="shared" si="8"/>
        <v>46057</v>
      </c>
      <c r="B555" t="s">
        <v>1378</v>
      </c>
      <c r="C555" s="3">
        <v>3.75</v>
      </c>
      <c r="D555" s="3">
        <v>3.7265000000000001</v>
      </c>
      <c r="E555" s="11">
        <v>3.7209370000000002</v>
      </c>
      <c r="F555" s="11">
        <v>3.6610304</v>
      </c>
      <c r="G555" s="11">
        <v>3.5979135000000002</v>
      </c>
      <c r="H555" s="11">
        <v>3.536403</v>
      </c>
      <c r="I555" s="11">
        <v>3.4817106</v>
      </c>
      <c r="J555" s="11">
        <v>3.4361418000000001</v>
      </c>
      <c r="K555" s="11">
        <v>3.400709</v>
      </c>
      <c r="L555" s="11">
        <v>3.3776000000000002</v>
      </c>
      <c r="M555" s="11">
        <v>3.3670243000000002</v>
      </c>
      <c r="N555" s="11">
        <v>3.3668689000000001</v>
      </c>
      <c r="O555" s="11">
        <v>3.3760851000000001</v>
      </c>
      <c r="P555" s="11">
        <v>3.3918225</v>
      </c>
      <c r="Q555" s="11">
        <v>3.4105151</v>
      </c>
      <c r="R555" s="11">
        <v>3.4309718999999999</v>
      </c>
      <c r="S555" s="11">
        <v>3.4526477</v>
      </c>
      <c r="T555" s="11">
        <v>3.4749981000000001</v>
      </c>
      <c r="U555" s="11">
        <v>3.4974786</v>
      </c>
      <c r="V555" s="11">
        <v>3.5195439999999998</v>
      </c>
      <c r="W555" s="11">
        <v>3.5407647999999998</v>
      </c>
      <c r="X555" s="11">
        <v>3.5611090000000001</v>
      </c>
      <c r="Y555" s="11">
        <v>3.5806292000000002</v>
      </c>
      <c r="Z555" s="11">
        <v>3.5993789</v>
      </c>
      <c r="AA555" s="11">
        <v>3.6174114999999998</v>
      </c>
      <c r="AB555" s="11">
        <v>3.6347798</v>
      </c>
      <c r="AC555" s="11">
        <v>3.6515355999999999</v>
      </c>
      <c r="AD555" s="11">
        <v>3.6677246000000001</v>
      </c>
      <c r="AE555" s="11">
        <v>3.6833903000000001</v>
      </c>
      <c r="AF555" s="11">
        <v>3.6985768000000001</v>
      </c>
      <c r="AG555" s="11">
        <v>3.7133281999999999</v>
      </c>
      <c r="AH555" s="11">
        <v>3.7276880000000001</v>
      </c>
      <c r="AI555" s="11">
        <v>3.7417004999999999</v>
      </c>
      <c r="AJ555" s="11">
        <v>3.7554094999999998</v>
      </c>
      <c r="AK555" s="11">
        <v>3.7688587</v>
      </c>
      <c r="AL555" s="11">
        <v>3.7820922000000001</v>
      </c>
      <c r="AM555" s="11">
        <v>3.7951541</v>
      </c>
      <c r="AN555" s="11">
        <v>3.8080878999999999</v>
      </c>
      <c r="AO555" s="11">
        <v>3.8209342999999998</v>
      </c>
      <c r="AP555" s="11">
        <v>3.8337175999999999</v>
      </c>
      <c r="AQ555" s="11">
        <v>3.8464567000000001</v>
      </c>
      <c r="AR555" s="11">
        <v>3.8591707</v>
      </c>
      <c r="AS555" s="11">
        <v>3.8718789999999998</v>
      </c>
      <c r="AT555" s="11">
        <v>3.8846004000000001</v>
      </c>
      <c r="AU555" s="11">
        <v>3.897354</v>
      </c>
      <c r="AV555" s="11">
        <v>3.9101593000000001</v>
      </c>
      <c r="AW555" s="11">
        <v>3.923035</v>
      </c>
      <c r="AX555" s="11">
        <v>3.9360004000000002</v>
      </c>
      <c r="AY555" s="11">
        <v>3.9490747000000002</v>
      </c>
      <c r="AZ555" s="11">
        <v>3.9622768000000002</v>
      </c>
      <c r="BA555" s="11">
        <v>3.9756220999999998</v>
      </c>
      <c r="BB555" s="11">
        <v>3.9891093</v>
      </c>
      <c r="BC555" s="11">
        <v>4.002732</v>
      </c>
      <c r="BD555" s="11">
        <v>4.0164841999999998</v>
      </c>
      <c r="BE555" s="11">
        <v>4.0303598999999997</v>
      </c>
      <c r="BF555" s="11">
        <v>4.0443528999999998</v>
      </c>
      <c r="BG555" s="11">
        <v>4.0584569999999998</v>
      </c>
      <c r="BH555" s="11">
        <v>4.0726664000000001</v>
      </c>
      <c r="BI555" s="11">
        <v>4.0869745999999996</v>
      </c>
      <c r="BJ555" s="11">
        <v>4.1013757000000002</v>
      </c>
      <c r="BK555" s="11">
        <v>4.1158637000000002</v>
      </c>
      <c r="BL555" s="11">
        <v>4.1304322000000004</v>
      </c>
      <c r="BM555" s="11">
        <v>4.2190653999999999</v>
      </c>
      <c r="BN555" s="11">
        <v>4.3082758999999999</v>
      </c>
    </row>
    <row r="556" spans="1:66" x14ac:dyDescent="0.25">
      <c r="A556" s="5">
        <f t="shared" si="8"/>
        <v>46058</v>
      </c>
      <c r="B556" t="s">
        <v>1379</v>
      </c>
      <c r="C556" s="3">
        <v>3.75</v>
      </c>
      <c r="D556" s="3">
        <v>3.7277999999999998</v>
      </c>
      <c r="E556" s="11">
        <v>3.6787415000000001</v>
      </c>
      <c r="F556" s="11">
        <v>3.5964402999999998</v>
      </c>
      <c r="G556" s="11">
        <v>3.5233574999999999</v>
      </c>
      <c r="H556" s="11">
        <v>3.4603134</v>
      </c>
      <c r="I556" s="11">
        <v>3.4072498000000002</v>
      </c>
      <c r="J556" s="11">
        <v>3.3638637</v>
      </c>
      <c r="K556" s="11">
        <v>3.3306255</v>
      </c>
      <c r="L556" s="11">
        <v>3.3090698999999999</v>
      </c>
      <c r="M556" s="11">
        <v>3.2994830999999998</v>
      </c>
      <c r="N556" s="11">
        <v>3.3002398999999998</v>
      </c>
      <c r="O556" s="11">
        <v>3.3103349999999998</v>
      </c>
      <c r="P556" s="11">
        <v>3.3272895999999998</v>
      </c>
      <c r="Q556" s="11">
        <v>3.3475253</v>
      </c>
      <c r="R556" s="11">
        <v>3.3697789999999999</v>
      </c>
      <c r="S556" s="11">
        <v>3.3934465</v>
      </c>
      <c r="T556" s="11">
        <v>3.4179241</v>
      </c>
      <c r="U556" s="11">
        <v>3.4426085999999998</v>
      </c>
      <c r="V556" s="11">
        <v>3.4668955000000001</v>
      </c>
      <c r="W556" s="11">
        <v>3.4903110000000002</v>
      </c>
      <c r="X556" s="11">
        <v>3.5128279999999998</v>
      </c>
      <c r="Y556" s="11">
        <v>3.5345152</v>
      </c>
      <c r="Z556" s="11">
        <v>3.5554418000000001</v>
      </c>
      <c r="AA556" s="11">
        <v>3.5756774</v>
      </c>
      <c r="AB556" s="11">
        <v>3.5952904000000001</v>
      </c>
      <c r="AC556" s="11">
        <v>3.6143461000000001</v>
      </c>
      <c r="AD556" s="11">
        <v>3.6328882</v>
      </c>
      <c r="AE556" s="11">
        <v>3.6509539000000002</v>
      </c>
      <c r="AF556" s="11">
        <v>3.6685805</v>
      </c>
      <c r="AG556" s="11">
        <v>3.6858059000000001</v>
      </c>
      <c r="AH556" s="11">
        <v>3.7026667999999998</v>
      </c>
      <c r="AI556" s="11">
        <v>3.7192007999999999</v>
      </c>
      <c r="AJ556" s="11">
        <v>3.7354455999999998</v>
      </c>
      <c r="AK556" s="11">
        <v>3.7514379999999998</v>
      </c>
      <c r="AL556" s="11">
        <v>3.7672157999999998</v>
      </c>
      <c r="AM556" s="11">
        <v>3.7828162999999999</v>
      </c>
      <c r="AN556" s="11">
        <v>3.7982765999999999</v>
      </c>
      <c r="AO556" s="11">
        <v>3.8136302</v>
      </c>
      <c r="AP556" s="11">
        <v>3.8288924</v>
      </c>
      <c r="AQ556" s="11">
        <v>3.8440729</v>
      </c>
      <c r="AR556" s="11">
        <v>3.8591821999999998</v>
      </c>
      <c r="AS556" s="11">
        <v>3.8742304999999999</v>
      </c>
      <c r="AT556" s="11">
        <v>3.8892275999999999</v>
      </c>
      <c r="AU556" s="11">
        <v>3.9041838000000002</v>
      </c>
      <c r="AV556" s="11">
        <v>3.9191096000000001</v>
      </c>
      <c r="AW556" s="11">
        <v>3.9340145999999998</v>
      </c>
      <c r="AX556" s="11">
        <v>3.9489092000000001</v>
      </c>
      <c r="AY556" s="11">
        <v>3.9638037000000002</v>
      </c>
      <c r="AZ556" s="11">
        <v>3.9787080000000001</v>
      </c>
      <c r="BA556" s="11">
        <v>3.9936305999999999</v>
      </c>
      <c r="BB556" s="11">
        <v>4.0085723</v>
      </c>
      <c r="BC556" s="11">
        <v>4.0235313000000001</v>
      </c>
      <c r="BD556" s="11">
        <v>4.0385064000000002</v>
      </c>
      <c r="BE556" s="11">
        <v>4.0534962999999999</v>
      </c>
      <c r="BF556" s="11">
        <v>4.0684991000000004</v>
      </c>
      <c r="BG556" s="11">
        <v>4.0835134999999996</v>
      </c>
      <c r="BH556" s="11">
        <v>4.0985383000000004</v>
      </c>
      <c r="BI556" s="11">
        <v>4.1135716999999996</v>
      </c>
      <c r="BJ556" s="11">
        <v>4.1286123000000003</v>
      </c>
      <c r="BK556" s="11">
        <v>4.1436589000000001</v>
      </c>
      <c r="BL556" s="11">
        <v>4.1587095999999999</v>
      </c>
      <c r="BM556" s="11">
        <v>4.2489451999999996</v>
      </c>
      <c r="BN556" s="11">
        <v>4.3384935000000002</v>
      </c>
    </row>
    <row r="557" spans="1:66" x14ac:dyDescent="0.25">
      <c r="A557" s="5">
        <f t="shared" si="8"/>
        <v>46059</v>
      </c>
      <c r="B557" t="s">
        <v>1380</v>
      </c>
      <c r="C557" s="3">
        <v>3.75</v>
      </c>
      <c r="D557" s="3">
        <v>3.7279</v>
      </c>
      <c r="E557" s="11">
        <v>3.6683748999999999</v>
      </c>
      <c r="F557" s="11">
        <v>3.5827957000000001</v>
      </c>
      <c r="G557" s="11">
        <v>3.5090086</v>
      </c>
      <c r="H557" s="11">
        <v>3.4460782999999999</v>
      </c>
      <c r="I557" s="11">
        <v>3.3924625000000002</v>
      </c>
      <c r="J557" s="11">
        <v>3.3478254999999999</v>
      </c>
      <c r="K557" s="11">
        <v>3.3129580999999999</v>
      </c>
      <c r="L557" s="11">
        <v>3.2897664999999998</v>
      </c>
      <c r="M557" s="11">
        <v>3.2785017000000001</v>
      </c>
      <c r="N557" s="11">
        <v>3.2775143</v>
      </c>
      <c r="O557" s="11">
        <v>3.2858108000000001</v>
      </c>
      <c r="P557" s="11">
        <v>3.3006272000000001</v>
      </c>
      <c r="Q557" s="11">
        <v>3.3182258</v>
      </c>
      <c r="R557" s="11">
        <v>3.3374041000000001</v>
      </c>
      <c r="S557" s="11">
        <v>3.3578082</v>
      </c>
      <c r="T557" s="11">
        <v>3.3790852</v>
      </c>
      <c r="U557" s="11">
        <v>3.4008821999999999</v>
      </c>
      <c r="V557" s="11">
        <v>3.4228456</v>
      </c>
      <c r="W557" s="11">
        <v>3.4446835</v>
      </c>
      <c r="X557" s="11">
        <v>3.4663146999999999</v>
      </c>
      <c r="Y557" s="11">
        <v>3.4877026</v>
      </c>
      <c r="Z557" s="11">
        <v>3.5088113999999999</v>
      </c>
      <c r="AA557" s="11">
        <v>3.5296052000000002</v>
      </c>
      <c r="AB557" s="11">
        <v>3.5500476000000001</v>
      </c>
      <c r="AC557" s="11">
        <v>3.5701095</v>
      </c>
      <c r="AD557" s="11">
        <v>3.5897926</v>
      </c>
      <c r="AE557" s="11">
        <v>3.6091060000000001</v>
      </c>
      <c r="AF557" s="11">
        <v>3.6280597000000001</v>
      </c>
      <c r="AG557" s="11">
        <v>3.6466637999999998</v>
      </c>
      <c r="AH557" s="11">
        <v>3.6649273</v>
      </c>
      <c r="AI557" s="11">
        <v>3.6828604</v>
      </c>
      <c r="AJ557" s="11">
        <v>3.7004728999999998</v>
      </c>
      <c r="AK557" s="11">
        <v>3.7177741000000002</v>
      </c>
      <c r="AL557" s="11">
        <v>3.7347739</v>
      </c>
      <c r="AM557" s="11">
        <v>3.7514823000000002</v>
      </c>
      <c r="AN557" s="11">
        <v>3.7679087</v>
      </c>
      <c r="AO557" s="11">
        <v>3.7840645999999998</v>
      </c>
      <c r="AP557" s="11">
        <v>3.7999695</v>
      </c>
      <c r="AQ557" s="11">
        <v>3.8156446000000002</v>
      </c>
      <c r="AR557" s="11">
        <v>3.8311115</v>
      </c>
      <c r="AS557" s="11">
        <v>3.8463918000000001</v>
      </c>
      <c r="AT557" s="11">
        <v>3.8615065999999998</v>
      </c>
      <c r="AU557" s="11">
        <v>3.8764775999999999</v>
      </c>
      <c r="AV557" s="11">
        <v>3.8913262999999998</v>
      </c>
      <c r="AW557" s="11">
        <v>3.9060739</v>
      </c>
      <c r="AX557" s="11">
        <v>3.9207420000000002</v>
      </c>
      <c r="AY557" s="11">
        <v>3.9353520999999998</v>
      </c>
      <c r="AZ557" s="11">
        <v>3.9499255999999998</v>
      </c>
      <c r="BA557" s="11">
        <v>3.9644808999999999</v>
      </c>
      <c r="BB557" s="11">
        <v>3.9790242</v>
      </c>
      <c r="BC557" s="11">
        <v>3.9935572000000001</v>
      </c>
      <c r="BD557" s="11">
        <v>4.0080822999999999</v>
      </c>
      <c r="BE557" s="11">
        <v>4.0226018999999997</v>
      </c>
      <c r="BF557" s="11">
        <v>4.0371180000000004</v>
      </c>
      <c r="BG557" s="11">
        <v>4.0516326999999999</v>
      </c>
      <c r="BH557" s="11">
        <v>4.0661487000000003</v>
      </c>
      <c r="BI557" s="11">
        <v>4.0806677000000002</v>
      </c>
      <c r="BJ557" s="11">
        <v>4.0951921000000002</v>
      </c>
      <c r="BK557" s="11">
        <v>4.1097244000000002</v>
      </c>
      <c r="BL557" s="11">
        <v>4.1242663000000004</v>
      </c>
      <c r="BM557" s="11">
        <v>4.2116955000000003</v>
      </c>
      <c r="BN557" s="11">
        <v>4.2991058999999998</v>
      </c>
    </row>
    <row r="558" spans="1:66" x14ac:dyDescent="0.25">
      <c r="A558" s="5">
        <f t="shared" si="8"/>
        <v>46062</v>
      </c>
      <c r="B558" t="s">
        <v>1381</v>
      </c>
      <c r="C558" s="3">
        <v>3.75</v>
      </c>
      <c r="D558" s="3">
        <v>3.7271000000000001</v>
      </c>
      <c r="E558" s="11">
        <v>3.6530586</v>
      </c>
      <c r="F558" s="11">
        <v>3.5721913999999999</v>
      </c>
      <c r="G558" s="11">
        <v>3.5049858</v>
      </c>
      <c r="H558" s="11">
        <v>3.4479894999999998</v>
      </c>
      <c r="I558" s="11">
        <v>3.3989194</v>
      </c>
      <c r="J558" s="11">
        <v>3.3575140000000001</v>
      </c>
      <c r="K558" s="11">
        <v>3.3244647000000001</v>
      </c>
      <c r="L558" s="11">
        <v>3.3018695</v>
      </c>
      <c r="M558" s="11">
        <v>3.2900062999999999</v>
      </c>
      <c r="N558" s="11">
        <v>3.2876783999999999</v>
      </c>
      <c r="O558" s="11">
        <v>3.2943761</v>
      </c>
      <c r="P558" s="11">
        <v>3.3080802</v>
      </c>
      <c r="Q558" s="11">
        <v>3.3257469999999998</v>
      </c>
      <c r="R558" s="11">
        <v>3.3461630000000002</v>
      </c>
      <c r="S558" s="11">
        <v>3.3686592000000002</v>
      </c>
      <c r="T558" s="11">
        <v>3.3925670000000001</v>
      </c>
      <c r="U558" s="11">
        <v>3.4172180999999999</v>
      </c>
      <c r="V558" s="11">
        <v>3.4419431999999999</v>
      </c>
      <c r="W558" s="11">
        <v>3.4661973000000001</v>
      </c>
      <c r="X558" s="11">
        <v>3.4898604999999998</v>
      </c>
      <c r="Y558" s="11">
        <v>3.5129041999999999</v>
      </c>
      <c r="Z558" s="11">
        <v>3.5353002999999998</v>
      </c>
      <c r="AA558" s="11">
        <v>3.5570208000000001</v>
      </c>
      <c r="AB558" s="11">
        <v>3.5780371</v>
      </c>
      <c r="AC558" s="11">
        <v>3.5983331999999999</v>
      </c>
      <c r="AD558" s="11">
        <v>3.6179418000000001</v>
      </c>
      <c r="AE558" s="11">
        <v>3.6369069999999999</v>
      </c>
      <c r="AF558" s="11">
        <v>3.6552734999999998</v>
      </c>
      <c r="AG558" s="11">
        <v>3.6730862000000002</v>
      </c>
      <c r="AH558" s="11">
        <v>3.6903891</v>
      </c>
      <c r="AI558" s="11">
        <v>3.7072270999999999</v>
      </c>
      <c r="AJ558" s="11">
        <v>3.7236448000000002</v>
      </c>
      <c r="AK558" s="11">
        <v>3.7396864000000001</v>
      </c>
      <c r="AL558" s="11">
        <v>3.7553966999999999</v>
      </c>
      <c r="AM558" s="11">
        <v>3.7708203</v>
      </c>
      <c r="AN558" s="11">
        <v>3.7860016000000001</v>
      </c>
      <c r="AO558" s="11">
        <v>3.8009818000000002</v>
      </c>
      <c r="AP558" s="11">
        <v>3.8157871999999999</v>
      </c>
      <c r="AQ558" s="11">
        <v>3.8304395000000002</v>
      </c>
      <c r="AR558" s="11">
        <v>3.8449608</v>
      </c>
      <c r="AS558" s="11">
        <v>3.8593733000000001</v>
      </c>
      <c r="AT558" s="11">
        <v>3.8736986999999998</v>
      </c>
      <c r="AU558" s="11">
        <v>3.8879590999999998</v>
      </c>
      <c r="AV558" s="11">
        <v>3.9021766000000002</v>
      </c>
      <c r="AW558" s="11">
        <v>3.9163730000000001</v>
      </c>
      <c r="AX558" s="11">
        <v>3.9305704000000001</v>
      </c>
      <c r="AY558" s="11">
        <v>3.9447909000000001</v>
      </c>
      <c r="AZ558" s="11">
        <v>3.9590562999999999</v>
      </c>
      <c r="BA558" s="11">
        <v>3.9733858</v>
      </c>
      <c r="BB558" s="11">
        <v>3.9877840999999998</v>
      </c>
      <c r="BC558" s="11">
        <v>4.0022501999999998</v>
      </c>
      <c r="BD558" s="11">
        <v>4.0167836000000001</v>
      </c>
      <c r="BE558" s="11">
        <v>4.0313838999999998</v>
      </c>
      <c r="BF558" s="11">
        <v>4.0460501000000004</v>
      </c>
      <c r="BG558" s="11">
        <v>4.0607819000000003</v>
      </c>
      <c r="BH558" s="11">
        <v>4.0755786000000001</v>
      </c>
      <c r="BI558" s="11">
        <v>4.0904394000000002</v>
      </c>
      <c r="BJ558" s="11">
        <v>4.1053639000000004</v>
      </c>
      <c r="BK558" s="11">
        <v>4.1203514999999999</v>
      </c>
      <c r="BL558" s="11">
        <v>4.1354012999999998</v>
      </c>
      <c r="BM558" s="11">
        <v>4.2267685000000004</v>
      </c>
      <c r="BN558" s="11">
        <v>4.3189539999999997</v>
      </c>
    </row>
    <row r="559" spans="1:66" x14ac:dyDescent="0.25">
      <c r="A559" s="5">
        <f t="shared" si="8"/>
        <v>46063</v>
      </c>
      <c r="B559" t="s">
        <v>1382</v>
      </c>
      <c r="C559" s="3">
        <v>3.75</v>
      </c>
      <c r="D559" s="3">
        <v>3.7269999999999999</v>
      </c>
      <c r="E559" s="11">
        <v>3.6482739999999998</v>
      </c>
      <c r="F559" s="11">
        <v>3.5693980999999999</v>
      </c>
      <c r="G559" s="11">
        <v>3.5042182999999998</v>
      </c>
      <c r="H559" s="11">
        <v>3.4489744</v>
      </c>
      <c r="I559" s="11">
        <v>3.4008761999999999</v>
      </c>
      <c r="J559" s="11">
        <v>3.3600680000000001</v>
      </c>
      <c r="K559" s="11">
        <v>3.3279372</v>
      </c>
      <c r="L559" s="11">
        <v>3.3067446</v>
      </c>
      <c r="M559" s="11">
        <v>3.2974627999999999</v>
      </c>
      <c r="N559" s="11">
        <v>3.2984065</v>
      </c>
      <c r="O559" s="11">
        <v>3.3089111</v>
      </c>
      <c r="P559" s="11">
        <v>3.3263296000000002</v>
      </c>
      <c r="Q559" s="11">
        <v>3.3469847000000001</v>
      </c>
      <c r="R559" s="11">
        <v>3.3696066999999998</v>
      </c>
      <c r="S559" s="11">
        <v>3.3936047</v>
      </c>
      <c r="T559" s="11">
        <v>3.4183889999999999</v>
      </c>
      <c r="U559" s="11">
        <v>3.4433695000000002</v>
      </c>
      <c r="V559" s="11">
        <v>3.4679555</v>
      </c>
      <c r="W559" s="11">
        <v>3.4916756000000002</v>
      </c>
      <c r="X559" s="11">
        <v>3.5144663</v>
      </c>
      <c r="Y559" s="11">
        <v>3.5363517</v>
      </c>
      <c r="Z559" s="11">
        <v>3.5573565999999999</v>
      </c>
      <c r="AA559" s="11">
        <v>3.5775055</v>
      </c>
      <c r="AB559" s="11">
        <v>3.5968225999999999</v>
      </c>
      <c r="AC559" s="11">
        <v>3.6153387000000001</v>
      </c>
      <c r="AD559" s="11">
        <v>3.6331083999999998</v>
      </c>
      <c r="AE559" s="11">
        <v>3.6501922000000002</v>
      </c>
      <c r="AF559" s="11">
        <v>3.6666509</v>
      </c>
      <c r="AG559" s="11">
        <v>3.6825454</v>
      </c>
      <c r="AH559" s="11">
        <v>3.6979359000000001</v>
      </c>
      <c r="AI559" s="11">
        <v>3.7128833999999999</v>
      </c>
      <c r="AJ559" s="11">
        <v>3.7274487000000001</v>
      </c>
      <c r="AK559" s="11">
        <v>3.7416922000000001</v>
      </c>
      <c r="AL559" s="11">
        <v>3.7556745999999999</v>
      </c>
      <c r="AM559" s="11">
        <v>3.7694569000000002</v>
      </c>
      <c r="AN559" s="11">
        <v>3.7830993999999998</v>
      </c>
      <c r="AO559" s="11">
        <v>3.7966574999999998</v>
      </c>
      <c r="AP559" s="11">
        <v>3.8101582999999999</v>
      </c>
      <c r="AQ559" s="11">
        <v>3.8236186000000001</v>
      </c>
      <c r="AR559" s="11">
        <v>3.8370555999999998</v>
      </c>
      <c r="AS559" s="11">
        <v>3.8504866999999998</v>
      </c>
      <c r="AT559" s="11">
        <v>3.8639285999999999</v>
      </c>
      <c r="AU559" s="11">
        <v>3.8773987999999999</v>
      </c>
      <c r="AV559" s="11">
        <v>3.8909144000000002</v>
      </c>
      <c r="AW559" s="11">
        <v>3.9044922999999998</v>
      </c>
      <c r="AX559" s="11">
        <v>3.9181498000000001</v>
      </c>
      <c r="AY559" s="11">
        <v>3.9319042999999998</v>
      </c>
      <c r="AZ559" s="11">
        <v>3.9457724999999999</v>
      </c>
      <c r="BA559" s="11">
        <v>3.9597685999999999</v>
      </c>
      <c r="BB559" s="11">
        <v>3.9738916999999998</v>
      </c>
      <c r="BC559" s="11">
        <v>3.9881359999999999</v>
      </c>
      <c r="BD559" s="11">
        <v>4.0024959000000004</v>
      </c>
      <c r="BE559" s="11">
        <v>4.016966</v>
      </c>
      <c r="BF559" s="11">
        <v>4.0315402000000002</v>
      </c>
      <c r="BG559" s="11">
        <v>4.0462131000000001</v>
      </c>
      <c r="BH559" s="11">
        <v>4.0609792999999996</v>
      </c>
      <c r="BI559" s="11">
        <v>4.0758327000000003</v>
      </c>
      <c r="BJ559" s="11">
        <v>4.0907679000000003</v>
      </c>
      <c r="BK559" s="11">
        <v>4.1057794999999997</v>
      </c>
      <c r="BL559" s="11">
        <v>4.1208612999999996</v>
      </c>
      <c r="BM559" s="11">
        <v>4.2124500999999999</v>
      </c>
      <c r="BN559" s="11">
        <v>4.3047442</v>
      </c>
    </row>
    <row r="560" spans="1:66" x14ac:dyDescent="0.25">
      <c r="A560" s="5">
        <f t="shared" si="8"/>
        <v>46064</v>
      </c>
      <c r="B560" t="s">
        <v>1383</v>
      </c>
      <c r="C560" s="3">
        <v>3.75</v>
      </c>
      <c r="D560" s="3">
        <v>3.7273999999999998</v>
      </c>
      <c r="E560" s="11">
        <v>3.6422793000000002</v>
      </c>
      <c r="F560" s="11">
        <v>3.5650672999999999</v>
      </c>
      <c r="G560" s="11">
        <v>3.5017771999999998</v>
      </c>
      <c r="H560" s="11">
        <v>3.4474597999999999</v>
      </c>
      <c r="I560" s="11">
        <v>3.3993484</v>
      </c>
      <c r="J560" s="11">
        <v>3.3582831999999998</v>
      </c>
      <c r="K560" s="11">
        <v>3.3254904000000001</v>
      </c>
      <c r="L560" s="11">
        <v>3.3033139</v>
      </c>
      <c r="M560" s="11">
        <v>3.2925620000000002</v>
      </c>
      <c r="N560" s="11">
        <v>3.2917985000000001</v>
      </c>
      <c r="O560" s="11">
        <v>3.3004972000000001</v>
      </c>
      <c r="P560" s="11">
        <v>3.3160333</v>
      </c>
      <c r="Q560" s="11">
        <v>3.3348960999999999</v>
      </c>
      <c r="R560" s="11">
        <v>3.3558607999999999</v>
      </c>
      <c r="S560" s="11">
        <v>3.3783318000000002</v>
      </c>
      <c r="T560" s="11">
        <v>3.4017141999999998</v>
      </c>
      <c r="U560" s="11">
        <v>3.4254133000000002</v>
      </c>
      <c r="V560" s="11">
        <v>3.4488335999999999</v>
      </c>
      <c r="W560" s="11">
        <v>3.4714995000000002</v>
      </c>
      <c r="X560" s="11">
        <v>3.4933472999999999</v>
      </c>
      <c r="Y560" s="11">
        <v>3.5144015</v>
      </c>
      <c r="Z560" s="11">
        <v>3.5346872</v>
      </c>
      <c r="AA560" s="11">
        <v>3.5542294000000001</v>
      </c>
      <c r="AB560" s="11">
        <v>3.5730525000000002</v>
      </c>
      <c r="AC560" s="11">
        <v>3.5911852999999998</v>
      </c>
      <c r="AD560" s="11">
        <v>3.6086711</v>
      </c>
      <c r="AE560" s="11">
        <v>3.6255563999999998</v>
      </c>
      <c r="AF560" s="11">
        <v>3.6418881000000001</v>
      </c>
      <c r="AG560" s="11">
        <v>3.6577131999999999</v>
      </c>
      <c r="AH560" s="11">
        <v>3.6730782</v>
      </c>
      <c r="AI560" s="11">
        <v>3.6880299999999999</v>
      </c>
      <c r="AJ560" s="11">
        <v>3.7026157</v>
      </c>
      <c r="AK560" s="11">
        <v>3.7168815999999998</v>
      </c>
      <c r="AL560" s="11">
        <v>3.7308748</v>
      </c>
      <c r="AM560" s="11">
        <v>3.7446421999999999</v>
      </c>
      <c r="AN560" s="11">
        <v>3.7582303000000001</v>
      </c>
      <c r="AO560" s="11">
        <v>3.7716824999999998</v>
      </c>
      <c r="AP560" s="11">
        <v>3.7850244000000002</v>
      </c>
      <c r="AQ560" s="11">
        <v>3.798276</v>
      </c>
      <c r="AR560" s="11">
        <v>3.8114575999999998</v>
      </c>
      <c r="AS560" s="11">
        <v>3.8245895000000001</v>
      </c>
      <c r="AT560" s="11">
        <v>3.8376915999999999</v>
      </c>
      <c r="AU560" s="11">
        <v>3.8507842999999999</v>
      </c>
      <c r="AV560" s="11">
        <v>3.8638878999999999</v>
      </c>
      <c r="AW560" s="11">
        <v>3.8770221999999999</v>
      </c>
      <c r="AX560" s="11">
        <v>3.8902078000000002</v>
      </c>
      <c r="AY560" s="11">
        <v>3.9034648000000001</v>
      </c>
      <c r="AZ560" s="11">
        <v>3.9168131000000002</v>
      </c>
      <c r="BA560" s="11">
        <v>3.9302695000000001</v>
      </c>
      <c r="BB560" s="11">
        <v>3.9438346000000002</v>
      </c>
      <c r="BC560" s="11">
        <v>3.9575041</v>
      </c>
      <c r="BD560" s="11">
        <v>3.9712741</v>
      </c>
      <c r="BE560" s="11">
        <v>3.9851409000000002</v>
      </c>
      <c r="BF560" s="11">
        <v>3.9991001000000002</v>
      </c>
      <c r="BG560" s="11">
        <v>4.0131478999999999</v>
      </c>
      <c r="BH560" s="11">
        <v>4.0272804000000004</v>
      </c>
      <c r="BI560" s="11">
        <v>4.0414934999999996</v>
      </c>
      <c r="BJ560" s="11">
        <v>4.0557831000000002</v>
      </c>
      <c r="BK560" s="11">
        <v>4.0701456</v>
      </c>
      <c r="BL560" s="11">
        <v>4.0845767000000004</v>
      </c>
      <c r="BM560" s="11">
        <v>4.1722682000000004</v>
      </c>
      <c r="BN560" s="11">
        <v>4.2607355</v>
      </c>
    </row>
    <row r="561" spans="1:66" x14ac:dyDescent="0.25">
      <c r="A561" s="5">
        <f t="shared" si="8"/>
        <v>46065</v>
      </c>
      <c r="B561" t="s">
        <v>1384</v>
      </c>
      <c r="C561" s="3">
        <v>3.75</v>
      </c>
      <c r="D561" s="3">
        <v>3.7271999999999998</v>
      </c>
      <c r="E561" s="11">
        <v>3.6329341999999998</v>
      </c>
      <c r="F561" s="11">
        <v>3.5569549999999999</v>
      </c>
      <c r="G561" s="11">
        <v>3.4954109999999998</v>
      </c>
      <c r="H561" s="11">
        <v>3.4418182000000002</v>
      </c>
      <c r="I561" s="11">
        <v>3.3927106</v>
      </c>
      <c r="J561" s="11">
        <v>3.3497371999999999</v>
      </c>
      <c r="K561" s="11">
        <v>3.3150105000000001</v>
      </c>
      <c r="L561" s="11">
        <v>3.2909258000000001</v>
      </c>
      <c r="M561" s="11">
        <v>3.2782938000000001</v>
      </c>
      <c r="N561" s="11">
        <v>3.2757010000000002</v>
      </c>
      <c r="O561" s="11">
        <v>3.2822233000000001</v>
      </c>
      <c r="P561" s="11">
        <v>3.2954395000000001</v>
      </c>
      <c r="Q561" s="11">
        <v>3.3118433999999999</v>
      </c>
      <c r="R561" s="11">
        <v>3.3302116000000002</v>
      </c>
      <c r="S561" s="11">
        <v>3.3499694999999998</v>
      </c>
      <c r="T561" s="11">
        <v>3.3705432000000002</v>
      </c>
      <c r="U561" s="11">
        <v>3.3913589000000002</v>
      </c>
      <c r="V561" s="11">
        <v>3.4118420999999999</v>
      </c>
      <c r="W561" s="11">
        <v>3.4315484000000001</v>
      </c>
      <c r="X561" s="11">
        <v>3.4504807</v>
      </c>
      <c r="Y561" s="11">
        <v>3.4687372000000001</v>
      </c>
      <c r="Z561" s="11">
        <v>3.4864171000000002</v>
      </c>
      <c r="AA561" s="11">
        <v>3.5036193999999998</v>
      </c>
      <c r="AB561" s="11">
        <v>3.5204426</v>
      </c>
      <c r="AC561" s="11">
        <v>3.5369749000000001</v>
      </c>
      <c r="AD561" s="11">
        <v>3.5532515</v>
      </c>
      <c r="AE561" s="11">
        <v>3.5692911</v>
      </c>
      <c r="AF561" s="11">
        <v>3.5851128000000001</v>
      </c>
      <c r="AG561" s="11">
        <v>3.6007359000000001</v>
      </c>
      <c r="AH561" s="11">
        <v>3.6161788000000001</v>
      </c>
      <c r="AI561" s="11">
        <v>3.6314608000000002</v>
      </c>
      <c r="AJ561" s="11">
        <v>3.6466010999999998</v>
      </c>
      <c r="AK561" s="11">
        <v>3.6616181999999999</v>
      </c>
      <c r="AL561" s="11">
        <v>3.6765313000000002</v>
      </c>
      <c r="AM561" s="11">
        <v>3.6913597</v>
      </c>
      <c r="AN561" s="11">
        <v>3.7061218999999999</v>
      </c>
      <c r="AO561" s="11">
        <v>3.7208350000000001</v>
      </c>
      <c r="AP561" s="11">
        <v>3.7355071999999998</v>
      </c>
      <c r="AQ561" s="11">
        <v>3.7501435000000001</v>
      </c>
      <c r="AR561" s="11">
        <v>3.7647498000000001</v>
      </c>
      <c r="AS561" s="11">
        <v>3.7793315000000001</v>
      </c>
      <c r="AT561" s="11">
        <v>3.7938938000000002</v>
      </c>
      <c r="AU561" s="11">
        <v>3.8084422999999998</v>
      </c>
      <c r="AV561" s="11">
        <v>3.8229828000000001</v>
      </c>
      <c r="AW561" s="11">
        <v>3.8375202000000002</v>
      </c>
      <c r="AX561" s="11">
        <v>3.8520603000000002</v>
      </c>
      <c r="AY561" s="11">
        <v>3.8666087999999998</v>
      </c>
      <c r="AZ561" s="11">
        <v>3.8811705999999999</v>
      </c>
      <c r="BA561" s="11">
        <v>3.8957506</v>
      </c>
      <c r="BB561" s="11">
        <v>3.9103488</v>
      </c>
      <c r="BC561" s="11">
        <v>3.9249638999999998</v>
      </c>
      <c r="BD561" s="11">
        <v>3.9395948000000001</v>
      </c>
      <c r="BE561" s="11">
        <v>3.9542407000000002</v>
      </c>
      <c r="BF561" s="11">
        <v>3.9688998999999998</v>
      </c>
      <c r="BG561" s="11">
        <v>3.9835715999999999</v>
      </c>
      <c r="BH561" s="11">
        <v>3.9982548000000002</v>
      </c>
      <c r="BI561" s="11">
        <v>4.0129479999999997</v>
      </c>
      <c r="BJ561" s="11">
        <v>4.0276500999999998</v>
      </c>
      <c r="BK561" s="11">
        <v>4.0423603000000004</v>
      </c>
      <c r="BL561" s="11">
        <v>4.0570770999999999</v>
      </c>
      <c r="BM561" s="11">
        <v>4.1453731999999999</v>
      </c>
      <c r="BN561" s="11">
        <v>4.2331237000000002</v>
      </c>
    </row>
    <row r="562" spans="1:66" x14ac:dyDescent="0.25">
      <c r="A562" s="5">
        <f t="shared" si="8"/>
        <v>46066</v>
      </c>
      <c r="B562" t="s">
        <v>1385</v>
      </c>
      <c r="C562" s="3">
        <v>3.75</v>
      </c>
      <c r="D562" s="3">
        <v>3.7267000000000001</v>
      </c>
      <c r="E562" s="11">
        <v>3.6294764000000002</v>
      </c>
      <c r="F562" s="11">
        <v>3.5514385000000002</v>
      </c>
      <c r="G562" s="11">
        <v>3.4876906999999999</v>
      </c>
      <c r="H562" s="11">
        <v>3.4327055999999998</v>
      </c>
      <c r="I562" s="11">
        <v>3.3834892999999999</v>
      </c>
      <c r="J562" s="11">
        <v>3.3412253999999999</v>
      </c>
      <c r="K562" s="11">
        <v>3.3071812</v>
      </c>
      <c r="L562" s="11">
        <v>3.2832119999999998</v>
      </c>
      <c r="M562" s="11">
        <v>3.2697132999999998</v>
      </c>
      <c r="N562" s="11">
        <v>3.2653473000000002</v>
      </c>
      <c r="O562" s="11">
        <v>3.2693191000000001</v>
      </c>
      <c r="P562" s="11">
        <v>3.2791822000000002</v>
      </c>
      <c r="Q562" s="11">
        <v>3.2915562999999999</v>
      </c>
      <c r="R562" s="11">
        <v>3.3053876999999998</v>
      </c>
      <c r="S562" s="11">
        <v>3.3204050999999999</v>
      </c>
      <c r="T562" s="11">
        <v>3.3363377999999999</v>
      </c>
      <c r="U562" s="11">
        <v>3.3529149999999999</v>
      </c>
      <c r="V562" s="11">
        <v>3.3698655</v>
      </c>
      <c r="W562" s="11">
        <v>3.3869631</v>
      </c>
      <c r="X562" s="11">
        <v>3.4041343999999998</v>
      </c>
      <c r="Y562" s="11">
        <v>3.4213387000000002</v>
      </c>
      <c r="Z562" s="11">
        <v>3.4385357000000001</v>
      </c>
      <c r="AA562" s="11">
        <v>3.4556852999999998</v>
      </c>
      <c r="AB562" s="11">
        <v>3.4727464000000001</v>
      </c>
      <c r="AC562" s="11">
        <v>3.4896850000000001</v>
      </c>
      <c r="AD562" s="11">
        <v>3.5064928000000002</v>
      </c>
      <c r="AE562" s="11">
        <v>3.5231682000000002</v>
      </c>
      <c r="AF562" s="11">
        <v>3.5397102999999999</v>
      </c>
      <c r="AG562" s="11">
        <v>3.5561180999999999</v>
      </c>
      <c r="AH562" s="11">
        <v>3.57239</v>
      </c>
      <c r="AI562" s="11">
        <v>3.5885251999999999</v>
      </c>
      <c r="AJ562" s="11">
        <v>3.6045226000000001</v>
      </c>
      <c r="AK562" s="11">
        <v>3.6203808</v>
      </c>
      <c r="AL562" s="11">
        <v>3.6360986</v>
      </c>
      <c r="AM562" s="11">
        <v>3.6516752000000001</v>
      </c>
      <c r="AN562" s="11">
        <v>3.667109</v>
      </c>
      <c r="AO562" s="11">
        <v>3.6824017000000002</v>
      </c>
      <c r="AP562" s="11">
        <v>3.6975663999999999</v>
      </c>
      <c r="AQ562" s="11">
        <v>3.7126188999999998</v>
      </c>
      <c r="AR562" s="11">
        <v>3.7275754000000001</v>
      </c>
      <c r="AS562" s="11">
        <v>3.7424525000000002</v>
      </c>
      <c r="AT562" s="11">
        <v>3.7572657</v>
      </c>
      <c r="AU562" s="11">
        <v>3.7720313999999999</v>
      </c>
      <c r="AV562" s="11">
        <v>3.7867660000000001</v>
      </c>
      <c r="AW562" s="11">
        <v>3.8014853</v>
      </c>
      <c r="AX562" s="11">
        <v>3.8162053999999999</v>
      </c>
      <c r="AY562" s="11">
        <v>3.8309429000000002</v>
      </c>
      <c r="AZ562" s="11">
        <v>3.8457134000000002</v>
      </c>
      <c r="BA562" s="11">
        <v>3.8605304999999999</v>
      </c>
      <c r="BB562" s="11">
        <v>3.8753953000000001</v>
      </c>
      <c r="BC562" s="11">
        <v>3.8903050000000001</v>
      </c>
      <c r="BD562" s="11">
        <v>3.9052573000000002</v>
      </c>
      <c r="BE562" s="11">
        <v>3.9202499999999998</v>
      </c>
      <c r="BF562" s="11">
        <v>3.9352800999999999</v>
      </c>
      <c r="BG562" s="11">
        <v>3.9503455000000001</v>
      </c>
      <c r="BH562" s="11">
        <v>3.9654438999999999</v>
      </c>
      <c r="BI562" s="11">
        <v>3.9805723999999998</v>
      </c>
      <c r="BJ562" s="11">
        <v>3.9957288000000002</v>
      </c>
      <c r="BK562" s="11">
        <v>4.0109108000000004</v>
      </c>
      <c r="BL562" s="11">
        <v>4.0261155000000004</v>
      </c>
      <c r="BM562" s="11">
        <v>4.1175598999999998</v>
      </c>
      <c r="BN562" s="11">
        <v>4.2084301999999996</v>
      </c>
    </row>
    <row r="563" spans="1:66" x14ac:dyDescent="0.25">
      <c r="A563" s="5">
        <f t="shared" si="8"/>
        <v>46069</v>
      </c>
      <c r="B563" t="s">
        <v>1386</v>
      </c>
      <c r="C563" s="3">
        <v>3.75</v>
      </c>
      <c r="D563" s="3">
        <v>3.7275999999999998</v>
      </c>
      <c r="E563" s="11">
        <v>3.615875</v>
      </c>
      <c r="F563" s="11">
        <v>3.5415008000000001</v>
      </c>
      <c r="G563" s="11">
        <v>3.4821311000000001</v>
      </c>
      <c r="H563" s="11">
        <v>3.4305633000000002</v>
      </c>
      <c r="I563" s="11">
        <v>3.3835582999999998</v>
      </c>
      <c r="J563" s="11">
        <v>3.3421599</v>
      </c>
      <c r="K563" s="11">
        <v>3.3075388000000001</v>
      </c>
      <c r="L563" s="11">
        <v>3.2817688</v>
      </c>
      <c r="M563" s="11">
        <v>3.2654124000000002</v>
      </c>
      <c r="N563" s="11">
        <v>3.2576242999999998</v>
      </c>
      <c r="O563" s="11">
        <v>3.2581590999999999</v>
      </c>
      <c r="P563" s="11">
        <v>3.2653908</v>
      </c>
      <c r="Q563" s="11">
        <v>3.276659</v>
      </c>
      <c r="R563" s="11">
        <v>3.2908743</v>
      </c>
      <c r="S563" s="11">
        <v>3.3074249999999998</v>
      </c>
      <c r="T563" s="11">
        <v>3.3256999</v>
      </c>
      <c r="U563" s="11">
        <v>3.3450877999999999</v>
      </c>
      <c r="V563" s="11">
        <v>3.3649770999999999</v>
      </c>
      <c r="W563" s="11">
        <v>3.3848598999999999</v>
      </c>
      <c r="X563" s="11">
        <v>3.4045846000000002</v>
      </c>
      <c r="Y563" s="11">
        <v>3.4240754999999998</v>
      </c>
      <c r="Z563" s="11">
        <v>3.4432581</v>
      </c>
      <c r="AA563" s="11">
        <v>3.4620573000000001</v>
      </c>
      <c r="AB563" s="11">
        <v>3.4803978999999998</v>
      </c>
      <c r="AC563" s="11">
        <v>3.4982224999999998</v>
      </c>
      <c r="AD563" s="11">
        <v>3.5155449000000001</v>
      </c>
      <c r="AE563" s="11">
        <v>3.5323956000000001</v>
      </c>
      <c r="AF563" s="11">
        <v>3.5488059000000001</v>
      </c>
      <c r="AG563" s="11">
        <v>3.5648070999999999</v>
      </c>
      <c r="AH563" s="11">
        <v>3.5804298000000001</v>
      </c>
      <c r="AI563" s="11">
        <v>3.5957053000000001</v>
      </c>
      <c r="AJ563" s="11">
        <v>3.6106649000000002</v>
      </c>
      <c r="AK563" s="11">
        <v>3.6253392</v>
      </c>
      <c r="AL563" s="11">
        <v>3.6397594999999998</v>
      </c>
      <c r="AM563" s="11">
        <v>3.6539571</v>
      </c>
      <c r="AN563" s="11">
        <v>3.6679624999999998</v>
      </c>
      <c r="AO563" s="11">
        <v>3.6818056000000001</v>
      </c>
      <c r="AP563" s="11">
        <v>3.6955094000000002</v>
      </c>
      <c r="AQ563" s="11">
        <v>3.7090945</v>
      </c>
      <c r="AR563" s="11">
        <v>3.7225820999999999</v>
      </c>
      <c r="AS563" s="11">
        <v>3.7359933000000001</v>
      </c>
      <c r="AT563" s="11">
        <v>3.7493489000000002</v>
      </c>
      <c r="AU563" s="11">
        <v>3.76267</v>
      </c>
      <c r="AV563" s="11">
        <v>3.7759778000000002</v>
      </c>
      <c r="AW563" s="11">
        <v>3.7892929</v>
      </c>
      <c r="AX563" s="11">
        <v>3.8026365000000002</v>
      </c>
      <c r="AY563" s="11">
        <v>3.8160297000000001</v>
      </c>
      <c r="AZ563" s="11">
        <v>3.8294934</v>
      </c>
      <c r="BA563" s="11">
        <v>3.8430458000000001</v>
      </c>
      <c r="BB563" s="11">
        <v>3.8566910000000001</v>
      </c>
      <c r="BC563" s="11">
        <v>3.8704277</v>
      </c>
      <c r="BD563" s="11">
        <v>3.884255</v>
      </c>
      <c r="BE563" s="11">
        <v>3.8981720000000002</v>
      </c>
      <c r="BF563" s="11">
        <v>3.9121774</v>
      </c>
      <c r="BG563" s="11">
        <v>3.9262701999999998</v>
      </c>
      <c r="BH563" s="11">
        <v>3.9404496999999998</v>
      </c>
      <c r="BI563" s="11">
        <v>3.9547143999999999</v>
      </c>
      <c r="BJ563" s="11">
        <v>3.9690634999999999</v>
      </c>
      <c r="BK563" s="11">
        <v>3.9834961999999998</v>
      </c>
      <c r="BL563" s="11">
        <v>3.998011</v>
      </c>
      <c r="BM563" s="11">
        <v>4.0865647999999997</v>
      </c>
      <c r="BN563" s="11">
        <v>4.1765563999999999</v>
      </c>
    </row>
    <row r="564" spans="1:66" x14ac:dyDescent="0.25">
      <c r="A564" s="5">
        <f t="shared" si="8"/>
        <v>46070</v>
      </c>
      <c r="B564" t="s">
        <v>1387</v>
      </c>
      <c r="C564" s="3">
        <v>3.75</v>
      </c>
      <c r="D564" s="3">
        <v>3.7275999999999998</v>
      </c>
      <c r="E564" s="11">
        <v>3.6023434000000001</v>
      </c>
      <c r="F564" s="11">
        <v>3.5309541000000002</v>
      </c>
      <c r="G564" s="11">
        <v>3.4755493</v>
      </c>
      <c r="H564" s="11">
        <v>3.4263170000000001</v>
      </c>
      <c r="I564" s="11">
        <v>3.3792396999999998</v>
      </c>
      <c r="J564" s="11">
        <v>3.3368674</v>
      </c>
      <c r="K564" s="11">
        <v>3.3015471999999999</v>
      </c>
      <c r="L564" s="11">
        <v>3.2758001999999999</v>
      </c>
      <c r="M564" s="11">
        <v>3.2608277999999999</v>
      </c>
      <c r="N564" s="11">
        <v>3.2552382999999998</v>
      </c>
      <c r="O564" s="11">
        <v>3.2585801999999999</v>
      </c>
      <c r="P564" s="11">
        <v>3.2685941000000001</v>
      </c>
      <c r="Q564" s="11">
        <v>3.2820193</v>
      </c>
      <c r="R564" s="11">
        <v>3.2977050000000001</v>
      </c>
      <c r="S564" s="11">
        <v>3.3151017</v>
      </c>
      <c r="T564" s="11">
        <v>3.3336605000000001</v>
      </c>
      <c r="U564" s="11">
        <v>3.3528324</v>
      </c>
      <c r="V564" s="11">
        <v>3.3720677000000001</v>
      </c>
      <c r="W564" s="11">
        <v>3.3909223000000002</v>
      </c>
      <c r="X564" s="11">
        <v>3.4093138000000001</v>
      </c>
      <c r="Y564" s="11">
        <v>3.4272371000000001</v>
      </c>
      <c r="Z564" s="11">
        <v>3.4446876999999998</v>
      </c>
      <c r="AA564" s="11">
        <v>3.4616609999999999</v>
      </c>
      <c r="AB564" s="11">
        <v>3.4781521</v>
      </c>
      <c r="AC564" s="11">
        <v>3.4941632</v>
      </c>
      <c r="AD564" s="11">
        <v>3.5097233999999999</v>
      </c>
      <c r="AE564" s="11">
        <v>3.5248680000000001</v>
      </c>
      <c r="AF564" s="11">
        <v>3.5396329</v>
      </c>
      <c r="AG564" s="11">
        <v>3.5540539</v>
      </c>
      <c r="AH564" s="11">
        <v>3.5681664</v>
      </c>
      <c r="AI564" s="11">
        <v>3.5820061999999999</v>
      </c>
      <c r="AJ564" s="11">
        <v>3.5956090999999999</v>
      </c>
      <c r="AK564" s="11">
        <v>3.6090106</v>
      </c>
      <c r="AL564" s="11">
        <v>3.6222463</v>
      </c>
      <c r="AM564" s="11">
        <v>3.6353523000000001</v>
      </c>
      <c r="AN564" s="11">
        <v>3.6483637999999998</v>
      </c>
      <c r="AO564" s="11">
        <v>3.6613139000000001</v>
      </c>
      <c r="AP564" s="11">
        <v>3.6742213000000001</v>
      </c>
      <c r="AQ564" s="11">
        <v>3.6870989000000001</v>
      </c>
      <c r="AR564" s="11">
        <v>3.6999605</v>
      </c>
      <c r="AS564" s="11">
        <v>3.7128196</v>
      </c>
      <c r="AT564" s="11">
        <v>3.7256895000000001</v>
      </c>
      <c r="AU564" s="11">
        <v>3.7385837</v>
      </c>
      <c r="AV564" s="11">
        <v>3.7515158</v>
      </c>
      <c r="AW564" s="11">
        <v>3.7644989999999998</v>
      </c>
      <c r="AX564" s="11">
        <v>3.7775468000000001</v>
      </c>
      <c r="AY564" s="11">
        <v>3.790673</v>
      </c>
      <c r="AZ564" s="11">
        <v>3.8038907000000002</v>
      </c>
      <c r="BA564" s="11">
        <v>3.8172112</v>
      </c>
      <c r="BB564" s="11">
        <v>3.8306352000000001</v>
      </c>
      <c r="BC564" s="11">
        <v>3.8441595</v>
      </c>
      <c r="BD564" s="11">
        <v>3.8577813999999999</v>
      </c>
      <c r="BE564" s="11">
        <v>3.8714981000000002</v>
      </c>
      <c r="BF564" s="11">
        <v>3.8853065999999998</v>
      </c>
      <c r="BG564" s="11">
        <v>3.8992041</v>
      </c>
      <c r="BH564" s="11">
        <v>3.9131879999999999</v>
      </c>
      <c r="BI564" s="11">
        <v>3.9272551</v>
      </c>
      <c r="BJ564" s="11">
        <v>3.9414026</v>
      </c>
      <c r="BK564" s="11">
        <v>3.9556279000000001</v>
      </c>
      <c r="BL564" s="11">
        <v>3.9699277999999998</v>
      </c>
      <c r="BM564" s="11">
        <v>4.0570276999999999</v>
      </c>
      <c r="BN564" s="11">
        <v>4.1454316999999996</v>
      </c>
    </row>
    <row r="565" spans="1:66" x14ac:dyDescent="0.25">
      <c r="A565" s="5">
        <f t="shared" si="8"/>
        <v>46071</v>
      </c>
      <c r="B565" t="s">
        <v>1388</v>
      </c>
      <c r="C565" s="3">
        <v>3.75</v>
      </c>
      <c r="D565" s="3">
        <v>3.7277</v>
      </c>
      <c r="E565" s="11">
        <v>3.5922942999999998</v>
      </c>
      <c r="F565" s="11">
        <v>3.5212853000000002</v>
      </c>
      <c r="G565" s="11">
        <v>3.4666934</v>
      </c>
      <c r="H565" s="11">
        <v>3.4168927999999998</v>
      </c>
      <c r="I565" s="11">
        <v>3.3685049</v>
      </c>
      <c r="J565" s="11">
        <v>3.3255623999999999</v>
      </c>
      <c r="K565" s="11">
        <v>3.290483</v>
      </c>
      <c r="L565" s="11">
        <v>3.2656933000000001</v>
      </c>
      <c r="M565" s="11">
        <v>3.2517222000000001</v>
      </c>
      <c r="N565" s="11">
        <v>3.2469937</v>
      </c>
      <c r="O565" s="11">
        <v>3.2508585999999999</v>
      </c>
      <c r="P565" s="11">
        <v>3.2608833000000002</v>
      </c>
      <c r="Q565" s="11">
        <v>3.2739644000000001</v>
      </c>
      <c r="R565" s="11">
        <v>3.2890592999999999</v>
      </c>
      <c r="S565" s="11">
        <v>3.305685</v>
      </c>
      <c r="T565" s="11">
        <v>3.3233592999999999</v>
      </c>
      <c r="U565" s="11">
        <v>3.3415998999999998</v>
      </c>
      <c r="V565" s="11">
        <v>3.3599239000000001</v>
      </c>
      <c r="W565" s="11">
        <v>3.3779431999999998</v>
      </c>
      <c r="X565" s="11">
        <v>3.3955943999999998</v>
      </c>
      <c r="Y565" s="11">
        <v>3.4128835</v>
      </c>
      <c r="Z565" s="11">
        <v>3.4298172999999998</v>
      </c>
      <c r="AA565" s="11">
        <v>3.4464022999999999</v>
      </c>
      <c r="AB565" s="11">
        <v>3.4626445000000001</v>
      </c>
      <c r="AC565" s="11">
        <v>3.4785528999999999</v>
      </c>
      <c r="AD565" s="11">
        <v>3.4941453</v>
      </c>
      <c r="AE565" s="11">
        <v>3.5094411999999999</v>
      </c>
      <c r="AF565" s="11">
        <v>3.5244608999999998</v>
      </c>
      <c r="AG565" s="11">
        <v>3.5392242999999999</v>
      </c>
      <c r="AH565" s="11">
        <v>3.5537512000000002</v>
      </c>
      <c r="AI565" s="11">
        <v>3.5680615000000002</v>
      </c>
      <c r="AJ565" s="11">
        <v>3.5821754000000001</v>
      </c>
      <c r="AK565" s="11">
        <v>3.5961124999999998</v>
      </c>
      <c r="AL565" s="11">
        <v>3.6098929000000002</v>
      </c>
      <c r="AM565" s="11">
        <v>3.6235366</v>
      </c>
      <c r="AN565" s="11">
        <v>3.6370634000000002</v>
      </c>
      <c r="AO565" s="11">
        <v>3.6504926000000002</v>
      </c>
      <c r="AP565" s="11">
        <v>3.6638410000000001</v>
      </c>
      <c r="AQ565" s="11">
        <v>3.6771242000000002</v>
      </c>
      <c r="AR565" s="11">
        <v>3.6903578000000001</v>
      </c>
      <c r="AS565" s="11">
        <v>3.7035578999999998</v>
      </c>
      <c r="AT565" s="11">
        <v>3.7167398</v>
      </c>
      <c r="AU565" s="11">
        <v>3.7299194999999998</v>
      </c>
      <c r="AV565" s="11">
        <v>3.7431128</v>
      </c>
      <c r="AW565" s="11">
        <v>3.7563350999999998</v>
      </c>
      <c r="AX565" s="11">
        <v>3.7696024000000001</v>
      </c>
      <c r="AY565" s="11">
        <v>3.7829304000000001</v>
      </c>
      <c r="AZ565" s="11">
        <v>3.7963347999999999</v>
      </c>
      <c r="BA565" s="11">
        <v>3.8098283999999998</v>
      </c>
      <c r="BB565" s="11">
        <v>3.8234124999999999</v>
      </c>
      <c r="BC565" s="11">
        <v>3.8370842000000001</v>
      </c>
      <c r="BD565" s="11">
        <v>3.8508410999999998</v>
      </c>
      <c r="BE565" s="11">
        <v>3.864681</v>
      </c>
      <c r="BF565" s="11">
        <v>3.8786010000000002</v>
      </c>
      <c r="BG565" s="11">
        <v>3.8925987000000002</v>
      </c>
      <c r="BH565" s="11">
        <v>3.9066719999999999</v>
      </c>
      <c r="BI565" s="11">
        <v>3.9208178999999999</v>
      </c>
      <c r="BJ565" s="11">
        <v>3.9350342</v>
      </c>
      <c r="BK565" s="11">
        <v>3.9493185</v>
      </c>
      <c r="BL565" s="11">
        <v>3.9636680000000002</v>
      </c>
      <c r="BM565" s="11">
        <v>4.0508493999999997</v>
      </c>
      <c r="BN565" s="11">
        <v>4.1388522999999999</v>
      </c>
    </row>
    <row r="566" spans="1:66" x14ac:dyDescent="0.25">
      <c r="A566" s="5">
        <f t="shared" si="8"/>
        <v>46072</v>
      </c>
      <c r="B566" t="s">
        <v>1389</v>
      </c>
      <c r="C566" s="3">
        <v>3.75</v>
      </c>
      <c r="D566" s="3">
        <v>3.7275999999999998</v>
      </c>
      <c r="E566" s="11">
        <v>3.5852458</v>
      </c>
      <c r="F566" s="11">
        <v>3.5167894</v>
      </c>
      <c r="G566" s="11">
        <v>3.4637620999999998</v>
      </c>
      <c r="H566" s="11">
        <v>3.4139450999999998</v>
      </c>
      <c r="I566" s="11">
        <v>3.3640675999999998</v>
      </c>
      <c r="J566" s="11">
        <v>3.3189484999999999</v>
      </c>
      <c r="K566" s="11">
        <v>3.2817962000000001</v>
      </c>
      <c r="L566" s="11">
        <v>3.2552059999999998</v>
      </c>
      <c r="M566" s="11">
        <v>3.2398763000000002</v>
      </c>
      <c r="N566" s="11">
        <v>3.2342571000000002</v>
      </c>
      <c r="O566" s="11">
        <v>3.2373318000000002</v>
      </c>
      <c r="P566" s="11">
        <v>3.2467630000000001</v>
      </c>
      <c r="Q566" s="11">
        <v>3.2592653999999999</v>
      </c>
      <c r="R566" s="11">
        <v>3.2737109000000002</v>
      </c>
      <c r="S566" s="11">
        <v>3.2895807000000001</v>
      </c>
      <c r="T566" s="11">
        <v>3.3063566</v>
      </c>
      <c r="U566" s="11">
        <v>3.3235207</v>
      </c>
      <c r="V566" s="11">
        <v>3.3405540999999999</v>
      </c>
      <c r="W566" s="11">
        <v>3.3570578000000002</v>
      </c>
      <c r="X566" s="11">
        <v>3.3730443000000001</v>
      </c>
      <c r="Y566" s="11">
        <v>3.3886137999999999</v>
      </c>
      <c r="Z566" s="11">
        <v>3.4038672000000001</v>
      </c>
      <c r="AA566" s="11">
        <v>3.4189053999999999</v>
      </c>
      <c r="AB566" s="11">
        <v>3.4338286999999998</v>
      </c>
      <c r="AC566" s="11">
        <v>3.4487249000000002</v>
      </c>
      <c r="AD566" s="11">
        <v>3.4636163999999998</v>
      </c>
      <c r="AE566" s="11">
        <v>3.4785056000000001</v>
      </c>
      <c r="AF566" s="11">
        <v>3.4933953999999998</v>
      </c>
      <c r="AG566" s="11">
        <v>3.5082884999999999</v>
      </c>
      <c r="AH566" s="11">
        <v>3.5231875000000001</v>
      </c>
      <c r="AI566" s="11">
        <v>3.5380950000000002</v>
      </c>
      <c r="AJ566" s="11">
        <v>3.5530138999999998</v>
      </c>
      <c r="AK566" s="11">
        <v>3.5679466999999998</v>
      </c>
      <c r="AL566" s="11">
        <v>3.5828959999999999</v>
      </c>
      <c r="AM566" s="11">
        <v>3.5978648</v>
      </c>
      <c r="AN566" s="11">
        <v>3.6128555000000002</v>
      </c>
      <c r="AO566" s="11">
        <v>3.6278698999999999</v>
      </c>
      <c r="AP566" s="11">
        <v>3.6429062999999999</v>
      </c>
      <c r="AQ566" s="11">
        <v>3.6579614</v>
      </c>
      <c r="AR566" s="11">
        <v>3.6730323</v>
      </c>
      <c r="AS566" s="11">
        <v>3.6881162999999999</v>
      </c>
      <c r="AT566" s="11">
        <v>3.7032099000000001</v>
      </c>
      <c r="AU566" s="11">
        <v>3.7183103000000002</v>
      </c>
      <c r="AV566" s="11">
        <v>3.7334147999999998</v>
      </c>
      <c r="AW566" s="11">
        <v>3.7485198</v>
      </c>
      <c r="AX566" s="11">
        <v>3.7636227999999998</v>
      </c>
      <c r="AY566" s="11">
        <v>3.7787207</v>
      </c>
      <c r="AZ566" s="11">
        <v>3.7938103000000001</v>
      </c>
      <c r="BA566" s="11">
        <v>3.8088890000000002</v>
      </c>
      <c r="BB566" s="11">
        <v>3.8239557999999998</v>
      </c>
      <c r="BC566" s="11">
        <v>3.8390095999999998</v>
      </c>
      <c r="BD566" s="11">
        <v>3.8540497</v>
      </c>
      <c r="BE566" s="11">
        <v>3.8690755999999999</v>
      </c>
      <c r="BF566" s="11">
        <v>3.8840859000000001</v>
      </c>
      <c r="BG566" s="11">
        <v>3.8990800999999999</v>
      </c>
      <c r="BH566" s="11">
        <v>3.9140576</v>
      </c>
      <c r="BI566" s="11">
        <v>3.9290172000000001</v>
      </c>
      <c r="BJ566" s="11">
        <v>3.9439582999999998</v>
      </c>
      <c r="BK566" s="11">
        <v>3.9588801999999998</v>
      </c>
      <c r="BL566" s="11">
        <v>3.9737817</v>
      </c>
      <c r="BM566" s="11">
        <v>4.0626837</v>
      </c>
      <c r="BN566" s="11">
        <v>4.1504190999999997</v>
      </c>
    </row>
    <row r="567" spans="1:66" x14ac:dyDescent="0.25">
      <c r="A567" s="5">
        <f t="shared" si="8"/>
        <v>46073</v>
      </c>
      <c r="B567" t="s">
        <v>1390</v>
      </c>
      <c r="C567" s="3">
        <v>3.75</v>
      </c>
      <c r="D567" s="3">
        <v>3.7282000000000002</v>
      </c>
      <c r="E567" s="11">
        <v>3.5804662999999999</v>
      </c>
      <c r="F567" s="11">
        <v>3.5198575000000001</v>
      </c>
      <c r="G567" s="11">
        <v>3.4697431000000001</v>
      </c>
      <c r="H567" s="11">
        <v>3.4209608999999999</v>
      </c>
      <c r="I567" s="11">
        <v>3.3721665999999999</v>
      </c>
      <c r="J567" s="11">
        <v>3.3286536999999998</v>
      </c>
      <c r="K567" s="11">
        <v>3.2936684000000001</v>
      </c>
      <c r="L567" s="11">
        <v>3.2696605999999999</v>
      </c>
      <c r="M567" s="11">
        <v>3.2567138</v>
      </c>
      <c r="N567" s="11">
        <v>3.2529788000000002</v>
      </c>
      <c r="O567" s="11">
        <v>3.2572399999999999</v>
      </c>
      <c r="P567" s="11">
        <v>3.2668639000000002</v>
      </c>
      <c r="Q567" s="11">
        <v>3.2784629000000001</v>
      </c>
      <c r="R567" s="11">
        <v>3.2910586999999998</v>
      </c>
      <c r="S567" s="11">
        <v>3.3044717000000001</v>
      </c>
      <c r="T567" s="11">
        <v>3.3185231000000002</v>
      </c>
      <c r="U567" s="11">
        <v>3.3330340999999999</v>
      </c>
      <c r="V567" s="11">
        <v>3.3478254000000001</v>
      </c>
      <c r="W567" s="11">
        <v>3.3627501999999998</v>
      </c>
      <c r="X567" s="11">
        <v>3.3777721000000001</v>
      </c>
      <c r="Y567" s="11">
        <v>3.3928780999999999</v>
      </c>
      <c r="Z567" s="11">
        <v>3.4080555000000001</v>
      </c>
      <c r="AA567" s="11">
        <v>3.4232917</v>
      </c>
      <c r="AB567" s="11">
        <v>3.4385737999999999</v>
      </c>
      <c r="AC567" s="11">
        <v>3.4538891999999999</v>
      </c>
      <c r="AD567" s="11">
        <v>3.4692256000000001</v>
      </c>
      <c r="AE567" s="11">
        <v>3.4845701999999998</v>
      </c>
      <c r="AF567" s="11">
        <v>3.4999109000000002</v>
      </c>
      <c r="AG567" s="11">
        <v>3.5152353999999999</v>
      </c>
      <c r="AH567" s="11">
        <v>3.5305309</v>
      </c>
      <c r="AI567" s="11">
        <v>3.5457852000000001</v>
      </c>
      <c r="AJ567" s="11">
        <v>3.5609861999999999</v>
      </c>
      <c r="AK567" s="11">
        <v>3.5761210000000001</v>
      </c>
      <c r="AL567" s="11">
        <v>3.5911773999999999</v>
      </c>
      <c r="AM567" s="11">
        <v>3.6061432999999998</v>
      </c>
      <c r="AN567" s="11">
        <v>3.6210057999999998</v>
      </c>
      <c r="AO567" s="11">
        <v>3.6357561999999999</v>
      </c>
      <c r="AP567" s="11">
        <v>3.6504007999999999</v>
      </c>
      <c r="AQ567" s="11">
        <v>3.6649493999999998</v>
      </c>
      <c r="AR567" s="11">
        <v>3.6794126</v>
      </c>
      <c r="AS567" s="11">
        <v>3.6938008</v>
      </c>
      <c r="AT567" s="11">
        <v>3.7081238999999999</v>
      </c>
      <c r="AU567" s="11">
        <v>3.7223925000000002</v>
      </c>
      <c r="AV567" s="11">
        <v>3.7366169</v>
      </c>
      <c r="AW567" s="11">
        <v>3.7508070999999998</v>
      </c>
      <c r="AX567" s="11">
        <v>3.7649735999999998</v>
      </c>
      <c r="AY567" s="11">
        <v>3.7791269000000001</v>
      </c>
      <c r="AZ567" s="11">
        <v>3.7932768000000001</v>
      </c>
      <c r="BA567" s="11">
        <v>3.8074322999999999</v>
      </c>
      <c r="BB567" s="11">
        <v>3.8215952</v>
      </c>
      <c r="BC567" s="11">
        <v>3.8357652</v>
      </c>
      <c r="BD567" s="11">
        <v>3.8499422000000001</v>
      </c>
      <c r="BE567" s="11">
        <v>3.8641261999999998</v>
      </c>
      <c r="BF567" s="11">
        <v>3.8783167999999999</v>
      </c>
      <c r="BG567" s="11">
        <v>3.8925139999999998</v>
      </c>
      <c r="BH567" s="11">
        <v>3.9067177000000002</v>
      </c>
      <c r="BI567" s="11">
        <v>3.9209276000000002</v>
      </c>
      <c r="BJ567" s="11">
        <v>3.9351436</v>
      </c>
      <c r="BK567" s="11">
        <v>3.9493657999999998</v>
      </c>
      <c r="BL567" s="11">
        <v>3.9635935999999998</v>
      </c>
      <c r="BM567" s="11">
        <v>4.0490129000000001</v>
      </c>
      <c r="BN567" s="11">
        <v>4.1342271000000004</v>
      </c>
    </row>
    <row r="568" spans="1:66" x14ac:dyDescent="0.25">
      <c r="A568" s="5">
        <f t="shared" si="8"/>
        <v>46076</v>
      </c>
      <c r="B568" t="s">
        <v>1391</v>
      </c>
      <c r="C568" s="3">
        <v>3.75</v>
      </c>
      <c r="D568" s="3">
        <v>3.7280000000000002</v>
      </c>
      <c r="E568" s="11">
        <v>3.5605861999999999</v>
      </c>
      <c r="F568" s="11">
        <v>3.5151124</v>
      </c>
      <c r="G568" s="11">
        <v>3.4696482</v>
      </c>
      <c r="H568" s="11">
        <v>3.4207858</v>
      </c>
      <c r="I568" s="11">
        <v>3.3711205</v>
      </c>
      <c r="J568" s="11">
        <v>3.3270772000000002</v>
      </c>
      <c r="K568" s="11">
        <v>3.2911838000000002</v>
      </c>
      <c r="L568" s="11">
        <v>3.2654201</v>
      </c>
      <c r="M568" s="11">
        <v>3.2493354000000001</v>
      </c>
      <c r="N568" s="11">
        <v>3.2413631999999999</v>
      </c>
      <c r="O568" s="11">
        <v>3.2407474000000001</v>
      </c>
      <c r="P568" s="11">
        <v>3.2457400999999999</v>
      </c>
      <c r="Q568" s="11">
        <v>3.2539486000000002</v>
      </c>
      <c r="R568" s="11">
        <v>3.2644741000000002</v>
      </c>
      <c r="S568" s="11">
        <v>3.2768499000000002</v>
      </c>
      <c r="T568" s="11">
        <v>3.2906099000000002</v>
      </c>
      <c r="U568" s="11">
        <v>3.305288</v>
      </c>
      <c r="V568" s="11">
        <v>3.3204175</v>
      </c>
      <c r="W568" s="11">
        <v>3.3356181</v>
      </c>
      <c r="X568" s="11">
        <v>3.3508048000000001</v>
      </c>
      <c r="Y568" s="11">
        <v>3.3659561</v>
      </c>
      <c r="Z568" s="11">
        <v>3.3810509</v>
      </c>
      <c r="AA568" s="11">
        <v>3.3960680999999999</v>
      </c>
      <c r="AB568" s="11">
        <v>3.4109859999999999</v>
      </c>
      <c r="AC568" s="11">
        <v>3.4257879</v>
      </c>
      <c r="AD568" s="11">
        <v>3.4404750000000002</v>
      </c>
      <c r="AE568" s="11">
        <v>3.4550521000000001</v>
      </c>
      <c r="AF568" s="11">
        <v>3.4695247</v>
      </c>
      <c r="AG568" s="11">
        <v>3.4838982000000001</v>
      </c>
      <c r="AH568" s="11">
        <v>3.4981776</v>
      </c>
      <c r="AI568" s="11">
        <v>3.5123682000000001</v>
      </c>
      <c r="AJ568" s="11">
        <v>3.5264755000000001</v>
      </c>
      <c r="AK568" s="11">
        <v>3.5405045999999998</v>
      </c>
      <c r="AL568" s="11">
        <v>3.5544606999999999</v>
      </c>
      <c r="AM568" s="11">
        <v>3.5683493999999998</v>
      </c>
      <c r="AN568" s="11">
        <v>3.5821755</v>
      </c>
      <c r="AO568" s="11">
        <v>3.5959452000000001</v>
      </c>
      <c r="AP568" s="11">
        <v>3.6096675999999999</v>
      </c>
      <c r="AQ568" s="11">
        <v>3.6233518999999998</v>
      </c>
      <c r="AR568" s="11">
        <v>3.6370081000000001</v>
      </c>
      <c r="AS568" s="11">
        <v>3.6506459000000002</v>
      </c>
      <c r="AT568" s="11">
        <v>3.6642747</v>
      </c>
      <c r="AU568" s="11">
        <v>3.6779044000000001</v>
      </c>
      <c r="AV568" s="11">
        <v>3.6915448999999998</v>
      </c>
      <c r="AW568" s="11">
        <v>3.7052054000000001</v>
      </c>
      <c r="AX568" s="11">
        <v>3.7188957999999999</v>
      </c>
      <c r="AY568" s="11">
        <v>3.7326260000000002</v>
      </c>
      <c r="AZ568" s="11">
        <v>3.7464053000000002</v>
      </c>
      <c r="BA568" s="11">
        <v>3.7602422999999998</v>
      </c>
      <c r="BB568" s="11">
        <v>3.7741387</v>
      </c>
      <c r="BC568" s="11">
        <v>3.7880934000000002</v>
      </c>
      <c r="BD568" s="11">
        <v>3.8021056999999998</v>
      </c>
      <c r="BE568" s="11">
        <v>3.8161751000000002</v>
      </c>
      <c r="BF568" s="11">
        <v>3.8303004999999999</v>
      </c>
      <c r="BG568" s="11">
        <v>3.8444813</v>
      </c>
      <c r="BH568" s="11">
        <v>3.8587167999999998</v>
      </c>
      <c r="BI568" s="11">
        <v>3.8730060000000002</v>
      </c>
      <c r="BJ568" s="11">
        <v>3.8873481999999999</v>
      </c>
      <c r="BK568" s="11">
        <v>3.9017428999999999</v>
      </c>
      <c r="BL568" s="11">
        <v>3.9161888999999999</v>
      </c>
      <c r="BM568" s="11">
        <v>4.0037732999999998</v>
      </c>
      <c r="BN568" s="11">
        <v>4.0922175000000003</v>
      </c>
    </row>
    <row r="569" spans="1:66" x14ac:dyDescent="0.25">
      <c r="A569" s="5">
        <f t="shared" si="8"/>
        <v>46077</v>
      </c>
      <c r="B569" t="s">
        <v>1392</v>
      </c>
      <c r="C569" s="3">
        <v>3.75</v>
      </c>
      <c r="D569" s="3">
        <v>3.7277999999999998</v>
      </c>
      <c r="E569" s="11">
        <v>3.5638481999999998</v>
      </c>
      <c r="F569" s="11">
        <v>3.5209457</v>
      </c>
      <c r="G569" s="11">
        <v>3.4759904000000001</v>
      </c>
      <c r="H569" s="11">
        <v>3.4273137</v>
      </c>
      <c r="I569" s="11">
        <v>3.377726</v>
      </c>
      <c r="J569" s="11">
        <v>3.3334934999999999</v>
      </c>
      <c r="K569" s="11">
        <v>3.2976017999999998</v>
      </c>
      <c r="L569" s="11">
        <v>3.2721494</v>
      </c>
      <c r="M569" s="11">
        <v>3.2574158999999998</v>
      </c>
      <c r="N569" s="11">
        <v>3.2514512</v>
      </c>
      <c r="O569" s="11">
        <v>3.2533902000000001</v>
      </c>
      <c r="P569" s="11">
        <v>3.2609468000000001</v>
      </c>
      <c r="Q569" s="11">
        <v>3.2711435</v>
      </c>
      <c r="R569" s="11">
        <v>3.2830347</v>
      </c>
      <c r="S569" s="11">
        <v>3.2962392</v>
      </c>
      <c r="T569" s="11">
        <v>3.3103758999999999</v>
      </c>
      <c r="U569" s="11">
        <v>3.3250641000000001</v>
      </c>
      <c r="V569" s="11">
        <v>3.3399222000000002</v>
      </c>
      <c r="W569" s="11">
        <v>3.3546458000000001</v>
      </c>
      <c r="X569" s="11">
        <v>3.3691933999999999</v>
      </c>
      <c r="Y569" s="11">
        <v>3.3835799999999998</v>
      </c>
      <c r="Z569" s="11">
        <v>3.397821</v>
      </c>
      <c r="AA569" s="11">
        <v>3.4119318000000001</v>
      </c>
      <c r="AB569" s="11">
        <v>3.4259274</v>
      </c>
      <c r="AC569" s="11">
        <v>3.4398217</v>
      </c>
      <c r="AD569" s="11">
        <v>3.4536234000000001</v>
      </c>
      <c r="AE569" s="11">
        <v>3.4673389000000001</v>
      </c>
      <c r="AF569" s="11">
        <v>3.4809754000000002</v>
      </c>
      <c r="AG569" s="11">
        <v>3.4945400000000002</v>
      </c>
      <c r="AH569" s="11">
        <v>3.5080393999999999</v>
      </c>
      <c r="AI569" s="11">
        <v>3.5214805999999998</v>
      </c>
      <c r="AJ569" s="11">
        <v>3.5348708000000002</v>
      </c>
      <c r="AK569" s="11">
        <v>3.5482165999999999</v>
      </c>
      <c r="AL569" s="11">
        <v>3.5615250000000001</v>
      </c>
      <c r="AM569" s="11">
        <v>3.5748033000000001</v>
      </c>
      <c r="AN569" s="11">
        <v>3.5880580000000002</v>
      </c>
      <c r="AO569" s="11">
        <v>3.6012960999999999</v>
      </c>
      <c r="AP569" s="11">
        <v>3.6145242999999998</v>
      </c>
      <c r="AQ569" s="11">
        <v>3.6277485</v>
      </c>
      <c r="AR569" s="11">
        <v>3.6409752000000002</v>
      </c>
      <c r="AS569" s="11">
        <v>3.6542107000000001</v>
      </c>
      <c r="AT569" s="11">
        <v>3.6674609999999999</v>
      </c>
      <c r="AU569" s="11">
        <v>3.6807327000000001</v>
      </c>
      <c r="AV569" s="11">
        <v>3.694032</v>
      </c>
      <c r="AW569" s="11">
        <v>3.7073651000000001</v>
      </c>
      <c r="AX569" s="11">
        <v>3.7207382</v>
      </c>
      <c r="AY569" s="11">
        <v>3.7341579</v>
      </c>
      <c r="AZ569" s="11">
        <v>3.7476302000000001</v>
      </c>
      <c r="BA569" s="11">
        <v>3.7611604999999999</v>
      </c>
      <c r="BB569" s="11">
        <v>3.7747508000000001</v>
      </c>
      <c r="BC569" s="11">
        <v>3.7884009000000001</v>
      </c>
      <c r="BD569" s="11">
        <v>3.8021113999999998</v>
      </c>
      <c r="BE569" s="11">
        <v>3.8158829000000001</v>
      </c>
      <c r="BF569" s="11">
        <v>3.8297151999999999</v>
      </c>
      <c r="BG569" s="11">
        <v>3.8436091000000001</v>
      </c>
      <c r="BH569" s="11">
        <v>3.8575648999999999</v>
      </c>
      <c r="BI569" s="11">
        <v>3.8715826</v>
      </c>
      <c r="BJ569" s="11">
        <v>3.8856628999999998</v>
      </c>
      <c r="BK569" s="11">
        <v>3.8998062</v>
      </c>
      <c r="BL569" s="11">
        <v>3.9140126</v>
      </c>
      <c r="BM569" s="11">
        <v>4.0004350999999998</v>
      </c>
      <c r="BN569" s="11">
        <v>4.0882329999999998</v>
      </c>
    </row>
    <row r="570" spans="1:66" x14ac:dyDescent="0.25">
      <c r="A570" s="5">
        <f t="shared" si="8"/>
        <v>46078</v>
      </c>
      <c r="B570" t="s">
        <v>1393</v>
      </c>
      <c r="C570" s="3">
        <v>3.75</v>
      </c>
      <c r="D570" s="3">
        <v>3.7275999999999998</v>
      </c>
      <c r="E570" s="11">
        <v>3.5631126000000002</v>
      </c>
      <c r="F570" s="11">
        <v>3.5193604000000001</v>
      </c>
      <c r="G570" s="11">
        <v>3.4723313999999998</v>
      </c>
      <c r="H570" s="11">
        <v>3.4228627</v>
      </c>
      <c r="I570" s="11">
        <v>3.3740846000000002</v>
      </c>
      <c r="J570" s="11">
        <v>3.3315370999999998</v>
      </c>
      <c r="K570" s="11">
        <v>3.2975482999999999</v>
      </c>
      <c r="L570" s="11">
        <v>3.2741418000000002</v>
      </c>
      <c r="M570" s="11">
        <v>3.2613546000000002</v>
      </c>
      <c r="N570" s="11">
        <v>3.2574869</v>
      </c>
      <c r="O570" s="11">
        <v>3.2611433999999999</v>
      </c>
      <c r="P570" s="11">
        <v>3.2703251999999998</v>
      </c>
      <c r="Q570" s="11">
        <v>3.2818969</v>
      </c>
      <c r="R570" s="11">
        <v>3.2948732000000001</v>
      </c>
      <c r="S570" s="11">
        <v>3.3089037000000001</v>
      </c>
      <c r="T570" s="11">
        <v>3.3236384000000001</v>
      </c>
      <c r="U570" s="11">
        <v>3.3387273999999998</v>
      </c>
      <c r="V570" s="11">
        <v>3.3538201000000001</v>
      </c>
      <c r="W570" s="11">
        <v>3.3686414</v>
      </c>
      <c r="X570" s="11">
        <v>3.3831736000000001</v>
      </c>
      <c r="Y570" s="11">
        <v>3.3974544</v>
      </c>
      <c r="Z570" s="11">
        <v>3.4115218</v>
      </c>
      <c r="AA570" s="11">
        <v>3.4254137</v>
      </c>
      <c r="AB570" s="11">
        <v>3.4391677999999999</v>
      </c>
      <c r="AC570" s="11">
        <v>3.4528165999999998</v>
      </c>
      <c r="AD570" s="11">
        <v>3.4663710999999999</v>
      </c>
      <c r="AE570" s="11">
        <v>3.4798360000000002</v>
      </c>
      <c r="AF570" s="11">
        <v>3.4932167999999999</v>
      </c>
      <c r="AG570" s="11">
        <v>3.5065189000000001</v>
      </c>
      <c r="AH570" s="11">
        <v>3.5197473000000001</v>
      </c>
      <c r="AI570" s="11">
        <v>3.5329071999999999</v>
      </c>
      <c r="AJ570" s="11">
        <v>3.5460042000000001</v>
      </c>
      <c r="AK570" s="11">
        <v>3.5590430999999998</v>
      </c>
      <c r="AL570" s="11">
        <v>3.5720293000000001</v>
      </c>
      <c r="AM570" s="11">
        <v>3.5849682999999999</v>
      </c>
      <c r="AN570" s="11">
        <v>3.5978648999999998</v>
      </c>
      <c r="AO570" s="11">
        <v>3.6107255</v>
      </c>
      <c r="AP570" s="11">
        <v>3.6235613999999998</v>
      </c>
      <c r="AQ570" s="11">
        <v>3.6363848000000001</v>
      </c>
      <c r="AR570" s="11">
        <v>3.6492081999999999</v>
      </c>
      <c r="AS570" s="11">
        <v>3.6620444999999999</v>
      </c>
      <c r="AT570" s="11">
        <v>3.6749057999999999</v>
      </c>
      <c r="AU570" s="11">
        <v>3.6878047999999999</v>
      </c>
      <c r="AV570" s="11">
        <v>3.7007541000000002</v>
      </c>
      <c r="AW570" s="11">
        <v>3.7137660000000001</v>
      </c>
      <c r="AX570" s="11">
        <v>3.7268531</v>
      </c>
      <c r="AY570" s="11">
        <v>3.7400281999999998</v>
      </c>
      <c r="AZ570" s="11">
        <v>3.7533032999999998</v>
      </c>
      <c r="BA570" s="11">
        <v>3.766689</v>
      </c>
      <c r="BB570" s="11">
        <v>3.7801855999999998</v>
      </c>
      <c r="BC570" s="11">
        <v>3.7937902999999999</v>
      </c>
      <c r="BD570" s="11">
        <v>3.8075005000000002</v>
      </c>
      <c r="BE570" s="11">
        <v>3.8213140999999999</v>
      </c>
      <c r="BF570" s="11">
        <v>3.8352279999999999</v>
      </c>
      <c r="BG570" s="11">
        <v>3.8492399000000002</v>
      </c>
      <c r="BH570" s="11">
        <v>3.8633473999999999</v>
      </c>
      <c r="BI570" s="11">
        <v>3.8775476000000002</v>
      </c>
      <c r="BJ570" s="11">
        <v>3.8918382</v>
      </c>
      <c r="BK570" s="11">
        <v>3.9062166999999999</v>
      </c>
      <c r="BL570" s="11">
        <v>3.9206802999999999</v>
      </c>
      <c r="BM570" s="11">
        <v>4.0089170000000003</v>
      </c>
      <c r="BN570" s="11">
        <v>4.0984119999999997</v>
      </c>
    </row>
    <row r="571" spans="1:66" x14ac:dyDescent="0.25">
      <c r="A571" s="5">
        <f t="shared" si="8"/>
        <v>46079</v>
      </c>
      <c r="B571" t="s">
        <v>1394</v>
      </c>
      <c r="C571" s="3">
        <v>3.75</v>
      </c>
      <c r="D571" s="3">
        <v>3.7286000000000001</v>
      </c>
      <c r="E571" s="11">
        <v>3.5312141000000001</v>
      </c>
      <c r="F571" s="11">
        <v>3.5002802000000002</v>
      </c>
      <c r="G571" s="11">
        <v>3.4585132999999999</v>
      </c>
      <c r="H571" s="11">
        <v>3.4071018999999998</v>
      </c>
      <c r="I571" s="11">
        <v>3.3525615000000002</v>
      </c>
      <c r="J571" s="11">
        <v>3.3039573</v>
      </c>
      <c r="K571" s="11">
        <v>3.2652021000000002</v>
      </c>
      <c r="L571" s="11">
        <v>3.2385817000000001</v>
      </c>
      <c r="M571" s="11">
        <v>3.2240853999999999</v>
      </c>
      <c r="N571" s="11">
        <v>3.2196117000000002</v>
      </c>
      <c r="O571" s="11">
        <v>3.2235217999999999</v>
      </c>
      <c r="P571" s="11">
        <v>3.2332611</v>
      </c>
      <c r="Q571" s="11">
        <v>3.2453558999999998</v>
      </c>
      <c r="R571" s="11">
        <v>3.2587267999999998</v>
      </c>
      <c r="S571" s="11">
        <v>3.2729729000000001</v>
      </c>
      <c r="T571" s="11">
        <v>3.2876935999999999</v>
      </c>
      <c r="U571" s="11">
        <v>3.3024884000000001</v>
      </c>
      <c r="V571" s="11">
        <v>3.3169561999999999</v>
      </c>
      <c r="W571" s="11">
        <v>3.3307989999999998</v>
      </c>
      <c r="X571" s="11">
        <v>3.3440723000000001</v>
      </c>
      <c r="Y571" s="11">
        <v>3.3569076999999998</v>
      </c>
      <c r="Z571" s="11">
        <v>3.3694369000000002</v>
      </c>
      <c r="AA571" s="11">
        <v>3.3817917999999998</v>
      </c>
      <c r="AB571" s="11">
        <v>3.3941037999999999</v>
      </c>
      <c r="AC571" s="11">
        <v>3.4064869</v>
      </c>
      <c r="AD571" s="11">
        <v>3.4189674000000001</v>
      </c>
      <c r="AE571" s="11">
        <v>3.4315449</v>
      </c>
      <c r="AF571" s="11">
        <v>3.4442192</v>
      </c>
      <c r="AG571" s="11">
        <v>3.4569901999999999</v>
      </c>
      <c r="AH571" s="11">
        <v>3.4698571999999999</v>
      </c>
      <c r="AI571" s="11">
        <v>3.4828203000000002</v>
      </c>
      <c r="AJ571" s="11">
        <v>3.4958790999999998</v>
      </c>
      <c r="AK571" s="11">
        <v>3.5090332000000002</v>
      </c>
      <c r="AL571" s="11">
        <v>3.5222823999999999</v>
      </c>
      <c r="AM571" s="11">
        <v>3.5356266000000001</v>
      </c>
      <c r="AN571" s="11">
        <v>3.5490651</v>
      </c>
      <c r="AO571" s="11">
        <v>3.5625974999999999</v>
      </c>
      <c r="AP571" s="11">
        <v>3.5762214000000001</v>
      </c>
      <c r="AQ571" s="11">
        <v>3.5899333000000002</v>
      </c>
      <c r="AR571" s="11">
        <v>3.6037305000000002</v>
      </c>
      <c r="AS571" s="11">
        <v>3.6176097999999999</v>
      </c>
      <c r="AT571" s="11">
        <v>3.6315681</v>
      </c>
      <c r="AU571" s="11">
        <v>3.6456024</v>
      </c>
      <c r="AV571" s="11">
        <v>3.6597097000000001</v>
      </c>
      <c r="AW571" s="11">
        <v>3.6738868</v>
      </c>
      <c r="AX571" s="11">
        <v>3.6881306999999999</v>
      </c>
      <c r="AY571" s="11">
        <v>3.7024385</v>
      </c>
      <c r="AZ571" s="11">
        <v>3.7168068000000001</v>
      </c>
      <c r="BA571" s="11">
        <v>3.7312325999999998</v>
      </c>
      <c r="BB571" s="11">
        <v>3.7457123999999999</v>
      </c>
      <c r="BC571" s="11">
        <v>3.7602421000000001</v>
      </c>
      <c r="BD571" s="11">
        <v>3.7748179999999998</v>
      </c>
      <c r="BE571" s="11">
        <v>3.7894364999999999</v>
      </c>
      <c r="BF571" s="11">
        <v>3.8040934000000002</v>
      </c>
      <c r="BG571" s="11">
        <v>3.8187850999999999</v>
      </c>
      <c r="BH571" s="11">
        <v>3.8335078999999999</v>
      </c>
      <c r="BI571" s="11">
        <v>3.8482577</v>
      </c>
      <c r="BJ571" s="11">
        <v>3.8630309</v>
      </c>
      <c r="BK571" s="11">
        <v>3.8778237999999998</v>
      </c>
      <c r="BL571" s="11">
        <v>3.8926322999999998</v>
      </c>
      <c r="BM571" s="11">
        <v>3.9815792000000001</v>
      </c>
      <c r="BN571" s="11">
        <v>4.0700035999999997</v>
      </c>
    </row>
    <row r="572" spans="1:66" x14ac:dyDescent="0.25">
      <c r="A572" s="5">
        <f t="shared" si="8"/>
        <v>46080</v>
      </c>
      <c r="B572" t="s">
        <v>1395</v>
      </c>
      <c r="C572" s="3">
        <v>3.75</v>
      </c>
      <c r="D572" s="3">
        <v>3.7267000000000001</v>
      </c>
      <c r="E572" s="11">
        <v>3.5178962</v>
      </c>
      <c r="F572" s="11">
        <v>3.4951976</v>
      </c>
      <c r="G572" s="11">
        <v>3.4552223999999998</v>
      </c>
      <c r="H572" s="11">
        <v>3.4041663</v>
      </c>
      <c r="I572" s="11">
        <v>3.3509989</v>
      </c>
      <c r="J572" s="11">
        <v>3.3038577999999998</v>
      </c>
      <c r="K572" s="11">
        <v>3.2659639999999999</v>
      </c>
      <c r="L572" s="11">
        <v>3.2391741999999999</v>
      </c>
      <c r="M572" s="11">
        <v>3.2229112999999998</v>
      </c>
      <c r="N572" s="11">
        <v>3.2150986000000001</v>
      </c>
      <c r="O572" s="11">
        <v>3.2142658000000002</v>
      </c>
      <c r="P572" s="11">
        <v>3.2181134999999998</v>
      </c>
      <c r="Q572" s="11">
        <v>3.2237811000000001</v>
      </c>
      <c r="R572" s="11">
        <v>3.2304984000000001</v>
      </c>
      <c r="S572" s="11">
        <v>3.2381883999999999</v>
      </c>
      <c r="T572" s="11">
        <v>3.2467744000000001</v>
      </c>
      <c r="U572" s="11">
        <v>3.2561795999999998</v>
      </c>
      <c r="V572" s="11">
        <v>3.266327</v>
      </c>
      <c r="W572" s="11">
        <v>3.2771436999999999</v>
      </c>
      <c r="X572" s="11">
        <v>3.2885697999999999</v>
      </c>
      <c r="Y572" s="11">
        <v>3.3005477000000001</v>
      </c>
      <c r="Z572" s="11">
        <v>3.3130202999999998</v>
      </c>
      <c r="AA572" s="11">
        <v>3.3259305000000001</v>
      </c>
      <c r="AB572" s="11">
        <v>3.3392208000000001</v>
      </c>
      <c r="AC572" s="11">
        <v>3.3528378000000001</v>
      </c>
      <c r="AD572" s="11">
        <v>3.3667444</v>
      </c>
      <c r="AE572" s="11">
        <v>3.3809076</v>
      </c>
      <c r="AF572" s="11">
        <v>3.3952949000000001</v>
      </c>
      <c r="AG572" s="11">
        <v>3.4098736999999999</v>
      </c>
      <c r="AH572" s="11">
        <v>3.4246110000000001</v>
      </c>
      <c r="AI572" s="11">
        <v>3.4394741999999998</v>
      </c>
      <c r="AJ572" s="11">
        <v>3.4544309000000002</v>
      </c>
      <c r="AK572" s="11">
        <v>3.4694479</v>
      </c>
      <c r="AL572" s="11">
        <v>3.4844928999999998</v>
      </c>
      <c r="AM572" s="11">
        <v>3.4995330999999998</v>
      </c>
      <c r="AN572" s="11">
        <v>3.5145355999999999</v>
      </c>
      <c r="AO572" s="11">
        <v>3.5294737999999999</v>
      </c>
      <c r="AP572" s="11">
        <v>3.5443470000000001</v>
      </c>
      <c r="AQ572" s="11">
        <v>3.5591615000000001</v>
      </c>
      <c r="AR572" s="11">
        <v>3.5739236999999999</v>
      </c>
      <c r="AS572" s="11">
        <v>3.5886404000000001</v>
      </c>
      <c r="AT572" s="11">
        <v>3.6033175000000002</v>
      </c>
      <c r="AU572" s="11">
        <v>3.6179619000000001</v>
      </c>
      <c r="AV572" s="11">
        <v>3.6325799000000001</v>
      </c>
      <c r="AW572" s="11">
        <v>3.6471779</v>
      </c>
      <c r="AX572" s="11">
        <v>3.6617622999999999</v>
      </c>
      <c r="AY572" s="11">
        <v>3.6763398</v>
      </c>
      <c r="AZ572" s="11">
        <v>3.6909163999999999</v>
      </c>
      <c r="BA572" s="11">
        <v>3.7054977999999998</v>
      </c>
      <c r="BB572" s="11">
        <v>3.7200839999999999</v>
      </c>
      <c r="BC572" s="11">
        <v>3.7346732999999999</v>
      </c>
      <c r="BD572" s="11">
        <v>3.7492646999999999</v>
      </c>
      <c r="BE572" s="11">
        <v>3.7638568000000001</v>
      </c>
      <c r="BF572" s="11">
        <v>3.7784479000000002</v>
      </c>
      <c r="BG572" s="11">
        <v>3.793037</v>
      </c>
      <c r="BH572" s="11">
        <v>3.8076227</v>
      </c>
      <c r="BI572" s="11">
        <v>3.8222035000000001</v>
      </c>
      <c r="BJ572" s="11">
        <v>3.8367779999999998</v>
      </c>
      <c r="BK572" s="11">
        <v>3.8513449999999998</v>
      </c>
      <c r="BL572" s="11">
        <v>3.8659029999999999</v>
      </c>
      <c r="BM572" s="11">
        <v>3.9529667000000002</v>
      </c>
      <c r="BN572" s="11">
        <v>4.0392429999999999</v>
      </c>
    </row>
    <row r="573" spans="1:66" x14ac:dyDescent="0.25">
      <c r="A573" s="5">
        <f t="shared" si="8"/>
        <v>46083</v>
      </c>
      <c r="B573" t="s">
        <v>1396</v>
      </c>
      <c r="C573" s="3">
        <v>3.75</v>
      </c>
      <c r="D573" s="3">
        <v>3.7271000000000001</v>
      </c>
      <c r="E573" s="11">
        <v>3.6062218000000001</v>
      </c>
      <c r="F573" s="11">
        <v>3.5707271</v>
      </c>
      <c r="G573" s="11">
        <v>3.5328453</v>
      </c>
      <c r="H573" s="11">
        <v>3.4942532000000002</v>
      </c>
      <c r="I573" s="11">
        <v>3.4570946999999999</v>
      </c>
      <c r="J573" s="11">
        <v>3.4245272</v>
      </c>
      <c r="K573" s="11">
        <v>3.3979781999999998</v>
      </c>
      <c r="L573" s="11">
        <v>3.3788518000000001</v>
      </c>
      <c r="M573" s="11">
        <v>3.3683266000000001</v>
      </c>
      <c r="N573" s="11">
        <v>3.3655303999999999</v>
      </c>
      <c r="O573" s="11">
        <v>3.3694264999999999</v>
      </c>
      <c r="P573" s="11">
        <v>3.3788296999999998</v>
      </c>
      <c r="Q573" s="11">
        <v>3.3909022000000002</v>
      </c>
      <c r="R573" s="11">
        <v>3.4044424000000002</v>
      </c>
      <c r="S573" s="11">
        <v>3.4188402</v>
      </c>
      <c r="T573" s="11">
        <v>3.4334856999999999</v>
      </c>
      <c r="U573" s="11">
        <v>3.4477693</v>
      </c>
      <c r="V573" s="11">
        <v>3.4610804000000002</v>
      </c>
      <c r="W573" s="11">
        <v>3.4729325000000002</v>
      </c>
      <c r="X573" s="11">
        <v>3.4834092999999999</v>
      </c>
      <c r="Y573" s="11">
        <v>3.4927594000000002</v>
      </c>
      <c r="Z573" s="11">
        <v>3.5012319999999999</v>
      </c>
      <c r="AA573" s="11">
        <v>3.5090762</v>
      </c>
      <c r="AB573" s="11">
        <v>3.5165408</v>
      </c>
      <c r="AC573" s="11">
        <v>3.5238440999999998</v>
      </c>
      <c r="AD573" s="11">
        <v>3.5310687999999999</v>
      </c>
      <c r="AE573" s="11">
        <v>3.5382600000000002</v>
      </c>
      <c r="AF573" s="11">
        <v>3.5454629</v>
      </c>
      <c r="AG573" s="11">
        <v>3.5527228000000002</v>
      </c>
      <c r="AH573" s="11">
        <v>3.5600847</v>
      </c>
      <c r="AI573" s="11">
        <v>3.5675938999999999</v>
      </c>
      <c r="AJ573" s="11">
        <v>3.5752956</v>
      </c>
      <c r="AK573" s="11">
        <v>3.5832350000000002</v>
      </c>
      <c r="AL573" s="11">
        <v>3.5914571999999998</v>
      </c>
      <c r="AM573" s="11">
        <v>3.6000074999999998</v>
      </c>
      <c r="AN573" s="11">
        <v>3.6089310000000001</v>
      </c>
      <c r="AO573" s="11">
        <v>3.6182637</v>
      </c>
      <c r="AP573" s="11">
        <v>3.6280005000000002</v>
      </c>
      <c r="AQ573" s="11">
        <v>3.6381247999999999</v>
      </c>
      <c r="AR573" s="11">
        <v>3.6486204999999998</v>
      </c>
      <c r="AS573" s="11">
        <v>3.6594711000000002</v>
      </c>
      <c r="AT573" s="11">
        <v>3.6706601999999999</v>
      </c>
      <c r="AU573" s="11">
        <v>3.6821712999999998</v>
      </c>
      <c r="AV573" s="11">
        <v>3.6939883</v>
      </c>
      <c r="AW573" s="11">
        <v>3.7060944</v>
      </c>
      <c r="AX573" s="11">
        <v>3.7184735</v>
      </c>
      <c r="AY573" s="11">
        <v>3.7311093</v>
      </c>
      <c r="AZ573" s="11">
        <v>3.7439851000000002</v>
      </c>
      <c r="BA573" s="11">
        <v>3.757085</v>
      </c>
      <c r="BB573" s="11">
        <v>3.7703954999999998</v>
      </c>
      <c r="BC573" s="11">
        <v>3.7839032000000001</v>
      </c>
      <c r="BD573" s="11">
        <v>3.7975952999999998</v>
      </c>
      <c r="BE573" s="11">
        <v>3.8114588999999999</v>
      </c>
      <c r="BF573" s="11">
        <v>3.8254807</v>
      </c>
      <c r="BG573" s="11">
        <v>3.8396479000000001</v>
      </c>
      <c r="BH573" s="11">
        <v>3.8539476000000001</v>
      </c>
      <c r="BI573" s="11">
        <v>3.8683664000000002</v>
      </c>
      <c r="BJ573" s="11">
        <v>3.8828914999999999</v>
      </c>
      <c r="BK573" s="11">
        <v>3.8975100999999999</v>
      </c>
      <c r="BL573" s="11">
        <v>3.9122088000000002</v>
      </c>
      <c r="BM573" s="11">
        <v>4.0014744999999996</v>
      </c>
      <c r="BN573" s="11">
        <v>4.0910633000000001</v>
      </c>
    </row>
    <row r="574" spans="1:66" x14ac:dyDescent="0.25">
      <c r="A574" s="5">
        <f t="shared" si="8"/>
        <v>46084</v>
      </c>
      <c r="B574" t="s">
        <v>1397</v>
      </c>
      <c r="C574" s="3">
        <v>3.75</v>
      </c>
      <c r="D574" s="3">
        <v>3.7286000000000001</v>
      </c>
      <c r="E574" s="11">
        <v>3.6637284000000001</v>
      </c>
      <c r="F574" s="11">
        <v>3.6196377000000002</v>
      </c>
      <c r="G574" s="11">
        <v>3.5778892999999998</v>
      </c>
      <c r="H574" s="11">
        <v>3.541909</v>
      </c>
      <c r="I574" s="11">
        <v>3.5122919000000001</v>
      </c>
      <c r="J574" s="11">
        <v>3.4883803000000002</v>
      </c>
      <c r="K574" s="11">
        <v>3.4697947</v>
      </c>
      <c r="L574" s="11">
        <v>3.4570599999999998</v>
      </c>
      <c r="M574" s="11">
        <v>3.4515368999999998</v>
      </c>
      <c r="N574" s="11">
        <v>3.4526756000000001</v>
      </c>
      <c r="O574" s="11">
        <v>3.4598677000000002</v>
      </c>
      <c r="P574" s="11">
        <v>3.4719137</v>
      </c>
      <c r="Q574" s="11">
        <v>3.4859946000000002</v>
      </c>
      <c r="R574" s="11">
        <v>3.5009527</v>
      </c>
      <c r="S574" s="11">
        <v>3.5162087</v>
      </c>
      <c r="T574" s="11">
        <v>3.5311838</v>
      </c>
      <c r="U574" s="11">
        <v>3.545299</v>
      </c>
      <c r="V574" s="11">
        <v>3.5579751000000002</v>
      </c>
      <c r="W574" s="11">
        <v>3.5687641999999999</v>
      </c>
      <c r="X574" s="11">
        <v>3.5778262999999999</v>
      </c>
      <c r="Y574" s="11">
        <v>3.5854971</v>
      </c>
      <c r="Z574" s="11">
        <v>3.5921126000000001</v>
      </c>
      <c r="AA574" s="11">
        <v>3.5980089999999998</v>
      </c>
      <c r="AB574" s="11">
        <v>3.6035219999999999</v>
      </c>
      <c r="AC574" s="11">
        <v>3.6089449999999998</v>
      </c>
      <c r="AD574" s="11">
        <v>3.6143833000000001</v>
      </c>
      <c r="AE574" s="11">
        <v>3.6198896999999999</v>
      </c>
      <c r="AF574" s="11">
        <v>3.6255177000000001</v>
      </c>
      <c r="AG574" s="11">
        <v>3.6313203999999999</v>
      </c>
      <c r="AH574" s="11">
        <v>3.6373508000000001</v>
      </c>
      <c r="AI574" s="11">
        <v>3.6436622000000001</v>
      </c>
      <c r="AJ574" s="11">
        <v>3.6503078000000002</v>
      </c>
      <c r="AK574" s="11">
        <v>3.6573405999999999</v>
      </c>
      <c r="AL574" s="11">
        <v>3.6648139</v>
      </c>
      <c r="AM574" s="11">
        <v>3.6727810000000001</v>
      </c>
      <c r="AN574" s="11">
        <v>3.6812947999999999</v>
      </c>
      <c r="AO574" s="11">
        <v>3.6903978</v>
      </c>
      <c r="AP574" s="11">
        <v>3.7000749000000002</v>
      </c>
      <c r="AQ574" s="11">
        <v>3.7102909999999998</v>
      </c>
      <c r="AR574" s="11">
        <v>3.7210114000000001</v>
      </c>
      <c r="AS574" s="11">
        <v>3.7322017000000001</v>
      </c>
      <c r="AT574" s="11">
        <v>3.7438267000000001</v>
      </c>
      <c r="AU574" s="11">
        <v>3.7558519000000001</v>
      </c>
      <c r="AV574" s="11">
        <v>3.7682426000000002</v>
      </c>
      <c r="AW574" s="11">
        <v>3.7809637</v>
      </c>
      <c r="AX574" s="11">
        <v>3.7939807999999999</v>
      </c>
      <c r="AY574" s="11">
        <v>3.8072591999999998</v>
      </c>
      <c r="AZ574" s="11">
        <v>3.8207637999999999</v>
      </c>
      <c r="BA574" s="11">
        <v>3.8344626000000002</v>
      </c>
      <c r="BB574" s="11">
        <v>3.8483364999999998</v>
      </c>
      <c r="BC574" s="11">
        <v>3.8623698000000002</v>
      </c>
      <c r="BD574" s="11">
        <v>3.8765470999999998</v>
      </c>
      <c r="BE574" s="11">
        <v>3.8908532</v>
      </c>
      <c r="BF574" s="11">
        <v>3.9052723999999999</v>
      </c>
      <c r="BG574" s="11">
        <v>3.9197893000000001</v>
      </c>
      <c r="BH574" s="11">
        <v>3.9343887999999998</v>
      </c>
      <c r="BI574" s="11">
        <v>3.949055</v>
      </c>
      <c r="BJ574" s="11">
        <v>3.9637726</v>
      </c>
      <c r="BK574" s="11">
        <v>3.9785265000000001</v>
      </c>
      <c r="BL574" s="11">
        <v>3.9933008000000001</v>
      </c>
      <c r="BM574" s="11">
        <v>4.0818669999999999</v>
      </c>
      <c r="BN574" s="11">
        <v>4.1694164999999996</v>
      </c>
    </row>
    <row r="575" spans="1:66" x14ac:dyDescent="0.25">
      <c r="A575" s="5">
        <f t="shared" si="8"/>
        <v>46085</v>
      </c>
      <c r="B575" t="s">
        <v>1398</v>
      </c>
      <c r="C575" s="3">
        <v>3.75</v>
      </c>
      <c r="D575" s="3">
        <v>3.7301000000000002</v>
      </c>
      <c r="E575" s="11">
        <v>3.6662473000000002</v>
      </c>
      <c r="F575" s="11">
        <v>3.6107681999999999</v>
      </c>
      <c r="G575" s="11">
        <v>3.5579564000000001</v>
      </c>
      <c r="H575" s="11">
        <v>3.5112472000000001</v>
      </c>
      <c r="I575" s="11">
        <v>3.4716171999999998</v>
      </c>
      <c r="J575" s="11">
        <v>3.4399929999999999</v>
      </c>
      <c r="K575" s="11">
        <v>3.4162175000000001</v>
      </c>
      <c r="L575" s="11">
        <v>3.4008362999999999</v>
      </c>
      <c r="M575" s="11">
        <v>3.394663</v>
      </c>
      <c r="N575" s="11">
        <v>3.3962737000000001</v>
      </c>
      <c r="O575" s="11">
        <v>3.4046064999999999</v>
      </c>
      <c r="P575" s="11">
        <v>3.4178156</v>
      </c>
      <c r="Q575" s="11">
        <v>3.4326609000000001</v>
      </c>
      <c r="R575" s="11">
        <v>3.4479677999999998</v>
      </c>
      <c r="S575" s="11">
        <v>3.4632209</v>
      </c>
      <c r="T575" s="11">
        <v>3.4779054</v>
      </c>
      <c r="U575" s="11">
        <v>3.4915064</v>
      </c>
      <c r="V575" s="11">
        <v>3.5035085000000001</v>
      </c>
      <c r="W575" s="11">
        <v>3.5135081000000001</v>
      </c>
      <c r="X575" s="11">
        <v>3.5217317000000001</v>
      </c>
      <c r="Y575" s="11">
        <v>3.5286270000000002</v>
      </c>
      <c r="Z575" s="11">
        <v>3.5346422999999998</v>
      </c>
      <c r="AA575" s="11">
        <v>3.5402258</v>
      </c>
      <c r="AB575" s="11">
        <v>3.5458256000000001</v>
      </c>
      <c r="AC575" s="11">
        <v>3.5518348</v>
      </c>
      <c r="AD575" s="11">
        <v>3.5583497999999998</v>
      </c>
      <c r="AE575" s="11">
        <v>3.5653671999999998</v>
      </c>
      <c r="AF575" s="11">
        <v>3.5728840000000002</v>
      </c>
      <c r="AG575" s="11">
        <v>3.5808968999999999</v>
      </c>
      <c r="AH575" s="11">
        <v>3.5894024999999998</v>
      </c>
      <c r="AI575" s="11">
        <v>3.5983977</v>
      </c>
      <c r="AJ575" s="11">
        <v>3.6078793999999998</v>
      </c>
      <c r="AK575" s="11">
        <v>3.6178439999999998</v>
      </c>
      <c r="AL575" s="11">
        <v>3.6282885</v>
      </c>
      <c r="AM575" s="11">
        <v>3.6392096999999999</v>
      </c>
      <c r="AN575" s="11">
        <v>3.6506040999999998</v>
      </c>
      <c r="AO575" s="11">
        <v>3.6624639000000001</v>
      </c>
      <c r="AP575" s="11">
        <v>3.6747576999999998</v>
      </c>
      <c r="AQ575" s="11">
        <v>3.6874465999999999</v>
      </c>
      <c r="AR575" s="11">
        <v>3.7004921999999998</v>
      </c>
      <c r="AS575" s="11">
        <v>3.7138561000000001</v>
      </c>
      <c r="AT575" s="11">
        <v>3.7274995</v>
      </c>
      <c r="AU575" s="11">
        <v>3.7413837999999999</v>
      </c>
      <c r="AV575" s="11">
        <v>3.7554706000000002</v>
      </c>
      <c r="AW575" s="11">
        <v>3.7697210999999999</v>
      </c>
      <c r="AX575" s="11">
        <v>3.7840969000000002</v>
      </c>
      <c r="AY575" s="11">
        <v>3.7985595000000001</v>
      </c>
      <c r="AZ575" s="11">
        <v>3.8130700000000002</v>
      </c>
      <c r="BA575" s="11">
        <v>3.8275953999999999</v>
      </c>
      <c r="BB575" s="11">
        <v>3.8421261000000002</v>
      </c>
      <c r="BC575" s="11">
        <v>3.8566585</v>
      </c>
      <c r="BD575" s="11">
        <v>3.8711896000000001</v>
      </c>
      <c r="BE575" s="11">
        <v>3.8857162999999999</v>
      </c>
      <c r="BF575" s="11">
        <v>3.9002351000000002</v>
      </c>
      <c r="BG575" s="11">
        <v>3.9147430000000001</v>
      </c>
      <c r="BH575" s="11">
        <v>3.9292368</v>
      </c>
      <c r="BI575" s="11">
        <v>3.9437129999999998</v>
      </c>
      <c r="BJ575" s="11">
        <v>3.9581686999999999</v>
      </c>
      <c r="BK575" s="11">
        <v>3.9726005999999998</v>
      </c>
      <c r="BL575" s="11">
        <v>3.9870052999999999</v>
      </c>
      <c r="BM575" s="11">
        <v>4.0727618999999997</v>
      </c>
      <c r="BN575" s="11">
        <v>4.1571987000000004</v>
      </c>
    </row>
    <row r="576" spans="1:66" x14ac:dyDescent="0.25">
      <c r="A576" s="5">
        <f t="shared" si="8"/>
        <v>46086</v>
      </c>
      <c r="B576" t="s">
        <v>1399</v>
      </c>
      <c r="C576" s="3">
        <v>3.75</v>
      </c>
      <c r="D576" s="3">
        <v>3.7303000000000002</v>
      </c>
      <c r="E576" s="11">
        <v>3.6926789000000002</v>
      </c>
      <c r="F576" s="11">
        <v>3.6525935999999999</v>
      </c>
      <c r="G576" s="11">
        <v>3.6156706999999999</v>
      </c>
      <c r="H576" s="11">
        <v>3.5845018</v>
      </c>
      <c r="I576" s="11">
        <v>3.5594361999999999</v>
      </c>
      <c r="J576" s="11">
        <v>3.5399288000000002</v>
      </c>
      <c r="K576" s="11">
        <v>3.525236</v>
      </c>
      <c r="L576" s="11">
        <v>3.5152603</v>
      </c>
      <c r="M576" s="11">
        <v>3.5107287999999999</v>
      </c>
      <c r="N576" s="11">
        <v>3.5116925999999999</v>
      </c>
      <c r="O576" s="11">
        <v>3.5179043000000001</v>
      </c>
      <c r="P576" s="11">
        <v>3.5288271999999998</v>
      </c>
      <c r="Q576" s="11">
        <v>3.5428058999999998</v>
      </c>
      <c r="R576" s="11">
        <v>3.558792</v>
      </c>
      <c r="S576" s="11">
        <v>3.5759975000000002</v>
      </c>
      <c r="T576" s="11">
        <v>3.5936349000000001</v>
      </c>
      <c r="U576" s="11">
        <v>3.6109167000000002</v>
      </c>
      <c r="V576" s="11">
        <v>3.6270547</v>
      </c>
      <c r="W576" s="11">
        <v>3.6413988000000002</v>
      </c>
      <c r="X576" s="11">
        <v>3.6540018000000001</v>
      </c>
      <c r="Y576" s="11">
        <v>3.6651405000000001</v>
      </c>
      <c r="Z576" s="11">
        <v>3.6750926000000002</v>
      </c>
      <c r="AA576" s="11">
        <v>3.6841355999999998</v>
      </c>
      <c r="AB576" s="11">
        <v>3.6925465000000002</v>
      </c>
      <c r="AC576" s="11">
        <v>3.7005732</v>
      </c>
      <c r="AD576" s="11">
        <v>3.7083197999999999</v>
      </c>
      <c r="AE576" s="11">
        <v>3.7158457</v>
      </c>
      <c r="AF576" s="11">
        <v>3.7232112000000002</v>
      </c>
      <c r="AG576" s="11">
        <v>3.7304761000000002</v>
      </c>
      <c r="AH576" s="11">
        <v>3.7377001999999999</v>
      </c>
      <c r="AI576" s="11">
        <v>3.7449435000000002</v>
      </c>
      <c r="AJ576" s="11">
        <v>3.7522660000000001</v>
      </c>
      <c r="AK576" s="11">
        <v>3.7597274000000001</v>
      </c>
      <c r="AL576" s="11">
        <v>3.7673877</v>
      </c>
      <c r="AM576" s="11">
        <v>3.7753070000000002</v>
      </c>
      <c r="AN576" s="11">
        <v>3.7835448999999999</v>
      </c>
      <c r="AO576" s="11">
        <v>3.7921494</v>
      </c>
      <c r="AP576" s="11">
        <v>3.8011159000000001</v>
      </c>
      <c r="AQ576" s="11">
        <v>3.8104246000000002</v>
      </c>
      <c r="AR576" s="11">
        <v>3.8200561</v>
      </c>
      <c r="AS576" s="11">
        <v>3.8299911999999998</v>
      </c>
      <c r="AT576" s="11">
        <v>3.8402102</v>
      </c>
      <c r="AU576" s="11">
        <v>3.8506936999999999</v>
      </c>
      <c r="AV576" s="11">
        <v>3.8614223000000001</v>
      </c>
      <c r="AW576" s="11">
        <v>3.8723763999999998</v>
      </c>
      <c r="AX576" s="11">
        <v>3.8835367000000001</v>
      </c>
      <c r="AY576" s="11">
        <v>3.8948838000000001</v>
      </c>
      <c r="AZ576" s="11">
        <v>3.9063979</v>
      </c>
      <c r="BA576" s="11">
        <v>3.9180617999999998</v>
      </c>
      <c r="BB576" s="11">
        <v>3.9298671000000001</v>
      </c>
      <c r="BC576" s="11">
        <v>3.9418074000000001</v>
      </c>
      <c r="BD576" s="11">
        <v>3.9538766000000001</v>
      </c>
      <c r="BE576" s="11">
        <v>3.9660687999999999</v>
      </c>
      <c r="BF576" s="11">
        <v>3.9783775000000001</v>
      </c>
      <c r="BG576" s="11">
        <v>3.9907968999999999</v>
      </c>
      <c r="BH576" s="11">
        <v>4.0033209000000003</v>
      </c>
      <c r="BI576" s="11">
        <v>4.0159431000000003</v>
      </c>
      <c r="BJ576" s="11">
        <v>4.0286574999999996</v>
      </c>
      <c r="BK576" s="11">
        <v>4.0414582000000001</v>
      </c>
      <c r="BL576" s="11">
        <v>4.0543388</v>
      </c>
      <c r="BM576" s="11">
        <v>4.1329887999999997</v>
      </c>
      <c r="BN576" s="11">
        <v>4.2131549000000001</v>
      </c>
    </row>
    <row r="577" spans="1:66" x14ac:dyDescent="0.25">
      <c r="A577" s="5">
        <f t="shared" si="8"/>
        <v>46087</v>
      </c>
      <c r="B577" t="s">
        <v>1400</v>
      </c>
      <c r="C577" s="3">
        <v>3.75</v>
      </c>
      <c r="D577" s="3">
        <v>3.7302</v>
      </c>
      <c r="E577" s="11">
        <v>3.7014600999999998</v>
      </c>
      <c r="F577" s="11">
        <v>3.6782727999999998</v>
      </c>
      <c r="G577" s="11">
        <v>3.6569126999999999</v>
      </c>
      <c r="H577" s="11">
        <v>3.6402489</v>
      </c>
      <c r="I577" s="11">
        <v>3.6297948</v>
      </c>
      <c r="J577" s="11">
        <v>3.6255182000000001</v>
      </c>
      <c r="K577" s="11">
        <v>3.6262869000000002</v>
      </c>
      <c r="L577" s="11">
        <v>3.6314541999999999</v>
      </c>
      <c r="M577" s="11">
        <v>3.6406312000000001</v>
      </c>
      <c r="N577" s="11">
        <v>3.6529899000000001</v>
      </c>
      <c r="O577" s="11">
        <v>3.6678137</v>
      </c>
      <c r="P577" s="11">
        <v>3.6842031</v>
      </c>
      <c r="Q577" s="11">
        <v>3.7006421999999999</v>
      </c>
      <c r="R577" s="11">
        <v>3.7165959000000002</v>
      </c>
      <c r="S577" s="11">
        <v>3.7319247</v>
      </c>
      <c r="T577" s="11">
        <v>3.7464898999999998</v>
      </c>
      <c r="U577" s="11">
        <v>3.7601524999999998</v>
      </c>
      <c r="V577" s="11">
        <v>3.7727732999999999</v>
      </c>
      <c r="W577" s="11">
        <v>3.7842563</v>
      </c>
      <c r="X577" s="11">
        <v>3.794705</v>
      </c>
      <c r="Y577" s="11">
        <v>3.8042802999999998</v>
      </c>
      <c r="Z577" s="11">
        <v>3.8131433000000001</v>
      </c>
      <c r="AA577" s="11">
        <v>3.8214554000000001</v>
      </c>
      <c r="AB577" s="11">
        <v>3.8293773999999998</v>
      </c>
      <c r="AC577" s="11">
        <v>3.8370514</v>
      </c>
      <c r="AD577" s="11">
        <v>3.8445347000000001</v>
      </c>
      <c r="AE577" s="11">
        <v>3.8518609000000001</v>
      </c>
      <c r="AF577" s="11">
        <v>3.8590642000000002</v>
      </c>
      <c r="AG577" s="11">
        <v>3.8661783000000001</v>
      </c>
      <c r="AH577" s="11">
        <v>3.8732370999999999</v>
      </c>
      <c r="AI577" s="11">
        <v>3.8802743999999998</v>
      </c>
      <c r="AJ577" s="11">
        <v>3.8873243</v>
      </c>
      <c r="AK577" s="11">
        <v>3.8944204</v>
      </c>
      <c r="AL577" s="11">
        <v>3.9015966999999998</v>
      </c>
      <c r="AM577" s="11">
        <v>3.9088872000000001</v>
      </c>
      <c r="AN577" s="11">
        <v>3.9163256</v>
      </c>
      <c r="AO577" s="11">
        <v>3.9239400999999998</v>
      </c>
      <c r="AP577" s="11">
        <v>3.9317337999999999</v>
      </c>
      <c r="AQ577" s="11">
        <v>3.9397025999999999</v>
      </c>
      <c r="AR577" s="11">
        <v>3.9478425000000001</v>
      </c>
      <c r="AS577" s="11">
        <v>3.9561497000000001</v>
      </c>
      <c r="AT577" s="11">
        <v>3.9646200999999999</v>
      </c>
      <c r="AU577" s="11">
        <v>3.9732498000000001</v>
      </c>
      <c r="AV577" s="11">
        <v>3.9820348000000001</v>
      </c>
      <c r="AW577" s="11">
        <v>3.9909710999999999</v>
      </c>
      <c r="AX577" s="11">
        <v>4.0000548</v>
      </c>
      <c r="AY577" s="11">
        <v>4.0092819000000004</v>
      </c>
      <c r="AZ577" s="11">
        <v>4.0186485000000003</v>
      </c>
      <c r="BA577" s="11">
        <v>4.0281507000000003</v>
      </c>
      <c r="BB577" s="11">
        <v>4.0377865999999996</v>
      </c>
      <c r="BC577" s="11">
        <v>4.0475538000000002</v>
      </c>
      <c r="BD577" s="11">
        <v>4.0574504999999998</v>
      </c>
      <c r="BE577" s="11">
        <v>4.067475</v>
      </c>
      <c r="BF577" s="11">
        <v>4.0776249</v>
      </c>
      <c r="BG577" s="11">
        <v>4.0878985999999999</v>
      </c>
      <c r="BH577" s="11">
        <v>4.0982940000000001</v>
      </c>
      <c r="BI577" s="11">
        <v>4.1088091000000002</v>
      </c>
      <c r="BJ577" s="11">
        <v>4.1194420000000003</v>
      </c>
      <c r="BK577" s="11">
        <v>4.1301908999999997</v>
      </c>
      <c r="BL577" s="11">
        <v>4.1410536000000002</v>
      </c>
      <c r="BM577" s="11">
        <v>4.2084959</v>
      </c>
      <c r="BN577" s="11">
        <v>4.2794474999999998</v>
      </c>
    </row>
    <row r="578" spans="1:66" x14ac:dyDescent="0.25">
      <c r="A578" s="5">
        <f t="shared" si="8"/>
        <v>46090</v>
      </c>
      <c r="B578" t="s">
        <v>1401</v>
      </c>
      <c r="C578" s="3">
        <v>3.75</v>
      </c>
      <c r="D578" s="3">
        <v>3.7296</v>
      </c>
      <c r="E578" s="11">
        <v>3.7247314999999999</v>
      </c>
      <c r="F578" s="11">
        <v>3.7214293000000001</v>
      </c>
      <c r="G578" s="11">
        <v>3.7188270000000001</v>
      </c>
      <c r="H578" s="11">
        <v>3.7190656</v>
      </c>
      <c r="I578" s="11">
        <v>3.7231013000000002</v>
      </c>
      <c r="J578" s="11">
        <v>3.7300404</v>
      </c>
      <c r="K578" s="11">
        <v>3.7389540999999999</v>
      </c>
      <c r="L578" s="11">
        <v>3.7500580000000001</v>
      </c>
      <c r="M578" s="11">
        <v>3.7641740000000001</v>
      </c>
      <c r="N578" s="11">
        <v>3.7811645999999999</v>
      </c>
      <c r="O578" s="11">
        <v>3.8004861000000001</v>
      </c>
      <c r="P578" s="11">
        <v>3.8210761</v>
      </c>
      <c r="Q578" s="11">
        <v>3.8408616000000002</v>
      </c>
      <c r="R578" s="11">
        <v>3.8591413000000001</v>
      </c>
      <c r="S578" s="11">
        <v>3.8756653000000001</v>
      </c>
      <c r="T578" s="11">
        <v>3.8901840999999999</v>
      </c>
      <c r="U578" s="11">
        <v>3.9024481</v>
      </c>
      <c r="V578" s="11">
        <v>3.9122073999999998</v>
      </c>
      <c r="W578" s="11">
        <v>3.9193072999999998</v>
      </c>
      <c r="X578" s="11">
        <v>3.9240336</v>
      </c>
      <c r="Y578" s="11">
        <v>3.9267994000000002</v>
      </c>
      <c r="Z578" s="11">
        <v>3.9280179</v>
      </c>
      <c r="AA578" s="11">
        <v>3.9281022999999999</v>
      </c>
      <c r="AB578" s="11">
        <v>3.9274657999999998</v>
      </c>
      <c r="AC578" s="11">
        <v>3.9264722999999999</v>
      </c>
      <c r="AD578" s="11">
        <v>3.9252668000000002</v>
      </c>
      <c r="AE578" s="11">
        <v>3.9239343999999998</v>
      </c>
      <c r="AF578" s="11">
        <v>3.9225599</v>
      </c>
      <c r="AG578" s="11">
        <v>3.9212283000000001</v>
      </c>
      <c r="AH578" s="11">
        <v>3.9200246000000001</v>
      </c>
      <c r="AI578" s="11">
        <v>3.9190336000000001</v>
      </c>
      <c r="AJ578" s="11">
        <v>3.9183401999999998</v>
      </c>
      <c r="AK578" s="11">
        <v>3.9180294999999998</v>
      </c>
      <c r="AL578" s="11">
        <v>3.9181862999999999</v>
      </c>
      <c r="AM578" s="11">
        <v>3.9188955999999999</v>
      </c>
      <c r="AN578" s="11">
        <v>3.9202423</v>
      </c>
      <c r="AO578" s="11">
        <v>3.9222952000000002</v>
      </c>
      <c r="AP578" s="11">
        <v>3.9250525999999999</v>
      </c>
      <c r="AQ578" s="11">
        <v>3.928493</v>
      </c>
      <c r="AR578" s="11">
        <v>3.9325948999999998</v>
      </c>
      <c r="AS578" s="11">
        <v>3.9373371000000001</v>
      </c>
      <c r="AT578" s="11">
        <v>3.9426979000000002</v>
      </c>
      <c r="AU578" s="11">
        <v>3.9486561</v>
      </c>
      <c r="AV578" s="11">
        <v>3.9551904000000002</v>
      </c>
      <c r="AW578" s="11">
        <v>3.9622790000000001</v>
      </c>
      <c r="AX578" s="11">
        <v>3.9699007000000002</v>
      </c>
      <c r="AY578" s="11">
        <v>3.9780343</v>
      </c>
      <c r="AZ578" s="11">
        <v>3.9866579999999998</v>
      </c>
      <c r="BA578" s="11">
        <v>3.9957501999999998</v>
      </c>
      <c r="BB578" s="11">
        <v>4.0052874000000003</v>
      </c>
      <c r="BC578" s="11">
        <v>4.0152450000000002</v>
      </c>
      <c r="BD578" s="11">
        <v>4.0255989999999997</v>
      </c>
      <c r="BE578" s="11">
        <v>4.0363252000000003</v>
      </c>
      <c r="BF578" s="11">
        <v>4.0473990000000004</v>
      </c>
      <c r="BG578" s="11">
        <v>4.0587963</v>
      </c>
      <c r="BH578" s="11">
        <v>4.0704929999999999</v>
      </c>
      <c r="BI578" s="11">
        <v>4.0824645000000004</v>
      </c>
      <c r="BJ578" s="11">
        <v>4.0946866999999996</v>
      </c>
      <c r="BK578" s="11">
        <v>4.1071353999999998</v>
      </c>
      <c r="BL578" s="11">
        <v>4.1197862000000001</v>
      </c>
      <c r="BM578" s="11">
        <v>4.1988671999999996</v>
      </c>
      <c r="BN578" s="11">
        <v>4.2808919999999997</v>
      </c>
    </row>
    <row r="579" spans="1:66" x14ac:dyDescent="0.25">
      <c r="A579" s="5">
        <f t="shared" si="8"/>
        <v>46091</v>
      </c>
      <c r="B579" t="s">
        <v>1402</v>
      </c>
      <c r="C579" s="3">
        <v>3.75</v>
      </c>
      <c r="D579" s="3">
        <v>3.7294</v>
      </c>
      <c r="E579" s="11">
        <v>3.6871124000000002</v>
      </c>
      <c r="F579" s="11">
        <v>3.6568678000000001</v>
      </c>
      <c r="G579" s="11">
        <v>3.6298737000000001</v>
      </c>
      <c r="H579" s="11">
        <v>3.6079078999999998</v>
      </c>
      <c r="I579" s="11">
        <v>3.5912552999999998</v>
      </c>
      <c r="J579" s="11">
        <v>3.5794177</v>
      </c>
      <c r="K579" s="11">
        <v>3.5721975000000001</v>
      </c>
      <c r="L579" s="11">
        <v>3.5702113</v>
      </c>
      <c r="M579" s="11">
        <v>3.5746872000000001</v>
      </c>
      <c r="N579" s="11">
        <v>3.5849001999999999</v>
      </c>
      <c r="O579" s="11">
        <v>3.6000318999999998</v>
      </c>
      <c r="P579" s="11">
        <v>3.6187003</v>
      </c>
      <c r="Q579" s="11">
        <v>3.6381545000000002</v>
      </c>
      <c r="R579" s="11">
        <v>3.6573745999999998</v>
      </c>
      <c r="S579" s="11">
        <v>3.6759157999999998</v>
      </c>
      <c r="T579" s="11">
        <v>3.6933341</v>
      </c>
      <c r="U579" s="11">
        <v>3.7091851999999998</v>
      </c>
      <c r="V579" s="11">
        <v>3.7230243999999999</v>
      </c>
      <c r="W579" s="11">
        <v>3.7345226999999999</v>
      </c>
      <c r="X579" s="11">
        <v>3.7438851</v>
      </c>
      <c r="Y579" s="11">
        <v>3.7514709000000002</v>
      </c>
      <c r="Z579" s="11">
        <v>3.7576398000000002</v>
      </c>
      <c r="AA579" s="11">
        <v>3.7627516000000001</v>
      </c>
      <c r="AB579" s="11">
        <v>3.7671655999999998</v>
      </c>
      <c r="AC579" s="11">
        <v>3.7711991</v>
      </c>
      <c r="AD579" s="11">
        <v>3.7749822000000002</v>
      </c>
      <c r="AE579" s="11">
        <v>3.7785929999999999</v>
      </c>
      <c r="AF579" s="11">
        <v>3.7821098000000002</v>
      </c>
      <c r="AG579" s="11">
        <v>3.7856111000000001</v>
      </c>
      <c r="AH579" s="11">
        <v>3.7891748000000001</v>
      </c>
      <c r="AI579" s="11">
        <v>3.7928795000000002</v>
      </c>
      <c r="AJ579" s="11">
        <v>3.7968033999999999</v>
      </c>
      <c r="AK579" s="11">
        <v>3.8010248</v>
      </c>
      <c r="AL579" s="11">
        <v>3.8056217999999999</v>
      </c>
      <c r="AM579" s="11">
        <v>3.810673</v>
      </c>
      <c r="AN579" s="11">
        <v>3.8162565000000002</v>
      </c>
      <c r="AO579" s="11">
        <v>3.822438</v>
      </c>
      <c r="AP579" s="11">
        <v>3.8292163000000001</v>
      </c>
      <c r="AQ579" s="11">
        <v>3.8365670999999999</v>
      </c>
      <c r="AR579" s="11">
        <v>3.8444664999999998</v>
      </c>
      <c r="AS579" s="11">
        <v>3.8528905999999998</v>
      </c>
      <c r="AT579" s="11">
        <v>3.8618150999999998</v>
      </c>
      <c r="AU579" s="11">
        <v>3.8712160999999998</v>
      </c>
      <c r="AV579" s="11">
        <v>3.8810696999999998</v>
      </c>
      <c r="AW579" s="11">
        <v>3.8913517</v>
      </c>
      <c r="AX579" s="11">
        <v>3.9020380000000001</v>
      </c>
      <c r="AY579" s="11">
        <v>3.9131048000000002</v>
      </c>
      <c r="AZ579" s="11">
        <v>3.9245279000000002</v>
      </c>
      <c r="BA579" s="11">
        <v>3.9362837000000002</v>
      </c>
      <c r="BB579" s="11">
        <v>3.9483511</v>
      </c>
      <c r="BC579" s="11">
        <v>3.9607093</v>
      </c>
      <c r="BD579" s="11">
        <v>3.9733377000000001</v>
      </c>
      <c r="BE579" s="11">
        <v>3.9862158999999999</v>
      </c>
      <c r="BF579" s="11">
        <v>3.999323</v>
      </c>
      <c r="BG579" s="11">
        <v>4.0126385000000004</v>
      </c>
      <c r="BH579" s="11">
        <v>4.0261420000000001</v>
      </c>
      <c r="BI579" s="11">
        <v>4.0398125</v>
      </c>
      <c r="BJ579" s="11">
        <v>4.0536295000000004</v>
      </c>
      <c r="BK579" s="11">
        <v>4.0675727999999998</v>
      </c>
      <c r="BL579" s="11">
        <v>4.0816211999999998</v>
      </c>
      <c r="BM579" s="11">
        <v>4.1673270999999996</v>
      </c>
      <c r="BN579" s="11">
        <v>4.2537957000000004</v>
      </c>
    </row>
    <row r="580" spans="1:66" x14ac:dyDescent="0.25">
      <c r="A580" s="5">
        <f t="shared" si="8"/>
        <v>46092</v>
      </c>
      <c r="B580" t="s">
        <v>1403</v>
      </c>
      <c r="C580" s="3">
        <v>3.75</v>
      </c>
      <c r="D580" s="3">
        <v>3.7294999999999998</v>
      </c>
      <c r="E580" s="11">
        <v>3.7069437999999999</v>
      </c>
      <c r="F580" s="11">
        <v>3.7060043999999999</v>
      </c>
      <c r="G580" s="11">
        <v>3.7120432000000001</v>
      </c>
      <c r="H580" s="11">
        <v>3.7222401999999999</v>
      </c>
      <c r="I580" s="11">
        <v>3.7325800999999998</v>
      </c>
      <c r="J580" s="11">
        <v>3.7443426999999998</v>
      </c>
      <c r="K580" s="11">
        <v>3.7595706999999998</v>
      </c>
      <c r="L580" s="11">
        <v>3.7783978999999999</v>
      </c>
      <c r="M580" s="11">
        <v>3.8002283000000001</v>
      </c>
      <c r="N580" s="11">
        <v>3.8239355000000002</v>
      </c>
      <c r="O580" s="11">
        <v>3.8485241000000001</v>
      </c>
      <c r="P580" s="11">
        <v>3.8724417</v>
      </c>
      <c r="Q580" s="11">
        <v>3.8936245</v>
      </c>
      <c r="R580" s="11">
        <v>3.9116168999999998</v>
      </c>
      <c r="S580" s="11">
        <v>3.9264301000000001</v>
      </c>
      <c r="T580" s="11">
        <v>3.9380757000000002</v>
      </c>
      <c r="U580" s="11">
        <v>3.9465653000000001</v>
      </c>
      <c r="V580" s="11">
        <v>3.9519101999999999</v>
      </c>
      <c r="W580" s="11">
        <v>3.9541968000000001</v>
      </c>
      <c r="X580" s="11">
        <v>3.9539355</v>
      </c>
      <c r="Y580" s="11">
        <v>3.9517858000000001</v>
      </c>
      <c r="Z580" s="11">
        <v>3.9484075000000001</v>
      </c>
      <c r="AA580" s="11">
        <v>3.9444602</v>
      </c>
      <c r="AB580" s="11">
        <v>3.9406037</v>
      </c>
      <c r="AC580" s="11">
        <v>3.9374163000000002</v>
      </c>
      <c r="AD580" s="11">
        <v>3.935038</v>
      </c>
      <c r="AE580" s="11">
        <v>3.9334617999999999</v>
      </c>
      <c r="AF580" s="11">
        <v>3.9326808</v>
      </c>
      <c r="AG580" s="11">
        <v>3.9326880000000002</v>
      </c>
      <c r="AH580" s="11">
        <v>3.9334761999999999</v>
      </c>
      <c r="AI580" s="11">
        <v>3.9350385000000001</v>
      </c>
      <c r="AJ580" s="11">
        <v>3.9373680000000002</v>
      </c>
      <c r="AK580" s="11">
        <v>3.9404574999999999</v>
      </c>
      <c r="AL580" s="11">
        <v>3.9443000000000001</v>
      </c>
      <c r="AM580" s="11">
        <v>3.9488884999999998</v>
      </c>
      <c r="AN580" s="11">
        <v>3.9542161</v>
      </c>
      <c r="AO580" s="11">
        <v>3.9602697</v>
      </c>
      <c r="AP580" s="11">
        <v>3.9670079</v>
      </c>
      <c r="AQ580" s="11">
        <v>3.9743802000000001</v>
      </c>
      <c r="AR580" s="11">
        <v>3.9823365000000002</v>
      </c>
      <c r="AS580" s="11">
        <v>3.9908264999999998</v>
      </c>
      <c r="AT580" s="11">
        <v>3.9997997000000001</v>
      </c>
      <c r="AU580" s="11">
        <v>4.0092059999999998</v>
      </c>
      <c r="AV580" s="11">
        <v>4.0189950999999997</v>
      </c>
      <c r="AW580" s="11">
        <v>4.0291164999999998</v>
      </c>
      <c r="AX580" s="11">
        <v>4.0395200999999998</v>
      </c>
      <c r="AY580" s="11">
        <v>4.0501556000000001</v>
      </c>
      <c r="AZ580" s="11">
        <v>4.0609725000000001</v>
      </c>
      <c r="BA580" s="11">
        <v>4.0719272999999996</v>
      </c>
      <c r="BB580" s="11">
        <v>4.0830058999999999</v>
      </c>
      <c r="BC580" s="11">
        <v>4.0942020000000001</v>
      </c>
      <c r="BD580" s="11">
        <v>4.1055093999999999</v>
      </c>
      <c r="BE580" s="11">
        <v>4.1169222999999997</v>
      </c>
      <c r="BF580" s="11">
        <v>4.1284343999999997</v>
      </c>
      <c r="BG580" s="11">
        <v>4.1400395000000003</v>
      </c>
      <c r="BH580" s="11">
        <v>4.1517317</v>
      </c>
      <c r="BI580" s="11">
        <v>4.1635046999999998</v>
      </c>
      <c r="BJ580" s="11">
        <v>4.1753524000000004</v>
      </c>
      <c r="BK580" s="11">
        <v>4.1872689000000003</v>
      </c>
      <c r="BL580" s="11">
        <v>4.1992478000000002</v>
      </c>
      <c r="BM580" s="11">
        <v>4.2721796999999997</v>
      </c>
      <c r="BN580" s="11">
        <v>4.3463528</v>
      </c>
    </row>
    <row r="581" spans="1:66" x14ac:dyDescent="0.25">
      <c r="A581" s="5">
        <f t="shared" si="8"/>
        <v>46093</v>
      </c>
      <c r="B581" t="s">
        <v>1404</v>
      </c>
      <c r="C581" s="3">
        <v>3.75</v>
      </c>
      <c r="D581" s="3">
        <v>3.7292999999999998</v>
      </c>
      <c r="E581" s="11">
        <v>3.7139432000000001</v>
      </c>
      <c r="F581" s="11">
        <v>3.7236045999999998</v>
      </c>
      <c r="G581" s="11">
        <v>3.7447300000000001</v>
      </c>
      <c r="H581" s="11">
        <v>3.7755926999999998</v>
      </c>
      <c r="I581" s="11">
        <v>3.8107696999999998</v>
      </c>
      <c r="J581" s="11">
        <v>3.8450237</v>
      </c>
      <c r="K581" s="11">
        <v>3.8760452999999999</v>
      </c>
      <c r="L581" s="11">
        <v>3.9031851999999998</v>
      </c>
      <c r="M581" s="11">
        <v>3.9269664</v>
      </c>
      <c r="N581" s="11">
        <v>3.9485168000000002</v>
      </c>
      <c r="O581" s="11">
        <v>3.9685052999999999</v>
      </c>
      <c r="P581" s="11">
        <v>3.9869564999999998</v>
      </c>
      <c r="Q581" s="11">
        <v>4.0036576000000004</v>
      </c>
      <c r="R581" s="11">
        <v>4.0184334000000002</v>
      </c>
      <c r="S581" s="11">
        <v>4.0311273999999999</v>
      </c>
      <c r="T581" s="11">
        <v>4.0415833000000001</v>
      </c>
      <c r="U581" s="11">
        <v>4.0496449999999999</v>
      </c>
      <c r="V581" s="11">
        <v>4.0551560000000002</v>
      </c>
      <c r="W581" s="11">
        <v>4.0580474000000004</v>
      </c>
      <c r="X581" s="11">
        <v>4.0586973999999998</v>
      </c>
      <c r="Y581" s="11">
        <v>4.0576270000000001</v>
      </c>
      <c r="Z581" s="11">
        <v>4.0553574000000001</v>
      </c>
      <c r="AA581" s="11">
        <v>4.0524095999999998</v>
      </c>
      <c r="AB581" s="11">
        <v>4.0493049000000001</v>
      </c>
      <c r="AC581" s="11">
        <v>4.0464970999999998</v>
      </c>
      <c r="AD581" s="11">
        <v>4.0441124000000004</v>
      </c>
      <c r="AE581" s="11">
        <v>4.0421773999999999</v>
      </c>
      <c r="AF581" s="11">
        <v>4.0407184999999997</v>
      </c>
      <c r="AG581" s="11">
        <v>4.0397622000000002</v>
      </c>
      <c r="AH581" s="11">
        <v>4.0393350999999997</v>
      </c>
      <c r="AI581" s="11">
        <v>4.0394636000000004</v>
      </c>
      <c r="AJ581" s="11">
        <v>4.0401742</v>
      </c>
      <c r="AK581" s="11">
        <v>4.0414934999999996</v>
      </c>
      <c r="AL581" s="11">
        <v>4.0434478</v>
      </c>
      <c r="AM581" s="11">
        <v>4.0460637999999998</v>
      </c>
      <c r="AN581" s="11">
        <v>4.0493679</v>
      </c>
      <c r="AO581" s="11">
        <v>4.0533761000000004</v>
      </c>
      <c r="AP581" s="11">
        <v>4.0580582999999999</v>
      </c>
      <c r="AQ581" s="11">
        <v>4.0633714000000003</v>
      </c>
      <c r="AR581" s="11">
        <v>4.0692725000000003</v>
      </c>
      <c r="AS581" s="11">
        <v>4.0757187999999998</v>
      </c>
      <c r="AT581" s="11">
        <v>4.0826671000000001</v>
      </c>
      <c r="AU581" s="11">
        <v>4.0900746000000003</v>
      </c>
      <c r="AV581" s="11">
        <v>4.0978984000000001</v>
      </c>
      <c r="AW581" s="11">
        <v>4.1060954000000001</v>
      </c>
      <c r="AX581" s="11">
        <v>4.1146227</v>
      </c>
      <c r="AY581" s="11">
        <v>4.1234374000000003</v>
      </c>
      <c r="AZ581" s="11">
        <v>4.1324964</v>
      </c>
      <c r="BA581" s="11">
        <v>4.1417624000000002</v>
      </c>
      <c r="BB581" s="11">
        <v>4.1512219000000004</v>
      </c>
      <c r="BC581" s="11">
        <v>4.1608681000000001</v>
      </c>
      <c r="BD581" s="11">
        <v>4.1706943000000001</v>
      </c>
      <c r="BE581" s="11">
        <v>4.1806938000000002</v>
      </c>
      <c r="BF581" s="11">
        <v>4.1908596999999999</v>
      </c>
      <c r="BG581" s="11">
        <v>4.2011852999999997</v>
      </c>
      <c r="BH581" s="11">
        <v>4.2116638999999996</v>
      </c>
      <c r="BI581" s="11">
        <v>4.2222887</v>
      </c>
      <c r="BJ581" s="11">
        <v>4.2330528000000003</v>
      </c>
      <c r="BK581" s="11">
        <v>4.2439498000000002</v>
      </c>
      <c r="BL581" s="11">
        <v>4.2549726000000003</v>
      </c>
      <c r="BM581" s="11">
        <v>4.3234238999999999</v>
      </c>
      <c r="BN581" s="11">
        <v>4.3949984000000004</v>
      </c>
    </row>
    <row r="582" spans="1:66" x14ac:dyDescent="0.25">
      <c r="A582" s="5">
        <f t="shared" si="8"/>
        <v>46094</v>
      </c>
      <c r="B582" t="s">
        <v>1405</v>
      </c>
      <c r="C582" s="3">
        <v>3.75</v>
      </c>
      <c r="D582" s="3">
        <v>3.7294999999999998</v>
      </c>
      <c r="E582" s="11">
        <v>3.7063332999999998</v>
      </c>
      <c r="F582" s="11">
        <v>3.7257261000000002</v>
      </c>
      <c r="G582" s="11">
        <v>3.7555706999999998</v>
      </c>
      <c r="H582" s="11">
        <v>3.7950083000000001</v>
      </c>
      <c r="I582" s="11">
        <v>3.8370503</v>
      </c>
      <c r="J582" s="11">
        <v>3.8760366999999998</v>
      </c>
      <c r="K582" s="11">
        <v>3.9105767999999999</v>
      </c>
      <c r="L582" s="11">
        <v>3.9408422999999999</v>
      </c>
      <c r="M582" s="11">
        <v>3.9680597999999998</v>
      </c>
      <c r="N582" s="11">
        <v>3.9934878999999999</v>
      </c>
      <c r="O582" s="11">
        <v>4.0174823000000002</v>
      </c>
      <c r="P582" s="11">
        <v>4.0396453000000001</v>
      </c>
      <c r="Q582" s="11">
        <v>4.0586789000000003</v>
      </c>
      <c r="R582" s="11">
        <v>4.0743707000000002</v>
      </c>
      <c r="S582" s="11">
        <v>4.0869673000000004</v>
      </c>
      <c r="T582" s="11">
        <v>4.0967158000000001</v>
      </c>
      <c r="U582" s="11">
        <v>4.1038633999999998</v>
      </c>
      <c r="V582" s="11">
        <v>4.1086568000000003</v>
      </c>
      <c r="W582" s="11">
        <v>4.1113616000000004</v>
      </c>
      <c r="X582" s="11">
        <v>4.1123285999999997</v>
      </c>
      <c r="Y582" s="11">
        <v>4.1119336999999998</v>
      </c>
      <c r="Z582" s="11">
        <v>4.1105524999999998</v>
      </c>
      <c r="AA582" s="11">
        <v>4.1085605999999997</v>
      </c>
      <c r="AB582" s="11">
        <v>4.1063339000000001</v>
      </c>
      <c r="AC582" s="11">
        <v>4.1041967000000001</v>
      </c>
      <c r="AD582" s="11">
        <v>4.1022471999999999</v>
      </c>
      <c r="AE582" s="11">
        <v>4.1005213999999999</v>
      </c>
      <c r="AF582" s="11">
        <v>4.0990548999999996</v>
      </c>
      <c r="AG582" s="11">
        <v>4.0978835</v>
      </c>
      <c r="AH582" s="11">
        <v>4.0970430000000002</v>
      </c>
      <c r="AI582" s="11">
        <v>4.0965692000000002</v>
      </c>
      <c r="AJ582" s="11">
        <v>4.0964980000000004</v>
      </c>
      <c r="AK582" s="11">
        <v>4.0968650000000002</v>
      </c>
      <c r="AL582" s="11">
        <v>4.0977060999999999</v>
      </c>
      <c r="AM582" s="11">
        <v>4.0990570999999996</v>
      </c>
      <c r="AN582" s="11">
        <v>4.1009536999999998</v>
      </c>
      <c r="AO582" s="11">
        <v>4.1034236999999996</v>
      </c>
      <c r="AP582" s="11">
        <v>4.1064590000000001</v>
      </c>
      <c r="AQ582" s="11">
        <v>4.1100417</v>
      </c>
      <c r="AR582" s="11">
        <v>4.1141540000000001</v>
      </c>
      <c r="AS582" s="11">
        <v>4.1187779999999998</v>
      </c>
      <c r="AT582" s="11">
        <v>4.1238957000000003</v>
      </c>
      <c r="AU582" s="11">
        <v>4.1294893000000004</v>
      </c>
      <c r="AV582" s="11">
        <v>4.1355409999999999</v>
      </c>
      <c r="AW582" s="11">
        <v>4.1420328</v>
      </c>
      <c r="AX582" s="11">
        <v>4.1489468</v>
      </c>
      <c r="AY582" s="11">
        <v>4.1562653000000003</v>
      </c>
      <c r="AZ582" s="11">
        <v>4.1639701999999996</v>
      </c>
      <c r="BA582" s="11">
        <v>4.1720440999999999</v>
      </c>
      <c r="BB582" s="11">
        <v>4.1804715000000003</v>
      </c>
      <c r="BC582" s="11">
        <v>4.1892372</v>
      </c>
      <c r="BD582" s="11">
        <v>4.1983261000000001</v>
      </c>
      <c r="BE582" s="11">
        <v>4.2077235000000002</v>
      </c>
      <c r="BF582" s="11">
        <v>4.2174138000000001</v>
      </c>
      <c r="BG582" s="11">
        <v>4.2273822000000001</v>
      </c>
      <c r="BH582" s="11">
        <v>4.2376136999999998</v>
      </c>
      <c r="BI582" s="11">
        <v>4.2480931000000002</v>
      </c>
      <c r="BJ582" s="11">
        <v>4.2588052999999997</v>
      </c>
      <c r="BK582" s="11">
        <v>4.2697354000000001</v>
      </c>
      <c r="BL582" s="11">
        <v>4.2808681000000002</v>
      </c>
      <c r="BM582" s="11">
        <v>4.3512789999999999</v>
      </c>
      <c r="BN582" s="11">
        <v>4.4264109999999999</v>
      </c>
    </row>
    <row r="583" spans="1:66" x14ac:dyDescent="0.25">
      <c r="A583" s="5">
        <f t="shared" si="8"/>
        <v>46097</v>
      </c>
      <c r="B583" t="s">
        <v>1406</v>
      </c>
      <c r="C583" s="3">
        <v>3.75</v>
      </c>
      <c r="D583" s="3">
        <v>3.7288999999999999</v>
      </c>
      <c r="E583" s="11">
        <v>3.7099890000000002</v>
      </c>
      <c r="F583" s="11">
        <v>3.7202934999999999</v>
      </c>
      <c r="G583" s="11">
        <v>3.7412640000000001</v>
      </c>
      <c r="H583" s="11">
        <v>3.7705703000000002</v>
      </c>
      <c r="I583" s="11">
        <v>3.8023202999999999</v>
      </c>
      <c r="J583" s="11">
        <v>3.8314073999999998</v>
      </c>
      <c r="K583" s="11">
        <v>3.8569303000000001</v>
      </c>
      <c r="L583" s="11">
        <v>3.8794493999999999</v>
      </c>
      <c r="M583" s="11">
        <v>3.9006897999999999</v>
      </c>
      <c r="N583" s="11">
        <v>3.9218538000000001</v>
      </c>
      <c r="O583" s="11">
        <v>3.9431115999999999</v>
      </c>
      <c r="P583" s="11">
        <v>3.9636124000000001</v>
      </c>
      <c r="Q583" s="11">
        <v>3.9815591000000001</v>
      </c>
      <c r="R583" s="11">
        <v>3.9965505000000001</v>
      </c>
      <c r="S583" s="11">
        <v>4.0086268</v>
      </c>
      <c r="T583" s="11">
        <v>4.0178285999999996</v>
      </c>
      <c r="U583" s="11">
        <v>4.0241964000000001</v>
      </c>
      <c r="V583" s="11">
        <v>4.0277703999999996</v>
      </c>
      <c r="W583" s="11">
        <v>4.0286606000000003</v>
      </c>
      <c r="X583" s="11">
        <v>4.0272988999999999</v>
      </c>
      <c r="Y583" s="11">
        <v>4.0242104999999997</v>
      </c>
      <c r="Z583" s="11">
        <v>4.0199204999999996</v>
      </c>
      <c r="AA583" s="11">
        <v>4.0149540000000004</v>
      </c>
      <c r="AB583" s="11">
        <v>4.0098364000000002</v>
      </c>
      <c r="AC583" s="11">
        <v>4.0050191000000002</v>
      </c>
      <c r="AD583" s="11">
        <v>4.0006282999999998</v>
      </c>
      <c r="AE583" s="11">
        <v>3.9967003999999999</v>
      </c>
      <c r="AF583" s="11">
        <v>3.9932720000000002</v>
      </c>
      <c r="AG583" s="11">
        <v>3.9903794000000001</v>
      </c>
      <c r="AH583" s="11">
        <v>3.9880593000000002</v>
      </c>
      <c r="AI583" s="11">
        <v>3.9863479000000002</v>
      </c>
      <c r="AJ583" s="11">
        <v>3.9852818000000001</v>
      </c>
      <c r="AK583" s="11">
        <v>3.9848973999999999</v>
      </c>
      <c r="AL583" s="11">
        <v>3.9852311999999999</v>
      </c>
      <c r="AM583" s="11">
        <v>3.9863197000000001</v>
      </c>
      <c r="AN583" s="11">
        <v>3.9881992999999998</v>
      </c>
      <c r="AO583" s="11">
        <v>3.9908956</v>
      </c>
      <c r="AP583" s="11">
        <v>3.9943870000000001</v>
      </c>
      <c r="AQ583" s="11">
        <v>3.9986383000000001</v>
      </c>
      <c r="AR583" s="11">
        <v>4.0036145999999997</v>
      </c>
      <c r="AS583" s="11">
        <v>4.0092809999999997</v>
      </c>
      <c r="AT583" s="11">
        <v>4.0156023000000003</v>
      </c>
      <c r="AU583" s="11">
        <v>4.0225436999999999</v>
      </c>
      <c r="AV583" s="11">
        <v>4.0300703000000002</v>
      </c>
      <c r="AW583" s="11">
        <v>4.0381469000000001</v>
      </c>
      <c r="AX583" s="11">
        <v>4.0467386000000003</v>
      </c>
      <c r="AY583" s="11">
        <v>4.0558106</v>
      </c>
      <c r="AZ583" s="11">
        <v>4.0653277000000001</v>
      </c>
      <c r="BA583" s="11">
        <v>4.0752566000000003</v>
      </c>
      <c r="BB583" s="11">
        <v>4.0855736</v>
      </c>
      <c r="BC583" s="11">
        <v>4.0962573000000004</v>
      </c>
      <c r="BD583" s="11">
        <v>4.1072870000000004</v>
      </c>
      <c r="BE583" s="11">
        <v>4.1186419000000001</v>
      </c>
      <c r="BF583" s="11">
        <v>4.1303007000000003</v>
      </c>
      <c r="BG583" s="11">
        <v>4.1422426000000003</v>
      </c>
      <c r="BH583" s="11">
        <v>4.1544467999999997</v>
      </c>
      <c r="BI583" s="11">
        <v>4.1668921000000001</v>
      </c>
      <c r="BJ583" s="11">
        <v>4.1795577000000002</v>
      </c>
      <c r="BK583" s="11">
        <v>4.1924226999999998</v>
      </c>
      <c r="BL583" s="11">
        <v>4.2054659000000001</v>
      </c>
      <c r="BM583" s="11">
        <v>4.2865527999999999</v>
      </c>
      <c r="BN583" s="11">
        <v>4.3703433</v>
      </c>
    </row>
    <row r="584" spans="1:66" x14ac:dyDescent="0.25">
      <c r="A584" s="5">
        <f t="shared" si="8"/>
        <v>46098</v>
      </c>
      <c r="B584" t="s">
        <v>1407</v>
      </c>
      <c r="C584" s="3">
        <v>3.75</v>
      </c>
      <c r="D584" s="3">
        <v>3.7290000000000001</v>
      </c>
      <c r="E584" s="11">
        <v>3.7118696999999998</v>
      </c>
      <c r="F584" s="11">
        <v>3.7207066000000002</v>
      </c>
      <c r="G584" s="11">
        <v>3.7382081999999999</v>
      </c>
      <c r="H584" s="11">
        <v>3.7620833999999999</v>
      </c>
      <c r="I584" s="11">
        <v>3.7875185</v>
      </c>
      <c r="J584" s="11">
        <v>3.8104857999999999</v>
      </c>
      <c r="K584" s="11">
        <v>3.8304225999999999</v>
      </c>
      <c r="L584" s="11">
        <v>3.8481342999999999</v>
      </c>
      <c r="M584" s="11">
        <v>3.8651507999999999</v>
      </c>
      <c r="N584" s="11">
        <v>3.8824526000000001</v>
      </c>
      <c r="O584" s="11">
        <v>3.9001082999999999</v>
      </c>
      <c r="P584" s="11">
        <v>3.917259</v>
      </c>
      <c r="Q584" s="11">
        <v>3.9321945</v>
      </c>
      <c r="R584" s="11">
        <v>3.9445063999999999</v>
      </c>
      <c r="S584" s="11">
        <v>3.9541966</v>
      </c>
      <c r="T584" s="11">
        <v>3.9612676000000002</v>
      </c>
      <c r="U584" s="11">
        <v>3.9657217999999999</v>
      </c>
      <c r="V584" s="11">
        <v>3.9675614000000001</v>
      </c>
      <c r="W584" s="11">
        <v>3.9668611999999999</v>
      </c>
      <c r="X584" s="11">
        <v>3.9640328</v>
      </c>
      <c r="Y584" s="11">
        <v>3.9595851</v>
      </c>
      <c r="Z584" s="11">
        <v>3.9540270999999998</v>
      </c>
      <c r="AA584" s="11">
        <v>3.9478677000000002</v>
      </c>
      <c r="AB584" s="11">
        <v>3.9416161000000001</v>
      </c>
      <c r="AC584" s="11">
        <v>3.9357114000000002</v>
      </c>
      <c r="AD584" s="11">
        <v>3.9302849000000002</v>
      </c>
      <c r="AE584" s="11">
        <v>3.9253830999999999</v>
      </c>
      <c r="AF584" s="11">
        <v>3.9210522000000001</v>
      </c>
      <c r="AG584" s="11">
        <v>3.9173385999999999</v>
      </c>
      <c r="AH584" s="11">
        <v>3.9142887000000002</v>
      </c>
      <c r="AI584" s="11">
        <v>3.9119489000000001</v>
      </c>
      <c r="AJ584" s="11">
        <v>3.9103655000000002</v>
      </c>
      <c r="AK584" s="11">
        <v>3.9095849</v>
      </c>
      <c r="AL584" s="11">
        <v>3.9096533999999998</v>
      </c>
      <c r="AM584" s="11">
        <v>3.9106174999999999</v>
      </c>
      <c r="AN584" s="11">
        <v>3.9125234</v>
      </c>
      <c r="AO584" s="11">
        <v>3.9154059000000001</v>
      </c>
      <c r="AP584" s="11">
        <v>3.9192374999999999</v>
      </c>
      <c r="AQ584" s="11">
        <v>3.9239693</v>
      </c>
      <c r="AR584" s="11">
        <v>3.9295526999999999</v>
      </c>
      <c r="AS584" s="11">
        <v>3.9359392</v>
      </c>
      <c r="AT584" s="11">
        <v>3.9430800000000001</v>
      </c>
      <c r="AU584" s="11">
        <v>3.9509264000000002</v>
      </c>
      <c r="AV584" s="11">
        <v>3.9594299999999998</v>
      </c>
      <c r="AW584" s="11">
        <v>3.9685419</v>
      </c>
      <c r="AX584" s="11">
        <v>3.9782134</v>
      </c>
      <c r="AY584" s="11">
        <v>3.9883961000000001</v>
      </c>
      <c r="AZ584" s="11">
        <v>3.9990412000000002</v>
      </c>
      <c r="BA584" s="11">
        <v>4.010103</v>
      </c>
      <c r="BB584" s="11">
        <v>4.0215508</v>
      </c>
      <c r="BC584" s="11">
        <v>4.0333582000000003</v>
      </c>
      <c r="BD584" s="11">
        <v>4.0454987999999998</v>
      </c>
      <c r="BE584" s="11">
        <v>4.0579463999999996</v>
      </c>
      <c r="BF584" s="11">
        <v>4.0706743999999997</v>
      </c>
      <c r="BG584" s="11">
        <v>4.0836566999999997</v>
      </c>
      <c r="BH584" s="11">
        <v>4.0968669999999996</v>
      </c>
      <c r="BI584" s="11">
        <v>4.1102787000000003</v>
      </c>
      <c r="BJ584" s="11">
        <v>4.1238655</v>
      </c>
      <c r="BK584" s="11">
        <v>4.1376013</v>
      </c>
      <c r="BL584" s="11">
        <v>4.1514594999999996</v>
      </c>
      <c r="BM584" s="11">
        <v>4.2362409999999997</v>
      </c>
      <c r="BN584" s="11">
        <v>4.3220394999999998</v>
      </c>
    </row>
    <row r="585" spans="1:66" x14ac:dyDescent="0.25">
      <c r="A585" s="5">
        <f t="shared" si="8"/>
        <v>46099</v>
      </c>
      <c r="B585" t="s">
        <v>1408</v>
      </c>
      <c r="C585" s="3">
        <v>3.75</v>
      </c>
      <c r="D585" s="3">
        <v>3.7296</v>
      </c>
      <c r="E585" s="11">
        <v>3.7148430000000001</v>
      </c>
      <c r="F585" s="11">
        <v>3.7365984000000001</v>
      </c>
      <c r="G585" s="11">
        <v>3.7688527000000001</v>
      </c>
      <c r="H585" s="11">
        <v>3.8077690999999998</v>
      </c>
      <c r="I585" s="11">
        <v>3.8458342999999999</v>
      </c>
      <c r="J585" s="11">
        <v>3.8775949000000001</v>
      </c>
      <c r="K585" s="11">
        <v>3.9032524999999998</v>
      </c>
      <c r="L585" s="11">
        <v>3.9242680999999999</v>
      </c>
      <c r="M585" s="11">
        <v>3.9428198999999999</v>
      </c>
      <c r="N585" s="11">
        <v>3.9604427000000002</v>
      </c>
      <c r="O585" s="11">
        <v>3.9773863999999999</v>
      </c>
      <c r="P585" s="11">
        <v>3.9927820000000001</v>
      </c>
      <c r="Q585" s="11">
        <v>4.0050090000000003</v>
      </c>
      <c r="R585" s="11">
        <v>4.0137879999999999</v>
      </c>
      <c r="S585" s="11">
        <v>4.0192509000000003</v>
      </c>
      <c r="T585" s="11">
        <v>4.0215296</v>
      </c>
      <c r="U585" s="11">
        <v>4.0207563000000004</v>
      </c>
      <c r="V585" s="11">
        <v>4.0170627000000003</v>
      </c>
      <c r="W585" s="11">
        <v>4.0106438000000004</v>
      </c>
      <c r="X585" s="11">
        <v>4.0020490999999998</v>
      </c>
      <c r="Y585" s="11">
        <v>3.9919536999999998</v>
      </c>
      <c r="Z585" s="11">
        <v>3.9810324000000001</v>
      </c>
      <c r="AA585" s="11">
        <v>3.9699597999999998</v>
      </c>
      <c r="AB585" s="11">
        <v>3.9594111999999999</v>
      </c>
      <c r="AC585" s="11">
        <v>3.9499762</v>
      </c>
      <c r="AD585" s="11">
        <v>3.9417854999999999</v>
      </c>
      <c r="AE585" s="11">
        <v>3.9348168000000001</v>
      </c>
      <c r="AF585" s="11">
        <v>3.9290468999999999</v>
      </c>
      <c r="AG585" s="11">
        <v>3.9244530000000002</v>
      </c>
      <c r="AH585" s="11">
        <v>3.9210123000000001</v>
      </c>
      <c r="AI585" s="11">
        <v>3.9187017000000002</v>
      </c>
      <c r="AJ585" s="11">
        <v>3.9174985000000002</v>
      </c>
      <c r="AK585" s="11">
        <v>3.9173798</v>
      </c>
      <c r="AL585" s="11">
        <v>3.9183226000000002</v>
      </c>
      <c r="AM585" s="11">
        <v>3.9203041999999999</v>
      </c>
      <c r="AN585" s="11">
        <v>3.9233015</v>
      </c>
      <c r="AO585" s="11">
        <v>3.9272863999999998</v>
      </c>
      <c r="AP585" s="11">
        <v>3.9322048999999999</v>
      </c>
      <c r="AQ585" s="11">
        <v>3.9379949000000001</v>
      </c>
      <c r="AR585" s="11">
        <v>3.9445945</v>
      </c>
      <c r="AS585" s="11">
        <v>3.9519419</v>
      </c>
      <c r="AT585" s="11">
        <v>3.959975</v>
      </c>
      <c r="AU585" s="11">
        <v>3.9686319000000001</v>
      </c>
      <c r="AV585" s="11">
        <v>3.9778506999999999</v>
      </c>
      <c r="AW585" s="11">
        <v>3.9875693000000001</v>
      </c>
      <c r="AX585" s="11">
        <v>3.9977258</v>
      </c>
      <c r="AY585" s="11">
        <v>4.0082585000000002</v>
      </c>
      <c r="AZ585" s="11">
        <v>4.0191049999999997</v>
      </c>
      <c r="BA585" s="11">
        <v>4.0302109000000002</v>
      </c>
      <c r="BB585" s="11">
        <v>4.0415535</v>
      </c>
      <c r="BC585" s="11">
        <v>4.0531183000000004</v>
      </c>
      <c r="BD585" s="11">
        <v>4.0648916000000002</v>
      </c>
      <c r="BE585" s="11">
        <v>4.0768595000000003</v>
      </c>
      <c r="BF585" s="11">
        <v>4.0890075000000001</v>
      </c>
      <c r="BG585" s="11">
        <v>4.1013219000000003</v>
      </c>
      <c r="BH585" s="11">
        <v>4.1137888</v>
      </c>
      <c r="BI585" s="11">
        <v>4.1263937000000004</v>
      </c>
      <c r="BJ585" s="11">
        <v>4.1391229000000003</v>
      </c>
      <c r="BK585" s="11">
        <v>4.1519624999999998</v>
      </c>
      <c r="BL585" s="11">
        <v>4.1648981000000003</v>
      </c>
      <c r="BM585" s="11">
        <v>4.2439675000000001</v>
      </c>
      <c r="BN585" s="11">
        <v>4.3243071000000004</v>
      </c>
    </row>
    <row r="586" spans="1:66" x14ac:dyDescent="0.25">
      <c r="A586" s="5">
        <f t="shared" si="8"/>
        <v>46100</v>
      </c>
      <c r="B586" t="s">
        <v>1409</v>
      </c>
      <c r="C586" s="3">
        <v>3.75</v>
      </c>
      <c r="D586" s="3">
        <v>3.7294</v>
      </c>
      <c r="E586" s="11">
        <v>3.7425868000000002</v>
      </c>
      <c r="F586" s="11">
        <v>3.8729509000000002</v>
      </c>
      <c r="G586" s="11">
        <v>4.0077499000000003</v>
      </c>
      <c r="H586" s="11">
        <v>4.1403325999999998</v>
      </c>
      <c r="I586" s="11">
        <v>4.2554499999999997</v>
      </c>
      <c r="J586" s="11">
        <v>4.3436947000000004</v>
      </c>
      <c r="K586" s="11">
        <v>4.4072180000000003</v>
      </c>
      <c r="L586" s="11">
        <v>4.4496770999999997</v>
      </c>
      <c r="M586" s="11">
        <v>4.4757230000000003</v>
      </c>
      <c r="N586" s="11">
        <v>4.4907018000000001</v>
      </c>
      <c r="O586" s="11">
        <v>4.4978693999999999</v>
      </c>
      <c r="P586" s="11">
        <v>4.4989372999999997</v>
      </c>
      <c r="Q586" s="11">
        <v>4.4957886</v>
      </c>
      <c r="R586" s="11">
        <v>4.4890417999999999</v>
      </c>
      <c r="S586" s="11">
        <v>4.4789323999999997</v>
      </c>
      <c r="T586" s="11">
        <v>4.4656951999999999</v>
      </c>
      <c r="U586" s="11">
        <v>4.4495652000000003</v>
      </c>
      <c r="V586" s="11">
        <v>4.4307778999999998</v>
      </c>
      <c r="W586" s="11">
        <v>4.4096152000000002</v>
      </c>
      <c r="X586" s="11">
        <v>4.3865993000000003</v>
      </c>
      <c r="Y586" s="11">
        <v>4.3623301999999997</v>
      </c>
      <c r="Z586" s="11">
        <v>4.3374071000000001</v>
      </c>
      <c r="AA586" s="11">
        <v>4.3124289999999998</v>
      </c>
      <c r="AB586" s="11">
        <v>4.2879959999999997</v>
      </c>
      <c r="AC586" s="11">
        <v>4.2646299000000001</v>
      </c>
      <c r="AD586" s="11">
        <v>4.2424749999999998</v>
      </c>
      <c r="AE586" s="11">
        <v>4.2215619999999996</v>
      </c>
      <c r="AF586" s="11">
        <v>4.2019203999999997</v>
      </c>
      <c r="AG586" s="11">
        <v>4.1835800000000001</v>
      </c>
      <c r="AH586" s="11">
        <v>4.1665711999999999</v>
      </c>
      <c r="AI586" s="11">
        <v>4.1509235999999996</v>
      </c>
      <c r="AJ586" s="11">
        <v>4.1366670000000001</v>
      </c>
      <c r="AK586" s="11">
        <v>4.1238317999999996</v>
      </c>
      <c r="AL586" s="11">
        <v>4.1124475</v>
      </c>
      <c r="AM586" s="11">
        <v>4.1025441999999996</v>
      </c>
      <c r="AN586" s="11">
        <v>4.0941519</v>
      </c>
      <c r="AO586" s="11">
        <v>4.0872845</v>
      </c>
      <c r="AP586" s="11">
        <v>4.0818858000000002</v>
      </c>
      <c r="AQ586" s="11">
        <v>4.0778803999999997</v>
      </c>
      <c r="AR586" s="11">
        <v>4.0751923999999997</v>
      </c>
      <c r="AS586" s="11">
        <v>4.0737464000000001</v>
      </c>
      <c r="AT586" s="11">
        <v>4.0734668000000003</v>
      </c>
      <c r="AU586" s="11">
        <v>4.0742779999999996</v>
      </c>
      <c r="AV586" s="11">
        <v>4.0761042999999999</v>
      </c>
      <c r="AW586" s="11">
        <v>4.0788703000000002</v>
      </c>
      <c r="AX586" s="11">
        <v>4.0825002000000001</v>
      </c>
      <c r="AY586" s="11">
        <v>4.0869187</v>
      </c>
      <c r="AZ586" s="11">
        <v>4.0920499000000001</v>
      </c>
      <c r="BA586" s="11">
        <v>4.0978246</v>
      </c>
      <c r="BB586" s="11">
        <v>4.1042017</v>
      </c>
      <c r="BC586" s="11">
        <v>4.1111472999999998</v>
      </c>
      <c r="BD586" s="11">
        <v>4.1186280000000002</v>
      </c>
      <c r="BE586" s="11">
        <v>4.1266100999999997</v>
      </c>
      <c r="BF586" s="11">
        <v>4.1350598999999999</v>
      </c>
      <c r="BG586" s="11">
        <v>4.1439437999999997</v>
      </c>
      <c r="BH586" s="11">
        <v>4.1532283999999997</v>
      </c>
      <c r="BI586" s="11">
        <v>4.1628797999999998</v>
      </c>
      <c r="BJ586" s="11">
        <v>4.1728645000000002</v>
      </c>
      <c r="BK586" s="11">
        <v>4.1831490999999996</v>
      </c>
      <c r="BL586" s="11">
        <v>4.1936995000000001</v>
      </c>
      <c r="BM586" s="11">
        <v>4.2613386999999996</v>
      </c>
      <c r="BN586" s="11">
        <v>4.3339125999999997</v>
      </c>
    </row>
    <row r="587" spans="1:66" x14ac:dyDescent="0.25">
      <c r="A587" s="5">
        <f t="shared" si="8"/>
        <v>46101</v>
      </c>
      <c r="B587" t="s">
        <v>1410</v>
      </c>
      <c r="C587" s="3">
        <v>3.75</v>
      </c>
      <c r="D587" s="3">
        <v>3.7281</v>
      </c>
      <c r="E587" s="11">
        <v>3.7687233</v>
      </c>
      <c r="F587" s="11">
        <v>3.9139598000000002</v>
      </c>
      <c r="G587" s="11">
        <v>4.0607761</v>
      </c>
      <c r="H587" s="11">
        <v>4.2037361999999998</v>
      </c>
      <c r="I587" s="11">
        <v>4.3293314000000001</v>
      </c>
      <c r="J587" s="11">
        <v>4.4288219</v>
      </c>
      <c r="K587" s="11">
        <v>4.5035537999999997</v>
      </c>
      <c r="L587" s="11">
        <v>4.5557827</v>
      </c>
      <c r="M587" s="11">
        <v>4.5894221999999996</v>
      </c>
      <c r="N587" s="11">
        <v>4.60968</v>
      </c>
      <c r="O587" s="11">
        <v>4.6191681000000004</v>
      </c>
      <c r="P587" s="11">
        <v>4.6193746999999998</v>
      </c>
      <c r="Q587" s="11">
        <v>4.6116840000000003</v>
      </c>
      <c r="R587" s="11">
        <v>4.5973512999999997</v>
      </c>
      <c r="S587" s="11">
        <v>4.5775950999999999</v>
      </c>
      <c r="T587" s="11">
        <v>4.5536336000000004</v>
      </c>
      <c r="U587" s="11">
        <v>4.5266843999999997</v>
      </c>
      <c r="V587" s="11">
        <v>4.4979665000000004</v>
      </c>
      <c r="W587" s="11">
        <v>4.4685902000000004</v>
      </c>
      <c r="X587" s="11">
        <v>4.4391672</v>
      </c>
      <c r="Y587" s="11">
        <v>4.4101659</v>
      </c>
      <c r="Z587" s="11">
        <v>4.3820535999999999</v>
      </c>
      <c r="AA587" s="11">
        <v>4.3552974000000004</v>
      </c>
      <c r="AB587" s="11">
        <v>4.3303656999999998</v>
      </c>
      <c r="AC587" s="11">
        <v>4.3076400000000001</v>
      </c>
      <c r="AD587" s="11">
        <v>4.2871246000000003</v>
      </c>
      <c r="AE587" s="11">
        <v>4.2687197000000001</v>
      </c>
      <c r="AF587" s="11">
        <v>4.2523251000000002</v>
      </c>
      <c r="AG587" s="11">
        <v>4.2378407999999999</v>
      </c>
      <c r="AH587" s="11">
        <v>4.2251669999999999</v>
      </c>
      <c r="AI587" s="11">
        <v>4.2142035</v>
      </c>
      <c r="AJ587" s="11">
        <v>4.2048503000000004</v>
      </c>
      <c r="AK587" s="11">
        <v>4.1970074999999998</v>
      </c>
      <c r="AL587" s="11">
        <v>4.1905749999999999</v>
      </c>
      <c r="AM587" s="11">
        <v>4.1854528000000002</v>
      </c>
      <c r="AN587" s="11">
        <v>4.1815410000000002</v>
      </c>
      <c r="AO587" s="11">
        <v>4.1787463000000002</v>
      </c>
      <c r="AP587" s="11">
        <v>4.1770056000000002</v>
      </c>
      <c r="AQ587" s="11">
        <v>4.1762639999999998</v>
      </c>
      <c r="AR587" s="11">
        <v>4.1764668</v>
      </c>
      <c r="AS587" s="11">
        <v>4.1775590999999999</v>
      </c>
      <c r="AT587" s="11">
        <v>4.1794861000000001</v>
      </c>
      <c r="AU587" s="11">
        <v>4.1821928000000002</v>
      </c>
      <c r="AV587" s="11">
        <v>4.1856245999999997</v>
      </c>
      <c r="AW587" s="11">
        <v>4.1897264999999999</v>
      </c>
      <c r="AX587" s="11">
        <v>4.1944436999999999</v>
      </c>
      <c r="AY587" s="11">
        <v>4.1997214999999999</v>
      </c>
      <c r="AZ587" s="11">
        <v>4.2055047999999999</v>
      </c>
      <c r="BA587" s="11">
        <v>4.2117448</v>
      </c>
      <c r="BB587" s="11">
        <v>4.2184184</v>
      </c>
      <c r="BC587" s="11">
        <v>4.2255091</v>
      </c>
      <c r="BD587" s="11">
        <v>4.2330011000000001</v>
      </c>
      <c r="BE587" s="11">
        <v>4.2408783999999997</v>
      </c>
      <c r="BF587" s="11">
        <v>4.2491246</v>
      </c>
      <c r="BG587" s="11">
        <v>4.2577236999999997</v>
      </c>
      <c r="BH587" s="11">
        <v>4.2666598000000002</v>
      </c>
      <c r="BI587" s="11">
        <v>4.2759166000000004</v>
      </c>
      <c r="BJ587" s="11">
        <v>4.2854779000000001</v>
      </c>
      <c r="BK587" s="11">
        <v>4.2953279999999996</v>
      </c>
      <c r="BL587" s="11">
        <v>4.3054503000000004</v>
      </c>
      <c r="BM587" s="11">
        <v>4.3711292999999998</v>
      </c>
      <c r="BN587" s="11">
        <v>4.4433153000000001</v>
      </c>
    </row>
    <row r="588" spans="1:66" x14ac:dyDescent="0.25">
      <c r="A588" s="5">
        <f t="shared" si="8"/>
        <v>46104</v>
      </c>
      <c r="B588" t="s">
        <v>1411</v>
      </c>
      <c r="C588" s="3">
        <v>3.75</v>
      </c>
      <c r="D588" s="3">
        <v>3.7273999999999998</v>
      </c>
      <c r="E588" s="11">
        <v>3.7810869999999999</v>
      </c>
      <c r="F588" s="11">
        <v>3.8979189999999999</v>
      </c>
      <c r="G588" s="11">
        <v>4.0065599000000001</v>
      </c>
      <c r="H588" s="11">
        <v>4.1056803999999998</v>
      </c>
      <c r="I588" s="11">
        <v>4.1886992000000003</v>
      </c>
      <c r="J588" s="11">
        <v>4.2517297999999997</v>
      </c>
      <c r="K588" s="11">
        <v>4.2981664999999998</v>
      </c>
      <c r="L588" s="11">
        <v>4.3306861000000003</v>
      </c>
      <c r="M588" s="11">
        <v>4.3530116999999997</v>
      </c>
      <c r="N588" s="11">
        <v>4.3685732000000002</v>
      </c>
      <c r="O588" s="11">
        <v>4.3786392999999997</v>
      </c>
      <c r="P588" s="11">
        <v>4.3828217</v>
      </c>
      <c r="Q588" s="11">
        <v>4.3806631999999999</v>
      </c>
      <c r="R588" s="11">
        <v>4.3727296000000004</v>
      </c>
      <c r="S588" s="11">
        <v>4.3598347999999998</v>
      </c>
      <c r="T588" s="11">
        <v>4.3427924000000004</v>
      </c>
      <c r="U588" s="11">
        <v>4.3224159000000002</v>
      </c>
      <c r="V588" s="11">
        <v>4.2995193</v>
      </c>
      <c r="W588" s="11">
        <v>4.2748929000000002</v>
      </c>
      <c r="X588" s="11">
        <v>4.2492191000000004</v>
      </c>
      <c r="Y588" s="11">
        <v>4.2231500000000004</v>
      </c>
      <c r="Z588" s="11">
        <v>4.1973365999999999</v>
      </c>
      <c r="AA588" s="11">
        <v>4.1724302</v>
      </c>
      <c r="AB588" s="11">
        <v>4.1490828000000004</v>
      </c>
      <c r="AC588" s="11">
        <v>4.1278369000000001</v>
      </c>
      <c r="AD588" s="11">
        <v>4.1087546000000001</v>
      </c>
      <c r="AE588" s="11">
        <v>4.0917665000000003</v>
      </c>
      <c r="AF588" s="11">
        <v>4.0768024</v>
      </c>
      <c r="AG588" s="11">
        <v>4.0637920999999997</v>
      </c>
      <c r="AH588" s="11">
        <v>4.0526660000000003</v>
      </c>
      <c r="AI588" s="11">
        <v>4.0433539999999999</v>
      </c>
      <c r="AJ588" s="11">
        <v>4.0357859999999999</v>
      </c>
      <c r="AK588" s="11">
        <v>4.0298920999999996</v>
      </c>
      <c r="AL588" s="11">
        <v>4.0256024000000004</v>
      </c>
      <c r="AM588" s="11">
        <v>4.0228469000000002</v>
      </c>
      <c r="AN588" s="11">
        <v>4.0215554999999998</v>
      </c>
      <c r="AO588" s="11">
        <v>4.0216573000000002</v>
      </c>
      <c r="AP588" s="11">
        <v>4.0230762999999996</v>
      </c>
      <c r="AQ588" s="11">
        <v>4.0257351000000003</v>
      </c>
      <c r="AR588" s="11">
        <v>4.0295566000000003</v>
      </c>
      <c r="AS588" s="11">
        <v>4.0344633999999999</v>
      </c>
      <c r="AT588" s="11">
        <v>4.0403782000000001</v>
      </c>
      <c r="AU588" s="11">
        <v>4.0472238999999997</v>
      </c>
      <c r="AV588" s="11">
        <v>4.0549229999999996</v>
      </c>
      <c r="AW588" s="11">
        <v>4.0633983000000002</v>
      </c>
      <c r="AX588" s="11">
        <v>4.0725726</v>
      </c>
      <c r="AY588" s="11">
        <v>4.0823685999999997</v>
      </c>
      <c r="AZ588" s="11">
        <v>4.0927087999999996</v>
      </c>
      <c r="BA588" s="11">
        <v>4.1035219999999999</v>
      </c>
      <c r="BB588" s="11">
        <v>4.1147686999999999</v>
      </c>
      <c r="BC588" s="11">
        <v>4.1264196000000002</v>
      </c>
      <c r="BD588" s="11">
        <v>4.1384458999999998</v>
      </c>
      <c r="BE588" s="11">
        <v>4.1508187000000003</v>
      </c>
      <c r="BF588" s="11">
        <v>4.1635089000000001</v>
      </c>
      <c r="BG588" s="11">
        <v>4.1764874000000001</v>
      </c>
      <c r="BH588" s="11">
        <v>4.1897256</v>
      </c>
      <c r="BI588" s="11">
        <v>4.2031941000000002</v>
      </c>
      <c r="BJ588" s="11">
        <v>4.2168640999999996</v>
      </c>
      <c r="BK588" s="11">
        <v>4.2307068000000001</v>
      </c>
      <c r="BL588" s="11">
        <v>4.2446929000000004</v>
      </c>
      <c r="BM588" s="11">
        <v>4.3304935000000002</v>
      </c>
      <c r="BN588" s="11">
        <v>4.4171782000000004</v>
      </c>
    </row>
    <row r="589" spans="1:66" x14ac:dyDescent="0.25">
      <c r="A589" s="5">
        <f t="shared" si="8"/>
        <v>46105</v>
      </c>
      <c r="B589" t="s">
        <v>1412</v>
      </c>
      <c r="C589" s="3">
        <v>3.75</v>
      </c>
      <c r="D589" s="3">
        <v>3.7273999999999998</v>
      </c>
      <c r="E589" s="11">
        <v>3.7775739000000002</v>
      </c>
      <c r="F589" s="11">
        <v>3.9289489999999998</v>
      </c>
      <c r="G589" s="11">
        <v>4.0726405000000003</v>
      </c>
      <c r="H589" s="11">
        <v>4.2019235000000004</v>
      </c>
      <c r="I589" s="11">
        <v>4.3041048000000002</v>
      </c>
      <c r="J589" s="11">
        <v>4.3753675000000003</v>
      </c>
      <c r="K589" s="11">
        <v>4.4232354999999997</v>
      </c>
      <c r="L589" s="11">
        <v>4.4546441999999997</v>
      </c>
      <c r="M589" s="11">
        <v>4.4756396000000001</v>
      </c>
      <c r="N589" s="11">
        <v>4.4909262999999999</v>
      </c>
      <c r="O589" s="11">
        <v>4.5018596000000004</v>
      </c>
      <c r="P589" s="11">
        <v>4.5077692000000003</v>
      </c>
      <c r="Q589" s="11">
        <v>4.5073492999999996</v>
      </c>
      <c r="R589" s="11">
        <v>4.5008461000000004</v>
      </c>
      <c r="S589" s="11">
        <v>4.4889520999999997</v>
      </c>
      <c r="T589" s="11">
        <v>4.4723594999999996</v>
      </c>
      <c r="U589" s="11">
        <v>4.4517603000000001</v>
      </c>
      <c r="V589" s="11">
        <v>4.4278472999999998</v>
      </c>
      <c r="W589" s="11">
        <v>4.4013252999999999</v>
      </c>
      <c r="X589" s="11">
        <v>4.3729581</v>
      </c>
      <c r="Y589" s="11">
        <v>4.3435277000000001</v>
      </c>
      <c r="Z589" s="11">
        <v>4.313815</v>
      </c>
      <c r="AA589" s="11">
        <v>4.2846009</v>
      </c>
      <c r="AB589" s="11">
        <v>4.2566674999999998</v>
      </c>
      <c r="AC589" s="11">
        <v>4.2306732</v>
      </c>
      <c r="AD589" s="11">
        <v>4.2067367000000004</v>
      </c>
      <c r="AE589" s="11">
        <v>4.1848282000000001</v>
      </c>
      <c r="AF589" s="11">
        <v>4.1649174000000002</v>
      </c>
      <c r="AG589" s="11">
        <v>4.1469737000000002</v>
      </c>
      <c r="AH589" s="11">
        <v>4.1309674999999997</v>
      </c>
      <c r="AI589" s="11">
        <v>4.1168681999999999</v>
      </c>
      <c r="AJ589" s="11">
        <v>4.1046455000000002</v>
      </c>
      <c r="AK589" s="11">
        <v>4.0942695999999996</v>
      </c>
      <c r="AL589" s="11">
        <v>4.0857099999999997</v>
      </c>
      <c r="AM589" s="11">
        <v>4.0789363999999999</v>
      </c>
      <c r="AN589" s="11">
        <v>4.0739190000000001</v>
      </c>
      <c r="AO589" s="11">
        <v>4.0706194</v>
      </c>
      <c r="AP589" s="11">
        <v>4.0689571999999998</v>
      </c>
      <c r="AQ589" s="11">
        <v>4.0688380000000004</v>
      </c>
      <c r="AR589" s="11">
        <v>4.0701669999999996</v>
      </c>
      <c r="AS589" s="11">
        <v>4.0728496999999999</v>
      </c>
      <c r="AT589" s="11">
        <v>4.0767914000000003</v>
      </c>
      <c r="AU589" s="11">
        <v>4.0818975999999996</v>
      </c>
      <c r="AV589" s="11">
        <v>4.0880736999999998</v>
      </c>
      <c r="AW589" s="11">
        <v>4.0952250000000001</v>
      </c>
      <c r="AX589" s="11">
        <v>4.1032567999999996</v>
      </c>
      <c r="AY589" s="11">
        <v>4.1120748000000003</v>
      </c>
      <c r="AZ589" s="11">
        <v>4.1215840999999998</v>
      </c>
      <c r="BA589" s="11">
        <v>4.1316977000000001</v>
      </c>
      <c r="BB589" s="11">
        <v>4.1423648000000002</v>
      </c>
      <c r="BC589" s="11">
        <v>4.1535456999999996</v>
      </c>
      <c r="BD589" s="11">
        <v>4.1652006000000004</v>
      </c>
      <c r="BE589" s="11">
        <v>4.1772900000000002</v>
      </c>
      <c r="BF589" s="11">
        <v>4.1897739999999999</v>
      </c>
      <c r="BG589" s="11">
        <v>4.2026130000000004</v>
      </c>
      <c r="BH589" s="11">
        <v>4.2157673999999998</v>
      </c>
      <c r="BI589" s="11">
        <v>4.2291973</v>
      </c>
      <c r="BJ589" s="11">
        <v>4.2428629999999998</v>
      </c>
      <c r="BK589" s="11">
        <v>4.2567250999999997</v>
      </c>
      <c r="BL589" s="11">
        <v>4.2707433999999997</v>
      </c>
      <c r="BM589" s="11">
        <v>4.3568141999999996</v>
      </c>
      <c r="BN589" s="11">
        <v>4.4439574000000004</v>
      </c>
    </row>
    <row r="590" spans="1:66" x14ac:dyDescent="0.25">
      <c r="A590" s="5">
        <f t="shared" ref="A590:A623" si="9">+A585+7</f>
        <v>46106</v>
      </c>
      <c r="B590" t="s">
        <v>1413</v>
      </c>
      <c r="C590" s="3">
        <v>3.75</v>
      </c>
      <c r="D590" s="3">
        <v>3.7277999999999998</v>
      </c>
      <c r="E590" s="11">
        <v>3.7773295999999998</v>
      </c>
      <c r="F590" s="11">
        <v>3.9041644</v>
      </c>
      <c r="G590" s="11">
        <v>4.0200661000000002</v>
      </c>
      <c r="H590" s="11">
        <v>4.1235360999999999</v>
      </c>
      <c r="I590" s="11">
        <v>4.2076397999999999</v>
      </c>
      <c r="J590" s="11">
        <v>4.2677307000000004</v>
      </c>
      <c r="K590" s="11">
        <v>4.3093561999999999</v>
      </c>
      <c r="L590" s="11">
        <v>4.3376288000000001</v>
      </c>
      <c r="M590" s="11">
        <v>4.3578421000000001</v>
      </c>
      <c r="N590" s="11">
        <v>4.3732107999999998</v>
      </c>
      <c r="O590" s="11">
        <v>4.3846689999999997</v>
      </c>
      <c r="P590" s="11">
        <v>4.3911183999999999</v>
      </c>
      <c r="Q590" s="11">
        <v>4.3909105000000004</v>
      </c>
      <c r="R590" s="11">
        <v>4.3842258999999997</v>
      </c>
      <c r="S590" s="11">
        <v>4.3717537999999996</v>
      </c>
      <c r="T590" s="11">
        <v>4.3541834000000001</v>
      </c>
      <c r="U590" s="11">
        <v>4.3322035000000003</v>
      </c>
      <c r="V590" s="11">
        <v>4.3065037000000004</v>
      </c>
      <c r="W590" s="11">
        <v>4.2778061000000003</v>
      </c>
      <c r="X590" s="11">
        <v>4.2470198000000003</v>
      </c>
      <c r="Y590" s="11">
        <v>4.2151212999999998</v>
      </c>
      <c r="Z590" s="11">
        <v>4.1830857999999997</v>
      </c>
      <c r="AA590" s="11">
        <v>4.1518886000000004</v>
      </c>
      <c r="AB590" s="11">
        <v>4.1225060999999998</v>
      </c>
      <c r="AC590" s="11">
        <v>4.0957812999999996</v>
      </c>
      <c r="AD590" s="11">
        <v>4.0718452000000003</v>
      </c>
      <c r="AE590" s="11">
        <v>4.0505905000000002</v>
      </c>
      <c r="AF590" s="11">
        <v>4.0319091</v>
      </c>
      <c r="AG590" s="11">
        <v>4.0156929000000003</v>
      </c>
      <c r="AH590" s="11">
        <v>4.0018345999999996</v>
      </c>
      <c r="AI590" s="11">
        <v>3.9902261000000001</v>
      </c>
      <c r="AJ590" s="11">
        <v>3.9807594000000002</v>
      </c>
      <c r="AK590" s="11">
        <v>3.9733269</v>
      </c>
      <c r="AL590" s="11">
        <v>3.9678205000000002</v>
      </c>
      <c r="AM590" s="11">
        <v>3.9641326000000001</v>
      </c>
      <c r="AN590" s="11">
        <v>3.9621552000000002</v>
      </c>
      <c r="AO590" s="11">
        <v>3.9617806999999998</v>
      </c>
      <c r="AP590" s="11">
        <v>3.9629026999999999</v>
      </c>
      <c r="AQ590" s="11">
        <v>3.9654153000000001</v>
      </c>
      <c r="AR590" s="11">
        <v>3.9692124999999998</v>
      </c>
      <c r="AS590" s="11">
        <v>3.9741881999999999</v>
      </c>
      <c r="AT590" s="11">
        <v>3.9802363999999999</v>
      </c>
      <c r="AU590" s="11">
        <v>3.9872510999999999</v>
      </c>
      <c r="AV590" s="11">
        <v>3.9951265</v>
      </c>
      <c r="AW590" s="11">
        <v>4.0037561999999998</v>
      </c>
      <c r="AX590" s="11">
        <v>4.0130344999999998</v>
      </c>
      <c r="AY590" s="11">
        <v>4.0228554000000001</v>
      </c>
      <c r="AZ590" s="11">
        <v>4.0331125999999999</v>
      </c>
      <c r="BA590" s="11">
        <v>4.0437136000000002</v>
      </c>
      <c r="BB590" s="11">
        <v>4.0546236999999996</v>
      </c>
      <c r="BC590" s="11">
        <v>4.0658241000000004</v>
      </c>
      <c r="BD590" s="11">
        <v>4.0772963999999998</v>
      </c>
      <c r="BE590" s="11">
        <v>4.0890221000000002</v>
      </c>
      <c r="BF590" s="11">
        <v>4.1009823000000001</v>
      </c>
      <c r="BG590" s="11">
        <v>4.1131586000000002</v>
      </c>
      <c r="BH590" s="11">
        <v>4.1255325999999997</v>
      </c>
      <c r="BI590" s="11">
        <v>4.1380853000000002</v>
      </c>
      <c r="BJ590" s="11">
        <v>4.1507984000000002</v>
      </c>
      <c r="BK590" s="11">
        <v>4.1636534000000003</v>
      </c>
      <c r="BL590" s="11">
        <v>4.1766313999999998</v>
      </c>
      <c r="BM590" s="11">
        <v>4.2563722999999998</v>
      </c>
      <c r="BN590" s="11">
        <v>4.3378490999999997</v>
      </c>
    </row>
    <row r="591" spans="1:66" x14ac:dyDescent="0.25">
      <c r="A591" s="5">
        <f t="shared" si="9"/>
        <v>46107</v>
      </c>
      <c r="B591" t="s">
        <v>1414</v>
      </c>
      <c r="C591" s="3">
        <v>3.75</v>
      </c>
      <c r="D591" s="3">
        <v>3.7282000000000002</v>
      </c>
      <c r="E591" s="11">
        <v>3.7747820999999999</v>
      </c>
      <c r="F591" s="11">
        <v>3.9121883</v>
      </c>
      <c r="G591" s="11">
        <v>4.0447670999999996</v>
      </c>
      <c r="H591" s="11">
        <v>4.1706298000000004</v>
      </c>
      <c r="I591" s="11">
        <v>4.2796142000000001</v>
      </c>
      <c r="J591" s="11">
        <v>4.3641730000000001</v>
      </c>
      <c r="K591" s="11">
        <v>4.4266869</v>
      </c>
      <c r="L591" s="11">
        <v>4.4711714000000002</v>
      </c>
      <c r="M591" s="11">
        <v>4.5021629000000001</v>
      </c>
      <c r="N591" s="11">
        <v>4.5233761000000001</v>
      </c>
      <c r="O591" s="11">
        <v>4.5365330000000004</v>
      </c>
      <c r="P591" s="11">
        <v>4.5420026</v>
      </c>
      <c r="Q591" s="11">
        <v>4.539555</v>
      </c>
      <c r="R591" s="11">
        <v>4.5299578</v>
      </c>
      <c r="S591" s="11">
        <v>4.5144184999999997</v>
      </c>
      <c r="T591" s="11">
        <v>4.4941449000000002</v>
      </c>
      <c r="U591" s="11">
        <v>4.4703442999999998</v>
      </c>
      <c r="V591" s="11">
        <v>4.4442253999999997</v>
      </c>
      <c r="W591" s="11">
        <v>4.4169095</v>
      </c>
      <c r="X591" s="11">
        <v>4.3890770999999997</v>
      </c>
      <c r="Y591" s="11">
        <v>4.3612687000000001</v>
      </c>
      <c r="Z591" s="11">
        <v>4.3340239</v>
      </c>
      <c r="AA591" s="11">
        <v>4.3078820000000002</v>
      </c>
      <c r="AB591" s="11">
        <v>4.2833835999999996</v>
      </c>
      <c r="AC591" s="11">
        <v>4.2609833999999998</v>
      </c>
      <c r="AD591" s="11">
        <v>4.2407225000000004</v>
      </c>
      <c r="AE591" s="11">
        <v>4.2225172999999998</v>
      </c>
      <c r="AF591" s="11">
        <v>4.206283</v>
      </c>
      <c r="AG591" s="11">
        <v>4.1919351000000002</v>
      </c>
      <c r="AH591" s="11">
        <v>4.1793898</v>
      </c>
      <c r="AI591" s="11">
        <v>4.1685623999999999</v>
      </c>
      <c r="AJ591" s="11">
        <v>4.1593685999999996</v>
      </c>
      <c r="AK591" s="11">
        <v>4.1517242000000003</v>
      </c>
      <c r="AL591" s="11">
        <v>4.1455447000000003</v>
      </c>
      <c r="AM591" s="11">
        <v>4.1407458000000004</v>
      </c>
      <c r="AN591" s="11">
        <v>4.1372432000000003</v>
      </c>
      <c r="AO591" s="11">
        <v>4.1349561000000001</v>
      </c>
      <c r="AP591" s="11">
        <v>4.1338194000000001</v>
      </c>
      <c r="AQ591" s="11">
        <v>4.1337723000000004</v>
      </c>
      <c r="AR591" s="11">
        <v>4.1347541000000003</v>
      </c>
      <c r="AS591" s="11">
        <v>4.1367039999999999</v>
      </c>
      <c r="AT591" s="11">
        <v>4.1395612000000002</v>
      </c>
      <c r="AU591" s="11">
        <v>4.1432649000000001</v>
      </c>
      <c r="AV591" s="11">
        <v>4.1477545999999998</v>
      </c>
      <c r="AW591" s="11">
        <v>4.1529691</v>
      </c>
      <c r="AX591" s="11">
        <v>4.1588479999999999</v>
      </c>
      <c r="AY591" s="11">
        <v>4.1653304000000002</v>
      </c>
      <c r="AZ591" s="11">
        <v>4.1723553999999998</v>
      </c>
      <c r="BA591" s="11">
        <v>4.1798685000000004</v>
      </c>
      <c r="BB591" s="11">
        <v>4.1878412999999997</v>
      </c>
      <c r="BC591" s="11">
        <v>4.1962527999999999</v>
      </c>
      <c r="BD591" s="11">
        <v>4.2050821999999997</v>
      </c>
      <c r="BE591" s="11">
        <v>4.2143085999999998</v>
      </c>
      <c r="BF591" s="11">
        <v>4.2239108999999999</v>
      </c>
      <c r="BG591" s="11">
        <v>4.2338683000000001</v>
      </c>
      <c r="BH591" s="11">
        <v>4.2441598999999997</v>
      </c>
      <c r="BI591" s="11">
        <v>4.2547645999999997</v>
      </c>
      <c r="BJ591" s="11">
        <v>4.2656615000000002</v>
      </c>
      <c r="BK591" s="11">
        <v>4.2768300000000004</v>
      </c>
      <c r="BL591" s="11">
        <v>4.2882486999999996</v>
      </c>
      <c r="BM591" s="11">
        <v>4.3611522999999996</v>
      </c>
      <c r="BN591" s="11">
        <v>4.4396434999999999</v>
      </c>
    </row>
    <row r="592" spans="1:66" x14ac:dyDescent="0.25">
      <c r="A592" s="5">
        <f t="shared" si="9"/>
        <v>46108</v>
      </c>
      <c r="B592" t="s">
        <v>1415</v>
      </c>
      <c r="C592" s="3">
        <v>3.75</v>
      </c>
      <c r="D592" s="3">
        <v>3.7284000000000002</v>
      </c>
      <c r="E592" s="11">
        <v>3.7636701000000001</v>
      </c>
      <c r="F592" s="11">
        <v>3.8864106</v>
      </c>
      <c r="G592" s="11">
        <v>4.0084625999999997</v>
      </c>
      <c r="H592" s="11">
        <v>4.1260127000000004</v>
      </c>
      <c r="I592" s="11">
        <v>4.2274286999999999</v>
      </c>
      <c r="J592" s="11">
        <v>4.3047950000000004</v>
      </c>
      <c r="K592" s="11">
        <v>4.3611984000000001</v>
      </c>
      <c r="L592" s="11">
        <v>4.4007116999999996</v>
      </c>
      <c r="M592" s="11">
        <v>4.4282497000000003</v>
      </c>
      <c r="N592" s="11">
        <v>4.4477260999999997</v>
      </c>
      <c r="O592" s="11">
        <v>4.4605958000000001</v>
      </c>
      <c r="P592" s="11">
        <v>4.4668678999999996</v>
      </c>
      <c r="Q592" s="11">
        <v>4.4658296000000002</v>
      </c>
      <c r="R592" s="11">
        <v>4.4580922000000003</v>
      </c>
      <c r="S592" s="11">
        <v>4.4448182000000003</v>
      </c>
      <c r="T592" s="11">
        <v>4.4271700000000003</v>
      </c>
      <c r="U592" s="11">
        <v>4.4063100999999998</v>
      </c>
      <c r="V592" s="11">
        <v>4.3834016</v>
      </c>
      <c r="W592" s="11">
        <v>4.3595113000000003</v>
      </c>
      <c r="X592" s="11">
        <v>4.3352621999999998</v>
      </c>
      <c r="Y592" s="11">
        <v>4.3111496999999996</v>
      </c>
      <c r="Z592" s="11">
        <v>4.2876684000000003</v>
      </c>
      <c r="AA592" s="11">
        <v>4.2653128000000002</v>
      </c>
      <c r="AB592" s="11">
        <v>4.2445782000000003</v>
      </c>
      <c r="AC592" s="11">
        <v>4.2258712999999997</v>
      </c>
      <c r="AD592" s="11">
        <v>4.2092105000000002</v>
      </c>
      <c r="AE592" s="11">
        <v>4.1945078999999996</v>
      </c>
      <c r="AF592" s="11">
        <v>4.1816747999999997</v>
      </c>
      <c r="AG592" s="11">
        <v>4.1706228000000003</v>
      </c>
      <c r="AH592" s="11">
        <v>4.1612638000000004</v>
      </c>
      <c r="AI592" s="11">
        <v>4.1535091</v>
      </c>
      <c r="AJ592" s="11">
        <v>4.1472705000000003</v>
      </c>
      <c r="AK592" s="11">
        <v>4.1424595000000002</v>
      </c>
      <c r="AL592" s="11">
        <v>4.1389879000000001</v>
      </c>
      <c r="AM592" s="11">
        <v>4.1367669999999999</v>
      </c>
      <c r="AN592" s="11">
        <v>4.1357087000000003</v>
      </c>
      <c r="AO592" s="11">
        <v>4.1357293000000004</v>
      </c>
      <c r="AP592" s="11">
        <v>4.1367656999999998</v>
      </c>
      <c r="AQ592" s="11">
        <v>4.1387608</v>
      </c>
      <c r="AR592" s="11">
        <v>4.1416575</v>
      </c>
      <c r="AS592" s="11">
        <v>4.1453987000000003</v>
      </c>
      <c r="AT592" s="11">
        <v>4.1499268999999996</v>
      </c>
      <c r="AU592" s="11">
        <v>4.1551852</v>
      </c>
      <c r="AV592" s="11">
        <v>4.1611164</v>
      </c>
      <c r="AW592" s="11">
        <v>4.1676631999999998</v>
      </c>
      <c r="AX592" s="11">
        <v>4.1747683999999996</v>
      </c>
      <c r="AY592" s="11">
        <v>4.1823750999999998</v>
      </c>
      <c r="AZ592" s="11">
        <v>4.1904256999999996</v>
      </c>
      <c r="BA592" s="11">
        <v>4.1988694999999998</v>
      </c>
      <c r="BB592" s="11">
        <v>4.2076820000000001</v>
      </c>
      <c r="BC592" s="11">
        <v>4.2168463000000003</v>
      </c>
      <c r="BD592" s="11">
        <v>4.2263454999999999</v>
      </c>
      <c r="BE592" s="11">
        <v>4.2361629000000001</v>
      </c>
      <c r="BF592" s="11">
        <v>4.2462812999999997</v>
      </c>
      <c r="BG592" s="11">
        <v>4.2566839999999999</v>
      </c>
      <c r="BH592" s="11">
        <v>4.2673543</v>
      </c>
      <c r="BI592" s="11">
        <v>4.2782748000000002</v>
      </c>
      <c r="BJ592" s="11">
        <v>4.2894290000000002</v>
      </c>
      <c r="BK592" s="11">
        <v>4.3007999999999997</v>
      </c>
      <c r="BL592" s="11">
        <v>4.3123706000000004</v>
      </c>
      <c r="BM592" s="11">
        <v>4.3853638000000004</v>
      </c>
      <c r="BN592" s="11">
        <v>4.463228</v>
      </c>
    </row>
    <row r="593" spans="1:66" x14ac:dyDescent="0.25">
      <c r="A593" s="5">
        <f t="shared" si="9"/>
        <v>46111</v>
      </c>
      <c r="B593" t="s">
        <v>1416</v>
      </c>
      <c r="C593" s="3">
        <v>3.75</v>
      </c>
      <c r="D593" s="3">
        <v>3.7281</v>
      </c>
      <c r="E593" s="11">
        <v>3.7572245</v>
      </c>
      <c r="F593" s="11">
        <v>3.8792032000000001</v>
      </c>
      <c r="G593" s="11">
        <v>3.9978799999999999</v>
      </c>
      <c r="H593" s="11">
        <v>4.1095059999999997</v>
      </c>
      <c r="I593" s="11">
        <v>4.2043353000000003</v>
      </c>
      <c r="J593" s="11">
        <v>4.2738640999999999</v>
      </c>
      <c r="K593" s="11">
        <v>4.3220140000000002</v>
      </c>
      <c r="L593" s="11">
        <v>4.3537018999999999</v>
      </c>
      <c r="M593" s="11">
        <v>4.3753792999999996</v>
      </c>
      <c r="N593" s="11">
        <v>4.3917202</v>
      </c>
      <c r="O593" s="11">
        <v>4.4041587</v>
      </c>
      <c r="P593" s="11">
        <v>4.4118776000000004</v>
      </c>
      <c r="Q593" s="11">
        <v>4.4134592000000001</v>
      </c>
      <c r="R593" s="11">
        <v>4.4091947999999999</v>
      </c>
      <c r="S593" s="11">
        <v>4.3998451999999997</v>
      </c>
      <c r="T593" s="11">
        <v>4.3861714000000003</v>
      </c>
      <c r="U593" s="11">
        <v>4.3689339</v>
      </c>
      <c r="V593" s="11">
        <v>4.3488940999999999</v>
      </c>
      <c r="W593" s="11">
        <v>4.3267935</v>
      </c>
      <c r="X593" s="11">
        <v>4.3032858999999997</v>
      </c>
      <c r="Y593" s="11">
        <v>4.2789999999999999</v>
      </c>
      <c r="Z593" s="11">
        <v>4.2545640000000002</v>
      </c>
      <c r="AA593" s="11">
        <v>4.2306058999999996</v>
      </c>
      <c r="AB593" s="11">
        <v>4.2077546999999997</v>
      </c>
      <c r="AC593" s="11">
        <v>4.1865411000000003</v>
      </c>
      <c r="AD593" s="11">
        <v>4.1670654999999996</v>
      </c>
      <c r="AE593" s="11">
        <v>4.1493105999999997</v>
      </c>
      <c r="AF593" s="11">
        <v>4.1332580999999999</v>
      </c>
      <c r="AG593" s="11">
        <v>4.1188900999999998</v>
      </c>
      <c r="AH593" s="11">
        <v>4.1061889999999996</v>
      </c>
      <c r="AI593" s="11">
        <v>4.0951367999999997</v>
      </c>
      <c r="AJ593" s="11">
        <v>4.0857153000000004</v>
      </c>
      <c r="AK593" s="11">
        <v>4.0779069999999997</v>
      </c>
      <c r="AL593" s="11">
        <v>4.0716938000000003</v>
      </c>
      <c r="AM593" s="11">
        <v>4.0670579</v>
      </c>
      <c r="AN593" s="11">
        <v>4.0639813</v>
      </c>
      <c r="AO593" s="11">
        <v>4.0624396999999997</v>
      </c>
      <c r="AP593" s="11">
        <v>4.0623664000000002</v>
      </c>
      <c r="AQ593" s="11">
        <v>4.0636774000000004</v>
      </c>
      <c r="AR593" s="11">
        <v>4.0662887000000003</v>
      </c>
      <c r="AS593" s="11">
        <v>4.0701162999999996</v>
      </c>
      <c r="AT593" s="11">
        <v>4.0750760000000001</v>
      </c>
      <c r="AU593" s="11">
        <v>4.0810839999999997</v>
      </c>
      <c r="AV593" s="11">
        <v>4.0880564000000001</v>
      </c>
      <c r="AW593" s="11">
        <v>4.0959088000000001</v>
      </c>
      <c r="AX593" s="11">
        <v>4.1045574</v>
      </c>
      <c r="AY593" s="11">
        <v>4.1139184000000002</v>
      </c>
      <c r="AZ593" s="11">
        <v>4.1239074000000002</v>
      </c>
      <c r="BA593" s="11">
        <v>4.1344460999999999</v>
      </c>
      <c r="BB593" s="11">
        <v>4.1454870000000001</v>
      </c>
      <c r="BC593" s="11">
        <v>4.1569919000000004</v>
      </c>
      <c r="BD593" s="11">
        <v>4.1689233000000003</v>
      </c>
      <c r="BE593" s="11">
        <v>4.1812436999999996</v>
      </c>
      <c r="BF593" s="11">
        <v>4.1939152000000002</v>
      </c>
      <c r="BG593" s="11">
        <v>4.2069001000000004</v>
      </c>
      <c r="BH593" s="11">
        <v>4.2201608999999998</v>
      </c>
      <c r="BI593" s="11">
        <v>4.2336597999999999</v>
      </c>
      <c r="BJ593" s="11">
        <v>4.2473590000000003</v>
      </c>
      <c r="BK593" s="11">
        <v>4.2612211000000002</v>
      </c>
      <c r="BL593" s="11">
        <v>4.2752081999999998</v>
      </c>
      <c r="BM593" s="11">
        <v>4.3605567000000001</v>
      </c>
      <c r="BN593" s="11">
        <v>4.4464937000000004</v>
      </c>
    </row>
    <row r="594" spans="1:66" x14ac:dyDescent="0.25">
      <c r="A594" s="5">
        <f t="shared" si="9"/>
        <v>46112</v>
      </c>
      <c r="B594" t="s">
        <v>1417</v>
      </c>
      <c r="C594" s="3">
        <v>3.75</v>
      </c>
      <c r="D594" s="3">
        <v>3.7296</v>
      </c>
      <c r="E594" s="11">
        <v>3.7542678</v>
      </c>
      <c r="F594" s="11">
        <v>3.8557899999999998</v>
      </c>
      <c r="G594" s="11">
        <v>3.9564268999999999</v>
      </c>
      <c r="H594" s="11">
        <v>4.0513120999999996</v>
      </c>
      <c r="I594" s="11">
        <v>4.1305332000000003</v>
      </c>
      <c r="J594" s="11">
        <v>4.1865741999999999</v>
      </c>
      <c r="K594" s="11">
        <v>4.2238562999999996</v>
      </c>
      <c r="L594" s="11">
        <v>4.2473152000000001</v>
      </c>
      <c r="M594" s="11">
        <v>4.2625343000000004</v>
      </c>
      <c r="N594" s="11">
        <v>4.2738509999999996</v>
      </c>
      <c r="O594" s="11">
        <v>4.2825407999999996</v>
      </c>
      <c r="P594" s="11">
        <v>4.2879445</v>
      </c>
      <c r="Q594" s="11">
        <v>4.2885178000000002</v>
      </c>
      <c r="R594" s="11">
        <v>4.2843689999999999</v>
      </c>
      <c r="S594" s="11">
        <v>4.2760879000000003</v>
      </c>
      <c r="T594" s="11">
        <v>4.2642639999999998</v>
      </c>
      <c r="U594" s="11">
        <v>4.2494867999999997</v>
      </c>
      <c r="V594" s="11">
        <v>4.2323461</v>
      </c>
      <c r="W594" s="11">
        <v>4.2134264999999997</v>
      </c>
      <c r="X594" s="11">
        <v>4.1932919000000002</v>
      </c>
      <c r="Y594" s="11">
        <v>4.1725015000000001</v>
      </c>
      <c r="Z594" s="11">
        <v>4.1516139000000001</v>
      </c>
      <c r="AA594" s="11">
        <v>4.1311874</v>
      </c>
      <c r="AB594" s="11">
        <v>4.1117812999999996</v>
      </c>
      <c r="AC594" s="11">
        <v>4.0938675</v>
      </c>
      <c r="AD594" s="11">
        <v>4.0775361999999999</v>
      </c>
      <c r="AE594" s="11">
        <v>4.0627725000000003</v>
      </c>
      <c r="AF594" s="11">
        <v>4.0495612000000003</v>
      </c>
      <c r="AG594" s="11">
        <v>4.0378869000000002</v>
      </c>
      <c r="AH594" s="11">
        <v>4.0277348000000002</v>
      </c>
      <c r="AI594" s="11">
        <v>4.0190896</v>
      </c>
      <c r="AJ594" s="11">
        <v>4.0119360000000004</v>
      </c>
      <c r="AK594" s="11">
        <v>4.0062591999999997</v>
      </c>
      <c r="AL594" s="11">
        <v>4.0020439000000003</v>
      </c>
      <c r="AM594" s="11">
        <v>3.9992749000000001</v>
      </c>
      <c r="AN594" s="11">
        <v>3.9979371000000001</v>
      </c>
      <c r="AO594" s="11">
        <v>3.9980088</v>
      </c>
      <c r="AP594" s="11">
        <v>3.9994291999999998</v>
      </c>
      <c r="AQ594" s="11">
        <v>4.0021227000000001</v>
      </c>
      <c r="AR594" s="11">
        <v>4.0060140999999998</v>
      </c>
      <c r="AS594" s="11">
        <v>4.0110280999999999</v>
      </c>
      <c r="AT594" s="11">
        <v>4.0170892</v>
      </c>
      <c r="AU594" s="11">
        <v>4.0241220000000002</v>
      </c>
      <c r="AV594" s="11">
        <v>4.0320513</v>
      </c>
      <c r="AW594" s="11">
        <v>4.0408016</v>
      </c>
      <c r="AX594" s="11">
        <v>4.0502975000000001</v>
      </c>
      <c r="AY594" s="11">
        <v>4.0604638</v>
      </c>
      <c r="AZ594" s="11">
        <v>4.0712248000000004</v>
      </c>
      <c r="BA594" s="11">
        <v>4.0825108999999999</v>
      </c>
      <c r="BB594" s="11">
        <v>4.0942790000000002</v>
      </c>
      <c r="BC594" s="11">
        <v>4.1064939000000003</v>
      </c>
      <c r="BD594" s="11">
        <v>4.1191205999999996</v>
      </c>
      <c r="BE594" s="11">
        <v>4.1321243000000001</v>
      </c>
      <c r="BF594" s="11">
        <v>4.1454696999999996</v>
      </c>
      <c r="BG594" s="11">
        <v>4.1591218999999997</v>
      </c>
      <c r="BH594" s="11">
        <v>4.1730460999999996</v>
      </c>
      <c r="BI594" s="11">
        <v>4.1872069999999999</v>
      </c>
      <c r="BJ594" s="11">
        <v>4.2015697000000003</v>
      </c>
      <c r="BK594" s="11">
        <v>4.2160992999999998</v>
      </c>
      <c r="BL594" s="11">
        <v>4.2307606</v>
      </c>
      <c r="BM594" s="11">
        <v>4.3203072999999996</v>
      </c>
      <c r="BN594" s="11">
        <v>4.4104570000000001</v>
      </c>
    </row>
    <row r="595" spans="1:66" x14ac:dyDescent="0.25">
      <c r="A595" s="5">
        <f t="shared" si="9"/>
        <v>46113</v>
      </c>
      <c r="B595" t="s">
        <v>1418</v>
      </c>
      <c r="C595" s="3">
        <v>3.75</v>
      </c>
      <c r="D595" s="3">
        <v>3.7296999999999998</v>
      </c>
      <c r="E595" s="11">
        <v>3.7443881999999999</v>
      </c>
      <c r="F595" s="11">
        <v>3.8323383</v>
      </c>
      <c r="G595" s="11">
        <v>3.9213640000000001</v>
      </c>
      <c r="H595" s="11">
        <v>4.0060994000000001</v>
      </c>
      <c r="I595" s="11">
        <v>4.0780222999999998</v>
      </c>
      <c r="J595" s="11">
        <v>4.1314434999999996</v>
      </c>
      <c r="K595" s="11">
        <v>4.1703470999999999</v>
      </c>
      <c r="L595" s="11">
        <v>4.1983465999999998</v>
      </c>
      <c r="M595" s="11">
        <v>4.2198845</v>
      </c>
      <c r="N595" s="11">
        <v>4.2377086000000004</v>
      </c>
      <c r="O595" s="11">
        <v>4.2524787999999996</v>
      </c>
      <c r="P595" s="11">
        <v>4.2632887000000004</v>
      </c>
      <c r="Q595" s="11">
        <v>4.2684977999999996</v>
      </c>
      <c r="R595" s="11">
        <v>4.2682266000000002</v>
      </c>
      <c r="S595" s="11">
        <v>4.2630949999999999</v>
      </c>
      <c r="T595" s="11">
        <v>4.2537225000000003</v>
      </c>
      <c r="U595" s="11">
        <v>4.2407288999999997</v>
      </c>
      <c r="V595" s="11">
        <v>4.2247339000000004</v>
      </c>
      <c r="W595" s="11">
        <v>4.2063677000000004</v>
      </c>
      <c r="X595" s="11">
        <v>4.1863045000000003</v>
      </c>
      <c r="Y595" s="11">
        <v>4.1652307000000004</v>
      </c>
      <c r="Z595" s="11">
        <v>4.1438321</v>
      </c>
      <c r="AA595" s="11">
        <v>4.1227942999999998</v>
      </c>
      <c r="AB595" s="11">
        <v>4.1028041000000002</v>
      </c>
      <c r="AC595" s="11">
        <v>4.0844582999999997</v>
      </c>
      <c r="AD595" s="11">
        <v>4.0678770999999996</v>
      </c>
      <c r="AE595" s="11">
        <v>4.0530210999999996</v>
      </c>
      <c r="AF595" s="11">
        <v>4.0398500000000004</v>
      </c>
      <c r="AG595" s="11">
        <v>4.0283239000000002</v>
      </c>
      <c r="AH595" s="11">
        <v>4.0184031999999998</v>
      </c>
      <c r="AI595" s="11">
        <v>4.0100477000000003</v>
      </c>
      <c r="AJ595" s="11">
        <v>4.0032174999999999</v>
      </c>
      <c r="AK595" s="11">
        <v>3.9978728000000001</v>
      </c>
      <c r="AL595" s="11">
        <v>3.9939737000000002</v>
      </c>
      <c r="AM595" s="11">
        <v>3.9914801</v>
      </c>
      <c r="AN595" s="11">
        <v>3.9903521999999998</v>
      </c>
      <c r="AO595" s="11">
        <v>3.9905458</v>
      </c>
      <c r="AP595" s="11">
        <v>3.9919929999999999</v>
      </c>
      <c r="AQ595" s="11">
        <v>3.9946183</v>
      </c>
      <c r="AR595" s="11">
        <v>3.9983461</v>
      </c>
      <c r="AS595" s="11">
        <v>4.0031007000000001</v>
      </c>
      <c r="AT595" s="11">
        <v>4.0088064000000001</v>
      </c>
      <c r="AU595" s="11">
        <v>4.0153876999999998</v>
      </c>
      <c r="AV595" s="11">
        <v>4.0227690000000003</v>
      </c>
      <c r="AW595" s="11">
        <v>4.0308745999999998</v>
      </c>
      <c r="AX595" s="11">
        <v>4.0396288</v>
      </c>
      <c r="AY595" s="11">
        <v>4.0489562000000001</v>
      </c>
      <c r="AZ595" s="11">
        <v>4.0587809999999998</v>
      </c>
      <c r="BA595" s="11">
        <v>4.0690352000000001</v>
      </c>
      <c r="BB595" s="11">
        <v>4.0796842</v>
      </c>
      <c r="BC595" s="11">
        <v>4.0907023999999996</v>
      </c>
      <c r="BD595" s="11">
        <v>4.1020646000000003</v>
      </c>
      <c r="BE595" s="11">
        <v>4.1137452999999997</v>
      </c>
      <c r="BF595" s="11">
        <v>4.1257188999999999</v>
      </c>
      <c r="BG595" s="11">
        <v>4.1379600999999999</v>
      </c>
      <c r="BH595" s="11">
        <v>4.1504437000000003</v>
      </c>
      <c r="BI595" s="11">
        <v>4.1631438000000003</v>
      </c>
      <c r="BJ595" s="11">
        <v>4.1760352000000003</v>
      </c>
      <c r="BK595" s="11">
        <v>4.1890926999999998</v>
      </c>
      <c r="BL595" s="11">
        <v>4.2022905000000002</v>
      </c>
      <c r="BM595" s="11">
        <v>4.2835364</v>
      </c>
      <c r="BN595" s="11">
        <v>4.3666650999999996</v>
      </c>
    </row>
    <row r="596" spans="1:66" x14ac:dyDescent="0.25">
      <c r="A596" s="5">
        <f t="shared" si="9"/>
        <v>46114</v>
      </c>
      <c r="B596" t="s">
        <v>1419</v>
      </c>
      <c r="C596" s="3">
        <v>3.75</v>
      </c>
      <c r="D596" s="3">
        <v>3.73</v>
      </c>
      <c r="E596" s="11">
        <v>3.7535959999999999</v>
      </c>
      <c r="F596" s="11">
        <v>3.8469902</v>
      </c>
      <c r="G596" s="11">
        <v>3.9435361000000002</v>
      </c>
      <c r="H596" s="11">
        <v>4.0349472999999998</v>
      </c>
      <c r="I596" s="11">
        <v>4.1107531000000002</v>
      </c>
      <c r="J596" s="11">
        <v>4.1657421000000001</v>
      </c>
      <c r="K596" s="11">
        <v>4.2050498000000003</v>
      </c>
      <c r="L596" s="11">
        <v>4.2327572</v>
      </c>
      <c r="M596" s="11">
        <v>4.2538675000000001</v>
      </c>
      <c r="N596" s="11">
        <v>4.2711952999999996</v>
      </c>
      <c r="O596" s="11">
        <v>4.2852537000000002</v>
      </c>
      <c r="P596" s="11">
        <v>4.2949796999999998</v>
      </c>
      <c r="Q596" s="11">
        <v>4.2986136000000004</v>
      </c>
      <c r="R596" s="11">
        <v>4.2963149999999999</v>
      </c>
      <c r="S596" s="11">
        <v>4.2887814000000004</v>
      </c>
      <c r="T596" s="11">
        <v>4.2767106000000004</v>
      </c>
      <c r="U596" s="11">
        <v>4.2607996999999997</v>
      </c>
      <c r="V596" s="11">
        <v>4.2417467000000002</v>
      </c>
      <c r="W596" s="11">
        <v>4.2202549999999999</v>
      </c>
      <c r="X596" s="11">
        <v>4.1970584999999998</v>
      </c>
      <c r="Y596" s="11">
        <v>4.1729016000000003</v>
      </c>
      <c r="Z596" s="11">
        <v>4.1485279000000004</v>
      </c>
      <c r="AA596" s="11">
        <v>4.1246812999999998</v>
      </c>
      <c r="AB596" s="11">
        <v>4.102106</v>
      </c>
      <c r="AC596" s="11">
        <v>4.0814383000000003</v>
      </c>
      <c r="AD596" s="11">
        <v>4.0627895000000001</v>
      </c>
      <c r="AE596" s="11">
        <v>4.0461124000000002</v>
      </c>
      <c r="AF596" s="11">
        <v>4.0313587000000002</v>
      </c>
      <c r="AG596" s="11">
        <v>4.0184804999999999</v>
      </c>
      <c r="AH596" s="11">
        <v>4.0074300999999997</v>
      </c>
      <c r="AI596" s="11">
        <v>3.9981594999999999</v>
      </c>
      <c r="AJ596" s="11">
        <v>3.9906207999999999</v>
      </c>
      <c r="AK596" s="11">
        <v>3.9847660999999999</v>
      </c>
      <c r="AL596" s="11">
        <v>3.9805476</v>
      </c>
      <c r="AM596" s="11">
        <v>3.9779173000000001</v>
      </c>
      <c r="AN596" s="11">
        <v>3.9768273999999999</v>
      </c>
      <c r="AO596" s="11">
        <v>3.9772242000000002</v>
      </c>
      <c r="AP596" s="11">
        <v>3.9790264</v>
      </c>
      <c r="AQ596" s="11">
        <v>3.9821442</v>
      </c>
      <c r="AR596" s="11">
        <v>3.9864879000000002</v>
      </c>
      <c r="AS596" s="11">
        <v>3.9919677</v>
      </c>
      <c r="AT596" s="11">
        <v>3.9984936000000002</v>
      </c>
      <c r="AU596" s="11">
        <v>4.0059759000000001</v>
      </c>
      <c r="AV596" s="11">
        <v>4.0143250000000004</v>
      </c>
      <c r="AW596" s="11">
        <v>4.0234509000000003</v>
      </c>
      <c r="AX596" s="11">
        <v>4.0332638000000003</v>
      </c>
      <c r="AY596" s="11">
        <v>4.0436740000000002</v>
      </c>
      <c r="AZ596" s="11">
        <v>4.0545916999999996</v>
      </c>
      <c r="BA596" s="11">
        <v>4.0659361000000001</v>
      </c>
      <c r="BB596" s="11">
        <v>4.0776667</v>
      </c>
      <c r="BC596" s="11">
        <v>4.0897538999999998</v>
      </c>
      <c r="BD596" s="11">
        <v>4.1021681000000001</v>
      </c>
      <c r="BE596" s="11">
        <v>4.1148800000000003</v>
      </c>
      <c r="BF596" s="11">
        <v>4.1278597000000001</v>
      </c>
      <c r="BG596" s="11">
        <v>4.1410779</v>
      </c>
      <c r="BH596" s="11">
        <v>4.1545050999999997</v>
      </c>
      <c r="BI596" s="11">
        <v>4.1681115000000002</v>
      </c>
      <c r="BJ596" s="11">
        <v>4.1818678</v>
      </c>
      <c r="BK596" s="11">
        <v>4.1957445</v>
      </c>
      <c r="BL596" s="11">
        <v>4.2097118</v>
      </c>
      <c r="BM596" s="11">
        <v>4.2944792999999999</v>
      </c>
      <c r="BN596" s="11">
        <v>4.3793889000000004</v>
      </c>
    </row>
    <row r="597" spans="1:66" x14ac:dyDescent="0.25">
      <c r="A597" s="5">
        <f t="shared" si="9"/>
        <v>46115</v>
      </c>
      <c r="B597" t="s">
        <v>1420</v>
      </c>
      <c r="C597" s="3">
        <v>3.75</v>
      </c>
      <c r="D597" s="3" t="e">
        <v>#N/A</v>
      </c>
      <c r="E597" s="11" t="e">
        <v>#N/A</v>
      </c>
      <c r="F597" s="11" t="e">
        <v>#N/A</v>
      </c>
      <c r="G597" s="11" t="e">
        <v>#N/A</v>
      </c>
      <c r="H597" s="11" t="e">
        <v>#N/A</v>
      </c>
      <c r="I597" s="11" t="e">
        <v>#N/A</v>
      </c>
      <c r="J597" s="11" t="e">
        <v>#N/A</v>
      </c>
      <c r="K597" s="11" t="e">
        <v>#N/A</v>
      </c>
      <c r="L597" s="11" t="e">
        <v>#N/A</v>
      </c>
      <c r="M597" s="11" t="e">
        <v>#N/A</v>
      </c>
      <c r="N597" s="11" t="e">
        <v>#N/A</v>
      </c>
      <c r="O597" s="11" t="e">
        <v>#N/A</v>
      </c>
      <c r="P597" s="11" t="e">
        <v>#N/A</v>
      </c>
      <c r="Q597" s="11" t="e">
        <v>#N/A</v>
      </c>
      <c r="R597" s="11" t="e">
        <v>#N/A</v>
      </c>
      <c r="S597" s="11" t="e">
        <v>#N/A</v>
      </c>
      <c r="T597" s="11" t="e">
        <v>#N/A</v>
      </c>
      <c r="U597" s="11" t="e">
        <v>#N/A</v>
      </c>
      <c r="V597" s="11" t="e">
        <v>#N/A</v>
      </c>
      <c r="W597" s="11" t="e">
        <v>#N/A</v>
      </c>
      <c r="X597" s="11" t="e">
        <v>#N/A</v>
      </c>
      <c r="Y597" s="11" t="e">
        <v>#N/A</v>
      </c>
      <c r="Z597" s="11" t="e">
        <v>#N/A</v>
      </c>
      <c r="AA597" s="11" t="e">
        <v>#N/A</v>
      </c>
      <c r="AB597" s="11" t="e">
        <v>#N/A</v>
      </c>
      <c r="AC597" s="11" t="e">
        <v>#N/A</v>
      </c>
      <c r="AD597" s="11" t="e">
        <v>#N/A</v>
      </c>
      <c r="AE597" s="11" t="e">
        <v>#N/A</v>
      </c>
      <c r="AF597" s="11" t="e">
        <v>#N/A</v>
      </c>
      <c r="AG597" s="11" t="e">
        <v>#N/A</v>
      </c>
      <c r="AH597" s="11" t="e">
        <v>#N/A</v>
      </c>
      <c r="AI597" s="11" t="e">
        <v>#N/A</v>
      </c>
      <c r="AJ597" s="11" t="e">
        <v>#N/A</v>
      </c>
      <c r="AK597" s="11" t="e">
        <v>#N/A</v>
      </c>
      <c r="AL597" s="11" t="e">
        <v>#N/A</v>
      </c>
      <c r="AM597" s="11" t="e">
        <v>#N/A</v>
      </c>
      <c r="AN597" s="11" t="e">
        <v>#N/A</v>
      </c>
      <c r="AO597" s="11" t="e">
        <v>#N/A</v>
      </c>
      <c r="AP597" s="11" t="e">
        <v>#N/A</v>
      </c>
      <c r="AQ597" s="11" t="e">
        <v>#N/A</v>
      </c>
      <c r="AR597" s="11" t="e">
        <v>#N/A</v>
      </c>
      <c r="AS597" s="11" t="e">
        <v>#N/A</v>
      </c>
      <c r="AT597" s="11" t="e">
        <v>#N/A</v>
      </c>
      <c r="AU597" s="11" t="e">
        <v>#N/A</v>
      </c>
      <c r="AV597" s="11" t="e">
        <v>#N/A</v>
      </c>
      <c r="AW597" s="11" t="e">
        <v>#N/A</v>
      </c>
      <c r="AX597" s="11" t="e">
        <v>#N/A</v>
      </c>
      <c r="AY597" s="11" t="e">
        <v>#N/A</v>
      </c>
      <c r="AZ597" s="11" t="e">
        <v>#N/A</v>
      </c>
      <c r="BA597" s="11" t="e">
        <v>#N/A</v>
      </c>
      <c r="BB597" s="11" t="e">
        <v>#N/A</v>
      </c>
      <c r="BC597" s="11" t="e">
        <v>#N/A</v>
      </c>
      <c r="BD597" s="11" t="e">
        <v>#N/A</v>
      </c>
      <c r="BE597" s="11" t="e">
        <v>#N/A</v>
      </c>
      <c r="BF597" s="11" t="e">
        <v>#N/A</v>
      </c>
      <c r="BG597" s="11" t="e">
        <v>#N/A</v>
      </c>
      <c r="BH597" s="11" t="e">
        <v>#N/A</v>
      </c>
      <c r="BI597" s="11" t="e">
        <v>#N/A</v>
      </c>
      <c r="BJ597" s="11" t="e">
        <v>#N/A</v>
      </c>
      <c r="BK597" s="11" t="e">
        <v>#N/A</v>
      </c>
      <c r="BL597" s="11" t="e">
        <v>#N/A</v>
      </c>
      <c r="BM597" s="11" t="e">
        <v>#N/A</v>
      </c>
      <c r="BN597" s="11" t="e">
        <v>#N/A</v>
      </c>
    </row>
    <row r="598" spans="1:66" x14ac:dyDescent="0.25">
      <c r="A598" s="5">
        <f t="shared" si="9"/>
        <v>46118</v>
      </c>
      <c r="B598" t="s">
        <v>1421</v>
      </c>
      <c r="C598" s="3">
        <v>3.75</v>
      </c>
      <c r="D598" s="3" t="e">
        <v>#N/A</v>
      </c>
      <c r="E598" s="11" t="e">
        <v>#N/A</v>
      </c>
      <c r="F598" s="11" t="e">
        <v>#N/A</v>
      </c>
      <c r="G598" s="11" t="e">
        <v>#N/A</v>
      </c>
      <c r="H598" s="11" t="e">
        <v>#N/A</v>
      </c>
      <c r="I598" s="11" t="e">
        <v>#N/A</v>
      </c>
      <c r="J598" s="11" t="e">
        <v>#N/A</v>
      </c>
      <c r="K598" s="11" t="e">
        <v>#N/A</v>
      </c>
      <c r="L598" s="11" t="e">
        <v>#N/A</v>
      </c>
      <c r="M598" s="11" t="e">
        <v>#N/A</v>
      </c>
      <c r="N598" s="11" t="e">
        <v>#N/A</v>
      </c>
      <c r="O598" s="11" t="e">
        <v>#N/A</v>
      </c>
      <c r="P598" s="11" t="e">
        <v>#N/A</v>
      </c>
      <c r="Q598" s="11" t="e">
        <v>#N/A</v>
      </c>
      <c r="R598" s="11" t="e">
        <v>#N/A</v>
      </c>
      <c r="S598" s="11" t="e">
        <v>#N/A</v>
      </c>
      <c r="T598" s="11" t="e">
        <v>#N/A</v>
      </c>
      <c r="U598" s="11" t="e">
        <v>#N/A</v>
      </c>
      <c r="V598" s="11" t="e">
        <v>#N/A</v>
      </c>
      <c r="W598" s="11" t="e">
        <v>#N/A</v>
      </c>
      <c r="X598" s="11" t="e">
        <v>#N/A</v>
      </c>
      <c r="Y598" s="11" t="e">
        <v>#N/A</v>
      </c>
      <c r="Z598" s="11" t="e">
        <v>#N/A</v>
      </c>
      <c r="AA598" s="11" t="e">
        <v>#N/A</v>
      </c>
      <c r="AB598" s="11" t="e">
        <v>#N/A</v>
      </c>
      <c r="AC598" s="11" t="e">
        <v>#N/A</v>
      </c>
      <c r="AD598" s="11" t="e">
        <v>#N/A</v>
      </c>
      <c r="AE598" s="11" t="e">
        <v>#N/A</v>
      </c>
      <c r="AF598" s="11" t="e">
        <v>#N/A</v>
      </c>
      <c r="AG598" s="11" t="e">
        <v>#N/A</v>
      </c>
      <c r="AH598" s="11" t="e">
        <v>#N/A</v>
      </c>
      <c r="AI598" s="11" t="e">
        <v>#N/A</v>
      </c>
      <c r="AJ598" s="11" t="e">
        <v>#N/A</v>
      </c>
      <c r="AK598" s="11" t="e">
        <v>#N/A</v>
      </c>
      <c r="AL598" s="11" t="e">
        <v>#N/A</v>
      </c>
      <c r="AM598" s="11" t="e">
        <v>#N/A</v>
      </c>
      <c r="AN598" s="11" t="e">
        <v>#N/A</v>
      </c>
      <c r="AO598" s="11" t="e">
        <v>#N/A</v>
      </c>
      <c r="AP598" s="11" t="e">
        <v>#N/A</v>
      </c>
      <c r="AQ598" s="11" t="e">
        <v>#N/A</v>
      </c>
      <c r="AR598" s="11" t="e">
        <v>#N/A</v>
      </c>
      <c r="AS598" s="11" t="e">
        <v>#N/A</v>
      </c>
      <c r="AT598" s="11" t="e">
        <v>#N/A</v>
      </c>
      <c r="AU598" s="11" t="e">
        <v>#N/A</v>
      </c>
      <c r="AV598" s="11" t="e">
        <v>#N/A</v>
      </c>
      <c r="AW598" s="11" t="e">
        <v>#N/A</v>
      </c>
      <c r="AX598" s="11" t="e">
        <v>#N/A</v>
      </c>
      <c r="AY598" s="11" t="e">
        <v>#N/A</v>
      </c>
      <c r="AZ598" s="11" t="e">
        <v>#N/A</v>
      </c>
      <c r="BA598" s="11" t="e">
        <v>#N/A</v>
      </c>
      <c r="BB598" s="11" t="e">
        <v>#N/A</v>
      </c>
      <c r="BC598" s="11" t="e">
        <v>#N/A</v>
      </c>
      <c r="BD598" s="11" t="e">
        <v>#N/A</v>
      </c>
      <c r="BE598" s="11" t="e">
        <v>#N/A</v>
      </c>
      <c r="BF598" s="11" t="e">
        <v>#N/A</v>
      </c>
      <c r="BG598" s="11" t="e">
        <v>#N/A</v>
      </c>
      <c r="BH598" s="11" t="e">
        <v>#N/A</v>
      </c>
      <c r="BI598" s="11" t="e">
        <v>#N/A</v>
      </c>
      <c r="BJ598" s="11" t="e">
        <v>#N/A</v>
      </c>
      <c r="BK598" s="11" t="e">
        <v>#N/A</v>
      </c>
      <c r="BL598" s="11" t="e">
        <v>#N/A</v>
      </c>
      <c r="BM598" s="11" t="e">
        <v>#N/A</v>
      </c>
      <c r="BN598" s="11" t="e">
        <v>#N/A</v>
      </c>
    </row>
    <row r="599" spans="1:66" x14ac:dyDescent="0.25">
      <c r="A599" s="5">
        <f t="shared" si="9"/>
        <v>46119</v>
      </c>
      <c r="B599" t="s">
        <v>1422</v>
      </c>
      <c r="C599" s="3">
        <v>3.75</v>
      </c>
      <c r="D599" s="3">
        <v>3.7294</v>
      </c>
      <c r="E599" s="11">
        <v>3.7765040000000001</v>
      </c>
      <c r="F599" s="11">
        <v>3.8867148999999999</v>
      </c>
      <c r="G599" s="11">
        <v>3.9978867</v>
      </c>
      <c r="H599" s="11">
        <v>4.1000883999999997</v>
      </c>
      <c r="I599" s="11">
        <v>4.1832075</v>
      </c>
      <c r="J599" s="11">
        <v>4.2431025</v>
      </c>
      <c r="K599" s="11">
        <v>4.2850013000000002</v>
      </c>
      <c r="L599" s="11">
        <v>4.3136263000000001</v>
      </c>
      <c r="M599" s="11">
        <v>4.3339721000000004</v>
      </c>
      <c r="N599" s="11">
        <v>4.3498555000000003</v>
      </c>
      <c r="O599" s="11">
        <v>4.3623349999999999</v>
      </c>
      <c r="P599" s="11">
        <v>4.3707227</v>
      </c>
      <c r="Q599" s="11">
        <v>4.3734498999999998</v>
      </c>
      <c r="R599" s="11">
        <v>4.3706671999999998</v>
      </c>
      <c r="S599" s="11">
        <v>4.3630278999999996</v>
      </c>
      <c r="T599" s="11">
        <v>4.3511851000000004</v>
      </c>
      <c r="U599" s="11">
        <v>4.3357915</v>
      </c>
      <c r="V599" s="11">
        <v>4.3175005999999998</v>
      </c>
      <c r="W599" s="11">
        <v>4.2969613000000004</v>
      </c>
      <c r="X599" s="11">
        <v>4.2748049999999997</v>
      </c>
      <c r="Y599" s="11">
        <v>4.2516594000000003</v>
      </c>
      <c r="Z599" s="11">
        <v>4.2281516000000003</v>
      </c>
      <c r="AA599" s="11">
        <v>4.2049082999999996</v>
      </c>
      <c r="AB599" s="11">
        <v>4.1825574000000003</v>
      </c>
      <c r="AC599" s="11">
        <v>4.1616323</v>
      </c>
      <c r="AD599" s="11">
        <v>4.1422534000000004</v>
      </c>
      <c r="AE599" s="11">
        <v>4.1244281000000003</v>
      </c>
      <c r="AF599" s="11">
        <v>4.1081629</v>
      </c>
      <c r="AG599" s="11">
        <v>4.0934644000000002</v>
      </c>
      <c r="AH599" s="11">
        <v>4.0803398</v>
      </c>
      <c r="AI599" s="11">
        <v>4.0687956999999999</v>
      </c>
      <c r="AJ599" s="11">
        <v>4.0588388000000002</v>
      </c>
      <c r="AK599" s="11">
        <v>4.0504761</v>
      </c>
      <c r="AL599" s="11">
        <v>4.0437143000000004</v>
      </c>
      <c r="AM599" s="11">
        <v>4.0385600999999998</v>
      </c>
      <c r="AN599" s="11">
        <v>4.0350204999999999</v>
      </c>
      <c r="AO599" s="11">
        <v>4.0330909000000004</v>
      </c>
      <c r="AP599" s="11">
        <v>4.0327064000000004</v>
      </c>
      <c r="AQ599" s="11">
        <v>4.0337813999999996</v>
      </c>
      <c r="AR599" s="11">
        <v>4.0362306999999999</v>
      </c>
      <c r="AS599" s="11">
        <v>4.0399688999999999</v>
      </c>
      <c r="AT599" s="11">
        <v>4.0449105000000003</v>
      </c>
      <c r="AU599" s="11">
        <v>4.0509700999999998</v>
      </c>
      <c r="AV599" s="11">
        <v>4.0580625000000001</v>
      </c>
      <c r="AW599" s="11">
        <v>4.0661022000000004</v>
      </c>
      <c r="AX599" s="11">
        <v>4.0750036999999999</v>
      </c>
      <c r="AY599" s="11">
        <v>4.0846818999999996</v>
      </c>
      <c r="AZ599" s="11">
        <v>4.0950511000000001</v>
      </c>
      <c r="BA599" s="11">
        <v>4.1060314</v>
      </c>
      <c r="BB599" s="11">
        <v>4.1175692000000002</v>
      </c>
      <c r="BC599" s="11">
        <v>4.1296184</v>
      </c>
      <c r="BD599" s="11">
        <v>4.1421333999999996</v>
      </c>
      <c r="BE599" s="11">
        <v>4.1550684999999996</v>
      </c>
      <c r="BF599" s="11">
        <v>4.1683776000000003</v>
      </c>
      <c r="BG599" s="11">
        <v>4.1820151000000001</v>
      </c>
      <c r="BH599" s="11">
        <v>4.1959353000000004</v>
      </c>
      <c r="BI599" s="11">
        <v>4.2100922000000001</v>
      </c>
      <c r="BJ599" s="11">
        <v>4.2244400000000004</v>
      </c>
      <c r="BK599" s="11">
        <v>4.2389332</v>
      </c>
      <c r="BL599" s="11">
        <v>4.2535255999999997</v>
      </c>
      <c r="BM599" s="11">
        <v>4.3417681999999997</v>
      </c>
      <c r="BN599" s="11">
        <v>4.4291159999999996</v>
      </c>
    </row>
    <row r="600" spans="1:66" x14ac:dyDescent="0.25">
      <c r="A600" s="5">
        <f t="shared" si="9"/>
        <v>46120</v>
      </c>
      <c r="B600" t="s">
        <v>1423</v>
      </c>
      <c r="C600" s="3">
        <v>3.75</v>
      </c>
      <c r="D600" s="3">
        <v>3.7286999999999999</v>
      </c>
      <c r="E600" s="11">
        <v>3.7402462999999999</v>
      </c>
      <c r="F600" s="11">
        <v>3.8095213000000001</v>
      </c>
      <c r="G600" s="11">
        <v>3.8771331999999998</v>
      </c>
      <c r="H600" s="11">
        <v>3.9363880999999998</v>
      </c>
      <c r="I600" s="11">
        <v>3.9822784000000002</v>
      </c>
      <c r="J600" s="11">
        <v>4.0134825999999997</v>
      </c>
      <c r="K600" s="11">
        <v>4.0343722</v>
      </c>
      <c r="L600" s="11">
        <v>4.0482728999999997</v>
      </c>
      <c r="M600" s="11">
        <v>4.0587349000000001</v>
      </c>
      <c r="N600" s="11">
        <v>4.0678187000000001</v>
      </c>
      <c r="O600" s="11">
        <v>4.0757804000000002</v>
      </c>
      <c r="P600" s="11">
        <v>4.0816258999999997</v>
      </c>
      <c r="Q600" s="11">
        <v>4.0835163000000003</v>
      </c>
      <c r="R600" s="11">
        <v>4.0814073999999998</v>
      </c>
      <c r="S600" s="11">
        <v>4.0757732999999998</v>
      </c>
      <c r="T600" s="11">
        <v>4.0670881000000003</v>
      </c>
      <c r="U600" s="11">
        <v>4.0558259000000003</v>
      </c>
      <c r="V600" s="11">
        <v>4.0424610999999997</v>
      </c>
      <c r="W600" s="11">
        <v>4.0274796000000004</v>
      </c>
      <c r="X600" s="11">
        <v>4.0114166999999998</v>
      </c>
      <c r="Y600" s="11">
        <v>3.9948215</v>
      </c>
      <c r="Z600" s="11">
        <v>3.9782421000000001</v>
      </c>
      <c r="AA600" s="11">
        <v>3.9622269999999999</v>
      </c>
      <c r="AB600" s="11">
        <v>3.9473253000000001</v>
      </c>
      <c r="AC600" s="11">
        <v>3.9340117999999999</v>
      </c>
      <c r="AD600" s="11">
        <v>3.9223667</v>
      </c>
      <c r="AE600" s="11">
        <v>3.9123383999999999</v>
      </c>
      <c r="AF600" s="11">
        <v>3.9038743</v>
      </c>
      <c r="AG600" s="11">
        <v>3.8969222000000001</v>
      </c>
      <c r="AH600" s="11">
        <v>3.8914301999999998</v>
      </c>
      <c r="AI600" s="11">
        <v>3.887346</v>
      </c>
      <c r="AJ600" s="11">
        <v>3.8846172999999999</v>
      </c>
      <c r="AK600" s="11">
        <v>3.8831918999999999</v>
      </c>
      <c r="AL600" s="11">
        <v>3.8830178000000002</v>
      </c>
      <c r="AM600" s="11">
        <v>3.8840427000000002</v>
      </c>
      <c r="AN600" s="11">
        <v>3.8862144000000001</v>
      </c>
      <c r="AO600" s="11">
        <v>3.8894785999999999</v>
      </c>
      <c r="AP600" s="11">
        <v>3.8937710999999999</v>
      </c>
      <c r="AQ600" s="11">
        <v>3.8990243000000002</v>
      </c>
      <c r="AR600" s="11">
        <v>3.9051708000000001</v>
      </c>
      <c r="AS600" s="11">
        <v>3.9121432999999999</v>
      </c>
      <c r="AT600" s="11">
        <v>3.9198740999999999</v>
      </c>
      <c r="AU600" s="11">
        <v>3.928296</v>
      </c>
      <c r="AV600" s="11">
        <v>3.9373415</v>
      </c>
      <c r="AW600" s="11">
        <v>3.9469430999999999</v>
      </c>
      <c r="AX600" s="11">
        <v>3.9570333999999998</v>
      </c>
      <c r="AY600" s="11">
        <v>3.9675451000000002</v>
      </c>
      <c r="AZ600" s="11">
        <v>3.9784106000000001</v>
      </c>
      <c r="BA600" s="11">
        <v>3.9895697999999999</v>
      </c>
      <c r="BB600" s="11">
        <v>4.0009956000000004</v>
      </c>
      <c r="BC600" s="11">
        <v>4.0126692000000004</v>
      </c>
      <c r="BD600" s="11">
        <v>4.0245724999999997</v>
      </c>
      <c r="BE600" s="11">
        <v>4.0366872000000003</v>
      </c>
      <c r="BF600" s="11">
        <v>4.0489946000000003</v>
      </c>
      <c r="BG600" s="11">
        <v>4.0614765000000004</v>
      </c>
      <c r="BH600" s="11">
        <v>4.0741147</v>
      </c>
      <c r="BI600" s="11">
        <v>4.0868903000000003</v>
      </c>
      <c r="BJ600" s="11">
        <v>4.0997852999999997</v>
      </c>
      <c r="BK600" s="11">
        <v>4.1127814000000003</v>
      </c>
      <c r="BL600" s="11">
        <v>4.1258599</v>
      </c>
      <c r="BM600" s="11">
        <v>4.2054656000000001</v>
      </c>
      <c r="BN600" s="11">
        <v>4.2860233000000001</v>
      </c>
    </row>
    <row r="601" spans="1:66" x14ac:dyDescent="0.25">
      <c r="A601" s="5">
        <f t="shared" si="9"/>
        <v>46121</v>
      </c>
      <c r="B601" t="s">
        <v>1424</v>
      </c>
      <c r="C601" s="3">
        <v>3.75</v>
      </c>
      <c r="D601" s="3">
        <v>3.7294</v>
      </c>
      <c r="E601" s="11">
        <v>3.7487876999999998</v>
      </c>
      <c r="F601" s="11">
        <v>3.8110080000000002</v>
      </c>
      <c r="G601" s="11">
        <v>3.8765784000000001</v>
      </c>
      <c r="H601" s="11">
        <v>3.9370481000000002</v>
      </c>
      <c r="I601" s="11">
        <v>3.9854790000000002</v>
      </c>
      <c r="J601" s="11">
        <v>4.0194080999999997</v>
      </c>
      <c r="K601" s="11">
        <v>4.0426574000000004</v>
      </c>
      <c r="L601" s="11">
        <v>4.0582202000000001</v>
      </c>
      <c r="M601" s="11">
        <v>4.0697463000000003</v>
      </c>
      <c r="N601" s="11">
        <v>4.0792662000000002</v>
      </c>
      <c r="O601" s="11">
        <v>4.0872013000000003</v>
      </c>
      <c r="P601" s="11">
        <v>4.0928193999999998</v>
      </c>
      <c r="Q601" s="11">
        <v>4.0946369999999996</v>
      </c>
      <c r="R601" s="11">
        <v>4.0926787999999998</v>
      </c>
      <c r="S601" s="11">
        <v>4.0874071000000001</v>
      </c>
      <c r="T601" s="11">
        <v>4.0792840999999997</v>
      </c>
      <c r="U601" s="11">
        <v>4.0687718999999998</v>
      </c>
      <c r="V601" s="11">
        <v>4.0563330999999998</v>
      </c>
      <c r="W601" s="11">
        <v>4.0424414000000004</v>
      </c>
      <c r="X601" s="11">
        <v>4.0276291999999998</v>
      </c>
      <c r="Y601" s="11">
        <v>4.0124485999999999</v>
      </c>
      <c r="Z601" s="11">
        <v>3.9974511000000001</v>
      </c>
      <c r="AA601" s="11">
        <v>3.9831881</v>
      </c>
      <c r="AB601" s="11">
        <v>3.9702115</v>
      </c>
      <c r="AC601" s="11">
        <v>3.9589872000000002</v>
      </c>
      <c r="AD601" s="11">
        <v>3.9495631000000002</v>
      </c>
      <c r="AE601" s="11">
        <v>3.9418603999999999</v>
      </c>
      <c r="AF601" s="11">
        <v>3.9357999000000001</v>
      </c>
      <c r="AG601" s="11">
        <v>3.9313025000000001</v>
      </c>
      <c r="AH601" s="11">
        <v>3.9282891000000002</v>
      </c>
      <c r="AI601" s="11">
        <v>3.9266806999999999</v>
      </c>
      <c r="AJ601" s="11">
        <v>3.9263981999999999</v>
      </c>
      <c r="AK601" s="11">
        <v>3.9273625000000001</v>
      </c>
      <c r="AL601" s="11">
        <v>3.9294945999999999</v>
      </c>
      <c r="AM601" s="11">
        <v>3.9327152999999999</v>
      </c>
      <c r="AN601" s="11">
        <v>3.9369456</v>
      </c>
      <c r="AO601" s="11">
        <v>3.9421088000000002</v>
      </c>
      <c r="AP601" s="11">
        <v>3.9481392999999998</v>
      </c>
      <c r="AQ601" s="11">
        <v>3.9549742000000001</v>
      </c>
      <c r="AR601" s="11">
        <v>3.9625506000000001</v>
      </c>
      <c r="AS601" s="11">
        <v>3.9708057999999999</v>
      </c>
      <c r="AT601" s="11">
        <v>3.9796770000000001</v>
      </c>
      <c r="AU601" s="11">
        <v>3.9891014</v>
      </c>
      <c r="AV601" s="11">
        <v>3.9990163999999999</v>
      </c>
      <c r="AW601" s="11">
        <v>4.0093588000000002</v>
      </c>
      <c r="AX601" s="11">
        <v>4.0200659999999999</v>
      </c>
      <c r="AY601" s="11">
        <v>4.0310753999999998</v>
      </c>
      <c r="AZ601" s="11">
        <v>4.0423239000000004</v>
      </c>
      <c r="BA601" s="11">
        <v>4.0537568000000004</v>
      </c>
      <c r="BB601" s="11">
        <v>4.0653544999999998</v>
      </c>
      <c r="BC601" s="11">
        <v>4.0771069000000004</v>
      </c>
      <c r="BD601" s="11">
        <v>4.0890041000000004</v>
      </c>
      <c r="BE601" s="11">
        <v>4.1010362000000002</v>
      </c>
      <c r="BF601" s="11">
        <v>4.1131929999999999</v>
      </c>
      <c r="BG601" s="11">
        <v>4.1254647999999996</v>
      </c>
      <c r="BH601" s="11">
        <v>4.1378415000000004</v>
      </c>
      <c r="BI601" s="11">
        <v>4.1503131</v>
      </c>
      <c r="BJ601" s="11">
        <v>4.1628696999999999</v>
      </c>
      <c r="BK601" s="11">
        <v>4.1755015000000002</v>
      </c>
      <c r="BL601" s="11">
        <v>4.1881981000000001</v>
      </c>
      <c r="BM601" s="11">
        <v>4.2653888000000002</v>
      </c>
      <c r="BN601" s="11">
        <v>4.3436402000000003</v>
      </c>
    </row>
    <row r="602" spans="1:66" x14ac:dyDescent="0.25">
      <c r="A602" s="5">
        <f t="shared" si="9"/>
        <v>46122</v>
      </c>
      <c r="B602" t="s">
        <v>1425</v>
      </c>
      <c r="C602" s="3">
        <v>3.75</v>
      </c>
      <c r="D602" s="3">
        <v>3.7294999999999998</v>
      </c>
      <c r="E602" s="11">
        <v>3.7502304</v>
      </c>
      <c r="F602" s="11">
        <v>3.8306290000000001</v>
      </c>
      <c r="G602" s="11">
        <v>3.9132973</v>
      </c>
      <c r="H602" s="11">
        <v>3.9903314000000001</v>
      </c>
      <c r="I602" s="11">
        <v>4.0546616999999996</v>
      </c>
      <c r="J602" s="11">
        <v>4.1031570000000004</v>
      </c>
      <c r="K602" s="11">
        <v>4.1378235999999999</v>
      </c>
      <c r="L602" s="11">
        <v>4.1609426000000003</v>
      </c>
      <c r="M602" s="11">
        <v>4.1754062999999997</v>
      </c>
      <c r="N602" s="11">
        <v>4.1839382000000001</v>
      </c>
      <c r="O602" s="11">
        <v>4.1877370999999997</v>
      </c>
      <c r="P602" s="11">
        <v>4.1874868000000003</v>
      </c>
      <c r="Q602" s="11">
        <v>4.1835620999999996</v>
      </c>
      <c r="R602" s="11">
        <v>4.1764916000000003</v>
      </c>
      <c r="S602" s="11">
        <v>4.1668775</v>
      </c>
      <c r="T602" s="11">
        <v>4.1553218999999997</v>
      </c>
      <c r="U602" s="11">
        <v>4.1424266000000003</v>
      </c>
      <c r="V602" s="11">
        <v>4.1287940000000001</v>
      </c>
      <c r="W602" s="11">
        <v>4.1149798999999998</v>
      </c>
      <c r="X602" s="11">
        <v>4.1013248999999998</v>
      </c>
      <c r="Y602" s="11">
        <v>4.0881081999999997</v>
      </c>
      <c r="Z602" s="11">
        <v>4.0756081999999996</v>
      </c>
      <c r="AA602" s="11">
        <v>4.0641034999999999</v>
      </c>
      <c r="AB602" s="11">
        <v>4.0538732</v>
      </c>
      <c r="AC602" s="11">
        <v>4.0451430000000004</v>
      </c>
      <c r="AD602" s="11">
        <v>4.0379053000000003</v>
      </c>
      <c r="AE602" s="11">
        <v>4.0320885999999998</v>
      </c>
      <c r="AF602" s="11">
        <v>4.0276209999999999</v>
      </c>
      <c r="AG602" s="11">
        <v>4.0244305999999996</v>
      </c>
      <c r="AH602" s="11">
        <v>4.0224456999999996</v>
      </c>
      <c r="AI602" s="11">
        <v>4.0215946000000002</v>
      </c>
      <c r="AJ602" s="11">
        <v>4.0218053999999999</v>
      </c>
      <c r="AK602" s="11">
        <v>4.0230063999999999</v>
      </c>
      <c r="AL602" s="11">
        <v>4.0251257999999996</v>
      </c>
      <c r="AM602" s="11">
        <v>4.0280917000000001</v>
      </c>
      <c r="AN602" s="11">
        <v>4.0318325000000002</v>
      </c>
      <c r="AO602" s="11">
        <v>4.0362812999999997</v>
      </c>
      <c r="AP602" s="11">
        <v>4.0413940000000004</v>
      </c>
      <c r="AQ602" s="11">
        <v>4.0471322000000001</v>
      </c>
      <c r="AR602" s="11">
        <v>4.0534577000000001</v>
      </c>
      <c r="AS602" s="11">
        <v>4.0603325999999997</v>
      </c>
      <c r="AT602" s="11">
        <v>4.0677184000000004</v>
      </c>
      <c r="AU602" s="11">
        <v>4.0755771000000003</v>
      </c>
      <c r="AV602" s="11">
        <v>4.0838707000000003</v>
      </c>
      <c r="AW602" s="11">
        <v>4.0925605999999997</v>
      </c>
      <c r="AX602" s="11">
        <v>4.1016089999999998</v>
      </c>
      <c r="AY602" s="11">
        <v>4.1109776</v>
      </c>
      <c r="AZ602" s="11">
        <v>4.1206281000000002</v>
      </c>
      <c r="BA602" s="11">
        <v>4.1305268999999996</v>
      </c>
      <c r="BB602" s="11">
        <v>4.1406593999999997</v>
      </c>
      <c r="BC602" s="11">
        <v>4.1510163000000002</v>
      </c>
      <c r="BD602" s="11">
        <v>4.1615884999999997</v>
      </c>
      <c r="BE602" s="11">
        <v>4.1723667999999998</v>
      </c>
      <c r="BF602" s="11">
        <v>4.1833418</v>
      </c>
      <c r="BG602" s="11">
        <v>4.1945044999999999</v>
      </c>
      <c r="BH602" s="11">
        <v>4.2058457000000002</v>
      </c>
      <c r="BI602" s="11">
        <v>4.2173559000000003</v>
      </c>
      <c r="BJ602" s="11">
        <v>4.2290261999999998</v>
      </c>
      <c r="BK602" s="11">
        <v>4.2408473000000004</v>
      </c>
      <c r="BL602" s="11">
        <v>4.2528098999999999</v>
      </c>
      <c r="BM602" s="11">
        <v>4.3271267</v>
      </c>
      <c r="BN602" s="11">
        <v>4.4047289999999997</v>
      </c>
    </row>
    <row r="603" spans="1:66" x14ac:dyDescent="0.25">
      <c r="A603" s="5">
        <f t="shared" si="9"/>
        <v>46125</v>
      </c>
      <c r="B603" t="s">
        <v>1426</v>
      </c>
      <c r="C603" s="3">
        <v>3.75</v>
      </c>
      <c r="D603" s="3">
        <v>3.7290000000000001</v>
      </c>
      <c r="E603" s="11">
        <v>3.7481536000000002</v>
      </c>
      <c r="F603" s="11">
        <v>3.8370223000000001</v>
      </c>
      <c r="G603" s="11">
        <v>3.9245377000000001</v>
      </c>
      <c r="H603" s="11">
        <v>4.0031863000000003</v>
      </c>
      <c r="I603" s="11">
        <v>4.0679999000000002</v>
      </c>
      <c r="J603" s="11">
        <v>4.1168947999999999</v>
      </c>
      <c r="K603" s="11">
        <v>4.1529050999999999</v>
      </c>
      <c r="L603" s="11">
        <v>4.1780605</v>
      </c>
      <c r="M603" s="11">
        <v>4.1954402999999996</v>
      </c>
      <c r="N603" s="11">
        <v>4.2077628000000002</v>
      </c>
      <c r="O603" s="11">
        <v>4.2160647000000004</v>
      </c>
      <c r="P603" s="11">
        <v>4.2201829000000002</v>
      </c>
      <c r="Q603" s="11">
        <v>4.2197788999999997</v>
      </c>
      <c r="R603" s="11">
        <v>4.2152969999999996</v>
      </c>
      <c r="S603" s="11">
        <v>4.2073840999999996</v>
      </c>
      <c r="T603" s="11">
        <v>4.1966869000000004</v>
      </c>
      <c r="U603" s="11">
        <v>4.1838518000000002</v>
      </c>
      <c r="V603" s="11">
        <v>4.1695257999999997</v>
      </c>
      <c r="W603" s="11">
        <v>4.1543140999999997</v>
      </c>
      <c r="X603" s="11">
        <v>4.1386471</v>
      </c>
      <c r="Y603" s="11">
        <v>4.1229103</v>
      </c>
      <c r="Z603" s="11">
        <v>4.1074881999999997</v>
      </c>
      <c r="AA603" s="11">
        <v>4.0927657999999996</v>
      </c>
      <c r="AB603" s="11">
        <v>4.0791284000000001</v>
      </c>
      <c r="AC603" s="11">
        <v>4.0668955000000002</v>
      </c>
      <c r="AD603" s="11">
        <v>4.0560995000000002</v>
      </c>
      <c r="AE603" s="11">
        <v>4.0466937999999999</v>
      </c>
      <c r="AF603" s="11">
        <v>4.0386313999999999</v>
      </c>
      <c r="AG603" s="11">
        <v>4.0318652999999998</v>
      </c>
      <c r="AH603" s="11">
        <v>4.0263489000000003</v>
      </c>
      <c r="AI603" s="11">
        <v>4.0220351000000001</v>
      </c>
      <c r="AJ603" s="11">
        <v>4.0188769999999998</v>
      </c>
      <c r="AK603" s="11">
        <v>4.0168280000000003</v>
      </c>
      <c r="AL603" s="11">
        <v>4.0158408999999997</v>
      </c>
      <c r="AM603" s="11">
        <v>4.0158690999999997</v>
      </c>
      <c r="AN603" s="11">
        <v>4.0168656</v>
      </c>
      <c r="AO603" s="11">
        <v>4.0187849</v>
      </c>
      <c r="AP603" s="11">
        <v>4.0215873999999996</v>
      </c>
      <c r="AQ603" s="11">
        <v>4.0252352</v>
      </c>
      <c r="AR603" s="11">
        <v>4.0296903999999998</v>
      </c>
      <c r="AS603" s="11">
        <v>4.0349151000000001</v>
      </c>
      <c r="AT603" s="11">
        <v>4.0408714000000003</v>
      </c>
      <c r="AU603" s="11">
        <v>4.0475212000000003</v>
      </c>
      <c r="AV603" s="11">
        <v>4.0548267999999998</v>
      </c>
      <c r="AW603" s="11">
        <v>4.0627502</v>
      </c>
      <c r="AX603" s="11">
        <v>4.0712533999999998</v>
      </c>
      <c r="AY603" s="11">
        <v>4.0802987000000002</v>
      </c>
      <c r="AZ603" s="11">
        <v>4.0898478999999996</v>
      </c>
      <c r="BA603" s="11">
        <v>4.0998653000000003</v>
      </c>
      <c r="BB603" s="11">
        <v>4.1103268999999996</v>
      </c>
      <c r="BC603" s="11">
        <v>4.1212122000000004</v>
      </c>
      <c r="BD603" s="11">
        <v>4.1325007999999999</v>
      </c>
      <c r="BE603" s="11">
        <v>4.1441727000000004</v>
      </c>
      <c r="BF603" s="11">
        <v>4.1562070999999996</v>
      </c>
      <c r="BG603" s="11">
        <v>4.1685841000000003</v>
      </c>
      <c r="BH603" s="11">
        <v>4.1812832000000002</v>
      </c>
      <c r="BI603" s="11">
        <v>4.1942841</v>
      </c>
      <c r="BJ603" s="11">
        <v>4.2075664000000002</v>
      </c>
      <c r="BK603" s="11">
        <v>4.2211100000000004</v>
      </c>
      <c r="BL603" s="11">
        <v>4.2348942999999997</v>
      </c>
      <c r="BM603" s="11">
        <v>4.3216058000000004</v>
      </c>
      <c r="BN603" s="11">
        <v>4.4123998999999996</v>
      </c>
    </row>
    <row r="604" spans="1:66" x14ac:dyDescent="0.25">
      <c r="A604" s="5">
        <f t="shared" si="9"/>
        <v>46126</v>
      </c>
      <c r="B604" t="s">
        <v>1427</v>
      </c>
      <c r="C604" s="3">
        <v>3.75</v>
      </c>
      <c r="D604" s="3">
        <v>3.7292999999999998</v>
      </c>
      <c r="E604" s="11">
        <v>3.7358758999999999</v>
      </c>
      <c r="F604" s="11">
        <v>3.8031378999999998</v>
      </c>
      <c r="G604" s="11">
        <v>3.8711445000000002</v>
      </c>
      <c r="H604" s="11">
        <v>3.9338191</v>
      </c>
      <c r="I604" s="11">
        <v>3.9861966</v>
      </c>
      <c r="J604" s="11">
        <v>4.0254154</v>
      </c>
      <c r="K604" s="11">
        <v>4.0534884</v>
      </c>
      <c r="L604" s="11">
        <v>4.0726338000000002</v>
      </c>
      <c r="M604" s="11">
        <v>4.0856444999999999</v>
      </c>
      <c r="N604" s="11">
        <v>4.0950993999999996</v>
      </c>
      <c r="O604" s="11">
        <v>4.1018571000000001</v>
      </c>
      <c r="P604" s="11">
        <v>4.1056790000000003</v>
      </c>
      <c r="Q604" s="11">
        <v>4.1057287999999996</v>
      </c>
      <c r="R604" s="11">
        <v>4.1021723000000003</v>
      </c>
      <c r="S604" s="11">
        <v>4.0954737000000003</v>
      </c>
      <c r="T604" s="11">
        <v>4.0860975000000002</v>
      </c>
      <c r="U604" s="11">
        <v>4.0745079000000004</v>
      </c>
      <c r="V604" s="11">
        <v>4.0611693999999998</v>
      </c>
      <c r="W604" s="11">
        <v>4.0465504000000001</v>
      </c>
      <c r="X604" s="11">
        <v>4.0311354000000001</v>
      </c>
      <c r="Y604" s="11">
        <v>4.0154141000000001</v>
      </c>
      <c r="Z604" s="11">
        <v>3.9998756000000002</v>
      </c>
      <c r="AA604" s="11">
        <v>3.9850089</v>
      </c>
      <c r="AB604" s="11">
        <v>3.9713037</v>
      </c>
      <c r="AC604" s="11">
        <v>3.9591961000000002</v>
      </c>
      <c r="AD604" s="11">
        <v>3.9487736</v>
      </c>
      <c r="AE604" s="11">
        <v>3.9399823999999999</v>
      </c>
      <c r="AF604" s="11">
        <v>3.9327681000000001</v>
      </c>
      <c r="AG604" s="11">
        <v>3.9270760999999998</v>
      </c>
      <c r="AH604" s="11">
        <v>3.9228524</v>
      </c>
      <c r="AI604" s="11">
        <v>3.9200425000000001</v>
      </c>
      <c r="AJ604" s="11">
        <v>3.9185921000000001</v>
      </c>
      <c r="AK604" s="11">
        <v>3.9184467000000001</v>
      </c>
      <c r="AL604" s="11">
        <v>3.9195522</v>
      </c>
      <c r="AM604" s="11">
        <v>3.9218540000000002</v>
      </c>
      <c r="AN604" s="11">
        <v>3.9252980000000002</v>
      </c>
      <c r="AO604" s="11">
        <v>3.9298283999999999</v>
      </c>
      <c r="AP604" s="11">
        <v>3.9353831000000001</v>
      </c>
      <c r="AQ604" s="11">
        <v>3.9418977000000002</v>
      </c>
      <c r="AR604" s="11">
        <v>3.9493078000000001</v>
      </c>
      <c r="AS604" s="11">
        <v>3.9575491</v>
      </c>
      <c r="AT604" s="11">
        <v>3.9665569999999999</v>
      </c>
      <c r="AU604" s="11">
        <v>3.9762670999999998</v>
      </c>
      <c r="AV604" s="11">
        <v>3.9866152000000001</v>
      </c>
      <c r="AW604" s="11">
        <v>3.9975366000000001</v>
      </c>
      <c r="AX604" s="11">
        <v>4.0089670999999996</v>
      </c>
      <c r="AY604" s="11">
        <v>4.0208424000000003</v>
      </c>
      <c r="AZ604" s="11">
        <v>4.0330978000000002</v>
      </c>
      <c r="BA604" s="11">
        <v>4.0456748999999999</v>
      </c>
      <c r="BB604" s="11">
        <v>4.0585446999999997</v>
      </c>
      <c r="BC604" s="11">
        <v>4.0716863999999999</v>
      </c>
      <c r="BD604" s="11">
        <v>4.0850795</v>
      </c>
      <c r="BE604" s="11">
        <v>4.0987039000000003</v>
      </c>
      <c r="BF604" s="11">
        <v>4.1125385999999997</v>
      </c>
      <c r="BG604" s="11">
        <v>4.1265634999999996</v>
      </c>
      <c r="BH604" s="11">
        <v>4.1407581999999996</v>
      </c>
      <c r="BI604" s="11">
        <v>4.1551019</v>
      </c>
      <c r="BJ604" s="11">
        <v>4.1695741999999996</v>
      </c>
      <c r="BK604" s="11">
        <v>4.1841549999999996</v>
      </c>
      <c r="BL604" s="11">
        <v>4.1988232999999999</v>
      </c>
      <c r="BM604" s="11">
        <v>4.2879110000000003</v>
      </c>
      <c r="BN604" s="11">
        <v>4.3773369999999998</v>
      </c>
    </row>
    <row r="605" spans="1:66" x14ac:dyDescent="0.25">
      <c r="A605" s="5">
        <f t="shared" si="9"/>
        <v>46127</v>
      </c>
      <c r="B605" t="s">
        <v>1428</v>
      </c>
      <c r="C605" s="3">
        <v>3.75</v>
      </c>
      <c r="D605" s="3">
        <v>3.7301000000000002</v>
      </c>
      <c r="E605" s="11">
        <v>3.7369514000000001</v>
      </c>
      <c r="F605" s="11">
        <v>3.8144355000000001</v>
      </c>
      <c r="G605" s="11">
        <v>3.8916902000000002</v>
      </c>
      <c r="H605" s="11">
        <v>3.9615144</v>
      </c>
      <c r="I605" s="11">
        <v>4.0188087000000001</v>
      </c>
      <c r="J605" s="11">
        <v>4.0606090000000004</v>
      </c>
      <c r="K605" s="11">
        <v>4.0900153000000001</v>
      </c>
      <c r="L605" s="11">
        <v>4.1096750999999996</v>
      </c>
      <c r="M605" s="11">
        <v>4.1228853000000001</v>
      </c>
      <c r="N605" s="11">
        <v>4.1323131999999996</v>
      </c>
      <c r="O605" s="11">
        <v>4.1387725</v>
      </c>
      <c r="P605" s="11">
        <v>4.1421505999999999</v>
      </c>
      <c r="Q605" s="11">
        <v>4.1416693999999996</v>
      </c>
      <c r="R605" s="11">
        <v>4.1375418000000002</v>
      </c>
      <c r="S605" s="11">
        <v>4.1302813</v>
      </c>
      <c r="T605" s="11">
        <v>4.1204013000000002</v>
      </c>
      <c r="U605" s="11">
        <v>4.1084151000000002</v>
      </c>
      <c r="V605" s="11">
        <v>4.0948361999999996</v>
      </c>
      <c r="W605" s="11">
        <v>4.0801723000000001</v>
      </c>
      <c r="X605" s="11">
        <v>4.0649069000000004</v>
      </c>
      <c r="Y605" s="11">
        <v>4.0495177</v>
      </c>
      <c r="Z605" s="11">
        <v>4.0344816999999997</v>
      </c>
      <c r="AA605" s="11">
        <v>4.0202762999999999</v>
      </c>
      <c r="AB605" s="11">
        <v>4.0073790000000002</v>
      </c>
      <c r="AC605" s="11">
        <v>3.9962072000000002</v>
      </c>
      <c r="AD605" s="11">
        <v>3.9868214000000002</v>
      </c>
      <c r="AE605" s="11">
        <v>3.9791512</v>
      </c>
      <c r="AF605" s="11">
        <v>3.9731252000000001</v>
      </c>
      <c r="AG605" s="11">
        <v>3.9686724</v>
      </c>
      <c r="AH605" s="11">
        <v>3.9657217999999999</v>
      </c>
      <c r="AI605" s="11">
        <v>3.9642024</v>
      </c>
      <c r="AJ605" s="11">
        <v>3.9640430000000002</v>
      </c>
      <c r="AK605" s="11">
        <v>3.9651725999999998</v>
      </c>
      <c r="AL605" s="11">
        <v>3.9675202000000001</v>
      </c>
      <c r="AM605" s="11">
        <v>3.9710147</v>
      </c>
      <c r="AN605" s="11">
        <v>3.9755850000000001</v>
      </c>
      <c r="AO605" s="11">
        <v>3.9811607000000002</v>
      </c>
      <c r="AP605" s="11">
        <v>3.9876743000000001</v>
      </c>
      <c r="AQ605" s="11">
        <v>3.9950589000000001</v>
      </c>
      <c r="AR605" s="11">
        <v>4.0032478999999999</v>
      </c>
      <c r="AS605" s="11">
        <v>4.0121747000000001</v>
      </c>
      <c r="AT605" s="11">
        <v>4.0217725</v>
      </c>
      <c r="AU605" s="11">
        <v>4.0319744999999996</v>
      </c>
      <c r="AV605" s="11">
        <v>4.0427143000000001</v>
      </c>
      <c r="AW605" s="11">
        <v>4.0539249000000002</v>
      </c>
      <c r="AX605" s="11">
        <v>4.0655397999999998</v>
      </c>
      <c r="AY605" s="11">
        <v>4.0774923000000003</v>
      </c>
      <c r="AZ605" s="11">
        <v>4.0897154999999996</v>
      </c>
      <c r="BA605" s="11">
        <v>4.1021505999999999</v>
      </c>
      <c r="BB605" s="11">
        <v>4.1147730999999999</v>
      </c>
      <c r="BC605" s="11">
        <v>4.1275674000000002</v>
      </c>
      <c r="BD605" s="11">
        <v>4.1405184999999998</v>
      </c>
      <c r="BE605" s="11">
        <v>4.1536112999999997</v>
      </c>
      <c r="BF605" s="11">
        <v>4.1668303</v>
      </c>
      <c r="BG605" s="11">
        <v>4.1801602999999998</v>
      </c>
      <c r="BH605" s="11">
        <v>4.1935862999999998</v>
      </c>
      <c r="BI605" s="11">
        <v>4.2070927999999999</v>
      </c>
      <c r="BJ605" s="11">
        <v>4.2206647000000004</v>
      </c>
      <c r="BK605" s="11">
        <v>4.2342868999999999</v>
      </c>
      <c r="BL605" s="11">
        <v>4.2479439000000001</v>
      </c>
      <c r="BM605" s="11">
        <v>4.3301698999999996</v>
      </c>
      <c r="BN605" s="11">
        <v>4.4122595000000002</v>
      </c>
    </row>
    <row r="606" spans="1:66" x14ac:dyDescent="0.25">
      <c r="A606" s="5">
        <f t="shared" si="9"/>
        <v>46128</v>
      </c>
      <c r="B606" t="s">
        <v>1429</v>
      </c>
      <c r="C606" s="3">
        <v>3.75</v>
      </c>
      <c r="D606" s="3">
        <v>3.7301000000000002</v>
      </c>
      <c r="E606" s="11">
        <v>3.7265955000000002</v>
      </c>
      <c r="F606" s="11">
        <v>3.7954941999999998</v>
      </c>
      <c r="G606" s="11">
        <v>3.8670279000000001</v>
      </c>
      <c r="H606" s="11">
        <v>3.9349254</v>
      </c>
      <c r="I606" s="11">
        <v>3.9935863999999999</v>
      </c>
      <c r="J606" s="11">
        <v>4.0383784</v>
      </c>
      <c r="K606" s="11">
        <v>4.0707072000000002</v>
      </c>
      <c r="L606" s="11">
        <v>4.0921427000000001</v>
      </c>
      <c r="M606" s="11">
        <v>4.1061002999999996</v>
      </c>
      <c r="N606" s="11">
        <v>4.1153139999999997</v>
      </c>
      <c r="O606" s="11">
        <v>4.1209847999999996</v>
      </c>
      <c r="P606" s="11">
        <v>4.1232854000000003</v>
      </c>
      <c r="Q606" s="11">
        <v>4.1218205000000001</v>
      </c>
      <c r="R606" s="11">
        <v>4.1169048999999998</v>
      </c>
      <c r="S606" s="11">
        <v>4.1090689999999999</v>
      </c>
      <c r="T606" s="11">
        <v>4.0988429999999996</v>
      </c>
      <c r="U606" s="11">
        <v>4.0867569000000001</v>
      </c>
      <c r="V606" s="11">
        <v>4.0733413000000001</v>
      </c>
      <c r="W606" s="11">
        <v>4.0591197000000001</v>
      </c>
      <c r="X606" s="11">
        <v>4.0445824000000004</v>
      </c>
      <c r="Y606" s="11">
        <v>4.0302097000000003</v>
      </c>
      <c r="Z606" s="11">
        <v>4.0164812999999997</v>
      </c>
      <c r="AA606" s="11">
        <v>4.0038767000000002</v>
      </c>
      <c r="AB606" s="11">
        <v>3.9928762999999998</v>
      </c>
      <c r="AC606" s="11">
        <v>3.9838881000000002</v>
      </c>
      <c r="AD606" s="11">
        <v>3.9769347000000002</v>
      </c>
      <c r="AE606" s="11">
        <v>3.9719098000000002</v>
      </c>
      <c r="AF606" s="11">
        <v>3.9687066</v>
      </c>
      <c r="AG606" s="11">
        <v>3.9672184000000001</v>
      </c>
      <c r="AH606" s="11">
        <v>3.9673387999999998</v>
      </c>
      <c r="AI606" s="11">
        <v>3.9689610000000002</v>
      </c>
      <c r="AJ606" s="11">
        <v>3.9719783999999998</v>
      </c>
      <c r="AK606" s="11">
        <v>3.9762843000000001</v>
      </c>
      <c r="AL606" s="11">
        <v>3.9817721000000001</v>
      </c>
      <c r="AM606" s="11">
        <v>3.9883351999999999</v>
      </c>
      <c r="AN606" s="11">
        <v>3.9958669000000002</v>
      </c>
      <c r="AO606" s="11">
        <v>4.0042673000000004</v>
      </c>
      <c r="AP606" s="11">
        <v>4.0134661999999999</v>
      </c>
      <c r="AQ606" s="11">
        <v>4.0234012999999997</v>
      </c>
      <c r="AR606" s="11">
        <v>4.0340103999999997</v>
      </c>
      <c r="AS606" s="11">
        <v>4.0452317000000004</v>
      </c>
      <c r="AT606" s="11">
        <v>4.0570025999999997</v>
      </c>
      <c r="AU606" s="11">
        <v>4.0692611999999997</v>
      </c>
      <c r="AV606" s="11">
        <v>4.0819454999999998</v>
      </c>
      <c r="AW606" s="11">
        <v>4.0949929999999997</v>
      </c>
      <c r="AX606" s="11">
        <v>4.1083417999999998</v>
      </c>
      <c r="AY606" s="11">
        <v>4.1219298000000002</v>
      </c>
      <c r="AZ606" s="11">
        <v>4.1356945999999999</v>
      </c>
      <c r="BA606" s="11">
        <v>4.1495825000000002</v>
      </c>
      <c r="BB606" s="11">
        <v>4.1635759999999999</v>
      </c>
      <c r="BC606" s="11">
        <v>4.1776673000000004</v>
      </c>
      <c r="BD606" s="11">
        <v>4.1918490000000004</v>
      </c>
      <c r="BE606" s="11">
        <v>4.2061137999999998</v>
      </c>
      <c r="BF606" s="11">
        <v>4.2204537000000002</v>
      </c>
      <c r="BG606" s="11">
        <v>4.2348613000000004</v>
      </c>
      <c r="BH606" s="11">
        <v>4.2493293999999997</v>
      </c>
      <c r="BI606" s="11">
        <v>4.2638499999999997</v>
      </c>
      <c r="BJ606" s="11">
        <v>4.2784157</v>
      </c>
      <c r="BK606" s="11">
        <v>4.2930191999999998</v>
      </c>
      <c r="BL606" s="11">
        <v>4.3076525999999999</v>
      </c>
      <c r="BM606" s="11">
        <v>4.3957676000000001</v>
      </c>
      <c r="BN606" s="11">
        <v>4.4837014999999996</v>
      </c>
    </row>
    <row r="607" spans="1:66" x14ac:dyDescent="0.25">
      <c r="A607" s="5">
        <f t="shared" si="9"/>
        <v>46129</v>
      </c>
      <c r="B607" t="s">
        <v>1430</v>
      </c>
      <c r="C607" s="3">
        <v>3.75</v>
      </c>
      <c r="D607" s="3">
        <v>3.73</v>
      </c>
      <c r="E607" s="11">
        <v>3.7258284000000002</v>
      </c>
      <c r="F607" s="11">
        <v>3.7756702999999998</v>
      </c>
      <c r="G607" s="11">
        <v>3.8267915000000001</v>
      </c>
      <c r="H607" s="11">
        <v>3.8741249</v>
      </c>
      <c r="I607" s="11">
        <v>3.9129915999999998</v>
      </c>
      <c r="J607" s="11">
        <v>3.9404050000000002</v>
      </c>
      <c r="K607" s="11">
        <v>3.9573621000000001</v>
      </c>
      <c r="L607" s="11">
        <v>3.9656698000000001</v>
      </c>
      <c r="M607" s="11">
        <v>3.9679962999999998</v>
      </c>
      <c r="N607" s="11">
        <v>3.9667569</v>
      </c>
      <c r="O607" s="11">
        <v>3.9630841000000001</v>
      </c>
      <c r="P607" s="11">
        <v>3.9575130000000001</v>
      </c>
      <c r="Q607" s="11">
        <v>3.9500986</v>
      </c>
      <c r="R607" s="11">
        <v>3.9411659999999999</v>
      </c>
      <c r="S607" s="11">
        <v>3.9311615999999998</v>
      </c>
      <c r="T607" s="11">
        <v>3.9205312999999999</v>
      </c>
      <c r="U607" s="11">
        <v>3.9097208999999999</v>
      </c>
      <c r="V607" s="11">
        <v>3.8991769000000001</v>
      </c>
      <c r="W607" s="11">
        <v>3.8892994999999999</v>
      </c>
      <c r="X607" s="11">
        <v>3.8802778999999998</v>
      </c>
      <c r="Y607" s="11">
        <v>3.8722401999999998</v>
      </c>
      <c r="Z607" s="11">
        <v>3.8653145000000002</v>
      </c>
      <c r="AA607" s="11">
        <v>3.8596286000000002</v>
      </c>
      <c r="AB607" s="11">
        <v>3.8553107</v>
      </c>
      <c r="AC607" s="11">
        <v>3.8524607</v>
      </c>
      <c r="AD607" s="11">
        <v>3.8510426</v>
      </c>
      <c r="AE607" s="11">
        <v>3.8509788</v>
      </c>
      <c r="AF607" s="11">
        <v>3.8521917999999999</v>
      </c>
      <c r="AG607" s="11">
        <v>3.8546040000000001</v>
      </c>
      <c r="AH607" s="11">
        <v>3.8581379</v>
      </c>
      <c r="AI607" s="11">
        <v>3.8627159</v>
      </c>
      <c r="AJ607" s="11">
        <v>3.8682606000000002</v>
      </c>
      <c r="AK607" s="11">
        <v>3.8746942999999998</v>
      </c>
      <c r="AL607" s="11">
        <v>3.8819393999999998</v>
      </c>
      <c r="AM607" s="11">
        <v>3.8899186000000001</v>
      </c>
      <c r="AN607" s="11">
        <v>3.8985541000000001</v>
      </c>
      <c r="AO607" s="11">
        <v>3.907775</v>
      </c>
      <c r="AP607" s="11">
        <v>3.9175388</v>
      </c>
      <c r="AQ607" s="11">
        <v>3.9278110000000002</v>
      </c>
      <c r="AR607" s="11">
        <v>3.9385569999999999</v>
      </c>
      <c r="AS607" s="11">
        <v>3.9497426</v>
      </c>
      <c r="AT607" s="11">
        <v>3.9613328000000001</v>
      </c>
      <c r="AU607" s="11">
        <v>3.9732932999999999</v>
      </c>
      <c r="AV607" s="11">
        <v>3.9855898000000001</v>
      </c>
      <c r="AW607" s="11">
        <v>3.9981874999999998</v>
      </c>
      <c r="AX607" s="11">
        <v>4.0110519</v>
      </c>
      <c r="AY607" s="11">
        <v>4.0241486999999996</v>
      </c>
      <c r="AZ607" s="11">
        <v>4.0374429999999997</v>
      </c>
      <c r="BA607" s="11">
        <v>4.0509044999999997</v>
      </c>
      <c r="BB607" s="11">
        <v>4.0645198999999996</v>
      </c>
      <c r="BC607" s="11">
        <v>4.0782803999999997</v>
      </c>
      <c r="BD607" s="11">
        <v>4.0921776999999997</v>
      </c>
      <c r="BE607" s="11">
        <v>4.1062032000000004</v>
      </c>
      <c r="BF607" s="11">
        <v>4.1203482999999999</v>
      </c>
      <c r="BG607" s="11">
        <v>4.1346043999999997</v>
      </c>
      <c r="BH607" s="11">
        <v>4.1489631999999999</v>
      </c>
      <c r="BI607" s="11">
        <v>4.1634159000000004</v>
      </c>
      <c r="BJ607" s="11">
        <v>4.1779539999999997</v>
      </c>
      <c r="BK607" s="11">
        <v>4.1925692000000003</v>
      </c>
      <c r="BL607" s="11">
        <v>4.2072526000000003</v>
      </c>
      <c r="BM607" s="11">
        <v>4.2963979999999999</v>
      </c>
      <c r="BN607" s="11">
        <v>4.3863817999999997</v>
      </c>
    </row>
    <row r="608" spans="1:66" x14ac:dyDescent="0.25">
      <c r="A608" s="5">
        <f t="shared" si="9"/>
        <v>46132</v>
      </c>
      <c r="B608" t="s">
        <v>1431</v>
      </c>
      <c r="C608" s="3">
        <v>3.75</v>
      </c>
      <c r="D608" s="3">
        <v>3.7303999999999999</v>
      </c>
      <c r="E608" s="11">
        <v>3.7270313000000002</v>
      </c>
      <c r="F608" s="11">
        <v>3.7912132999999999</v>
      </c>
      <c r="G608" s="11">
        <v>3.8551196999999999</v>
      </c>
      <c r="H608" s="11">
        <v>3.9134793000000001</v>
      </c>
      <c r="I608" s="11">
        <v>3.9616471999999998</v>
      </c>
      <c r="J608" s="11">
        <v>3.9968469999999998</v>
      </c>
      <c r="K608" s="11">
        <v>4.0215747999999998</v>
      </c>
      <c r="L608" s="11">
        <v>4.0381001999999997</v>
      </c>
      <c r="M608" s="11">
        <v>4.0497345999999999</v>
      </c>
      <c r="N608" s="11">
        <v>4.0588670999999996</v>
      </c>
      <c r="O608" s="11">
        <v>4.0661803000000001</v>
      </c>
      <c r="P608" s="11">
        <v>4.0711370000000002</v>
      </c>
      <c r="Q608" s="11">
        <v>4.0727371999999997</v>
      </c>
      <c r="R608" s="11">
        <v>4.0711462000000003</v>
      </c>
      <c r="S608" s="11">
        <v>4.0668572000000003</v>
      </c>
      <c r="T608" s="11">
        <v>4.0603638000000002</v>
      </c>
      <c r="U608" s="11">
        <v>4.0521590999999999</v>
      </c>
      <c r="V608" s="11">
        <v>4.0427369000000004</v>
      </c>
      <c r="W608" s="11">
        <v>4.0325683000000003</v>
      </c>
      <c r="X608" s="11">
        <v>4.0220317000000003</v>
      </c>
      <c r="Y608" s="11">
        <v>4.0114812000000004</v>
      </c>
      <c r="Z608" s="11">
        <v>4.0012708000000003</v>
      </c>
      <c r="AA608" s="11">
        <v>3.9917544999999999</v>
      </c>
      <c r="AB608" s="11">
        <v>3.9832863999999999</v>
      </c>
      <c r="AC608" s="11">
        <v>3.9761586000000002</v>
      </c>
      <c r="AD608" s="11">
        <v>3.9703905000000002</v>
      </c>
      <c r="AE608" s="11">
        <v>3.9659262000000002</v>
      </c>
      <c r="AF608" s="11">
        <v>3.9627096000000002</v>
      </c>
      <c r="AG608" s="11">
        <v>3.9606846999999998</v>
      </c>
      <c r="AH608" s="11">
        <v>3.9597954999999998</v>
      </c>
      <c r="AI608" s="11">
        <v>3.9599861999999999</v>
      </c>
      <c r="AJ608" s="11">
        <v>3.9612007</v>
      </c>
      <c r="AK608" s="11">
        <v>3.9633829999999999</v>
      </c>
      <c r="AL608" s="11">
        <v>3.9664771000000001</v>
      </c>
      <c r="AM608" s="11">
        <v>3.9704272</v>
      </c>
      <c r="AN608" s="11">
        <v>3.9751770999999998</v>
      </c>
      <c r="AO608" s="11">
        <v>3.9806746999999998</v>
      </c>
      <c r="AP608" s="11">
        <v>3.9868853999999998</v>
      </c>
      <c r="AQ608" s="11">
        <v>3.9937787999999999</v>
      </c>
      <c r="AR608" s="11">
        <v>4.0013247999999999</v>
      </c>
      <c r="AS608" s="11">
        <v>4.0094932999999999</v>
      </c>
      <c r="AT608" s="11">
        <v>4.0182542000000003</v>
      </c>
      <c r="AU608" s="11">
        <v>4.0275771999999996</v>
      </c>
      <c r="AV608" s="11">
        <v>4.0374324000000001</v>
      </c>
      <c r="AW608" s="11">
        <v>4.0477894000000001</v>
      </c>
      <c r="AX608" s="11">
        <v>4.0586181999999997</v>
      </c>
      <c r="AY608" s="11">
        <v>4.0698886999999999</v>
      </c>
      <c r="AZ608" s="11">
        <v>4.0815706</v>
      </c>
      <c r="BA608" s="11">
        <v>4.0936352999999999</v>
      </c>
      <c r="BB608" s="11">
        <v>4.1060632999999997</v>
      </c>
      <c r="BC608" s="11">
        <v>4.1188377000000003</v>
      </c>
      <c r="BD608" s="11">
        <v>4.1319422000000001</v>
      </c>
      <c r="BE608" s="11">
        <v>4.1453604999999998</v>
      </c>
      <c r="BF608" s="11">
        <v>4.1590758000000001</v>
      </c>
      <c r="BG608" s="11">
        <v>4.1730716000000001</v>
      </c>
      <c r="BH608" s="11">
        <v>4.1873319000000002</v>
      </c>
      <c r="BI608" s="11">
        <v>4.2018395999999996</v>
      </c>
      <c r="BJ608" s="11">
        <v>4.2165784999999998</v>
      </c>
      <c r="BK608" s="11">
        <v>4.2315322999999996</v>
      </c>
      <c r="BL608" s="11">
        <v>4.2466841999999998</v>
      </c>
      <c r="BM608" s="11">
        <v>4.3408335999999998</v>
      </c>
      <c r="BN608" s="11">
        <v>4.4379553999999999</v>
      </c>
    </row>
    <row r="609" spans="1:66" x14ac:dyDescent="0.25">
      <c r="A609" s="5">
        <f t="shared" si="9"/>
        <v>46133</v>
      </c>
      <c r="B609" t="s">
        <v>1432</v>
      </c>
      <c r="C609" s="3">
        <v>3.75</v>
      </c>
      <c r="D609" s="3">
        <v>3.7307000000000001</v>
      </c>
      <c r="E609" s="11">
        <v>3.7384476000000002</v>
      </c>
      <c r="F609" s="11">
        <v>3.8234471999999999</v>
      </c>
      <c r="G609" s="11">
        <v>3.9087424</v>
      </c>
      <c r="H609" s="11">
        <v>3.9867773999999998</v>
      </c>
      <c r="I609" s="11">
        <v>4.0514834000000004</v>
      </c>
      <c r="J609" s="11">
        <v>4.1001059</v>
      </c>
      <c r="K609" s="11">
        <v>4.1353325999999999</v>
      </c>
      <c r="L609" s="11">
        <v>4.1598367999999999</v>
      </c>
      <c r="M609" s="11">
        <v>4.1768122999999999</v>
      </c>
      <c r="N609" s="11">
        <v>4.1892366000000001</v>
      </c>
      <c r="O609" s="11">
        <v>4.1981153000000004</v>
      </c>
      <c r="P609" s="11">
        <v>4.2033059000000002</v>
      </c>
      <c r="Q609" s="11">
        <v>4.2042171000000002</v>
      </c>
      <c r="R609" s="11">
        <v>4.2011585</v>
      </c>
      <c r="S609" s="11">
        <v>4.1947001000000004</v>
      </c>
      <c r="T609" s="11">
        <v>4.1854120000000004</v>
      </c>
      <c r="U609" s="11">
        <v>4.1738641000000003</v>
      </c>
      <c r="V609" s="11">
        <v>4.1606266999999999</v>
      </c>
      <c r="W609" s="11">
        <v>4.1462452000000001</v>
      </c>
      <c r="X609" s="11">
        <v>4.1311609000000002</v>
      </c>
      <c r="Y609" s="11">
        <v>4.1157887000000004</v>
      </c>
      <c r="Z609" s="11">
        <v>4.1005427000000001</v>
      </c>
      <c r="AA609" s="11">
        <v>4.0858371</v>
      </c>
      <c r="AB609" s="11">
        <v>4.0720868000000001</v>
      </c>
      <c r="AC609" s="11">
        <v>4.0596411000000003</v>
      </c>
      <c r="AD609" s="11">
        <v>4.0485632000000003</v>
      </c>
      <c r="AE609" s="11">
        <v>4.0388378999999999</v>
      </c>
      <c r="AF609" s="11">
        <v>4.0304494000000002</v>
      </c>
      <c r="AG609" s="11">
        <v>4.0233821000000001</v>
      </c>
      <c r="AH609" s="11">
        <v>4.0176207000000002</v>
      </c>
      <c r="AI609" s="11">
        <v>4.0131493999999996</v>
      </c>
      <c r="AJ609" s="11">
        <v>4.0099526000000001</v>
      </c>
      <c r="AK609" s="11">
        <v>4.0080149</v>
      </c>
      <c r="AL609" s="11">
        <v>4.0073205999999999</v>
      </c>
      <c r="AM609" s="11">
        <v>4.0078541000000003</v>
      </c>
      <c r="AN609" s="11">
        <v>4.0095999999999998</v>
      </c>
      <c r="AO609" s="11">
        <v>4.0125371999999997</v>
      </c>
      <c r="AP609" s="11">
        <v>4.0166152999999998</v>
      </c>
      <c r="AQ609" s="11">
        <v>4.0217742000000003</v>
      </c>
      <c r="AR609" s="11">
        <v>4.0279537000000003</v>
      </c>
      <c r="AS609" s="11">
        <v>4.0350937</v>
      </c>
      <c r="AT609" s="11">
        <v>4.0431338999999999</v>
      </c>
      <c r="AU609" s="11">
        <v>4.0520141000000001</v>
      </c>
      <c r="AV609" s="11">
        <v>4.0616743</v>
      </c>
      <c r="AW609" s="11">
        <v>4.0720540999999999</v>
      </c>
      <c r="AX609" s="11">
        <v>4.0830935000000004</v>
      </c>
      <c r="AY609" s="11">
        <v>4.0947323000000004</v>
      </c>
      <c r="AZ609" s="11">
        <v>4.1069101999999997</v>
      </c>
      <c r="BA609" s="11">
        <v>4.1195703999999997</v>
      </c>
      <c r="BB609" s="11">
        <v>4.1326733999999998</v>
      </c>
      <c r="BC609" s="11">
        <v>4.1461851999999997</v>
      </c>
      <c r="BD609" s="11">
        <v>4.1600722000000001</v>
      </c>
      <c r="BE609" s="11">
        <v>4.1743011000000001</v>
      </c>
      <c r="BF609" s="11">
        <v>4.1888376000000003</v>
      </c>
      <c r="BG609" s="11">
        <v>4.2036483000000002</v>
      </c>
      <c r="BH609" s="11">
        <v>4.2186995999999999</v>
      </c>
      <c r="BI609" s="11">
        <v>4.2339574999999998</v>
      </c>
      <c r="BJ609" s="11">
        <v>4.2493884</v>
      </c>
      <c r="BK609" s="11">
        <v>4.2649587999999996</v>
      </c>
      <c r="BL609" s="11">
        <v>4.2806347000000002</v>
      </c>
      <c r="BM609" s="11">
        <v>4.3757244999999996</v>
      </c>
      <c r="BN609" s="11">
        <v>4.4703907999999997</v>
      </c>
    </row>
    <row r="610" spans="1:66" x14ac:dyDescent="0.25">
      <c r="A610" s="5">
        <f t="shared" si="9"/>
        <v>46134</v>
      </c>
      <c r="B610" t="s">
        <v>1433</v>
      </c>
      <c r="C610" s="3">
        <v>3.75</v>
      </c>
      <c r="D610" s="3">
        <v>3.7303999999999999</v>
      </c>
      <c r="E610" s="11">
        <v>3.7335916999999998</v>
      </c>
      <c r="F610" s="11">
        <v>3.8376420000000002</v>
      </c>
      <c r="G610" s="11">
        <v>3.9403256</v>
      </c>
      <c r="H610" s="11">
        <v>4.0325264000000001</v>
      </c>
      <c r="I610" s="11">
        <v>4.108257</v>
      </c>
      <c r="J610" s="11">
        <v>4.1645156999999999</v>
      </c>
      <c r="K610" s="11">
        <v>4.2049943000000001</v>
      </c>
      <c r="L610" s="11">
        <v>4.2326192999999996</v>
      </c>
      <c r="M610" s="11">
        <v>4.2513433999999997</v>
      </c>
      <c r="N610" s="11">
        <v>4.2646401999999997</v>
      </c>
      <c r="O610" s="11">
        <v>4.2736618999999996</v>
      </c>
      <c r="P610" s="11">
        <v>4.2785580000000003</v>
      </c>
      <c r="Q610" s="11">
        <v>4.2788392000000002</v>
      </c>
      <c r="R610" s="11">
        <v>4.2748377</v>
      </c>
      <c r="S610" s="11">
        <v>4.2671403000000003</v>
      </c>
      <c r="T610" s="11">
        <v>4.2563338999999996</v>
      </c>
      <c r="U610" s="11">
        <v>4.2430054999999998</v>
      </c>
      <c r="V610" s="11">
        <v>4.2277421000000004</v>
      </c>
      <c r="W610" s="11">
        <v>4.2111181999999996</v>
      </c>
      <c r="X610" s="11">
        <v>4.1936562999999998</v>
      </c>
      <c r="Y610" s="11">
        <v>4.1758661000000004</v>
      </c>
      <c r="Z610" s="11">
        <v>4.1582562999999997</v>
      </c>
      <c r="AA610" s="11">
        <v>4.1413358999999996</v>
      </c>
      <c r="AB610" s="11">
        <v>4.1256143999999999</v>
      </c>
      <c r="AC610" s="11">
        <v>4.1115323000000004</v>
      </c>
      <c r="AD610" s="11">
        <v>4.0991603999999997</v>
      </c>
      <c r="AE610" s="11">
        <v>4.0884464999999999</v>
      </c>
      <c r="AF610" s="11">
        <v>4.0793377</v>
      </c>
      <c r="AG610" s="11">
        <v>4.0717812000000002</v>
      </c>
      <c r="AH610" s="11">
        <v>4.0657245</v>
      </c>
      <c r="AI610" s="11">
        <v>4.0611147000000001</v>
      </c>
      <c r="AJ610" s="11">
        <v>4.0578991999999996</v>
      </c>
      <c r="AK610" s="11">
        <v>4.0560251999999997</v>
      </c>
      <c r="AL610" s="11">
        <v>4.0554399999999999</v>
      </c>
      <c r="AM610" s="11">
        <v>4.0560909000000001</v>
      </c>
      <c r="AN610" s="11">
        <v>4.0579251999999997</v>
      </c>
      <c r="AO610" s="11">
        <v>4.0608883000000002</v>
      </c>
      <c r="AP610" s="11">
        <v>4.0649164999999998</v>
      </c>
      <c r="AQ610" s="11">
        <v>4.0699433999999997</v>
      </c>
      <c r="AR610" s="11">
        <v>4.0759026</v>
      </c>
      <c r="AS610" s="11">
        <v>4.0827277000000004</v>
      </c>
      <c r="AT610" s="11">
        <v>4.0903520999999996</v>
      </c>
      <c r="AU610" s="11">
        <v>4.0987095</v>
      </c>
      <c r="AV610" s="11">
        <v>4.1077336000000004</v>
      </c>
      <c r="AW610" s="11">
        <v>4.1173577000000003</v>
      </c>
      <c r="AX610" s="11">
        <v>4.1275155000000003</v>
      </c>
      <c r="AY610" s="11">
        <v>4.1381405999999998</v>
      </c>
      <c r="AZ610" s="11">
        <v>4.1491664999999998</v>
      </c>
      <c r="BA610" s="11">
        <v>4.1605328999999998</v>
      </c>
      <c r="BB610" s="11">
        <v>4.1722092000000002</v>
      </c>
      <c r="BC610" s="11">
        <v>4.1841737999999999</v>
      </c>
      <c r="BD610" s="11">
        <v>4.1964050000000004</v>
      </c>
      <c r="BE610" s="11">
        <v>4.2088814000000001</v>
      </c>
      <c r="BF610" s="11">
        <v>4.2215812000000001</v>
      </c>
      <c r="BG610" s="11">
        <v>4.2344828999999997</v>
      </c>
      <c r="BH610" s="11">
        <v>4.2475652000000004</v>
      </c>
      <c r="BI610" s="11">
        <v>4.2608059999999996</v>
      </c>
      <c r="BJ610" s="11">
        <v>4.2741838999999997</v>
      </c>
      <c r="BK610" s="11">
        <v>4.2876776000000003</v>
      </c>
      <c r="BL610" s="11">
        <v>4.3012651000000002</v>
      </c>
      <c r="BM610" s="11">
        <v>4.3840367000000002</v>
      </c>
      <c r="BN610" s="11">
        <v>4.4676749999999998</v>
      </c>
    </row>
    <row r="611" spans="1:66" x14ac:dyDescent="0.25">
      <c r="A611" s="5">
        <f t="shared" si="9"/>
        <v>46135</v>
      </c>
      <c r="B611" t="s">
        <v>1434</v>
      </c>
      <c r="C611" s="3">
        <v>3.75</v>
      </c>
      <c r="D611" s="3">
        <v>3.7311000000000001</v>
      </c>
      <c r="E611" s="11">
        <v>3.7400723999999999</v>
      </c>
      <c r="F611" s="11">
        <v>3.8551386999999999</v>
      </c>
      <c r="G611" s="11">
        <v>3.9691903000000002</v>
      </c>
      <c r="H611" s="11">
        <v>4.0711247000000004</v>
      </c>
      <c r="I611" s="11">
        <v>4.1532751000000001</v>
      </c>
      <c r="J611" s="11">
        <v>4.2131388999999997</v>
      </c>
      <c r="K611" s="11">
        <v>4.2557365999999996</v>
      </c>
      <c r="L611" s="11">
        <v>4.2851724000000004</v>
      </c>
      <c r="M611" s="11">
        <v>4.3072533000000002</v>
      </c>
      <c r="N611" s="11">
        <v>4.3247249999999999</v>
      </c>
      <c r="O611" s="11">
        <v>4.3376722000000001</v>
      </c>
      <c r="P611" s="11">
        <v>4.3452653999999997</v>
      </c>
      <c r="Q611" s="11">
        <v>4.3469392999999998</v>
      </c>
      <c r="R611" s="11">
        <v>4.3431832000000004</v>
      </c>
      <c r="S611" s="11">
        <v>4.3347422</v>
      </c>
      <c r="T611" s="11">
        <v>4.3223615000000004</v>
      </c>
      <c r="U611" s="11">
        <v>4.3067859000000004</v>
      </c>
      <c r="V611" s="11">
        <v>4.288761</v>
      </c>
      <c r="W611" s="11">
        <v>4.2690163999999999</v>
      </c>
      <c r="X611" s="11">
        <v>4.2482039</v>
      </c>
      <c r="Y611" s="11">
        <v>4.2269512000000002</v>
      </c>
      <c r="Z611" s="11">
        <v>4.2058850000000003</v>
      </c>
      <c r="AA611" s="11">
        <v>4.1856321999999997</v>
      </c>
      <c r="AB611" s="11">
        <v>4.1668205</v>
      </c>
      <c r="AC611" s="11">
        <v>4.1499813999999997</v>
      </c>
      <c r="AD611" s="11">
        <v>4.1351816000000001</v>
      </c>
      <c r="AE611" s="11">
        <v>4.1223472000000001</v>
      </c>
      <c r="AF611" s="11">
        <v>4.1114034999999998</v>
      </c>
      <c r="AG611" s="11">
        <v>4.1022759999999998</v>
      </c>
      <c r="AH611" s="11">
        <v>4.0948905</v>
      </c>
      <c r="AI611" s="11">
        <v>4.0891725000000001</v>
      </c>
      <c r="AJ611" s="11">
        <v>4.0850474999999999</v>
      </c>
      <c r="AK611" s="11">
        <v>4.0824411999999999</v>
      </c>
      <c r="AL611" s="11">
        <v>4.0812790999999997</v>
      </c>
      <c r="AM611" s="11">
        <v>4.0814867000000001</v>
      </c>
      <c r="AN611" s="11">
        <v>4.0829896999999997</v>
      </c>
      <c r="AO611" s="11">
        <v>4.0857133000000001</v>
      </c>
      <c r="AP611" s="11">
        <v>4.0895818000000004</v>
      </c>
      <c r="AQ611" s="11">
        <v>4.0945188999999997</v>
      </c>
      <c r="AR611" s="11">
        <v>4.1004484000000003</v>
      </c>
      <c r="AS611" s="11">
        <v>4.1072942000000001</v>
      </c>
      <c r="AT611" s="11">
        <v>4.1149800000000001</v>
      </c>
      <c r="AU611" s="11">
        <v>4.1234295999999997</v>
      </c>
      <c r="AV611" s="11">
        <v>4.1325671000000002</v>
      </c>
      <c r="AW611" s="11">
        <v>4.1423158999999998</v>
      </c>
      <c r="AX611" s="11">
        <v>4.1526000999999999</v>
      </c>
      <c r="AY611" s="11">
        <v>4.1633434999999999</v>
      </c>
      <c r="AZ611" s="11">
        <v>4.1744697000000004</v>
      </c>
      <c r="BA611" s="11">
        <v>4.1859112999999999</v>
      </c>
      <c r="BB611" s="11">
        <v>4.1976392000000002</v>
      </c>
      <c r="BC611" s="11">
        <v>4.2096342</v>
      </c>
      <c r="BD611" s="11">
        <v>4.2218777000000003</v>
      </c>
      <c r="BE611" s="11">
        <v>4.2343510999999996</v>
      </c>
      <c r="BF611" s="11">
        <v>4.2470353000000003</v>
      </c>
      <c r="BG611" s="11">
        <v>4.2599115999999997</v>
      </c>
      <c r="BH611" s="11">
        <v>4.2729615000000001</v>
      </c>
      <c r="BI611" s="11">
        <v>4.2861658</v>
      </c>
      <c r="BJ611" s="11">
        <v>4.2995058000000004</v>
      </c>
      <c r="BK611" s="11">
        <v>4.3129629999999999</v>
      </c>
      <c r="BL611" s="11">
        <v>4.3265183</v>
      </c>
      <c r="BM611" s="11">
        <v>4.4092519000000001</v>
      </c>
      <c r="BN611" s="11">
        <v>4.4931599999999996</v>
      </c>
    </row>
    <row r="612" spans="1:66" x14ac:dyDescent="0.25">
      <c r="A612" s="5">
        <f t="shared" si="9"/>
        <v>46136</v>
      </c>
      <c r="B612" t="s">
        <v>1435</v>
      </c>
      <c r="C612" s="3">
        <v>3.75</v>
      </c>
      <c r="D612" s="3">
        <v>3.7305000000000001</v>
      </c>
      <c r="E612" s="11">
        <v>3.7370351999999998</v>
      </c>
      <c r="F612" s="11">
        <v>3.8487507999999999</v>
      </c>
      <c r="G612" s="11">
        <v>3.9606626</v>
      </c>
      <c r="H612" s="11">
        <v>4.0623357000000002</v>
      </c>
      <c r="I612" s="11">
        <v>4.1449321000000001</v>
      </c>
      <c r="J612" s="11">
        <v>4.2057190000000002</v>
      </c>
      <c r="K612" s="11">
        <v>4.2476894999999999</v>
      </c>
      <c r="L612" s="11">
        <v>4.2740399</v>
      </c>
      <c r="M612" s="11">
        <v>4.2890779999999999</v>
      </c>
      <c r="N612" s="11">
        <v>4.296672</v>
      </c>
      <c r="O612" s="11">
        <v>4.2985652999999999</v>
      </c>
      <c r="P612" s="11">
        <v>4.295782</v>
      </c>
      <c r="Q612" s="11">
        <v>4.2888969000000001</v>
      </c>
      <c r="R612" s="11">
        <v>4.2785482999999997</v>
      </c>
      <c r="S612" s="11">
        <v>4.2654300999999997</v>
      </c>
      <c r="T612" s="11">
        <v>4.2502358999999998</v>
      </c>
      <c r="U612" s="11">
        <v>4.2336592</v>
      </c>
      <c r="V612" s="11">
        <v>4.2163937999999996</v>
      </c>
      <c r="W612" s="11">
        <v>4.1990774999999996</v>
      </c>
      <c r="X612" s="11">
        <v>4.1820884999999999</v>
      </c>
      <c r="Y612" s="11">
        <v>4.1657304999999996</v>
      </c>
      <c r="Z612" s="11">
        <v>4.1503066000000004</v>
      </c>
      <c r="AA612" s="11">
        <v>4.1361201000000003</v>
      </c>
      <c r="AB612" s="11">
        <v>4.1234745000000004</v>
      </c>
      <c r="AC612" s="11">
        <v>4.1126145999999997</v>
      </c>
      <c r="AD612" s="11">
        <v>4.1035266000000004</v>
      </c>
      <c r="AE612" s="11">
        <v>4.0961261000000002</v>
      </c>
      <c r="AF612" s="11">
        <v>4.0903280999999998</v>
      </c>
      <c r="AG612" s="11">
        <v>4.0860476999999999</v>
      </c>
      <c r="AH612" s="11">
        <v>4.0832002999999997</v>
      </c>
      <c r="AI612" s="11">
        <v>4.0817011000000001</v>
      </c>
      <c r="AJ612" s="11">
        <v>4.0814651</v>
      </c>
      <c r="AK612" s="11">
        <v>4.0824077000000001</v>
      </c>
      <c r="AL612" s="11">
        <v>4.0844440000000004</v>
      </c>
      <c r="AM612" s="11">
        <v>4.0874892999999997</v>
      </c>
      <c r="AN612" s="11">
        <v>4.0914586999999996</v>
      </c>
      <c r="AO612" s="11">
        <v>4.0962725000000004</v>
      </c>
      <c r="AP612" s="11">
        <v>4.1018739000000002</v>
      </c>
      <c r="AQ612" s="11">
        <v>4.1082121000000003</v>
      </c>
      <c r="AR612" s="11">
        <v>4.1152363999999997</v>
      </c>
      <c r="AS612" s="11">
        <v>4.1228961999999996</v>
      </c>
      <c r="AT612" s="11">
        <v>4.1311406000000002</v>
      </c>
      <c r="AU612" s="11">
        <v>4.1399189999999999</v>
      </c>
      <c r="AV612" s="11">
        <v>4.1491809000000002</v>
      </c>
      <c r="AW612" s="11">
        <v>4.1588751999999998</v>
      </c>
      <c r="AX612" s="11">
        <v>4.1689515000000004</v>
      </c>
      <c r="AY612" s="11">
        <v>4.1793591000000001</v>
      </c>
      <c r="AZ612" s="11">
        <v>4.1900471000000001</v>
      </c>
      <c r="BA612" s="11">
        <v>4.2009708999999997</v>
      </c>
      <c r="BB612" s="11">
        <v>4.2121126999999996</v>
      </c>
      <c r="BC612" s="11">
        <v>4.2234616999999997</v>
      </c>
      <c r="BD612" s="11">
        <v>4.2350073999999998</v>
      </c>
      <c r="BE612" s="11">
        <v>4.2467392999999998</v>
      </c>
      <c r="BF612" s="11">
        <v>4.2586465999999996</v>
      </c>
      <c r="BG612" s="11">
        <v>4.2707186999999998</v>
      </c>
      <c r="BH612" s="11">
        <v>4.2829452999999997</v>
      </c>
      <c r="BI612" s="11">
        <v>4.2953153000000004</v>
      </c>
      <c r="BJ612" s="11">
        <v>4.3078184999999998</v>
      </c>
      <c r="BK612" s="11">
        <v>4.3204441999999998</v>
      </c>
      <c r="BL612" s="11">
        <v>4.3331816999999999</v>
      </c>
      <c r="BM612" s="11">
        <v>4.4115286999999999</v>
      </c>
      <c r="BN612" s="11">
        <v>4.4922404</v>
      </c>
    </row>
    <row r="613" spans="1:66" x14ac:dyDescent="0.25">
      <c r="A613" s="5">
        <f t="shared" si="9"/>
        <v>46139</v>
      </c>
      <c r="B613" t="s">
        <v>1436</v>
      </c>
      <c r="C613" s="3">
        <v>3.75</v>
      </c>
      <c r="D613" s="3">
        <v>3.7307000000000001</v>
      </c>
      <c r="E613" s="11">
        <v>3.7408033999999999</v>
      </c>
      <c r="F613" s="11">
        <v>3.8615069000000002</v>
      </c>
      <c r="G613" s="11">
        <v>3.9812314</v>
      </c>
      <c r="H613" s="11">
        <v>4.0886817000000004</v>
      </c>
      <c r="I613" s="11">
        <v>4.1738692000000004</v>
      </c>
      <c r="J613" s="11">
        <v>4.2353854999999996</v>
      </c>
      <c r="K613" s="11">
        <v>4.2796456000000003</v>
      </c>
      <c r="L613" s="11">
        <v>4.3107867999999998</v>
      </c>
      <c r="M613" s="11">
        <v>4.3334516000000001</v>
      </c>
      <c r="N613" s="11">
        <v>4.3508266999999998</v>
      </c>
      <c r="O613" s="11">
        <v>4.3636711000000004</v>
      </c>
      <c r="P613" s="11">
        <v>4.3711792999999997</v>
      </c>
      <c r="Q613" s="11">
        <v>4.3725705000000001</v>
      </c>
      <c r="R613" s="11">
        <v>4.3683930999999996</v>
      </c>
      <c r="S613" s="11">
        <v>4.3595201000000001</v>
      </c>
      <c r="T613" s="11">
        <v>4.3468244</v>
      </c>
      <c r="U613" s="11">
        <v>4.3311785</v>
      </c>
      <c r="V613" s="11">
        <v>4.3134556999999996</v>
      </c>
      <c r="W613" s="11">
        <v>4.2944709999999997</v>
      </c>
      <c r="X613" s="11">
        <v>4.2747963999999996</v>
      </c>
      <c r="Y613" s="11">
        <v>4.2549410999999999</v>
      </c>
      <c r="Z613" s="11">
        <v>4.2354133999999997</v>
      </c>
      <c r="AA613" s="11">
        <v>4.2167218999999996</v>
      </c>
      <c r="AB613" s="11">
        <v>4.1993755999999998</v>
      </c>
      <c r="AC613" s="11">
        <v>4.1837961000000004</v>
      </c>
      <c r="AD613" s="11">
        <v>4.1700219000000001</v>
      </c>
      <c r="AE613" s="11">
        <v>4.1579866000000001</v>
      </c>
      <c r="AF613" s="11">
        <v>4.1476229</v>
      </c>
      <c r="AG613" s="11">
        <v>4.1388638999999996</v>
      </c>
      <c r="AH613" s="11">
        <v>4.1316426000000002</v>
      </c>
      <c r="AI613" s="11">
        <v>4.1258922</v>
      </c>
      <c r="AJ613" s="11">
        <v>4.1215454999999999</v>
      </c>
      <c r="AK613" s="11">
        <v>4.1185356999999998</v>
      </c>
      <c r="AL613" s="11">
        <v>4.1167958999999996</v>
      </c>
      <c r="AM613" s="11">
        <v>4.1162590000000003</v>
      </c>
      <c r="AN613" s="11">
        <v>4.1168581</v>
      </c>
      <c r="AO613" s="11">
        <v>4.1185288</v>
      </c>
      <c r="AP613" s="11">
        <v>4.1212187</v>
      </c>
      <c r="AQ613" s="11">
        <v>4.1248782000000004</v>
      </c>
      <c r="AR613" s="11">
        <v>4.1294579999999996</v>
      </c>
      <c r="AS613" s="11">
        <v>4.1349087000000004</v>
      </c>
      <c r="AT613" s="11">
        <v>4.1411807999999999</v>
      </c>
      <c r="AU613" s="11">
        <v>4.1482248999999998</v>
      </c>
      <c r="AV613" s="11">
        <v>4.1559919000000001</v>
      </c>
      <c r="AW613" s="11">
        <v>4.1644319000000003</v>
      </c>
      <c r="AX613" s="11">
        <v>4.1734958999999998</v>
      </c>
      <c r="AY613" s="11">
        <v>4.1831345000000004</v>
      </c>
      <c r="AZ613" s="11">
        <v>4.1932980000000004</v>
      </c>
      <c r="BA613" s="11">
        <v>4.2039403000000002</v>
      </c>
      <c r="BB613" s="11">
        <v>4.2150321000000002</v>
      </c>
      <c r="BC613" s="11">
        <v>4.2265493999999997</v>
      </c>
      <c r="BD613" s="11">
        <v>4.2384686</v>
      </c>
      <c r="BE613" s="11">
        <v>4.2507659999999996</v>
      </c>
      <c r="BF613" s="11">
        <v>4.2634176000000004</v>
      </c>
      <c r="BG613" s="11">
        <v>4.2763998000000001</v>
      </c>
      <c r="BH613" s="11">
        <v>4.2896890000000001</v>
      </c>
      <c r="BI613" s="11">
        <v>4.3032611000000003</v>
      </c>
      <c r="BJ613" s="11">
        <v>4.3170925000000002</v>
      </c>
      <c r="BK613" s="11">
        <v>4.3311596000000003</v>
      </c>
      <c r="BL613" s="11">
        <v>4.3454383999999999</v>
      </c>
      <c r="BM613" s="11">
        <v>4.4344391999999999</v>
      </c>
      <c r="BN613" s="11">
        <v>4.5263716000000001</v>
      </c>
    </row>
    <row r="614" spans="1:66" x14ac:dyDescent="0.25">
      <c r="A614" s="5">
        <f t="shared" si="9"/>
        <v>46140</v>
      </c>
      <c r="B614" t="s">
        <v>1437</v>
      </c>
      <c r="C614" s="3">
        <v>3.75</v>
      </c>
      <c r="D614" s="3">
        <v>3.7305999999999999</v>
      </c>
      <c r="E614" s="11">
        <v>3.7354189999999998</v>
      </c>
      <c r="F614" s="11">
        <v>3.8736856</v>
      </c>
      <c r="G614" s="11">
        <v>4.0064174000000001</v>
      </c>
      <c r="H614" s="11">
        <v>4.1232821</v>
      </c>
      <c r="I614" s="11">
        <v>4.2155496000000001</v>
      </c>
      <c r="J614" s="11">
        <v>4.2835133000000001</v>
      </c>
      <c r="K614" s="11">
        <v>4.3335882000000003</v>
      </c>
      <c r="L614" s="11">
        <v>4.3702024000000002</v>
      </c>
      <c r="M614" s="11">
        <v>4.3973545999999999</v>
      </c>
      <c r="N614" s="11">
        <v>4.4184780999999997</v>
      </c>
      <c r="O614" s="11">
        <v>4.4343677000000001</v>
      </c>
      <c r="P614" s="11">
        <v>4.4443650000000003</v>
      </c>
      <c r="Q614" s="11">
        <v>4.4478679999999997</v>
      </c>
      <c r="R614" s="11">
        <v>4.4454330999999998</v>
      </c>
      <c r="S614" s="11">
        <v>4.4379046000000004</v>
      </c>
      <c r="T614" s="11">
        <v>4.4261267999999996</v>
      </c>
      <c r="U614" s="11">
        <v>4.4109436000000004</v>
      </c>
      <c r="V614" s="11">
        <v>4.3931998999999999</v>
      </c>
      <c r="W614" s="11">
        <v>4.3736924999999998</v>
      </c>
      <c r="X614" s="11">
        <v>4.3530204000000001</v>
      </c>
      <c r="Y614" s="11">
        <v>4.3317315000000001</v>
      </c>
      <c r="Z614" s="11">
        <v>4.3103727999999997</v>
      </c>
      <c r="AA614" s="11">
        <v>4.2894912999999999</v>
      </c>
      <c r="AB614" s="11">
        <v>4.2696347000000001</v>
      </c>
      <c r="AC614" s="11">
        <v>4.2512650000000001</v>
      </c>
      <c r="AD614" s="11">
        <v>4.2344679000000003</v>
      </c>
      <c r="AE614" s="11">
        <v>4.2192262999999999</v>
      </c>
      <c r="AF614" s="11">
        <v>4.2055220999999996</v>
      </c>
      <c r="AG614" s="11">
        <v>4.1933376000000004</v>
      </c>
      <c r="AH614" s="11">
        <v>4.1826553999999998</v>
      </c>
      <c r="AI614" s="11">
        <v>4.1734574999999996</v>
      </c>
      <c r="AJ614" s="11">
        <v>4.1657263000000002</v>
      </c>
      <c r="AK614" s="11">
        <v>4.1594442000000003</v>
      </c>
      <c r="AL614" s="11">
        <v>4.1545934000000004</v>
      </c>
      <c r="AM614" s="11">
        <v>4.1511562</v>
      </c>
      <c r="AN614" s="11">
        <v>4.1491148999999998</v>
      </c>
      <c r="AO614" s="11">
        <v>4.1484458000000002</v>
      </c>
      <c r="AP614" s="11">
        <v>4.1490923000000004</v>
      </c>
      <c r="AQ614" s="11">
        <v>4.1509866999999998</v>
      </c>
      <c r="AR614" s="11">
        <v>4.1540613999999998</v>
      </c>
      <c r="AS614" s="11">
        <v>4.1582488</v>
      </c>
      <c r="AT614" s="11">
        <v>4.1634812999999999</v>
      </c>
      <c r="AU614" s="11">
        <v>4.1696913000000002</v>
      </c>
      <c r="AV614" s="11">
        <v>4.1768112000000004</v>
      </c>
      <c r="AW614" s="11">
        <v>4.1847732000000004</v>
      </c>
      <c r="AX614" s="11">
        <v>4.1935099999999998</v>
      </c>
      <c r="AY614" s="11">
        <v>4.2029538000000004</v>
      </c>
      <c r="AZ614" s="11">
        <v>4.2130368999999996</v>
      </c>
      <c r="BA614" s="11">
        <v>4.2236960000000003</v>
      </c>
      <c r="BB614" s="11">
        <v>4.2348875000000001</v>
      </c>
      <c r="BC614" s="11">
        <v>4.2465738999999996</v>
      </c>
      <c r="BD614" s="11">
        <v>4.2587178000000003</v>
      </c>
      <c r="BE614" s="11">
        <v>4.2712820000000002</v>
      </c>
      <c r="BF614" s="11">
        <v>4.2842286999999999</v>
      </c>
      <c r="BG614" s="11">
        <v>4.2975206999999997</v>
      </c>
      <c r="BH614" s="11">
        <v>4.3111208000000003</v>
      </c>
      <c r="BI614" s="11">
        <v>4.3249909999999998</v>
      </c>
      <c r="BJ614" s="11">
        <v>4.3390943000000002</v>
      </c>
      <c r="BK614" s="11">
        <v>4.3533933999999999</v>
      </c>
      <c r="BL614" s="11">
        <v>4.3678504</v>
      </c>
      <c r="BM614" s="11">
        <v>4.4566371</v>
      </c>
      <c r="BN614" s="11">
        <v>4.5466524000000001</v>
      </c>
    </row>
    <row r="615" spans="1:66" x14ac:dyDescent="0.25">
      <c r="A615" s="5">
        <f t="shared" si="9"/>
        <v>46141</v>
      </c>
      <c r="B615" t="s">
        <v>1438</v>
      </c>
      <c r="C615" s="3">
        <v>3.75</v>
      </c>
      <c r="D615" s="3">
        <v>3.7298</v>
      </c>
      <c r="E615" s="11">
        <v>3.7457357999999998</v>
      </c>
      <c r="F615" s="11">
        <v>3.8916713000000001</v>
      </c>
      <c r="G615" s="11">
        <v>4.0406617999999996</v>
      </c>
      <c r="H615" s="11">
        <v>4.1815045</v>
      </c>
      <c r="I615" s="11">
        <v>4.3009402999999997</v>
      </c>
      <c r="J615" s="11">
        <v>4.3901715000000001</v>
      </c>
      <c r="K615" s="11">
        <v>4.4552741999999999</v>
      </c>
      <c r="L615" s="11">
        <v>4.5010988000000003</v>
      </c>
      <c r="M615" s="11">
        <v>4.5335331999999999</v>
      </c>
      <c r="N615" s="11">
        <v>4.5573829999999997</v>
      </c>
      <c r="O615" s="11">
        <v>4.5738227</v>
      </c>
      <c r="P615" s="11">
        <v>4.5825168999999999</v>
      </c>
      <c r="Q615" s="11">
        <v>4.5829130999999999</v>
      </c>
      <c r="R615" s="11">
        <v>4.5757909000000003</v>
      </c>
      <c r="S615" s="11">
        <v>4.5622908999999998</v>
      </c>
      <c r="T615" s="11">
        <v>4.5435536000000001</v>
      </c>
      <c r="U615" s="11">
        <v>4.5207191</v>
      </c>
      <c r="V615" s="11">
        <v>4.4949285000000003</v>
      </c>
      <c r="W615" s="11">
        <v>4.4672575999999999</v>
      </c>
      <c r="X615" s="11">
        <v>4.4385129000000001</v>
      </c>
      <c r="Y615" s="11">
        <v>4.4094306999999997</v>
      </c>
      <c r="Z615" s="11">
        <v>4.3807464999999999</v>
      </c>
      <c r="AA615" s="11">
        <v>4.3531959000000002</v>
      </c>
      <c r="AB615" s="11">
        <v>4.3275151000000003</v>
      </c>
      <c r="AC615" s="11">
        <v>4.3043475999999998</v>
      </c>
      <c r="AD615" s="11">
        <v>4.2837867999999997</v>
      </c>
      <c r="AE615" s="11">
        <v>4.2657246000000004</v>
      </c>
      <c r="AF615" s="11">
        <v>4.2500514999999996</v>
      </c>
      <c r="AG615" s="11">
        <v>4.2366583999999996</v>
      </c>
      <c r="AH615" s="11">
        <v>4.2254363000000001</v>
      </c>
      <c r="AI615" s="11">
        <v>4.2162761</v>
      </c>
      <c r="AJ615" s="11">
        <v>4.2090684999999999</v>
      </c>
      <c r="AK615" s="11">
        <v>4.2037047000000003</v>
      </c>
      <c r="AL615" s="11">
        <v>4.2000753</v>
      </c>
      <c r="AM615" s="11">
        <v>4.1980712999999996</v>
      </c>
      <c r="AN615" s="11">
        <v>4.1975835999999997</v>
      </c>
      <c r="AO615" s="11">
        <v>4.1985058000000004</v>
      </c>
      <c r="AP615" s="11">
        <v>4.2007446000000002</v>
      </c>
      <c r="AQ615" s="11">
        <v>4.2042109999999999</v>
      </c>
      <c r="AR615" s="11">
        <v>4.2088156000000003</v>
      </c>
      <c r="AS615" s="11">
        <v>4.2144694999999999</v>
      </c>
      <c r="AT615" s="11">
        <v>4.2210831999999998</v>
      </c>
      <c r="AU615" s="11">
        <v>4.2285675999999999</v>
      </c>
      <c r="AV615" s="11">
        <v>4.2368338000000003</v>
      </c>
      <c r="AW615" s="11">
        <v>4.2457922000000003</v>
      </c>
      <c r="AX615" s="11">
        <v>4.2553538</v>
      </c>
      <c r="AY615" s="11">
        <v>4.2654296</v>
      </c>
      <c r="AZ615" s="11">
        <v>4.2759301000000001</v>
      </c>
      <c r="BA615" s="11">
        <v>4.2867763999999999</v>
      </c>
      <c r="BB615" s="11">
        <v>4.2979345000000002</v>
      </c>
      <c r="BC615" s="11">
        <v>4.3093821999999999</v>
      </c>
      <c r="BD615" s="11">
        <v>4.3210978999999998</v>
      </c>
      <c r="BE615" s="11">
        <v>4.3330599000000003</v>
      </c>
      <c r="BF615" s="11">
        <v>4.3452460999999998</v>
      </c>
      <c r="BG615" s="11">
        <v>4.3576347999999996</v>
      </c>
      <c r="BH615" s="11">
        <v>4.3702043000000002</v>
      </c>
      <c r="BI615" s="11">
        <v>4.3829324999999999</v>
      </c>
      <c r="BJ615" s="11">
        <v>4.3957978000000004</v>
      </c>
      <c r="BK615" s="11">
        <v>4.4087785000000004</v>
      </c>
      <c r="BL615" s="11">
        <v>4.4218523999999997</v>
      </c>
      <c r="BM615" s="11">
        <v>4.5015577000000002</v>
      </c>
      <c r="BN615" s="11">
        <v>4.5822928999999997</v>
      </c>
    </row>
    <row r="616" spans="1:66" x14ac:dyDescent="0.25">
      <c r="A616" s="5">
        <f t="shared" si="9"/>
        <v>46142</v>
      </c>
      <c r="B616" t="s">
        <v>1439</v>
      </c>
      <c r="C616" s="3">
        <v>3.75</v>
      </c>
      <c r="D616" s="3">
        <v>3.7299000000000002</v>
      </c>
      <c r="E616" s="11">
        <v>3.7301745999999998</v>
      </c>
      <c r="F616" s="11">
        <v>3.8450777</v>
      </c>
      <c r="G616" s="11">
        <v>3.9642734000000002</v>
      </c>
      <c r="H616" s="11">
        <v>4.0811468</v>
      </c>
      <c r="I616" s="11">
        <v>4.1867592</v>
      </c>
      <c r="J616" s="11">
        <v>4.2761962000000002</v>
      </c>
      <c r="K616" s="11">
        <v>4.3489494000000004</v>
      </c>
      <c r="L616" s="11">
        <v>4.4037807000000004</v>
      </c>
      <c r="M616" s="11">
        <v>4.4390137000000003</v>
      </c>
      <c r="N616" s="11">
        <v>4.4556450999999999</v>
      </c>
      <c r="O616" s="11">
        <v>4.4549576000000002</v>
      </c>
      <c r="P616" s="11">
        <v>4.4427041999999997</v>
      </c>
      <c r="Q616" s="11">
        <v>4.4263779999999997</v>
      </c>
      <c r="R616" s="11">
        <v>4.4079933999999996</v>
      </c>
      <c r="S616" s="11">
        <v>4.3880656</v>
      </c>
      <c r="T616" s="11">
        <v>4.3671091000000004</v>
      </c>
      <c r="U616" s="11">
        <v>4.3456384000000003</v>
      </c>
      <c r="V616" s="11">
        <v>4.3241687999999998</v>
      </c>
      <c r="W616" s="11">
        <v>4.3031760999999999</v>
      </c>
      <c r="X616" s="11">
        <v>4.2829386999999999</v>
      </c>
      <c r="Y616" s="11">
        <v>4.2636726999999999</v>
      </c>
      <c r="Z616" s="11">
        <v>4.2455932000000001</v>
      </c>
      <c r="AA616" s="11">
        <v>4.2289155000000003</v>
      </c>
      <c r="AB616" s="11">
        <v>4.2138555999999996</v>
      </c>
      <c r="AC616" s="11">
        <v>4.2005948000000002</v>
      </c>
      <c r="AD616" s="11">
        <v>4.1891313999999999</v>
      </c>
      <c r="AE616" s="11">
        <v>4.1794031</v>
      </c>
      <c r="AF616" s="11">
        <v>4.1713469999999999</v>
      </c>
      <c r="AG616" s="11">
        <v>4.1649000999999997</v>
      </c>
      <c r="AH616" s="11">
        <v>4.1599997999999996</v>
      </c>
      <c r="AI616" s="11">
        <v>4.1565833999999997</v>
      </c>
      <c r="AJ616" s="11">
        <v>4.1545880000000004</v>
      </c>
      <c r="AK616" s="11">
        <v>4.1539508999999999</v>
      </c>
      <c r="AL616" s="11">
        <v>4.1546092000000003</v>
      </c>
      <c r="AM616" s="11">
        <v>4.1565003000000003</v>
      </c>
      <c r="AN616" s="11">
        <v>4.1595613</v>
      </c>
      <c r="AO616" s="11">
        <v>4.1637281000000002</v>
      </c>
      <c r="AP616" s="11">
        <v>4.1689308</v>
      </c>
      <c r="AQ616" s="11">
        <v>4.1750977999999996</v>
      </c>
      <c r="AR616" s="11">
        <v>4.1821574000000004</v>
      </c>
      <c r="AS616" s="11">
        <v>4.1900380999999998</v>
      </c>
      <c r="AT616" s="11">
        <v>4.1986682999999996</v>
      </c>
      <c r="AU616" s="11">
        <v>4.2079763999999997</v>
      </c>
      <c r="AV616" s="11">
        <v>4.2178908000000002</v>
      </c>
      <c r="AW616" s="11">
        <v>4.2283398999999999</v>
      </c>
      <c r="AX616" s="11">
        <v>4.2392520999999999</v>
      </c>
      <c r="AY616" s="11">
        <v>4.2505559000000002</v>
      </c>
      <c r="AZ616" s="11">
        <v>4.2621795000000002</v>
      </c>
      <c r="BA616" s="11">
        <v>4.2740600999999998</v>
      </c>
      <c r="BB616" s="11">
        <v>4.2861723999999999</v>
      </c>
      <c r="BC616" s="11">
        <v>4.2985017000000001</v>
      </c>
      <c r="BD616" s="11">
        <v>4.3110331000000004</v>
      </c>
      <c r="BE616" s="11">
        <v>4.3237521000000001</v>
      </c>
      <c r="BF616" s="11">
        <v>4.3366436999999998</v>
      </c>
      <c r="BG616" s="11">
        <v>4.3496933000000002</v>
      </c>
      <c r="BH616" s="11">
        <v>4.3628862000000002</v>
      </c>
      <c r="BI616" s="11">
        <v>4.3762074000000002</v>
      </c>
      <c r="BJ616" s="11">
        <v>4.3896423999999996</v>
      </c>
      <c r="BK616" s="11">
        <v>4.4031764000000004</v>
      </c>
      <c r="BL616" s="11">
        <v>4.4167945</v>
      </c>
      <c r="BM616" s="11">
        <v>4.4997251</v>
      </c>
      <c r="BN616" s="11">
        <v>4.5836661999999997</v>
      </c>
    </row>
    <row r="617" spans="1:66" x14ac:dyDescent="0.25">
      <c r="A617" s="5">
        <f t="shared" si="9"/>
        <v>46143</v>
      </c>
      <c r="B617" t="s">
        <v>1440</v>
      </c>
      <c r="C617" s="3">
        <v>3.75</v>
      </c>
      <c r="D617" s="3">
        <v>3.7294999999999998</v>
      </c>
      <c r="E617" s="11">
        <v>3.7248831</v>
      </c>
      <c r="F617" s="11">
        <v>3.8334331000000001</v>
      </c>
      <c r="G617" s="11">
        <v>3.9466831</v>
      </c>
      <c r="H617" s="11">
        <v>4.0578066000000002</v>
      </c>
      <c r="I617" s="11">
        <v>4.1572743000000001</v>
      </c>
      <c r="J617" s="11">
        <v>4.2389567000000001</v>
      </c>
      <c r="K617" s="11">
        <v>4.3029286000000004</v>
      </c>
      <c r="L617" s="11">
        <v>4.3499815999999996</v>
      </c>
      <c r="M617" s="11">
        <v>4.3821656999999998</v>
      </c>
      <c r="N617" s="11">
        <v>4.4032344999999999</v>
      </c>
      <c r="O617" s="11">
        <v>4.4144538999999998</v>
      </c>
      <c r="P617" s="11">
        <v>4.4172742999999999</v>
      </c>
      <c r="Q617" s="11">
        <v>4.4125284000000002</v>
      </c>
      <c r="R617" s="11">
        <v>4.4013346000000002</v>
      </c>
      <c r="S617" s="11">
        <v>4.3850046000000003</v>
      </c>
      <c r="T617" s="11">
        <v>4.3648503999999999</v>
      </c>
      <c r="U617" s="11">
        <v>4.3421839000000002</v>
      </c>
      <c r="V617" s="11">
        <v>4.3183170000000004</v>
      </c>
      <c r="W617" s="11">
        <v>4.2944253999999997</v>
      </c>
      <c r="X617" s="11">
        <v>4.2710518999999998</v>
      </c>
      <c r="Y617" s="11">
        <v>4.2485561000000001</v>
      </c>
      <c r="Z617" s="11">
        <v>4.2272974000000003</v>
      </c>
      <c r="AA617" s="11">
        <v>4.2076355000000003</v>
      </c>
      <c r="AB617" s="11">
        <v>4.1899297999999998</v>
      </c>
      <c r="AC617" s="11">
        <v>4.1744751000000004</v>
      </c>
      <c r="AD617" s="11">
        <v>4.1612496999999999</v>
      </c>
      <c r="AE617" s="11">
        <v>4.1501359000000004</v>
      </c>
      <c r="AF617" s="11">
        <v>4.1410156999999996</v>
      </c>
      <c r="AG617" s="11">
        <v>4.1337713999999997</v>
      </c>
      <c r="AH617" s="11">
        <v>4.1282851000000003</v>
      </c>
      <c r="AI617" s="11">
        <v>4.1244389999999997</v>
      </c>
      <c r="AJ617" s="11">
        <v>4.1221151999999996</v>
      </c>
      <c r="AK617" s="11">
        <v>4.1211957999999997</v>
      </c>
      <c r="AL617" s="11">
        <v>4.1215631999999998</v>
      </c>
      <c r="AM617" s="11">
        <v>4.1230994000000001</v>
      </c>
      <c r="AN617" s="11">
        <v>4.1256864999999996</v>
      </c>
      <c r="AO617" s="11">
        <v>4.1292165000000001</v>
      </c>
      <c r="AP617" s="11">
        <v>4.1336240000000002</v>
      </c>
      <c r="AQ617" s="11">
        <v>4.1388555</v>
      </c>
      <c r="AR617" s="11">
        <v>4.1448574999999996</v>
      </c>
      <c r="AS617" s="11">
        <v>4.1515766000000003</v>
      </c>
      <c r="AT617" s="11">
        <v>4.1589592</v>
      </c>
      <c r="AU617" s="11">
        <v>4.1669517999999997</v>
      </c>
      <c r="AV617" s="11">
        <v>4.1755009999999997</v>
      </c>
      <c r="AW617" s="11">
        <v>4.1845530999999996</v>
      </c>
      <c r="AX617" s="11">
        <v>4.1940548</v>
      </c>
      <c r="AY617" s="11">
        <v>4.2039526</v>
      </c>
      <c r="AZ617" s="11">
        <v>4.2141928999999996</v>
      </c>
      <c r="BA617" s="11">
        <v>4.2247281000000001</v>
      </c>
      <c r="BB617" s="11">
        <v>4.2355369999999999</v>
      </c>
      <c r="BC617" s="11">
        <v>4.2466055999999996</v>
      </c>
      <c r="BD617" s="11">
        <v>4.2579197999999998</v>
      </c>
      <c r="BE617" s="11">
        <v>4.2694653999999996</v>
      </c>
      <c r="BF617" s="11">
        <v>4.2812286000000004</v>
      </c>
      <c r="BG617" s="11">
        <v>4.2931951000000002</v>
      </c>
      <c r="BH617" s="11">
        <v>4.3053511000000002</v>
      </c>
      <c r="BI617" s="11">
        <v>4.3176823000000004</v>
      </c>
      <c r="BJ617" s="11">
        <v>4.3301749000000003</v>
      </c>
      <c r="BK617" s="11">
        <v>4.3428145999999996</v>
      </c>
      <c r="BL617" s="11">
        <v>4.3555875000000004</v>
      </c>
      <c r="BM617" s="11">
        <v>4.4345001000000002</v>
      </c>
      <c r="BN617" s="11">
        <v>4.5162766999999997</v>
      </c>
    </row>
    <row r="618" spans="1:66" x14ac:dyDescent="0.25">
      <c r="A618" s="5">
        <f t="shared" si="9"/>
        <v>46146</v>
      </c>
      <c r="B618" t="s">
        <v>1441</v>
      </c>
      <c r="C618" s="3">
        <v>3.75</v>
      </c>
      <c r="D618" s="3" t="e">
        <v>#N/A</v>
      </c>
      <c r="E618" s="11" t="e">
        <v>#N/A</v>
      </c>
      <c r="F618" s="11" t="e">
        <v>#N/A</v>
      </c>
      <c r="G618" s="11" t="e">
        <v>#N/A</v>
      </c>
      <c r="H618" s="11" t="e">
        <v>#N/A</v>
      </c>
      <c r="I618" s="11" t="e">
        <v>#N/A</v>
      </c>
      <c r="J618" s="11" t="e">
        <v>#N/A</v>
      </c>
      <c r="K618" s="11" t="e">
        <v>#N/A</v>
      </c>
      <c r="L618" s="11" t="e">
        <v>#N/A</v>
      </c>
      <c r="M618" s="11" t="e">
        <v>#N/A</v>
      </c>
      <c r="N618" s="11" t="e">
        <v>#N/A</v>
      </c>
      <c r="O618" s="11" t="e">
        <v>#N/A</v>
      </c>
      <c r="P618" s="11" t="e">
        <v>#N/A</v>
      </c>
      <c r="Q618" s="11" t="e">
        <v>#N/A</v>
      </c>
      <c r="R618" s="11" t="e">
        <v>#N/A</v>
      </c>
      <c r="S618" s="11" t="e">
        <v>#N/A</v>
      </c>
      <c r="T618" s="11" t="e">
        <v>#N/A</v>
      </c>
      <c r="U618" s="11" t="e">
        <v>#N/A</v>
      </c>
      <c r="V618" s="11" t="e">
        <v>#N/A</v>
      </c>
      <c r="W618" s="11" t="e">
        <v>#N/A</v>
      </c>
      <c r="X618" s="11" t="e">
        <v>#N/A</v>
      </c>
      <c r="Y618" s="11" t="e">
        <v>#N/A</v>
      </c>
      <c r="Z618" s="11" t="e">
        <v>#N/A</v>
      </c>
      <c r="AA618" s="11" t="e">
        <v>#N/A</v>
      </c>
      <c r="AB618" s="11" t="e">
        <v>#N/A</v>
      </c>
      <c r="AC618" s="11" t="e">
        <v>#N/A</v>
      </c>
      <c r="AD618" s="11" t="e">
        <v>#N/A</v>
      </c>
      <c r="AE618" s="11" t="e">
        <v>#N/A</v>
      </c>
      <c r="AF618" s="11" t="e">
        <v>#N/A</v>
      </c>
      <c r="AG618" s="11" t="e">
        <v>#N/A</v>
      </c>
      <c r="AH618" s="11" t="e">
        <v>#N/A</v>
      </c>
      <c r="AI618" s="11" t="e">
        <v>#N/A</v>
      </c>
      <c r="AJ618" s="11" t="e">
        <v>#N/A</v>
      </c>
      <c r="AK618" s="11" t="e">
        <v>#N/A</v>
      </c>
      <c r="AL618" s="11" t="e">
        <v>#N/A</v>
      </c>
      <c r="AM618" s="11" t="e">
        <v>#N/A</v>
      </c>
      <c r="AN618" s="11" t="e">
        <v>#N/A</v>
      </c>
      <c r="AO618" s="11" t="e">
        <v>#N/A</v>
      </c>
      <c r="AP618" s="11" t="e">
        <v>#N/A</v>
      </c>
      <c r="AQ618" s="11" t="e">
        <v>#N/A</v>
      </c>
      <c r="AR618" s="11" t="e">
        <v>#N/A</v>
      </c>
      <c r="AS618" s="11" t="e">
        <v>#N/A</v>
      </c>
      <c r="AT618" s="11" t="e">
        <v>#N/A</v>
      </c>
      <c r="AU618" s="11" t="e">
        <v>#N/A</v>
      </c>
      <c r="AV618" s="11" t="e">
        <v>#N/A</v>
      </c>
      <c r="AW618" s="11" t="e">
        <v>#N/A</v>
      </c>
      <c r="AX618" s="11" t="e">
        <v>#N/A</v>
      </c>
      <c r="AY618" s="11" t="e">
        <v>#N/A</v>
      </c>
      <c r="AZ618" s="11" t="e">
        <v>#N/A</v>
      </c>
      <c r="BA618" s="11" t="e">
        <v>#N/A</v>
      </c>
      <c r="BB618" s="11" t="e">
        <v>#N/A</v>
      </c>
      <c r="BC618" s="11" t="e">
        <v>#N/A</v>
      </c>
      <c r="BD618" s="11" t="e">
        <v>#N/A</v>
      </c>
      <c r="BE618" s="11" t="e">
        <v>#N/A</v>
      </c>
      <c r="BF618" s="11" t="e">
        <v>#N/A</v>
      </c>
      <c r="BG618" s="11" t="e">
        <v>#N/A</v>
      </c>
      <c r="BH618" s="11" t="e">
        <v>#N/A</v>
      </c>
      <c r="BI618" s="11" t="e">
        <v>#N/A</v>
      </c>
      <c r="BJ618" s="11" t="e">
        <v>#N/A</v>
      </c>
      <c r="BK618" s="11" t="e">
        <v>#N/A</v>
      </c>
      <c r="BL618" s="11" t="e">
        <v>#N/A</v>
      </c>
      <c r="BM618" s="11" t="e">
        <v>#N/A</v>
      </c>
      <c r="BN618" s="11" t="e">
        <v>#N/A</v>
      </c>
    </row>
    <row r="619" spans="1:66" x14ac:dyDescent="0.25">
      <c r="A619" s="5">
        <f t="shared" si="9"/>
        <v>46147</v>
      </c>
      <c r="B619" t="s">
        <v>1442</v>
      </c>
      <c r="C619" s="3">
        <v>3.75</v>
      </c>
      <c r="D619" s="3">
        <v>3.7290999999999999</v>
      </c>
      <c r="E619" s="11">
        <v>3.7448757000000001</v>
      </c>
      <c r="F619" s="11">
        <v>3.8720995</v>
      </c>
      <c r="G619" s="11">
        <v>3.9988918</v>
      </c>
      <c r="H619" s="11">
        <v>4.1186692999999996</v>
      </c>
      <c r="I619" s="11">
        <v>4.2237761000000003</v>
      </c>
      <c r="J619" s="11">
        <v>4.3090779000000001</v>
      </c>
      <c r="K619" s="11">
        <v>4.3767230000000001</v>
      </c>
      <c r="L619" s="11">
        <v>4.4290120000000002</v>
      </c>
      <c r="M619" s="11">
        <v>4.4684115000000002</v>
      </c>
      <c r="N619" s="11">
        <v>4.4985548</v>
      </c>
      <c r="O619" s="11">
        <v>4.5203897</v>
      </c>
      <c r="P619" s="11">
        <v>4.5343147999999998</v>
      </c>
      <c r="Q619" s="11">
        <v>4.5405011000000002</v>
      </c>
      <c r="R619" s="11">
        <v>4.5397286000000001</v>
      </c>
      <c r="S619" s="11">
        <v>4.5329667999999996</v>
      </c>
      <c r="T619" s="11">
        <v>4.5211851000000003</v>
      </c>
      <c r="U619" s="11">
        <v>4.5053529000000001</v>
      </c>
      <c r="V619" s="11">
        <v>4.4864397</v>
      </c>
      <c r="W619" s="11">
        <v>4.4653675000000002</v>
      </c>
      <c r="X619" s="11">
        <v>4.4428390999999996</v>
      </c>
      <c r="Y619" s="11">
        <v>4.4194937000000003</v>
      </c>
      <c r="Z619" s="11">
        <v>4.3959701999999998</v>
      </c>
      <c r="AA619" s="11">
        <v>4.3729079999999998</v>
      </c>
      <c r="AB619" s="11">
        <v>4.3509460000000004</v>
      </c>
      <c r="AC619" s="11">
        <v>4.3306231000000004</v>
      </c>
      <c r="AD619" s="11">
        <v>4.3120355999999997</v>
      </c>
      <c r="AE619" s="11">
        <v>4.2951575999999996</v>
      </c>
      <c r="AF619" s="11">
        <v>4.2799630000000004</v>
      </c>
      <c r="AG619" s="11">
        <v>4.2664260000000001</v>
      </c>
      <c r="AH619" s="11">
        <v>4.2545206999999996</v>
      </c>
      <c r="AI619" s="11">
        <v>4.2442210999999999</v>
      </c>
      <c r="AJ619" s="11">
        <v>4.2355013000000001</v>
      </c>
      <c r="AK619" s="11">
        <v>4.2283355</v>
      </c>
      <c r="AL619" s="11">
        <v>4.2226976000000001</v>
      </c>
      <c r="AM619" s="11">
        <v>4.2185617999999998</v>
      </c>
      <c r="AN619" s="11">
        <v>4.2159022000000004</v>
      </c>
      <c r="AO619" s="11">
        <v>4.2146870999999999</v>
      </c>
      <c r="AP619" s="11">
        <v>4.2148513000000003</v>
      </c>
      <c r="AQ619" s="11">
        <v>4.2163170000000001</v>
      </c>
      <c r="AR619" s="11">
        <v>4.2190063000000002</v>
      </c>
      <c r="AS619" s="11">
        <v>4.2228415999999998</v>
      </c>
      <c r="AT619" s="11">
        <v>4.2277449999999996</v>
      </c>
      <c r="AU619" s="11">
        <v>4.2336387999999996</v>
      </c>
      <c r="AV619" s="11">
        <v>4.2404450999999996</v>
      </c>
      <c r="AW619" s="11">
        <v>4.2480862999999998</v>
      </c>
      <c r="AX619" s="11">
        <v>4.2564843999999997</v>
      </c>
      <c r="AY619" s="11">
        <v>4.2655618000000004</v>
      </c>
      <c r="AZ619" s="11">
        <v>4.2752407000000003</v>
      </c>
      <c r="BA619" s="11">
        <v>4.2854485999999996</v>
      </c>
      <c r="BB619" s="11">
        <v>4.2961425000000002</v>
      </c>
      <c r="BC619" s="11">
        <v>4.3072892999999999</v>
      </c>
      <c r="BD619" s="11">
        <v>4.3188554999999997</v>
      </c>
      <c r="BE619" s="11">
        <v>4.3308080999999996</v>
      </c>
      <c r="BF619" s="11">
        <v>4.3431135999999997</v>
      </c>
      <c r="BG619" s="11">
        <v>4.3557389000000004</v>
      </c>
      <c r="BH619" s="11">
        <v>4.3686508000000002</v>
      </c>
      <c r="BI619" s="11">
        <v>4.3818159000000003</v>
      </c>
      <c r="BJ619" s="11">
        <v>4.3952010000000001</v>
      </c>
      <c r="BK619" s="11">
        <v>4.4087728999999998</v>
      </c>
      <c r="BL619" s="11">
        <v>4.4224983</v>
      </c>
      <c r="BM619" s="11">
        <v>4.5069273000000001</v>
      </c>
      <c r="BN619" s="11">
        <v>4.5928873000000001</v>
      </c>
    </row>
    <row r="620" spans="1:66" x14ac:dyDescent="0.25">
      <c r="A620" s="5">
        <f t="shared" si="9"/>
        <v>46148</v>
      </c>
      <c r="B620" t="s">
        <v>1443</v>
      </c>
      <c r="C620" s="3">
        <v>3.75</v>
      </c>
      <c r="D620" s="3">
        <v>3.7292000000000001</v>
      </c>
      <c r="E620" s="11">
        <v>3.7342542000000001</v>
      </c>
      <c r="F620" s="11">
        <v>3.8357005000000002</v>
      </c>
      <c r="G620" s="11">
        <v>3.9383374</v>
      </c>
      <c r="H620" s="11">
        <v>4.0352123000000004</v>
      </c>
      <c r="I620" s="11">
        <v>4.1186797999999998</v>
      </c>
      <c r="J620" s="11">
        <v>4.1852684</v>
      </c>
      <c r="K620" s="11">
        <v>4.2377731000000001</v>
      </c>
      <c r="L620" s="11">
        <v>4.2783540000000002</v>
      </c>
      <c r="M620" s="11">
        <v>4.3096858999999998</v>
      </c>
      <c r="N620" s="11">
        <v>4.3340195000000001</v>
      </c>
      <c r="O620" s="11">
        <v>4.3521695999999999</v>
      </c>
      <c r="P620" s="11">
        <v>4.3637031999999998</v>
      </c>
      <c r="Q620" s="11">
        <v>4.3685137000000003</v>
      </c>
      <c r="R620" s="11">
        <v>4.3672145999999996</v>
      </c>
      <c r="S620" s="11">
        <v>4.3605692999999999</v>
      </c>
      <c r="T620" s="11">
        <v>4.3493411000000002</v>
      </c>
      <c r="U620" s="11">
        <v>4.3342934</v>
      </c>
      <c r="V620" s="11">
        <v>4.3161893999999998</v>
      </c>
      <c r="W620" s="11">
        <v>4.2957900999999996</v>
      </c>
      <c r="X620" s="11">
        <v>4.2738440999999998</v>
      </c>
      <c r="Y620" s="11">
        <v>4.2510952</v>
      </c>
      <c r="Z620" s="11">
        <v>4.2282874000000001</v>
      </c>
      <c r="AA620" s="11">
        <v>4.2061644999999999</v>
      </c>
      <c r="AB620" s="11">
        <v>4.1854706000000004</v>
      </c>
      <c r="AC620" s="11">
        <v>4.1668497000000002</v>
      </c>
      <c r="AD620" s="11">
        <v>4.1504080999999999</v>
      </c>
      <c r="AE620" s="11">
        <v>4.1360717999999999</v>
      </c>
      <c r="AF620" s="11">
        <v>4.1237668000000003</v>
      </c>
      <c r="AG620" s="11">
        <v>4.1134190999999998</v>
      </c>
      <c r="AH620" s="11">
        <v>4.1049544999999998</v>
      </c>
      <c r="AI620" s="11">
        <v>4.0982988999999996</v>
      </c>
      <c r="AJ620" s="11">
        <v>4.0933783000000004</v>
      </c>
      <c r="AK620" s="11">
        <v>4.0901186000000003</v>
      </c>
      <c r="AL620" s="11">
        <v>4.0884457000000003</v>
      </c>
      <c r="AM620" s="11">
        <v>4.0882854999999996</v>
      </c>
      <c r="AN620" s="11">
        <v>4.0895640000000002</v>
      </c>
      <c r="AO620" s="11">
        <v>4.0922052999999998</v>
      </c>
      <c r="AP620" s="11">
        <v>4.0961239000000003</v>
      </c>
      <c r="AQ620" s="11">
        <v>4.1012310999999997</v>
      </c>
      <c r="AR620" s="11">
        <v>4.1074381999999998</v>
      </c>
      <c r="AS620" s="11">
        <v>4.1146564000000003</v>
      </c>
      <c r="AT620" s="11">
        <v>4.1227970999999997</v>
      </c>
      <c r="AU620" s="11">
        <v>4.1317716000000004</v>
      </c>
      <c r="AV620" s="11">
        <v>4.1414910000000003</v>
      </c>
      <c r="AW620" s="11">
        <v>4.1518667999999996</v>
      </c>
      <c r="AX620" s="11">
        <v>4.1628100999999997</v>
      </c>
      <c r="AY620" s="11">
        <v>4.1742324000000002</v>
      </c>
      <c r="AZ620" s="11">
        <v>4.1860448000000003</v>
      </c>
      <c r="BA620" s="11">
        <v>4.1981678000000002</v>
      </c>
      <c r="BB620" s="11">
        <v>4.2105670000000002</v>
      </c>
      <c r="BC620" s="11">
        <v>4.2232212999999996</v>
      </c>
      <c r="BD620" s="11">
        <v>4.2361098000000004</v>
      </c>
      <c r="BE620" s="11">
        <v>4.2492115000000004</v>
      </c>
      <c r="BF620" s="11">
        <v>4.2625055999999999</v>
      </c>
      <c r="BG620" s="11">
        <v>4.2759710999999996</v>
      </c>
      <c r="BH620" s="11">
        <v>4.2895871000000003</v>
      </c>
      <c r="BI620" s="11">
        <v>4.3033327000000003</v>
      </c>
      <c r="BJ620" s="11">
        <v>4.3171869000000003</v>
      </c>
      <c r="BK620" s="11">
        <v>4.3311288000000001</v>
      </c>
      <c r="BL620" s="11">
        <v>4.3451373999999996</v>
      </c>
      <c r="BM620" s="11">
        <v>4.4298963999999996</v>
      </c>
      <c r="BN620" s="11">
        <v>4.5146797999999997</v>
      </c>
    </row>
    <row r="621" spans="1:66" x14ac:dyDescent="0.25">
      <c r="A621" s="5">
        <f t="shared" si="9"/>
        <v>46149</v>
      </c>
      <c r="B621" t="s">
        <v>1444</v>
      </c>
      <c r="C621" s="3">
        <v>3.75</v>
      </c>
      <c r="D621" s="3">
        <v>3.7299000000000002</v>
      </c>
      <c r="E621" s="11">
        <v>3.7333764999999999</v>
      </c>
      <c r="F621" s="11">
        <v>3.8363839</v>
      </c>
      <c r="G621" s="11">
        <v>3.942844</v>
      </c>
      <c r="H621" s="11">
        <v>4.0461024999999999</v>
      </c>
      <c r="I621" s="11">
        <v>4.1367003999999996</v>
      </c>
      <c r="J621" s="11">
        <v>4.2091194999999999</v>
      </c>
      <c r="K621" s="11">
        <v>4.2641812999999997</v>
      </c>
      <c r="L621" s="11">
        <v>4.3038369000000003</v>
      </c>
      <c r="M621" s="11">
        <v>4.3309290000000003</v>
      </c>
      <c r="N621" s="11">
        <v>4.3489326000000004</v>
      </c>
      <c r="O621" s="11">
        <v>4.3596121999999999</v>
      </c>
      <c r="P621" s="11">
        <v>4.3640679999999996</v>
      </c>
      <c r="Q621" s="11">
        <v>4.3636787000000004</v>
      </c>
      <c r="R621" s="11">
        <v>4.3591787999999996</v>
      </c>
      <c r="S621" s="11">
        <v>4.3511084999999996</v>
      </c>
      <c r="T621" s="11">
        <v>4.3400080000000001</v>
      </c>
      <c r="U621" s="11">
        <v>4.3264176000000001</v>
      </c>
      <c r="V621" s="11">
        <v>4.3108776000000004</v>
      </c>
      <c r="W621" s="11">
        <v>4.2939258999999996</v>
      </c>
      <c r="X621" s="11">
        <v>4.2760882000000002</v>
      </c>
      <c r="Y621" s="11">
        <v>4.2578867000000002</v>
      </c>
      <c r="Z621" s="11">
        <v>4.2398430999999999</v>
      </c>
      <c r="AA621" s="11">
        <v>4.2224795999999998</v>
      </c>
      <c r="AB621" s="11">
        <v>4.2063180999999998</v>
      </c>
      <c r="AC621" s="11">
        <v>4.1918028999999999</v>
      </c>
      <c r="AD621" s="11">
        <v>4.1789991000000004</v>
      </c>
      <c r="AE621" s="11">
        <v>4.1678568</v>
      </c>
      <c r="AF621" s="11">
        <v>4.1583258000000001</v>
      </c>
      <c r="AG621" s="11">
        <v>4.1503560999999998</v>
      </c>
      <c r="AH621" s="11">
        <v>4.1438975999999998</v>
      </c>
      <c r="AI621" s="11">
        <v>4.1389002000000001</v>
      </c>
      <c r="AJ621" s="11">
        <v>4.1353137999999996</v>
      </c>
      <c r="AK621" s="11">
        <v>4.1330884000000001</v>
      </c>
      <c r="AL621" s="11">
        <v>4.1321738999999997</v>
      </c>
      <c r="AM621" s="11">
        <v>4.1325200999999998</v>
      </c>
      <c r="AN621" s="11">
        <v>4.1340770999999998</v>
      </c>
      <c r="AO621" s="11">
        <v>4.1367915999999996</v>
      </c>
      <c r="AP621" s="11">
        <v>4.1405957999999998</v>
      </c>
      <c r="AQ621" s="11">
        <v>4.1454171999999998</v>
      </c>
      <c r="AR621" s="11">
        <v>4.1511832999999996</v>
      </c>
      <c r="AS621" s="11">
        <v>4.1578216000000001</v>
      </c>
      <c r="AT621" s="11">
        <v>4.1652595999999997</v>
      </c>
      <c r="AU621" s="11">
        <v>4.1734249999999999</v>
      </c>
      <c r="AV621" s="11">
        <v>4.1822451999999997</v>
      </c>
      <c r="AW621" s="11">
        <v>4.1916478000000001</v>
      </c>
      <c r="AX621" s="11">
        <v>4.2015602999999997</v>
      </c>
      <c r="AY621" s="11">
        <v>4.2119103000000004</v>
      </c>
      <c r="AZ621" s="11">
        <v>4.2226252000000004</v>
      </c>
      <c r="BA621" s="11">
        <v>4.2336410000000004</v>
      </c>
      <c r="BB621" s="11">
        <v>4.2449306</v>
      </c>
      <c r="BC621" s="11">
        <v>4.2564773999999996</v>
      </c>
      <c r="BD621" s="11">
        <v>4.2682643999999996</v>
      </c>
      <c r="BE621" s="11">
        <v>4.2802749000000002</v>
      </c>
      <c r="BF621" s="11">
        <v>4.2924920000000002</v>
      </c>
      <c r="BG621" s="11">
        <v>4.3048989999999998</v>
      </c>
      <c r="BH621" s="11">
        <v>4.3174789999999996</v>
      </c>
      <c r="BI621" s="11">
        <v>4.3302152999999999</v>
      </c>
      <c r="BJ621" s="11">
        <v>4.3430910000000003</v>
      </c>
      <c r="BK621" s="11">
        <v>4.3560894000000001</v>
      </c>
      <c r="BL621" s="11">
        <v>4.3691936</v>
      </c>
      <c r="BM621" s="11">
        <v>4.4494391000000002</v>
      </c>
      <c r="BN621" s="11">
        <v>4.5313160000000003</v>
      </c>
    </row>
    <row r="622" spans="1:66" x14ac:dyDescent="0.25">
      <c r="A622" s="5">
        <f t="shared" si="9"/>
        <v>46150</v>
      </c>
      <c r="B622" t="s">
        <v>2248</v>
      </c>
      <c r="C622" s="3">
        <v>3.75</v>
      </c>
      <c r="D622" s="3">
        <v>3.7294</v>
      </c>
      <c r="E622" s="11">
        <v>3.7358807000000001</v>
      </c>
      <c r="F622" s="11">
        <v>3.8327265000000001</v>
      </c>
      <c r="G622" s="11">
        <v>3.9336897</v>
      </c>
      <c r="H622" s="11">
        <v>4.0334266999999997</v>
      </c>
      <c r="I622" s="11">
        <v>4.1229319999999996</v>
      </c>
      <c r="J622" s="11">
        <v>4.1951752999999998</v>
      </c>
      <c r="K622" s="11">
        <v>4.2506366</v>
      </c>
      <c r="L622" s="11">
        <v>4.2908739000000002</v>
      </c>
      <c r="M622" s="11">
        <v>4.3186960000000001</v>
      </c>
      <c r="N622" s="11">
        <v>4.3376631000000003</v>
      </c>
      <c r="O622" s="11">
        <v>4.3489937000000003</v>
      </c>
      <c r="P622" s="11">
        <v>4.3536868999999996</v>
      </c>
      <c r="Q622" s="11">
        <v>4.3522449999999999</v>
      </c>
      <c r="R622" s="11">
        <v>4.3454931999999999</v>
      </c>
      <c r="S622" s="11">
        <v>4.3344196999999998</v>
      </c>
      <c r="T622" s="11">
        <v>4.3200127000000004</v>
      </c>
      <c r="U622" s="11">
        <v>4.3032605000000004</v>
      </c>
      <c r="V622" s="11">
        <v>4.2851511999999996</v>
      </c>
      <c r="W622" s="11">
        <v>4.2665832000000004</v>
      </c>
      <c r="X622" s="11">
        <v>4.2480373</v>
      </c>
      <c r="Y622" s="11">
        <v>4.2298738</v>
      </c>
      <c r="Z622" s="11">
        <v>4.2124524000000001</v>
      </c>
      <c r="AA622" s="11">
        <v>4.1961333999999999</v>
      </c>
      <c r="AB622" s="11">
        <v>4.1812766000000003</v>
      </c>
      <c r="AC622" s="11">
        <v>4.1681758999999996</v>
      </c>
      <c r="AD622" s="11">
        <v>4.1568322000000002</v>
      </c>
      <c r="AE622" s="11">
        <v>4.1471657000000004</v>
      </c>
      <c r="AF622" s="11">
        <v>4.1390969000000002</v>
      </c>
      <c r="AG622" s="11">
        <v>4.1325457999999999</v>
      </c>
      <c r="AH622" s="11">
        <v>4.1274328999999996</v>
      </c>
      <c r="AI622" s="11">
        <v>4.1236782999999999</v>
      </c>
      <c r="AJ622" s="11">
        <v>4.1212023000000002</v>
      </c>
      <c r="AK622" s="11">
        <v>4.1199252</v>
      </c>
      <c r="AL622" s="11">
        <v>4.1197672000000001</v>
      </c>
      <c r="AM622" s="11">
        <v>4.1206486</v>
      </c>
      <c r="AN622" s="11">
        <v>4.1224897</v>
      </c>
      <c r="AO622" s="11">
        <v>4.1252155000000004</v>
      </c>
      <c r="AP622" s="11">
        <v>4.1287728000000001</v>
      </c>
      <c r="AQ622" s="11">
        <v>4.1331141999999996</v>
      </c>
      <c r="AR622" s="11">
        <v>4.1381921000000004</v>
      </c>
      <c r="AS622" s="11">
        <v>4.1439592999999997</v>
      </c>
      <c r="AT622" s="11">
        <v>4.1503683000000002</v>
      </c>
      <c r="AU622" s="11">
        <v>4.1573716999999997</v>
      </c>
      <c r="AV622" s="11">
        <v>4.1649219999999998</v>
      </c>
      <c r="AW622" s="11">
        <v>4.1729719999999997</v>
      </c>
      <c r="AX622" s="11">
        <v>4.1814741</v>
      </c>
      <c r="AY622" s="11">
        <v>4.1903809000000001</v>
      </c>
      <c r="AZ622" s="11">
        <v>4.1996450999999997</v>
      </c>
      <c r="BA622" s="11">
        <v>4.2092242000000004</v>
      </c>
      <c r="BB622" s="11">
        <v>4.2190985000000003</v>
      </c>
      <c r="BC622" s="11">
        <v>4.2292541999999997</v>
      </c>
      <c r="BD622" s="11">
        <v>4.2396776000000003</v>
      </c>
      <c r="BE622" s="11">
        <v>4.2503548999999996</v>
      </c>
      <c r="BF622" s="11">
        <v>4.2612724999999996</v>
      </c>
      <c r="BG622" s="11">
        <v>4.2724165999999997</v>
      </c>
      <c r="BH622" s="11">
        <v>4.2837734999999997</v>
      </c>
      <c r="BI622" s="11">
        <v>4.2953295999999996</v>
      </c>
      <c r="BJ622" s="11">
        <v>4.3070710999999999</v>
      </c>
      <c r="BK622" s="11">
        <v>4.3189842000000001</v>
      </c>
      <c r="BL622" s="11">
        <v>4.3310554000000003</v>
      </c>
      <c r="BM622" s="11">
        <v>4.4062526999999996</v>
      </c>
      <c r="BN622" s="11">
        <v>4.4850212999999997</v>
      </c>
    </row>
    <row r="623" spans="1:66" x14ac:dyDescent="0.25">
      <c r="A623" s="5">
        <f t="shared" si="9"/>
        <v>46153</v>
      </c>
      <c r="B623" t="s">
        <v>2368</v>
      </c>
      <c r="C623" s="3">
        <v>3.75</v>
      </c>
      <c r="D623" s="3">
        <f>D622</f>
        <v>3.7294</v>
      </c>
      <c r="E623" s="11">
        <v>3.7472357999999999</v>
      </c>
      <c r="F623" s="11">
        <v>3.8679606</v>
      </c>
      <c r="G623" s="11">
        <v>3.9873897999999999</v>
      </c>
      <c r="H623" s="11">
        <v>4.1010276000000001</v>
      </c>
      <c r="I623" s="11">
        <v>4.2014623000000002</v>
      </c>
      <c r="J623" s="11">
        <v>4.2831311999999997</v>
      </c>
      <c r="K623" s="11">
        <v>4.3481313999999998</v>
      </c>
      <c r="L623" s="11">
        <v>4.3980585999999997</v>
      </c>
      <c r="M623" s="11">
        <v>4.4359213999999998</v>
      </c>
      <c r="N623" s="11">
        <v>4.4651826000000003</v>
      </c>
      <c r="O623" s="11">
        <v>4.4868512999999997</v>
      </c>
      <c r="P623" s="11">
        <v>4.5011808999999996</v>
      </c>
      <c r="Q623" s="11">
        <v>4.5082382000000001</v>
      </c>
      <c r="R623" s="11">
        <v>4.5087117000000001</v>
      </c>
      <c r="S623" s="11">
        <v>4.5034742999999997</v>
      </c>
      <c r="T623" s="11">
        <v>4.4933987999999996</v>
      </c>
      <c r="U623" s="11">
        <v>4.4793580000000004</v>
      </c>
      <c r="V623" s="11">
        <v>4.4622250000000001</v>
      </c>
      <c r="W623" s="11">
        <v>4.4428419999999997</v>
      </c>
      <c r="X623" s="11">
        <v>4.4219102000000001</v>
      </c>
      <c r="Y623" s="11">
        <v>4.4000896999999997</v>
      </c>
      <c r="Z623" s="11">
        <v>4.3780406000000003</v>
      </c>
      <c r="AA623" s="11">
        <v>4.3564232000000001</v>
      </c>
      <c r="AB623" s="11">
        <v>4.3358974000000003</v>
      </c>
      <c r="AC623" s="11">
        <v>4.3170178000000003</v>
      </c>
      <c r="AD623" s="11">
        <v>4.2998716000000003</v>
      </c>
      <c r="AE623" s="11">
        <v>4.2844170999999998</v>
      </c>
      <c r="AF623" s="11">
        <v>4.2706128999999997</v>
      </c>
      <c r="AG623" s="11">
        <v>4.2584173999999999</v>
      </c>
      <c r="AH623" s="11">
        <v>4.247789</v>
      </c>
      <c r="AI623" s="11">
        <v>4.2386860999999998</v>
      </c>
      <c r="AJ623" s="11">
        <v>4.2310673000000003</v>
      </c>
      <c r="AK623" s="11">
        <v>4.2248907999999998</v>
      </c>
      <c r="AL623" s="11">
        <v>4.2201151000000001</v>
      </c>
      <c r="AM623" s="11">
        <v>4.2166987000000002</v>
      </c>
      <c r="AN623" s="11">
        <v>4.2146001000000002</v>
      </c>
      <c r="AO623" s="11">
        <v>4.2137741000000002</v>
      </c>
      <c r="AP623" s="11">
        <v>4.2141606999999999</v>
      </c>
      <c r="AQ623" s="11">
        <v>4.2156957999999998</v>
      </c>
      <c r="AR623" s="11">
        <v>4.2183149000000002</v>
      </c>
      <c r="AS623" s="11">
        <v>4.2219537999999996</v>
      </c>
      <c r="AT623" s="11">
        <v>4.2265484000000004</v>
      </c>
      <c r="AU623" s="11">
        <v>4.2320342000000002</v>
      </c>
      <c r="AV623" s="11">
        <v>4.2383471999999998</v>
      </c>
      <c r="AW623" s="11">
        <v>4.2454229000000003</v>
      </c>
      <c r="AX623" s="11">
        <v>4.2531971999999998</v>
      </c>
      <c r="AY623" s="11">
        <v>4.2616056999999996</v>
      </c>
      <c r="AZ623" s="11">
        <v>4.2705843000000003</v>
      </c>
      <c r="BA623" s="11">
        <v>4.2800732999999997</v>
      </c>
      <c r="BB623" s="11">
        <v>4.2900378999999997</v>
      </c>
      <c r="BC623" s="11">
        <v>4.3004515999999997</v>
      </c>
      <c r="BD623" s="11">
        <v>4.3112880999999996</v>
      </c>
      <c r="BE623" s="11">
        <v>4.3225208999999998</v>
      </c>
      <c r="BF623" s="11">
        <v>4.3341234999999996</v>
      </c>
      <c r="BG623" s="11">
        <v>4.3460694999999996</v>
      </c>
      <c r="BH623" s="11">
        <v>4.3583325000000004</v>
      </c>
      <c r="BI623" s="11">
        <v>4.3708859999999996</v>
      </c>
      <c r="BJ623" s="11">
        <v>4.3837035999999996</v>
      </c>
      <c r="BK623" s="11">
        <v>4.3967589</v>
      </c>
      <c r="BL623" s="11">
        <v>4.4100254000000003</v>
      </c>
      <c r="BM623" s="11">
        <v>4.4930427999999996</v>
      </c>
      <c r="BN623" s="11">
        <v>4.5798433000000003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7A25-6F8C-4AE5-9790-79568ADD4F0A}">
  <dimension ref="A1:G322"/>
  <sheetViews>
    <sheetView workbookViewId="0">
      <pane xSplit="2" ySplit="6" topLeftCell="C300" activePane="bottomRight" state="frozen"/>
      <selection pane="topRight" activeCell="C1" sqref="C1"/>
      <selection pane="bottomLeft" activeCell="A7" sqref="A7"/>
      <selection pane="bottomRight" activeCell="G2" sqref="G2"/>
    </sheetView>
  </sheetViews>
  <sheetFormatPr defaultRowHeight="15" x14ac:dyDescent="0.25"/>
  <cols>
    <col min="1" max="1" width="10.42578125" bestFit="1" customWidth="1"/>
    <col min="3" max="7" width="14.140625" customWidth="1"/>
  </cols>
  <sheetData>
    <row r="1" spans="1:7" x14ac:dyDescent="0.25">
      <c r="B1" s="1" t="s">
        <v>1450</v>
      </c>
      <c r="C1" t="s">
        <v>1449</v>
      </c>
      <c r="D1" t="s">
        <v>2364</v>
      </c>
      <c r="E1" t="s">
        <v>2365</v>
      </c>
      <c r="F1" t="s">
        <v>4</v>
      </c>
      <c r="G1" t="s">
        <v>2366</v>
      </c>
    </row>
    <row r="2" spans="1:7" s="6" customFormat="1" ht="120" x14ac:dyDescent="0.25">
      <c r="B2" s="6" t="s">
        <v>13</v>
      </c>
      <c r="C2" s="6" t="s">
        <v>765</v>
      </c>
      <c r="D2" s="6" t="s">
        <v>2373</v>
      </c>
      <c r="E2" s="6" t="s">
        <v>2374</v>
      </c>
      <c r="F2" s="6" t="s">
        <v>25</v>
      </c>
      <c r="G2" s="6" t="s">
        <v>2376</v>
      </c>
    </row>
    <row r="3" spans="1:7" x14ac:dyDescent="0.25">
      <c r="B3" t="s">
        <v>12</v>
      </c>
      <c r="C3" t="s">
        <v>1452</v>
      </c>
      <c r="D3" t="s">
        <v>2372</v>
      </c>
      <c r="E3" t="s">
        <v>2372</v>
      </c>
      <c r="F3" t="s">
        <v>2375</v>
      </c>
      <c r="G3" t="s">
        <v>2375</v>
      </c>
    </row>
    <row r="4" spans="1:7" x14ac:dyDescent="0.25">
      <c r="B4" t="s">
        <v>11</v>
      </c>
      <c r="C4" t="s">
        <v>2369</v>
      </c>
      <c r="D4" t="s">
        <v>2371</v>
      </c>
      <c r="E4" t="s">
        <v>2371</v>
      </c>
      <c r="F4" t="s">
        <v>2369</v>
      </c>
      <c r="G4" t="s">
        <v>2369</v>
      </c>
    </row>
    <row r="5" spans="1:7" x14ac:dyDescent="0.25">
      <c r="B5" t="s">
        <v>10</v>
      </c>
      <c r="C5" t="s">
        <v>763</v>
      </c>
      <c r="D5" t="s">
        <v>763</v>
      </c>
      <c r="E5" t="s">
        <v>763</v>
      </c>
      <c r="F5" t="s">
        <v>22</v>
      </c>
      <c r="G5" t="s">
        <v>22</v>
      </c>
    </row>
    <row r="6" spans="1:7" x14ac:dyDescent="0.25">
      <c r="B6" t="s">
        <v>9</v>
      </c>
      <c r="C6" t="s">
        <v>2367</v>
      </c>
      <c r="D6" t="s">
        <v>2370</v>
      </c>
      <c r="E6" t="s">
        <v>2370</v>
      </c>
      <c r="F6" t="s">
        <v>2420</v>
      </c>
      <c r="G6" t="s">
        <v>2420</v>
      </c>
    </row>
    <row r="7" spans="1:7" x14ac:dyDescent="0.25">
      <c r="A7" s="5">
        <v>36526</v>
      </c>
      <c r="B7" t="s">
        <v>1451</v>
      </c>
      <c r="C7" s="3">
        <v>5.75</v>
      </c>
      <c r="D7" s="2">
        <v>6.78</v>
      </c>
      <c r="E7" s="2">
        <v>7.09</v>
      </c>
      <c r="F7" s="3" t="e">
        <v>#N/A</v>
      </c>
      <c r="G7" s="3" t="e">
        <v>#N/A</v>
      </c>
    </row>
    <row r="8" spans="1:7" x14ac:dyDescent="0.25">
      <c r="A8" s="5">
        <v>36557</v>
      </c>
      <c r="B8" t="s">
        <v>1453</v>
      </c>
      <c r="C8" s="3">
        <v>6</v>
      </c>
      <c r="D8" s="2">
        <v>6.79</v>
      </c>
      <c r="E8" s="2">
        <v>7.11</v>
      </c>
      <c r="F8" s="3" t="e">
        <v>#N/A</v>
      </c>
      <c r="G8" s="3" t="e">
        <v>#N/A</v>
      </c>
    </row>
    <row r="9" spans="1:7" x14ac:dyDescent="0.25">
      <c r="A9" s="5">
        <v>36586</v>
      </c>
      <c r="B9" t="s">
        <v>1454</v>
      </c>
      <c r="C9" s="3">
        <v>6</v>
      </c>
      <c r="D9" s="2">
        <v>6.45</v>
      </c>
      <c r="E9" s="2">
        <v>6.94</v>
      </c>
      <c r="F9" s="3" t="e">
        <v>#N/A</v>
      </c>
      <c r="G9" s="3" t="e">
        <v>#N/A</v>
      </c>
    </row>
    <row r="10" spans="1:7" x14ac:dyDescent="0.25">
      <c r="A10" s="5">
        <v>36617</v>
      </c>
      <c r="B10" t="s">
        <v>1455</v>
      </c>
      <c r="C10" s="3">
        <v>6</v>
      </c>
      <c r="D10" s="2">
        <v>6.31</v>
      </c>
      <c r="E10" s="2">
        <v>6.92</v>
      </c>
      <c r="F10" s="3" t="e">
        <v>#N/A</v>
      </c>
      <c r="G10" s="3" t="e">
        <v>#N/A</v>
      </c>
    </row>
    <row r="11" spans="1:7" x14ac:dyDescent="0.25">
      <c r="A11" s="5">
        <v>36647</v>
      </c>
      <c r="B11" t="s">
        <v>1456</v>
      </c>
      <c r="C11" s="3">
        <v>6</v>
      </c>
      <c r="D11" s="2">
        <v>6.39</v>
      </c>
      <c r="E11" s="2">
        <v>6.9</v>
      </c>
      <c r="F11" s="3" t="e">
        <v>#N/A</v>
      </c>
      <c r="G11" s="3" t="e">
        <v>#N/A</v>
      </c>
    </row>
    <row r="12" spans="1:7" x14ac:dyDescent="0.25">
      <c r="A12" s="5">
        <v>36678</v>
      </c>
      <c r="B12" t="s">
        <v>1457</v>
      </c>
      <c r="C12" s="3">
        <v>6</v>
      </c>
      <c r="D12" s="2">
        <v>6.46</v>
      </c>
      <c r="E12" s="2">
        <v>6.87</v>
      </c>
      <c r="F12" s="3" t="e">
        <v>#N/A</v>
      </c>
      <c r="G12" s="3" t="e">
        <v>#N/A</v>
      </c>
    </row>
    <row r="13" spans="1:7" x14ac:dyDescent="0.25">
      <c r="A13" s="5">
        <v>36708</v>
      </c>
      <c r="B13" t="s">
        <v>1458</v>
      </c>
      <c r="C13" s="3">
        <v>6</v>
      </c>
      <c r="D13" s="2">
        <v>6.37</v>
      </c>
      <c r="E13" s="2">
        <v>6.81</v>
      </c>
      <c r="F13" s="3" t="e">
        <v>#N/A</v>
      </c>
      <c r="G13" s="3" t="e">
        <v>#N/A</v>
      </c>
    </row>
    <row r="14" spans="1:7" x14ac:dyDescent="0.25">
      <c r="A14" s="5">
        <v>36739</v>
      </c>
      <c r="B14" t="s">
        <v>1459</v>
      </c>
      <c r="C14" s="3">
        <v>6</v>
      </c>
      <c r="D14" s="2">
        <v>6.35</v>
      </c>
      <c r="E14" s="2">
        <v>6.76</v>
      </c>
      <c r="F14" s="3" t="e">
        <v>#N/A</v>
      </c>
      <c r="G14" s="3" t="e">
        <v>#N/A</v>
      </c>
    </row>
    <row r="15" spans="1:7" x14ac:dyDescent="0.25">
      <c r="A15" s="5">
        <v>36770</v>
      </c>
      <c r="B15" t="s">
        <v>1460</v>
      </c>
      <c r="C15" s="3">
        <v>6</v>
      </c>
      <c r="D15" s="2">
        <v>6.31</v>
      </c>
      <c r="E15" s="2">
        <v>6.7</v>
      </c>
      <c r="F15" s="3" t="e">
        <v>#N/A</v>
      </c>
      <c r="G15" s="3" t="e">
        <v>#N/A</v>
      </c>
    </row>
    <row r="16" spans="1:7" x14ac:dyDescent="0.25">
      <c r="A16" s="5">
        <v>36800</v>
      </c>
      <c r="B16" t="s">
        <v>1461</v>
      </c>
      <c r="C16" s="3">
        <v>6</v>
      </c>
      <c r="D16" s="2">
        <v>6.05</v>
      </c>
      <c r="E16" s="2">
        <v>6.61</v>
      </c>
      <c r="F16" s="3" t="e">
        <v>#N/A</v>
      </c>
      <c r="G16" s="3" t="e">
        <v>#N/A</v>
      </c>
    </row>
    <row r="17" spans="1:7" x14ac:dyDescent="0.25">
      <c r="A17" s="5">
        <v>36831</v>
      </c>
      <c r="B17" t="s">
        <v>1462</v>
      </c>
      <c r="C17" s="3">
        <v>6</v>
      </c>
      <c r="D17" s="2">
        <v>6.06</v>
      </c>
      <c r="E17" s="2">
        <v>6.58</v>
      </c>
      <c r="F17" s="3" t="e">
        <v>#N/A</v>
      </c>
      <c r="G17" s="3" t="e">
        <v>#N/A</v>
      </c>
    </row>
    <row r="18" spans="1:7" x14ac:dyDescent="0.25">
      <c r="A18" s="5">
        <v>36861</v>
      </c>
      <c r="B18" t="s">
        <v>1463</v>
      </c>
      <c r="C18" s="3">
        <v>6</v>
      </c>
      <c r="D18" s="2">
        <v>6.03</v>
      </c>
      <c r="E18" s="2">
        <v>6.2</v>
      </c>
      <c r="F18" s="3" t="e">
        <v>#N/A</v>
      </c>
      <c r="G18" s="3" t="e">
        <v>#N/A</v>
      </c>
    </row>
    <row r="19" spans="1:7" x14ac:dyDescent="0.25">
      <c r="A19" s="5">
        <v>36892</v>
      </c>
      <c r="B19" t="s">
        <v>1464</v>
      </c>
      <c r="C19" s="3">
        <v>6</v>
      </c>
      <c r="D19" s="2">
        <v>5.78</v>
      </c>
      <c r="E19" s="2">
        <v>6.14</v>
      </c>
      <c r="F19" s="3" t="e">
        <v>#N/A</v>
      </c>
      <c r="G19" s="3" t="e">
        <v>#N/A</v>
      </c>
    </row>
    <row r="20" spans="1:7" x14ac:dyDescent="0.25">
      <c r="A20" s="5">
        <v>36923</v>
      </c>
      <c r="B20" t="s">
        <v>1465</v>
      </c>
      <c r="C20" s="3">
        <v>5.75</v>
      </c>
      <c r="D20" s="2">
        <v>5.7</v>
      </c>
      <c r="E20" s="2">
        <v>6</v>
      </c>
      <c r="F20" s="3" t="e">
        <v>#N/A</v>
      </c>
      <c r="G20" s="3" t="e">
        <v>#N/A</v>
      </c>
    </row>
    <row r="21" spans="1:7" x14ac:dyDescent="0.25">
      <c r="A21" s="5">
        <v>36951</v>
      </c>
      <c r="B21" t="s">
        <v>1466</v>
      </c>
      <c r="C21" s="3">
        <v>5.75</v>
      </c>
      <c r="D21" s="2">
        <v>5.68</v>
      </c>
      <c r="E21" s="2">
        <v>5.91</v>
      </c>
      <c r="F21" s="3" t="e">
        <v>#N/A</v>
      </c>
      <c r="G21" s="3" t="e">
        <v>#N/A</v>
      </c>
    </row>
    <row r="22" spans="1:7" x14ac:dyDescent="0.25">
      <c r="A22" s="5">
        <v>36982</v>
      </c>
      <c r="B22" t="s">
        <v>1467</v>
      </c>
      <c r="C22" s="3">
        <v>5.5</v>
      </c>
      <c r="D22" s="2">
        <v>5.63</v>
      </c>
      <c r="E22" s="2">
        <v>5.76</v>
      </c>
      <c r="F22" s="3" t="e">
        <v>#N/A</v>
      </c>
      <c r="G22" s="3" t="e">
        <v>#N/A</v>
      </c>
    </row>
    <row r="23" spans="1:7" x14ac:dyDescent="0.25">
      <c r="A23" s="5">
        <v>37012</v>
      </c>
      <c r="B23" t="s">
        <v>1468</v>
      </c>
      <c r="C23" s="3">
        <v>5.25</v>
      </c>
      <c r="D23" s="2">
        <v>5.65</v>
      </c>
      <c r="E23" s="2">
        <v>5.78</v>
      </c>
      <c r="F23" s="3" t="e">
        <v>#N/A</v>
      </c>
      <c r="G23" s="3" t="e">
        <v>#N/A</v>
      </c>
    </row>
    <row r="24" spans="1:7" x14ac:dyDescent="0.25">
      <c r="A24" s="5">
        <v>37043</v>
      </c>
      <c r="B24" t="s">
        <v>1469</v>
      </c>
      <c r="C24" s="3">
        <v>5.25</v>
      </c>
      <c r="D24" s="2">
        <v>5.72</v>
      </c>
      <c r="E24" s="2">
        <v>5.93</v>
      </c>
      <c r="F24" s="3" t="e">
        <v>#N/A</v>
      </c>
      <c r="G24" s="3" t="e">
        <v>#N/A</v>
      </c>
    </row>
    <row r="25" spans="1:7" x14ac:dyDescent="0.25">
      <c r="A25" s="5">
        <v>37073</v>
      </c>
      <c r="B25" t="s">
        <v>1470</v>
      </c>
      <c r="C25" s="3">
        <v>5.25</v>
      </c>
      <c r="D25" s="2">
        <v>5.92</v>
      </c>
      <c r="E25" s="2">
        <v>6.07</v>
      </c>
      <c r="F25" s="3" t="e">
        <v>#N/A</v>
      </c>
      <c r="G25" s="3" t="e">
        <v>#N/A</v>
      </c>
    </row>
    <row r="26" spans="1:7" x14ac:dyDescent="0.25">
      <c r="A26" s="5">
        <v>37104</v>
      </c>
      <c r="B26" t="s">
        <v>1471</v>
      </c>
      <c r="C26" s="3">
        <v>5</v>
      </c>
      <c r="D26" s="2">
        <v>5.58</v>
      </c>
      <c r="E26" s="2">
        <v>5.91</v>
      </c>
      <c r="F26" s="3" t="e">
        <v>#N/A</v>
      </c>
      <c r="G26" s="3" t="e">
        <v>#N/A</v>
      </c>
    </row>
    <row r="27" spans="1:7" x14ac:dyDescent="0.25">
      <c r="A27" s="5">
        <v>37135</v>
      </c>
      <c r="B27" t="s">
        <v>1472</v>
      </c>
      <c r="C27" s="3">
        <v>4.75</v>
      </c>
      <c r="D27" s="2">
        <v>5.39</v>
      </c>
      <c r="E27" s="2">
        <v>5.77</v>
      </c>
      <c r="F27" s="3" t="e">
        <v>#N/A</v>
      </c>
      <c r="G27" s="3" t="e">
        <v>#N/A</v>
      </c>
    </row>
    <row r="28" spans="1:7" x14ac:dyDescent="0.25">
      <c r="A28" s="5">
        <v>37165</v>
      </c>
      <c r="B28" t="s">
        <v>1473</v>
      </c>
      <c r="C28" s="3">
        <v>4.5</v>
      </c>
      <c r="D28" s="2">
        <v>5.0599999999999996</v>
      </c>
      <c r="E28" s="2">
        <v>5.61</v>
      </c>
      <c r="F28" s="3" t="e">
        <v>#N/A</v>
      </c>
      <c r="G28" s="3" t="e">
        <v>#N/A</v>
      </c>
    </row>
    <row r="29" spans="1:7" x14ac:dyDescent="0.25">
      <c r="A29" s="5">
        <v>37196</v>
      </c>
      <c r="B29" t="s">
        <v>1474</v>
      </c>
      <c r="C29" s="3">
        <v>4</v>
      </c>
      <c r="D29" s="2">
        <v>4.84</v>
      </c>
      <c r="E29" s="2">
        <v>5.49</v>
      </c>
      <c r="F29" s="3" t="e">
        <v>#N/A</v>
      </c>
      <c r="G29" s="3" t="e">
        <v>#N/A</v>
      </c>
    </row>
    <row r="30" spans="1:7" x14ac:dyDescent="0.25">
      <c r="A30" s="5">
        <v>37226</v>
      </c>
      <c r="B30" t="s">
        <v>1475</v>
      </c>
      <c r="C30" s="3">
        <v>4</v>
      </c>
      <c r="D30" s="2">
        <v>4.9800000000000004</v>
      </c>
      <c r="E30" s="2">
        <v>5.65</v>
      </c>
      <c r="F30" s="3" t="e">
        <v>#N/A</v>
      </c>
      <c r="G30" s="3" t="e">
        <v>#N/A</v>
      </c>
    </row>
    <row r="31" spans="1:7" x14ac:dyDescent="0.25">
      <c r="A31" s="5">
        <v>37257</v>
      </c>
      <c r="B31" t="s">
        <v>1476</v>
      </c>
      <c r="C31" s="3">
        <v>4</v>
      </c>
      <c r="D31" s="2">
        <v>5.0599999999999996</v>
      </c>
      <c r="E31" s="2">
        <v>5.66</v>
      </c>
      <c r="F31" s="3" t="e">
        <v>#N/A</v>
      </c>
      <c r="G31" s="3" t="e">
        <v>#N/A</v>
      </c>
    </row>
    <row r="32" spans="1:7" x14ac:dyDescent="0.25">
      <c r="A32" s="5">
        <v>37288</v>
      </c>
      <c r="B32" t="s">
        <v>1477</v>
      </c>
      <c r="C32" s="3">
        <v>4</v>
      </c>
      <c r="D32" s="2">
        <v>5.14</v>
      </c>
      <c r="E32" s="2">
        <v>5.69</v>
      </c>
      <c r="F32" s="3" t="e">
        <v>#N/A</v>
      </c>
      <c r="G32" s="3" t="e">
        <v>#N/A</v>
      </c>
    </row>
    <row r="33" spans="1:7" x14ac:dyDescent="0.25">
      <c r="A33" s="5">
        <v>37316</v>
      </c>
      <c r="B33" t="s">
        <v>1478</v>
      </c>
      <c r="C33" s="3">
        <v>4</v>
      </c>
      <c r="D33" s="2">
        <v>5.22</v>
      </c>
      <c r="E33" s="2">
        <v>5.79</v>
      </c>
      <c r="F33" s="3" t="e">
        <v>#N/A</v>
      </c>
      <c r="G33" s="3" t="e">
        <v>#N/A</v>
      </c>
    </row>
    <row r="34" spans="1:7" x14ac:dyDescent="0.25">
      <c r="A34" s="5">
        <v>37347</v>
      </c>
      <c r="B34" t="s">
        <v>1479</v>
      </c>
      <c r="C34" s="3">
        <v>4</v>
      </c>
      <c r="D34" s="2">
        <v>5.35</v>
      </c>
      <c r="E34" s="2">
        <v>5.86</v>
      </c>
      <c r="F34" s="3" t="e">
        <v>#N/A</v>
      </c>
      <c r="G34" s="3" t="e">
        <v>#N/A</v>
      </c>
    </row>
    <row r="35" spans="1:7" x14ac:dyDescent="0.25">
      <c r="A35" s="5">
        <v>37377</v>
      </c>
      <c r="B35" t="s">
        <v>1480</v>
      </c>
      <c r="C35" s="3">
        <v>4</v>
      </c>
      <c r="D35" s="2">
        <v>5.43</v>
      </c>
      <c r="E35" s="2">
        <v>5.87</v>
      </c>
      <c r="F35" s="3" t="e">
        <v>#N/A</v>
      </c>
      <c r="G35" s="3" t="e">
        <v>#N/A</v>
      </c>
    </row>
    <row r="36" spans="1:7" x14ac:dyDescent="0.25">
      <c r="A36" s="5">
        <v>37408</v>
      </c>
      <c r="B36" t="s">
        <v>1481</v>
      </c>
      <c r="C36" s="3">
        <v>4</v>
      </c>
      <c r="D36" s="2">
        <v>5.41</v>
      </c>
      <c r="E36" s="2">
        <v>5.81</v>
      </c>
      <c r="F36" s="3" t="e">
        <v>#N/A</v>
      </c>
      <c r="G36" s="3" t="e">
        <v>#N/A</v>
      </c>
    </row>
    <row r="37" spans="1:7" x14ac:dyDescent="0.25">
      <c r="A37" s="5">
        <v>37438</v>
      </c>
      <c r="B37" t="s">
        <v>1482</v>
      </c>
      <c r="C37" s="3">
        <v>4</v>
      </c>
      <c r="D37" s="2">
        <v>5.3</v>
      </c>
      <c r="E37" s="2">
        <v>5.72</v>
      </c>
      <c r="F37" s="3" t="e">
        <v>#N/A</v>
      </c>
      <c r="G37" s="3" t="e">
        <v>#N/A</v>
      </c>
    </row>
    <row r="38" spans="1:7" x14ac:dyDescent="0.25">
      <c r="A38" s="5">
        <v>37469</v>
      </c>
      <c r="B38" t="s">
        <v>1483</v>
      </c>
      <c r="C38" s="3">
        <v>4</v>
      </c>
      <c r="D38" s="2">
        <v>4.59</v>
      </c>
      <c r="E38" s="2">
        <v>5.27</v>
      </c>
      <c r="F38" s="3" t="e">
        <v>#N/A</v>
      </c>
      <c r="G38" s="3" t="e">
        <v>#N/A</v>
      </c>
    </row>
    <row r="39" spans="1:7" x14ac:dyDescent="0.25">
      <c r="A39" s="5">
        <v>37500</v>
      </c>
      <c r="B39" t="s">
        <v>1484</v>
      </c>
      <c r="C39" s="3">
        <v>4</v>
      </c>
      <c r="D39" s="2">
        <v>4.5</v>
      </c>
      <c r="E39" s="2">
        <v>5.0599999999999996</v>
      </c>
      <c r="F39" s="3" t="e">
        <v>#N/A</v>
      </c>
      <c r="G39" s="3" t="e">
        <v>#N/A</v>
      </c>
    </row>
    <row r="40" spans="1:7" x14ac:dyDescent="0.25">
      <c r="A40" s="5">
        <v>37530</v>
      </c>
      <c r="B40" t="s">
        <v>1485</v>
      </c>
      <c r="C40" s="3">
        <v>4</v>
      </c>
      <c r="D40" s="2">
        <v>4.43</v>
      </c>
      <c r="E40" s="2">
        <v>4.9800000000000004</v>
      </c>
      <c r="F40" s="3" t="e">
        <v>#N/A</v>
      </c>
      <c r="G40" s="3" t="e">
        <v>#N/A</v>
      </c>
    </row>
    <row r="41" spans="1:7" x14ac:dyDescent="0.25">
      <c r="A41" s="5">
        <v>37561</v>
      </c>
      <c r="B41" t="s">
        <v>1486</v>
      </c>
      <c r="C41" s="3">
        <v>4</v>
      </c>
      <c r="D41" s="2">
        <v>4.45</v>
      </c>
      <c r="E41" s="2">
        <v>5.01</v>
      </c>
      <c r="F41" s="3" t="e">
        <v>#N/A</v>
      </c>
      <c r="G41" s="3" t="e">
        <v>#N/A</v>
      </c>
    </row>
    <row r="42" spans="1:7" x14ac:dyDescent="0.25">
      <c r="A42" s="5">
        <v>37591</v>
      </c>
      <c r="B42" t="s">
        <v>1487</v>
      </c>
      <c r="C42" s="3">
        <v>4</v>
      </c>
      <c r="D42" s="2">
        <v>4.62</v>
      </c>
      <c r="E42" s="2">
        <v>5.0999999999999996</v>
      </c>
      <c r="F42" s="3" t="e">
        <v>#N/A</v>
      </c>
      <c r="G42" s="3" t="e">
        <v>#N/A</v>
      </c>
    </row>
    <row r="43" spans="1:7" x14ac:dyDescent="0.25">
      <c r="A43" s="5">
        <v>37622</v>
      </c>
      <c r="B43" t="s">
        <v>1488</v>
      </c>
      <c r="C43" s="3">
        <v>4</v>
      </c>
      <c r="D43" s="2">
        <v>4.5</v>
      </c>
      <c r="E43" s="2">
        <v>4.99</v>
      </c>
      <c r="F43" s="3" t="e">
        <v>#N/A</v>
      </c>
      <c r="G43" s="3" t="e">
        <v>#N/A</v>
      </c>
    </row>
    <row r="44" spans="1:7" x14ac:dyDescent="0.25">
      <c r="A44" s="5">
        <v>37653</v>
      </c>
      <c r="B44" t="s">
        <v>1489</v>
      </c>
      <c r="C44" s="3">
        <v>3.75</v>
      </c>
      <c r="D44" s="2">
        <v>4.1399999999999997</v>
      </c>
      <c r="E44" s="2">
        <v>4.74</v>
      </c>
      <c r="F44" s="3" t="e">
        <v>#N/A</v>
      </c>
      <c r="G44" s="3" t="e">
        <v>#N/A</v>
      </c>
    </row>
    <row r="45" spans="1:7" x14ac:dyDescent="0.25">
      <c r="A45" s="5">
        <v>37681</v>
      </c>
      <c r="B45" t="s">
        <v>1490</v>
      </c>
      <c r="C45" s="3">
        <v>3.75</v>
      </c>
      <c r="D45" s="2">
        <v>4.0599999999999996</v>
      </c>
      <c r="E45" s="2">
        <v>4.76</v>
      </c>
      <c r="F45" s="3" t="e">
        <v>#N/A</v>
      </c>
      <c r="G45" s="3" t="e">
        <v>#N/A</v>
      </c>
    </row>
    <row r="46" spans="1:7" x14ac:dyDescent="0.25">
      <c r="A46" s="5">
        <v>37712</v>
      </c>
      <c r="B46" t="s">
        <v>1491</v>
      </c>
      <c r="C46" s="3">
        <v>3.75</v>
      </c>
      <c r="D46" s="2">
        <v>4.0599999999999996</v>
      </c>
      <c r="E46" s="2">
        <v>4.75</v>
      </c>
      <c r="F46" s="3" t="e">
        <v>#N/A</v>
      </c>
      <c r="G46" s="3" t="e">
        <v>#N/A</v>
      </c>
    </row>
    <row r="47" spans="1:7" x14ac:dyDescent="0.25">
      <c r="A47" s="5">
        <v>37742</v>
      </c>
      <c r="B47" t="s">
        <v>1492</v>
      </c>
      <c r="C47" s="3">
        <v>3.75</v>
      </c>
      <c r="D47" s="2">
        <v>3.91</v>
      </c>
      <c r="E47" s="2">
        <v>4.6399999999999997</v>
      </c>
      <c r="F47" s="3" t="e">
        <v>#N/A</v>
      </c>
      <c r="G47" s="3" t="e">
        <v>#N/A</v>
      </c>
    </row>
    <row r="48" spans="1:7" x14ac:dyDescent="0.25">
      <c r="A48" s="5">
        <v>37773</v>
      </c>
      <c r="B48" t="s">
        <v>1493</v>
      </c>
      <c r="C48" s="3">
        <v>3.75</v>
      </c>
      <c r="D48" s="2">
        <v>3.85</v>
      </c>
      <c r="E48" s="2">
        <v>4.3600000000000003</v>
      </c>
      <c r="F48" s="3" t="e">
        <v>#N/A</v>
      </c>
      <c r="G48" s="3" t="e">
        <v>#N/A</v>
      </c>
    </row>
    <row r="49" spans="1:7" x14ac:dyDescent="0.25">
      <c r="A49" s="5">
        <v>37803</v>
      </c>
      <c r="B49" t="s">
        <v>1494</v>
      </c>
      <c r="C49" s="3">
        <v>3.5</v>
      </c>
      <c r="D49" s="2">
        <v>3.87</v>
      </c>
      <c r="E49" s="2">
        <v>4.4800000000000004</v>
      </c>
      <c r="F49" s="3" t="e">
        <v>#N/A</v>
      </c>
      <c r="G49" s="3" t="e">
        <v>#N/A</v>
      </c>
    </row>
    <row r="50" spans="1:7" x14ac:dyDescent="0.25">
      <c r="A50" s="5">
        <v>37834</v>
      </c>
      <c r="B50" t="s">
        <v>1495</v>
      </c>
      <c r="C50" s="3">
        <v>3.5</v>
      </c>
      <c r="D50" s="2">
        <v>4.32</v>
      </c>
      <c r="E50" s="2">
        <v>4.8099999999999996</v>
      </c>
      <c r="F50" s="3" t="e">
        <v>#N/A</v>
      </c>
      <c r="G50" s="3" t="e">
        <v>#N/A</v>
      </c>
    </row>
    <row r="51" spans="1:7" x14ac:dyDescent="0.25">
      <c r="A51" s="5">
        <v>37865</v>
      </c>
      <c r="B51" t="s">
        <v>1496</v>
      </c>
      <c r="C51" s="3">
        <v>3.5</v>
      </c>
      <c r="D51" s="2">
        <v>4.5599999999999996</v>
      </c>
      <c r="E51" s="2">
        <v>5.05</v>
      </c>
      <c r="F51" s="3" t="e">
        <v>#N/A</v>
      </c>
      <c r="G51" s="3" t="e">
        <v>#N/A</v>
      </c>
    </row>
    <row r="52" spans="1:7" x14ac:dyDescent="0.25">
      <c r="A52" s="5">
        <v>37895</v>
      </c>
      <c r="B52" t="s">
        <v>1497</v>
      </c>
      <c r="C52" s="3">
        <v>3.5</v>
      </c>
      <c r="D52" s="2">
        <v>4.9800000000000004</v>
      </c>
      <c r="E52" s="2">
        <v>5.41</v>
      </c>
      <c r="F52" s="3" t="e">
        <v>#N/A</v>
      </c>
      <c r="G52" s="3" t="e">
        <v>#N/A</v>
      </c>
    </row>
    <row r="53" spans="1:7" x14ac:dyDescent="0.25">
      <c r="A53" s="5">
        <v>37926</v>
      </c>
      <c r="B53" t="s">
        <v>1498</v>
      </c>
      <c r="C53" s="3">
        <v>3.75</v>
      </c>
      <c r="D53" s="2">
        <v>5.0999999999999996</v>
      </c>
      <c r="E53" s="2">
        <v>5.54</v>
      </c>
      <c r="F53" s="3" t="e">
        <v>#N/A</v>
      </c>
      <c r="G53" s="3" t="e">
        <v>#N/A</v>
      </c>
    </row>
    <row r="54" spans="1:7" x14ac:dyDescent="0.25">
      <c r="A54" s="5">
        <v>37956</v>
      </c>
      <c r="B54" t="s">
        <v>1499</v>
      </c>
      <c r="C54" s="3">
        <v>3.75</v>
      </c>
      <c r="D54" s="2">
        <v>5.05</v>
      </c>
      <c r="E54" s="2">
        <v>5.53</v>
      </c>
      <c r="F54" s="3" t="e">
        <v>#N/A</v>
      </c>
      <c r="G54" s="3" t="e">
        <v>#N/A</v>
      </c>
    </row>
    <row r="55" spans="1:7" x14ac:dyDescent="0.25">
      <c r="A55" s="5">
        <v>37987</v>
      </c>
      <c r="B55" t="s">
        <v>1500</v>
      </c>
      <c r="C55" s="3">
        <v>3.75</v>
      </c>
      <c r="D55" s="2">
        <v>4.95</v>
      </c>
      <c r="E55" s="2">
        <v>5.43</v>
      </c>
      <c r="F55" s="3" t="e">
        <v>#N/A</v>
      </c>
      <c r="G55" s="3" t="e">
        <v>#N/A</v>
      </c>
    </row>
    <row r="56" spans="1:7" x14ac:dyDescent="0.25">
      <c r="A56" s="5">
        <v>38018</v>
      </c>
      <c r="B56" t="s">
        <v>1501</v>
      </c>
      <c r="C56" s="3">
        <v>4</v>
      </c>
      <c r="D56" s="2">
        <v>4.8899999999999997</v>
      </c>
      <c r="E56" s="2">
        <v>5.38</v>
      </c>
      <c r="F56" s="3" t="e">
        <v>#N/A</v>
      </c>
      <c r="G56" s="3" t="e">
        <v>#N/A</v>
      </c>
    </row>
    <row r="57" spans="1:7" x14ac:dyDescent="0.25">
      <c r="A57" s="5">
        <v>38047</v>
      </c>
      <c r="B57" t="s">
        <v>1502</v>
      </c>
      <c r="C57" s="3">
        <v>4</v>
      </c>
      <c r="D57" s="2">
        <v>4.9000000000000004</v>
      </c>
      <c r="E57" s="2">
        <v>5.39</v>
      </c>
      <c r="F57" s="3" t="e">
        <v>#N/A</v>
      </c>
      <c r="G57" s="3" t="e">
        <v>#N/A</v>
      </c>
    </row>
    <row r="58" spans="1:7" x14ac:dyDescent="0.25">
      <c r="A58" s="5">
        <v>38078</v>
      </c>
      <c r="B58" t="s">
        <v>1503</v>
      </c>
      <c r="C58" s="3">
        <v>4</v>
      </c>
      <c r="D58" s="2">
        <v>5.1100000000000003</v>
      </c>
      <c r="E58" s="2">
        <v>5.52</v>
      </c>
      <c r="F58" s="3" t="e">
        <v>#N/A</v>
      </c>
      <c r="G58" s="3" t="e">
        <v>#N/A</v>
      </c>
    </row>
    <row r="59" spans="1:7" x14ac:dyDescent="0.25">
      <c r="A59" s="5">
        <v>38108</v>
      </c>
      <c r="B59" t="s">
        <v>1504</v>
      </c>
      <c r="C59" s="3">
        <v>4.25</v>
      </c>
      <c r="D59" s="2">
        <v>5.18</v>
      </c>
      <c r="E59" s="2">
        <v>5.57</v>
      </c>
      <c r="F59" s="3" t="e">
        <v>#N/A</v>
      </c>
      <c r="G59" s="3" t="e">
        <v>#N/A</v>
      </c>
    </row>
    <row r="60" spans="1:7" x14ac:dyDescent="0.25">
      <c r="A60" s="5">
        <v>38139</v>
      </c>
      <c r="B60" t="s">
        <v>1505</v>
      </c>
      <c r="C60" s="3">
        <v>4.5</v>
      </c>
      <c r="D60" s="2">
        <v>5.52</v>
      </c>
      <c r="E60" s="2">
        <v>5.87</v>
      </c>
      <c r="F60" s="3" t="e">
        <v>#N/A</v>
      </c>
      <c r="G60" s="3" t="e">
        <v>#N/A</v>
      </c>
    </row>
    <row r="61" spans="1:7" x14ac:dyDescent="0.25">
      <c r="A61" s="5">
        <v>38169</v>
      </c>
      <c r="B61" t="s">
        <v>1506</v>
      </c>
      <c r="C61" s="3">
        <v>4.5</v>
      </c>
      <c r="D61" s="2">
        <v>5.53</v>
      </c>
      <c r="E61" s="2">
        <v>5.88</v>
      </c>
      <c r="F61" s="3" t="e">
        <v>#N/A</v>
      </c>
      <c r="G61" s="3" t="e">
        <v>#N/A</v>
      </c>
    </row>
    <row r="62" spans="1:7" x14ac:dyDescent="0.25">
      <c r="A62" s="5">
        <v>38200</v>
      </c>
      <c r="B62" t="s">
        <v>1507</v>
      </c>
      <c r="C62" s="3">
        <v>4.75</v>
      </c>
      <c r="D62" s="2">
        <v>5.47</v>
      </c>
      <c r="E62" s="2">
        <v>5.84</v>
      </c>
      <c r="F62" s="3" t="e">
        <v>#N/A</v>
      </c>
      <c r="G62" s="3" t="e">
        <v>#N/A</v>
      </c>
    </row>
    <row r="63" spans="1:7" x14ac:dyDescent="0.25">
      <c r="A63" s="5">
        <v>38231</v>
      </c>
      <c r="B63" t="s">
        <v>1508</v>
      </c>
      <c r="C63" s="3">
        <v>4.75</v>
      </c>
      <c r="D63" s="2">
        <v>5.33</v>
      </c>
      <c r="E63" s="2">
        <v>5.79</v>
      </c>
      <c r="F63" s="3" t="e">
        <v>#N/A</v>
      </c>
      <c r="G63" s="3" t="e">
        <v>#N/A</v>
      </c>
    </row>
    <row r="64" spans="1:7" x14ac:dyDescent="0.25">
      <c r="A64" s="5">
        <v>38261</v>
      </c>
      <c r="B64" t="s">
        <v>1509</v>
      </c>
      <c r="C64" s="3">
        <v>4.75</v>
      </c>
      <c r="D64" s="2">
        <v>5.29</v>
      </c>
      <c r="E64" s="2">
        <v>5.68</v>
      </c>
      <c r="F64" s="3" t="e">
        <v>#N/A</v>
      </c>
      <c r="G64" s="3" t="e">
        <v>#N/A</v>
      </c>
    </row>
    <row r="65" spans="1:7" x14ac:dyDescent="0.25">
      <c r="A65" s="5">
        <v>38292</v>
      </c>
      <c r="B65" t="s">
        <v>1510</v>
      </c>
      <c r="C65" s="3">
        <v>4.75</v>
      </c>
      <c r="D65" s="2">
        <v>5.0599999999999996</v>
      </c>
      <c r="E65" s="2">
        <v>5.49</v>
      </c>
      <c r="F65" s="3" t="e">
        <v>#N/A</v>
      </c>
      <c r="G65" s="3" t="e">
        <v>#N/A</v>
      </c>
    </row>
    <row r="66" spans="1:7" x14ac:dyDescent="0.25">
      <c r="A66" s="5">
        <v>38322</v>
      </c>
      <c r="B66" t="s">
        <v>1511</v>
      </c>
      <c r="C66" s="3">
        <v>4.75</v>
      </c>
      <c r="D66" s="2">
        <v>5.07</v>
      </c>
      <c r="E66" s="2">
        <v>5.37</v>
      </c>
      <c r="F66" s="3" t="e">
        <v>#N/A</v>
      </c>
      <c r="G66" s="3" t="e">
        <v>#N/A</v>
      </c>
    </row>
    <row r="67" spans="1:7" x14ac:dyDescent="0.25">
      <c r="A67" s="5">
        <v>38353</v>
      </c>
      <c r="B67" t="s">
        <v>1512</v>
      </c>
      <c r="C67" s="3">
        <v>4.75</v>
      </c>
      <c r="D67" s="2">
        <v>4.99</v>
      </c>
      <c r="E67" s="2">
        <v>5.2</v>
      </c>
      <c r="F67" s="3" t="e">
        <v>#N/A</v>
      </c>
      <c r="G67" s="3" t="e">
        <v>#N/A</v>
      </c>
    </row>
    <row r="68" spans="1:7" x14ac:dyDescent="0.25">
      <c r="A68" s="5">
        <v>38384</v>
      </c>
      <c r="B68" t="s">
        <v>1513</v>
      </c>
      <c r="C68" s="3">
        <v>4.75</v>
      </c>
      <c r="D68" s="2">
        <v>5.07</v>
      </c>
      <c r="E68" s="2">
        <v>5.25</v>
      </c>
      <c r="F68" s="3" t="e">
        <v>#N/A</v>
      </c>
      <c r="G68" s="3" t="e">
        <v>#N/A</v>
      </c>
    </row>
    <row r="69" spans="1:7" x14ac:dyDescent="0.25">
      <c r="A69" s="5">
        <v>38412</v>
      </c>
      <c r="B69" t="s">
        <v>1514</v>
      </c>
      <c r="C69" s="3">
        <v>4.75</v>
      </c>
      <c r="D69" s="2">
        <v>5.2</v>
      </c>
      <c r="E69" s="2">
        <v>5.28</v>
      </c>
      <c r="F69" s="3" t="e">
        <v>#N/A</v>
      </c>
      <c r="G69" s="3" t="e">
        <v>#N/A</v>
      </c>
    </row>
    <row r="70" spans="1:7" x14ac:dyDescent="0.25">
      <c r="A70" s="5">
        <v>38443</v>
      </c>
      <c r="B70" t="s">
        <v>1515</v>
      </c>
      <c r="C70" s="3">
        <v>4.75</v>
      </c>
      <c r="D70" s="2">
        <v>5.16</v>
      </c>
      <c r="E70" s="2">
        <v>5.23</v>
      </c>
      <c r="F70" s="3" t="e">
        <v>#N/A</v>
      </c>
      <c r="G70" s="3" t="e">
        <v>#N/A</v>
      </c>
    </row>
    <row r="71" spans="1:7" x14ac:dyDescent="0.25">
      <c r="A71" s="5">
        <v>38473</v>
      </c>
      <c r="B71" t="s">
        <v>1516</v>
      </c>
      <c r="C71" s="3">
        <v>4.75</v>
      </c>
      <c r="D71" s="2">
        <v>4.91</v>
      </c>
      <c r="E71" s="2">
        <v>5.05</v>
      </c>
      <c r="F71" s="3" t="e">
        <v>#N/A</v>
      </c>
      <c r="G71" s="3" t="e">
        <v>#N/A</v>
      </c>
    </row>
    <row r="72" spans="1:7" x14ac:dyDescent="0.25">
      <c r="A72" s="5">
        <v>38504</v>
      </c>
      <c r="B72" t="s">
        <v>1517</v>
      </c>
      <c r="C72" s="3">
        <v>4.75</v>
      </c>
      <c r="D72" s="2">
        <v>4.7699999999999996</v>
      </c>
      <c r="E72" s="2">
        <v>4.92</v>
      </c>
      <c r="F72" s="3" t="e">
        <v>#N/A</v>
      </c>
      <c r="G72" s="3" t="e">
        <v>#N/A</v>
      </c>
    </row>
    <row r="73" spans="1:7" x14ac:dyDescent="0.25">
      <c r="A73" s="5">
        <v>38534</v>
      </c>
      <c r="B73" t="s">
        <v>1518</v>
      </c>
      <c r="C73" s="3">
        <v>4.75</v>
      </c>
      <c r="D73" s="2">
        <v>4.59</v>
      </c>
      <c r="E73" s="2">
        <v>4.84</v>
      </c>
      <c r="F73" s="3" t="e">
        <v>#N/A</v>
      </c>
      <c r="G73" s="3" t="e">
        <v>#N/A</v>
      </c>
    </row>
    <row r="74" spans="1:7" x14ac:dyDescent="0.25">
      <c r="A74" s="5">
        <v>38565</v>
      </c>
      <c r="B74" t="s">
        <v>1519</v>
      </c>
      <c r="C74" s="3">
        <v>4.5</v>
      </c>
      <c r="D74" s="2">
        <v>4.5599999999999996</v>
      </c>
      <c r="E74" s="2">
        <v>4.8499999999999996</v>
      </c>
      <c r="F74" s="3" t="e">
        <v>#N/A</v>
      </c>
      <c r="G74" s="3" t="e">
        <v>#N/A</v>
      </c>
    </row>
    <row r="75" spans="1:7" x14ac:dyDescent="0.25">
      <c r="A75" s="5">
        <v>38596</v>
      </c>
      <c r="B75" t="s">
        <v>1520</v>
      </c>
      <c r="C75" s="3">
        <v>4.5</v>
      </c>
      <c r="D75" s="2">
        <v>4.5199999999999996</v>
      </c>
      <c r="E75" s="2">
        <v>4.82</v>
      </c>
      <c r="F75" s="3" t="e">
        <v>#N/A</v>
      </c>
      <c r="G75" s="3" t="e">
        <v>#N/A</v>
      </c>
    </row>
    <row r="76" spans="1:7" x14ac:dyDescent="0.25">
      <c r="A76" s="5">
        <v>38626</v>
      </c>
      <c r="B76" t="s">
        <v>1521</v>
      </c>
      <c r="C76" s="3">
        <v>4.5</v>
      </c>
      <c r="D76" s="2">
        <v>4.54</v>
      </c>
      <c r="E76" s="2">
        <v>4.8499999999999996</v>
      </c>
      <c r="F76" s="3" t="e">
        <v>#N/A</v>
      </c>
      <c r="G76" s="3" t="e">
        <v>#N/A</v>
      </c>
    </row>
    <row r="77" spans="1:7" x14ac:dyDescent="0.25">
      <c r="A77" s="5">
        <v>38657</v>
      </c>
      <c r="B77" t="s">
        <v>1522</v>
      </c>
      <c r="C77" s="3">
        <v>4.5</v>
      </c>
      <c r="D77" s="2">
        <v>4.74</v>
      </c>
      <c r="E77" s="2">
        <v>4.9800000000000004</v>
      </c>
      <c r="F77" s="3" t="e">
        <v>#N/A</v>
      </c>
      <c r="G77" s="3" t="e">
        <v>#N/A</v>
      </c>
    </row>
    <row r="78" spans="1:7" x14ac:dyDescent="0.25">
      <c r="A78" s="5">
        <v>38687</v>
      </c>
      <c r="B78" t="s">
        <v>1523</v>
      </c>
      <c r="C78" s="3">
        <v>4.5</v>
      </c>
      <c r="D78" s="2">
        <v>4.74</v>
      </c>
      <c r="E78" s="2">
        <v>5</v>
      </c>
      <c r="F78" s="3" t="e">
        <v>#N/A</v>
      </c>
      <c r="G78" s="3" t="e">
        <v>#N/A</v>
      </c>
    </row>
    <row r="79" spans="1:7" x14ac:dyDescent="0.25">
      <c r="A79" s="5">
        <v>38718</v>
      </c>
      <c r="B79" t="s">
        <v>1524</v>
      </c>
      <c r="C79" s="3">
        <v>4.5</v>
      </c>
      <c r="D79" s="2">
        <v>4.62</v>
      </c>
      <c r="E79" s="2">
        <v>4.92</v>
      </c>
      <c r="F79" s="3" t="e">
        <v>#N/A</v>
      </c>
      <c r="G79" s="3" t="e">
        <v>#N/A</v>
      </c>
    </row>
    <row r="80" spans="1:7" x14ac:dyDescent="0.25">
      <c r="A80" s="5">
        <v>38749</v>
      </c>
      <c r="B80" t="s">
        <v>1525</v>
      </c>
      <c r="C80" s="3">
        <v>4.5</v>
      </c>
      <c r="D80" s="2">
        <v>4.71</v>
      </c>
      <c r="E80" s="2">
        <v>4.93</v>
      </c>
      <c r="F80" s="3" t="e">
        <v>#N/A</v>
      </c>
      <c r="G80" s="3" t="e">
        <v>#N/A</v>
      </c>
    </row>
    <row r="81" spans="1:7" x14ac:dyDescent="0.25">
      <c r="A81" s="5">
        <v>38777</v>
      </c>
      <c r="B81" t="s">
        <v>1526</v>
      </c>
      <c r="C81" s="3">
        <v>4.5</v>
      </c>
      <c r="D81" s="2">
        <v>4.72</v>
      </c>
      <c r="E81" s="2">
        <v>4.9800000000000004</v>
      </c>
      <c r="F81" s="3" t="e">
        <v>#N/A</v>
      </c>
      <c r="G81" s="3" t="e">
        <v>#N/A</v>
      </c>
    </row>
    <row r="82" spans="1:7" x14ac:dyDescent="0.25">
      <c r="A82" s="5">
        <v>38808</v>
      </c>
      <c r="B82" t="s">
        <v>1527</v>
      </c>
      <c r="C82" s="3">
        <v>4.5</v>
      </c>
      <c r="D82" s="2">
        <v>4.7699999999999996</v>
      </c>
      <c r="E82" s="2">
        <v>5.09</v>
      </c>
      <c r="F82" s="3" t="e">
        <v>#N/A</v>
      </c>
      <c r="G82" s="3" t="e">
        <v>#N/A</v>
      </c>
    </row>
    <row r="83" spans="1:7" x14ac:dyDescent="0.25">
      <c r="A83" s="5">
        <v>38838</v>
      </c>
      <c r="B83" t="s">
        <v>1528</v>
      </c>
      <c r="C83" s="3">
        <v>4.5</v>
      </c>
      <c r="D83" s="2">
        <v>5</v>
      </c>
      <c r="E83" s="2">
        <v>5.36</v>
      </c>
      <c r="F83" s="3" t="e">
        <v>#N/A</v>
      </c>
      <c r="G83" s="3" t="e">
        <v>#N/A</v>
      </c>
    </row>
    <row r="84" spans="1:7" x14ac:dyDescent="0.25">
      <c r="A84" s="5">
        <v>38869</v>
      </c>
      <c r="B84" t="s">
        <v>1529</v>
      </c>
      <c r="C84" s="3">
        <v>4.5</v>
      </c>
      <c r="D84" s="2">
        <v>5</v>
      </c>
      <c r="E84" s="2">
        <v>5.34</v>
      </c>
      <c r="F84" s="3" t="e">
        <v>#N/A</v>
      </c>
      <c r="G84" s="3" t="e">
        <v>#N/A</v>
      </c>
    </row>
    <row r="85" spans="1:7" x14ac:dyDescent="0.25">
      <c r="A85" s="5">
        <v>38899</v>
      </c>
      <c r="B85" t="s">
        <v>1530</v>
      </c>
      <c r="C85" s="3">
        <v>4.5</v>
      </c>
      <c r="D85" s="2">
        <v>5.01</v>
      </c>
      <c r="E85" s="2">
        <v>5.31</v>
      </c>
      <c r="F85" s="3" t="e">
        <v>#N/A</v>
      </c>
      <c r="G85" s="3" t="e">
        <v>#N/A</v>
      </c>
    </row>
    <row r="86" spans="1:7" x14ac:dyDescent="0.25">
      <c r="A86" s="5">
        <v>38930</v>
      </c>
      <c r="B86" t="s">
        <v>1531</v>
      </c>
      <c r="C86" s="3">
        <v>4.75</v>
      </c>
      <c r="D86" s="2">
        <v>5.0999999999999996</v>
      </c>
      <c r="E86" s="2">
        <v>5.4</v>
      </c>
      <c r="F86" s="3" t="e">
        <v>#N/A</v>
      </c>
      <c r="G86" s="3" t="e">
        <v>#N/A</v>
      </c>
    </row>
    <row r="87" spans="1:7" x14ac:dyDescent="0.25">
      <c r="A87" s="5">
        <v>38961</v>
      </c>
      <c r="B87" t="s">
        <v>1532</v>
      </c>
      <c r="C87" s="3">
        <v>4.75</v>
      </c>
      <c r="D87" s="2">
        <v>5.0999999999999996</v>
      </c>
      <c r="E87" s="2">
        <v>5.39</v>
      </c>
      <c r="F87" s="3" t="e">
        <v>#N/A</v>
      </c>
      <c r="G87" s="3" t="e">
        <v>#N/A</v>
      </c>
    </row>
    <row r="88" spans="1:7" x14ac:dyDescent="0.25">
      <c r="A88" s="5">
        <v>38991</v>
      </c>
      <c r="B88" t="s">
        <v>1533</v>
      </c>
      <c r="C88" s="3">
        <v>4.75</v>
      </c>
      <c r="D88" s="2">
        <v>4.99</v>
      </c>
      <c r="E88" s="2">
        <v>5.36</v>
      </c>
      <c r="F88" s="3" t="e">
        <v>#N/A</v>
      </c>
      <c r="G88" s="3" t="e">
        <v>#N/A</v>
      </c>
    </row>
    <row r="89" spans="1:7" x14ac:dyDescent="0.25">
      <c r="A89" s="5">
        <v>39022</v>
      </c>
      <c r="B89" t="s">
        <v>1534</v>
      </c>
      <c r="C89" s="3">
        <v>5</v>
      </c>
      <c r="D89" s="2">
        <v>5.2</v>
      </c>
      <c r="E89" s="2">
        <v>5.48</v>
      </c>
      <c r="F89" s="3" t="e">
        <v>#N/A</v>
      </c>
      <c r="G89" s="3" t="e">
        <v>#N/A</v>
      </c>
    </row>
    <row r="90" spans="1:7" x14ac:dyDescent="0.25">
      <c r="A90" s="5">
        <v>39052</v>
      </c>
      <c r="B90" t="s">
        <v>1535</v>
      </c>
      <c r="C90" s="3">
        <v>5</v>
      </c>
      <c r="D90" s="2">
        <v>5.15</v>
      </c>
      <c r="E90" s="2">
        <v>5.49</v>
      </c>
      <c r="F90" s="3" t="e">
        <v>#N/A</v>
      </c>
      <c r="G90" s="3" t="e">
        <v>#N/A</v>
      </c>
    </row>
    <row r="91" spans="1:7" x14ac:dyDescent="0.25">
      <c r="A91" s="5">
        <v>39083</v>
      </c>
      <c r="B91" t="s">
        <v>1536</v>
      </c>
      <c r="C91" s="3">
        <v>5.25</v>
      </c>
      <c r="D91" s="2">
        <v>5.32</v>
      </c>
      <c r="E91" s="2">
        <v>5.61</v>
      </c>
      <c r="F91" s="3" t="e">
        <v>#N/A</v>
      </c>
      <c r="G91" s="3" t="e">
        <v>#N/A</v>
      </c>
    </row>
    <row r="92" spans="1:7" x14ac:dyDescent="0.25">
      <c r="A92" s="5">
        <v>39114</v>
      </c>
      <c r="B92" t="s">
        <v>1537</v>
      </c>
      <c r="C92" s="3">
        <v>5.25</v>
      </c>
      <c r="D92" s="2">
        <v>5.46</v>
      </c>
      <c r="E92" s="2">
        <v>5.73</v>
      </c>
      <c r="F92" s="3" t="e">
        <v>#N/A</v>
      </c>
      <c r="G92" s="3" t="e">
        <v>#N/A</v>
      </c>
    </row>
    <row r="93" spans="1:7" x14ac:dyDescent="0.25">
      <c r="A93" s="5">
        <v>39142</v>
      </c>
      <c r="B93" t="s">
        <v>1538</v>
      </c>
      <c r="C93" s="3">
        <v>5.25</v>
      </c>
      <c r="D93" s="2">
        <v>5.55</v>
      </c>
      <c r="E93" s="2">
        <v>5.73</v>
      </c>
      <c r="F93" s="3" t="e">
        <v>#N/A</v>
      </c>
      <c r="G93" s="3" t="e">
        <v>#N/A</v>
      </c>
    </row>
    <row r="94" spans="1:7" x14ac:dyDescent="0.25">
      <c r="A94" s="5">
        <v>39173</v>
      </c>
      <c r="B94" t="s">
        <v>1539</v>
      </c>
      <c r="C94" s="3">
        <v>5.25</v>
      </c>
      <c r="D94" s="2">
        <v>5.62</v>
      </c>
      <c r="E94" s="2">
        <v>5.9</v>
      </c>
      <c r="F94" s="3" t="e">
        <v>#N/A</v>
      </c>
      <c r="G94" s="3" t="e">
        <v>#N/A</v>
      </c>
    </row>
    <row r="95" spans="1:7" x14ac:dyDescent="0.25">
      <c r="A95" s="5">
        <v>39203</v>
      </c>
      <c r="B95" t="s">
        <v>1540</v>
      </c>
      <c r="C95" s="3">
        <v>5.5</v>
      </c>
      <c r="D95" s="2">
        <v>5.7</v>
      </c>
      <c r="E95" s="2">
        <v>5.82</v>
      </c>
      <c r="F95" s="3" t="e">
        <v>#N/A</v>
      </c>
      <c r="G95" s="3" t="e">
        <v>#N/A</v>
      </c>
    </row>
    <row r="96" spans="1:7" x14ac:dyDescent="0.25">
      <c r="A96" s="5">
        <v>39234</v>
      </c>
      <c r="B96" t="s">
        <v>1541</v>
      </c>
      <c r="C96" s="3">
        <v>5.5</v>
      </c>
      <c r="D96" s="2">
        <v>5.98</v>
      </c>
      <c r="E96" s="2">
        <v>6.1</v>
      </c>
      <c r="F96" s="3" t="e">
        <v>#N/A</v>
      </c>
      <c r="G96" s="3" t="e">
        <v>#N/A</v>
      </c>
    </row>
    <row r="97" spans="1:7" x14ac:dyDescent="0.25">
      <c r="A97" s="5">
        <v>39264</v>
      </c>
      <c r="B97" t="s">
        <v>1542</v>
      </c>
      <c r="C97" s="3">
        <v>5.75</v>
      </c>
      <c r="D97" s="2">
        <v>6.07</v>
      </c>
      <c r="E97" s="2">
        <v>6.33</v>
      </c>
      <c r="F97" s="3" t="e">
        <v>#N/A</v>
      </c>
      <c r="G97" s="3" t="e">
        <v>#N/A</v>
      </c>
    </row>
    <row r="98" spans="1:7" x14ac:dyDescent="0.25">
      <c r="A98" s="5">
        <v>39295</v>
      </c>
      <c r="B98" t="s">
        <v>1543</v>
      </c>
      <c r="C98" s="3">
        <v>5.75</v>
      </c>
      <c r="D98" s="2">
        <v>6.11</v>
      </c>
      <c r="E98" s="2">
        <v>6.28</v>
      </c>
      <c r="F98" s="3" t="e">
        <v>#N/A</v>
      </c>
      <c r="G98" s="3" t="e">
        <v>#N/A</v>
      </c>
    </row>
    <row r="99" spans="1:7" x14ac:dyDescent="0.25">
      <c r="A99" s="5">
        <v>39326</v>
      </c>
      <c r="B99" t="s">
        <v>1544</v>
      </c>
      <c r="C99" s="3">
        <v>5.75</v>
      </c>
      <c r="D99" s="2">
        <v>6.05</v>
      </c>
      <c r="E99" s="2">
        <v>6.19</v>
      </c>
      <c r="F99" s="3" t="e">
        <v>#N/A</v>
      </c>
      <c r="G99" s="3" t="e">
        <v>#N/A</v>
      </c>
    </row>
    <row r="100" spans="1:7" x14ac:dyDescent="0.25">
      <c r="A100" s="5">
        <v>39356</v>
      </c>
      <c r="B100" t="s">
        <v>1545</v>
      </c>
      <c r="C100" s="3">
        <v>5.75</v>
      </c>
      <c r="D100" s="2">
        <v>6.11</v>
      </c>
      <c r="E100" s="2">
        <v>6.23</v>
      </c>
      <c r="F100" s="3" t="e">
        <v>#N/A</v>
      </c>
      <c r="G100" s="3" t="e">
        <v>#N/A</v>
      </c>
    </row>
    <row r="101" spans="1:7" x14ac:dyDescent="0.25">
      <c r="A101" s="5">
        <v>39387</v>
      </c>
      <c r="B101" t="s">
        <v>1546</v>
      </c>
      <c r="C101" s="3">
        <v>5.75</v>
      </c>
      <c r="D101" s="2">
        <v>6.09</v>
      </c>
      <c r="E101" s="2">
        <v>6.02</v>
      </c>
      <c r="F101" s="3" t="e">
        <v>#N/A</v>
      </c>
      <c r="G101" s="3" t="e">
        <v>#N/A</v>
      </c>
    </row>
    <row r="102" spans="1:7" x14ac:dyDescent="0.25">
      <c r="A102" s="5">
        <v>39417</v>
      </c>
      <c r="B102" t="s">
        <v>1547</v>
      </c>
      <c r="C102" s="3">
        <v>5.5</v>
      </c>
      <c r="D102" s="2">
        <v>6.06</v>
      </c>
      <c r="E102" s="2">
        <v>5.97</v>
      </c>
      <c r="F102" s="3" t="e">
        <v>#N/A</v>
      </c>
      <c r="G102" s="3" t="e">
        <v>#N/A</v>
      </c>
    </row>
    <row r="103" spans="1:7" x14ac:dyDescent="0.25">
      <c r="A103" s="5">
        <v>39448</v>
      </c>
      <c r="B103" t="s">
        <v>1548</v>
      </c>
      <c r="C103" s="3">
        <v>5.5</v>
      </c>
      <c r="D103" s="2">
        <v>5.97</v>
      </c>
      <c r="E103" s="2">
        <v>5.91</v>
      </c>
      <c r="F103" s="3" t="e">
        <v>#N/A</v>
      </c>
      <c r="G103" s="3" t="e">
        <v>#N/A</v>
      </c>
    </row>
    <row r="104" spans="1:7" x14ac:dyDescent="0.25">
      <c r="A104" s="5">
        <v>39479</v>
      </c>
      <c r="B104" t="s">
        <v>1549</v>
      </c>
      <c r="C104" s="3">
        <v>5.25</v>
      </c>
      <c r="D104" s="2">
        <v>5.74</v>
      </c>
      <c r="E104" s="2">
        <v>5.68</v>
      </c>
      <c r="F104" s="3" t="e">
        <v>#N/A</v>
      </c>
      <c r="G104" s="3" t="e">
        <v>#N/A</v>
      </c>
    </row>
    <row r="105" spans="1:7" x14ac:dyDescent="0.25">
      <c r="A105" s="5">
        <v>39508</v>
      </c>
      <c r="B105" t="s">
        <v>1550</v>
      </c>
      <c r="C105" s="3">
        <v>5.25</v>
      </c>
      <c r="D105" s="2">
        <v>5.8</v>
      </c>
      <c r="E105" s="2">
        <v>5.7</v>
      </c>
      <c r="F105" s="3" t="e">
        <v>#N/A</v>
      </c>
      <c r="G105" s="3" t="e">
        <v>#N/A</v>
      </c>
    </row>
    <row r="106" spans="1:7" x14ac:dyDescent="0.25">
      <c r="A106" s="5">
        <v>39539</v>
      </c>
      <c r="B106" t="s">
        <v>1551</v>
      </c>
      <c r="C106" s="3">
        <v>5</v>
      </c>
      <c r="D106" s="2">
        <v>6.06</v>
      </c>
      <c r="E106" s="2">
        <v>5.85</v>
      </c>
      <c r="F106" s="3" t="e">
        <v>#N/A</v>
      </c>
      <c r="G106" s="3" t="e">
        <v>#N/A</v>
      </c>
    </row>
    <row r="107" spans="1:7" x14ac:dyDescent="0.25">
      <c r="A107" s="5">
        <v>39569</v>
      </c>
      <c r="B107" t="s">
        <v>1552</v>
      </c>
      <c r="C107" s="3">
        <v>5</v>
      </c>
      <c r="D107" s="2">
        <v>6.26</v>
      </c>
      <c r="E107" s="2">
        <v>6.11</v>
      </c>
      <c r="F107" s="3" t="e">
        <v>#N/A</v>
      </c>
      <c r="G107" s="3" t="e">
        <v>#N/A</v>
      </c>
    </row>
    <row r="108" spans="1:7" x14ac:dyDescent="0.25">
      <c r="A108" s="5">
        <v>39600</v>
      </c>
      <c r="B108" t="s">
        <v>1553</v>
      </c>
      <c r="C108" s="3">
        <v>5</v>
      </c>
      <c r="D108" s="2">
        <v>6.6</v>
      </c>
      <c r="E108" s="2">
        <v>6.4</v>
      </c>
      <c r="F108" s="3" t="e">
        <v>#N/A</v>
      </c>
      <c r="G108" s="3" t="e">
        <v>#N/A</v>
      </c>
    </row>
    <row r="109" spans="1:7" x14ac:dyDescent="0.25">
      <c r="A109" s="5">
        <v>39630</v>
      </c>
      <c r="B109" t="s">
        <v>1554</v>
      </c>
      <c r="C109" s="3">
        <v>5</v>
      </c>
      <c r="D109" s="2">
        <v>6.35</v>
      </c>
      <c r="E109" s="2">
        <v>6.37</v>
      </c>
      <c r="F109" s="3" t="e">
        <v>#N/A</v>
      </c>
      <c r="G109" s="3" t="e">
        <v>#N/A</v>
      </c>
    </row>
    <row r="110" spans="1:7" x14ac:dyDescent="0.25">
      <c r="A110" s="5">
        <v>39661</v>
      </c>
      <c r="B110" t="s">
        <v>1555</v>
      </c>
      <c r="C110" s="3">
        <v>5</v>
      </c>
      <c r="D110" s="2">
        <v>6.08</v>
      </c>
      <c r="E110" s="2">
        <v>6.09</v>
      </c>
      <c r="F110" s="3" t="e">
        <v>#N/A</v>
      </c>
      <c r="G110" s="3" t="e">
        <v>#N/A</v>
      </c>
    </row>
    <row r="111" spans="1:7" x14ac:dyDescent="0.25">
      <c r="A111" s="5">
        <v>39692</v>
      </c>
      <c r="B111" t="s">
        <v>1556</v>
      </c>
      <c r="C111" s="3">
        <v>5</v>
      </c>
      <c r="D111" s="2">
        <v>5.96</v>
      </c>
      <c r="E111" s="2">
        <v>5.84</v>
      </c>
      <c r="F111" s="3" t="e">
        <v>#N/A</v>
      </c>
      <c r="G111" s="3" t="e">
        <v>#N/A</v>
      </c>
    </row>
    <row r="112" spans="1:7" x14ac:dyDescent="0.25">
      <c r="A112" s="5">
        <v>39722</v>
      </c>
      <c r="B112" t="s">
        <v>1557</v>
      </c>
      <c r="C112" s="3">
        <v>4.5</v>
      </c>
      <c r="D112" s="2">
        <v>5.83</v>
      </c>
      <c r="E112" s="2">
        <v>5.88</v>
      </c>
      <c r="F112" s="3" t="e">
        <v>#N/A</v>
      </c>
      <c r="G112" s="3" t="e">
        <v>#N/A</v>
      </c>
    </row>
    <row r="113" spans="1:7" x14ac:dyDescent="0.25">
      <c r="A113" s="5">
        <v>39753</v>
      </c>
      <c r="B113" t="s">
        <v>1558</v>
      </c>
      <c r="C113" s="3">
        <v>3</v>
      </c>
      <c r="D113" s="2">
        <v>5.0999999999999996</v>
      </c>
      <c r="E113" s="2">
        <v>5.47</v>
      </c>
      <c r="F113" s="3" t="e">
        <v>#N/A</v>
      </c>
      <c r="G113" s="3" t="e">
        <v>#N/A</v>
      </c>
    </row>
    <row r="114" spans="1:7" x14ac:dyDescent="0.25">
      <c r="A114" s="5">
        <v>39783</v>
      </c>
      <c r="B114" t="s">
        <v>1559</v>
      </c>
      <c r="C114" s="3">
        <v>2</v>
      </c>
      <c r="D114" s="2">
        <v>4.7699999999999996</v>
      </c>
      <c r="E114" s="2">
        <v>5.28</v>
      </c>
      <c r="F114" s="3" t="e">
        <v>#N/A</v>
      </c>
      <c r="G114" s="3" t="e">
        <v>#N/A</v>
      </c>
    </row>
    <row r="115" spans="1:7" x14ac:dyDescent="0.25">
      <c r="A115" s="5">
        <v>39814</v>
      </c>
      <c r="B115" t="s">
        <v>1560</v>
      </c>
      <c r="C115" s="3">
        <v>1.5</v>
      </c>
      <c r="D115" s="2">
        <v>4.3499999999999996</v>
      </c>
      <c r="E115" s="2">
        <v>4.9400000000000004</v>
      </c>
      <c r="F115" s="3" t="e">
        <v>#N/A</v>
      </c>
      <c r="G115" s="3" t="e">
        <v>#N/A</v>
      </c>
    </row>
    <row r="116" spans="1:7" x14ac:dyDescent="0.25">
      <c r="A116" s="5">
        <v>39845</v>
      </c>
      <c r="B116" t="s">
        <v>1561</v>
      </c>
      <c r="C116" s="3">
        <v>1</v>
      </c>
      <c r="D116" s="2">
        <v>4.3499999999999996</v>
      </c>
      <c r="E116" s="2">
        <v>4.97</v>
      </c>
      <c r="F116" s="3" t="e">
        <v>#N/A</v>
      </c>
      <c r="G116" s="3" t="e">
        <v>#N/A</v>
      </c>
    </row>
    <row r="117" spans="1:7" x14ac:dyDescent="0.25">
      <c r="A117" s="5">
        <v>39873</v>
      </c>
      <c r="B117" t="s">
        <v>1562</v>
      </c>
      <c r="C117" s="3">
        <v>0.5</v>
      </c>
      <c r="D117" s="2">
        <v>3.98</v>
      </c>
      <c r="E117" s="2">
        <v>4.95</v>
      </c>
      <c r="F117" s="3" t="e">
        <v>#N/A</v>
      </c>
      <c r="G117" s="3" t="e">
        <v>#N/A</v>
      </c>
    </row>
    <row r="118" spans="1:7" x14ac:dyDescent="0.25">
      <c r="A118" s="5">
        <v>39904</v>
      </c>
      <c r="B118" t="s">
        <v>1563</v>
      </c>
      <c r="C118" s="3">
        <v>0.5</v>
      </c>
      <c r="D118" s="2">
        <v>4.0199999999999996</v>
      </c>
      <c r="E118" s="2">
        <v>4.88</v>
      </c>
      <c r="F118" s="3" t="e">
        <v>#N/A</v>
      </c>
      <c r="G118" s="3" t="e">
        <v>#N/A</v>
      </c>
    </row>
    <row r="119" spans="1:7" x14ac:dyDescent="0.25">
      <c r="A119" s="5">
        <v>39934</v>
      </c>
      <c r="B119" t="s">
        <v>1564</v>
      </c>
      <c r="C119" s="3">
        <v>0.5</v>
      </c>
      <c r="D119" s="2">
        <v>3.98</v>
      </c>
      <c r="E119" s="2">
        <v>4.93</v>
      </c>
      <c r="F119" s="3" t="e">
        <v>#N/A</v>
      </c>
      <c r="G119" s="3" t="e">
        <v>#N/A</v>
      </c>
    </row>
    <row r="120" spans="1:7" x14ac:dyDescent="0.25">
      <c r="A120" s="5">
        <v>39965</v>
      </c>
      <c r="B120" t="s">
        <v>1565</v>
      </c>
      <c r="C120" s="3">
        <v>0.5</v>
      </c>
      <c r="D120" s="2">
        <v>4.45</v>
      </c>
      <c r="E120" s="2">
        <v>5.54</v>
      </c>
      <c r="F120" s="3" t="e">
        <v>#N/A</v>
      </c>
      <c r="G120" s="3" t="e">
        <v>#N/A</v>
      </c>
    </row>
    <row r="121" spans="1:7" x14ac:dyDescent="0.25">
      <c r="A121" s="5">
        <v>39995</v>
      </c>
      <c r="B121" t="s">
        <v>1566</v>
      </c>
      <c r="C121" s="3">
        <v>0.5</v>
      </c>
      <c r="D121" s="2">
        <v>4.42</v>
      </c>
      <c r="E121" s="2">
        <v>5.68</v>
      </c>
      <c r="F121" s="3" t="e">
        <v>#N/A</v>
      </c>
      <c r="G121" s="3" t="e">
        <v>#N/A</v>
      </c>
    </row>
    <row r="122" spans="1:7" x14ac:dyDescent="0.25">
      <c r="A122" s="5">
        <v>40026</v>
      </c>
      <c r="B122" t="s">
        <v>1567</v>
      </c>
      <c r="C122" s="3">
        <v>0.5</v>
      </c>
      <c r="D122" s="2">
        <v>4.43</v>
      </c>
      <c r="E122" s="2">
        <v>5.72</v>
      </c>
      <c r="F122" s="3" t="e">
        <v>#N/A</v>
      </c>
      <c r="G122" s="3" t="e">
        <v>#N/A</v>
      </c>
    </row>
    <row r="123" spans="1:7" x14ac:dyDescent="0.25">
      <c r="A123" s="5">
        <v>40057</v>
      </c>
      <c r="B123" t="s">
        <v>1568</v>
      </c>
      <c r="C123" s="3">
        <v>0.5</v>
      </c>
      <c r="D123" s="2">
        <v>4.47</v>
      </c>
      <c r="E123" s="2">
        <v>5.69</v>
      </c>
      <c r="F123" s="3" t="e">
        <v>#N/A</v>
      </c>
      <c r="G123" s="3" t="e">
        <v>#N/A</v>
      </c>
    </row>
    <row r="124" spans="1:7" x14ac:dyDescent="0.25">
      <c r="A124" s="5">
        <v>40087</v>
      </c>
      <c r="B124" t="s">
        <v>1569</v>
      </c>
      <c r="C124" s="3">
        <v>0.5</v>
      </c>
      <c r="D124" s="2">
        <v>4.32</v>
      </c>
      <c r="E124" s="2">
        <v>5.67</v>
      </c>
      <c r="F124" s="3" t="e">
        <v>#N/A</v>
      </c>
      <c r="G124" s="3" t="e">
        <v>#N/A</v>
      </c>
    </row>
    <row r="125" spans="1:7" x14ac:dyDescent="0.25">
      <c r="A125" s="5">
        <v>40118</v>
      </c>
      <c r="B125" t="s">
        <v>1570</v>
      </c>
      <c r="C125" s="3">
        <v>0.5</v>
      </c>
      <c r="D125" s="2">
        <v>4.0999999999999996</v>
      </c>
      <c r="E125" s="2">
        <v>5.71</v>
      </c>
      <c r="F125" s="3" t="e">
        <v>#N/A</v>
      </c>
      <c r="G125" s="3" t="e">
        <v>#N/A</v>
      </c>
    </row>
    <row r="126" spans="1:7" x14ac:dyDescent="0.25">
      <c r="A126" s="5">
        <v>40148</v>
      </c>
      <c r="B126" t="s">
        <v>1571</v>
      </c>
      <c r="C126" s="3">
        <v>0.5</v>
      </c>
      <c r="D126" s="2">
        <v>4.05</v>
      </c>
      <c r="E126" s="2">
        <v>5.67</v>
      </c>
      <c r="F126" s="3" t="e">
        <v>#N/A</v>
      </c>
      <c r="G126" s="3" t="e">
        <v>#N/A</v>
      </c>
    </row>
    <row r="127" spans="1:7" x14ac:dyDescent="0.25">
      <c r="A127" s="5">
        <v>40179</v>
      </c>
      <c r="B127" t="s">
        <v>1572</v>
      </c>
      <c r="C127" s="3">
        <v>0.5</v>
      </c>
      <c r="D127" s="2">
        <v>3.97</v>
      </c>
      <c r="E127" s="2">
        <v>5.56</v>
      </c>
      <c r="F127" s="3" t="e">
        <v>#N/A</v>
      </c>
      <c r="G127" s="3" t="e">
        <v>#N/A</v>
      </c>
    </row>
    <row r="128" spans="1:7" x14ac:dyDescent="0.25">
      <c r="A128" s="5">
        <v>40210</v>
      </c>
      <c r="B128" t="s">
        <v>1573</v>
      </c>
      <c r="C128" s="3">
        <v>0.5</v>
      </c>
      <c r="D128" s="2">
        <v>3.88</v>
      </c>
      <c r="E128" s="2">
        <v>5.5</v>
      </c>
      <c r="F128" s="3" t="e">
        <v>#N/A</v>
      </c>
      <c r="G128" s="3" t="e">
        <v>#N/A</v>
      </c>
    </row>
    <row r="129" spans="1:7" x14ac:dyDescent="0.25">
      <c r="A129" s="5">
        <v>40238</v>
      </c>
      <c r="B129" t="s">
        <v>1574</v>
      </c>
      <c r="C129" s="3">
        <v>0.5</v>
      </c>
      <c r="D129" s="2">
        <v>3.92</v>
      </c>
      <c r="E129" s="2">
        <v>5.5</v>
      </c>
      <c r="F129" s="3" t="e">
        <v>#N/A</v>
      </c>
      <c r="G129" s="3" t="e">
        <v>#N/A</v>
      </c>
    </row>
    <row r="130" spans="1:7" x14ac:dyDescent="0.25">
      <c r="A130" s="5">
        <v>40269</v>
      </c>
      <c r="B130" t="s">
        <v>1575</v>
      </c>
      <c r="C130" s="3">
        <v>0.5</v>
      </c>
      <c r="D130" s="2">
        <v>3.82</v>
      </c>
      <c r="E130" s="2">
        <v>5.5</v>
      </c>
      <c r="F130" s="3" t="e">
        <v>#N/A</v>
      </c>
      <c r="G130" s="3" t="e">
        <v>#N/A</v>
      </c>
    </row>
    <row r="131" spans="1:7" x14ac:dyDescent="0.25">
      <c r="A131" s="5">
        <v>40299</v>
      </c>
      <c r="B131" t="s">
        <v>1576</v>
      </c>
      <c r="C131" s="3">
        <v>0.5</v>
      </c>
      <c r="D131" s="2">
        <v>3.78</v>
      </c>
      <c r="E131" s="2">
        <v>5.38</v>
      </c>
      <c r="F131" s="3" t="e">
        <v>#N/A</v>
      </c>
      <c r="G131" s="3" t="e">
        <v>#N/A</v>
      </c>
    </row>
    <row r="132" spans="1:7" x14ac:dyDescent="0.25">
      <c r="A132" s="5">
        <v>40330</v>
      </c>
      <c r="B132" t="s">
        <v>1577</v>
      </c>
      <c r="C132" s="3">
        <v>0.5</v>
      </c>
      <c r="D132" s="2">
        <v>3.67</v>
      </c>
      <c r="E132" s="2">
        <v>5.35</v>
      </c>
      <c r="F132" s="3" t="e">
        <v>#N/A</v>
      </c>
      <c r="G132" s="3" t="e">
        <v>#N/A</v>
      </c>
    </row>
    <row r="133" spans="1:7" x14ac:dyDescent="0.25">
      <c r="A133" s="5">
        <v>40360</v>
      </c>
      <c r="B133" t="s">
        <v>1578</v>
      </c>
      <c r="C133" s="3">
        <v>0.5</v>
      </c>
      <c r="D133" s="2">
        <v>3.77</v>
      </c>
      <c r="E133" s="2">
        <v>5.24</v>
      </c>
      <c r="F133" s="3" t="e">
        <v>#N/A</v>
      </c>
      <c r="G133" s="3" t="e">
        <v>#N/A</v>
      </c>
    </row>
    <row r="134" spans="1:7" x14ac:dyDescent="0.25">
      <c r="A134" s="5">
        <v>40391</v>
      </c>
      <c r="B134" t="s">
        <v>1579</v>
      </c>
      <c r="C134" s="3">
        <v>0.5</v>
      </c>
      <c r="D134" s="2">
        <v>3.74</v>
      </c>
      <c r="E134" s="2">
        <v>5.07</v>
      </c>
      <c r="F134" s="3" t="e">
        <v>#N/A</v>
      </c>
      <c r="G134" s="3" t="e">
        <v>#N/A</v>
      </c>
    </row>
    <row r="135" spans="1:7" x14ac:dyDescent="0.25">
      <c r="A135" s="5">
        <v>40422</v>
      </c>
      <c r="B135" t="s">
        <v>1580</v>
      </c>
      <c r="C135" s="3">
        <v>0.5</v>
      </c>
      <c r="D135" s="2">
        <v>3.8</v>
      </c>
      <c r="E135" s="2">
        <v>5.04</v>
      </c>
      <c r="F135" s="3" t="e">
        <v>#N/A</v>
      </c>
      <c r="G135" s="3" t="e">
        <v>#N/A</v>
      </c>
    </row>
    <row r="136" spans="1:7" x14ac:dyDescent="0.25">
      <c r="A136" s="5">
        <v>40452</v>
      </c>
      <c r="B136" t="s">
        <v>1581</v>
      </c>
      <c r="C136" s="3">
        <v>0.5</v>
      </c>
      <c r="D136" s="2">
        <v>3.68</v>
      </c>
      <c r="E136" s="2">
        <v>4.8600000000000003</v>
      </c>
      <c r="F136" s="3" t="e">
        <v>#N/A</v>
      </c>
      <c r="G136" s="3" t="e">
        <v>#N/A</v>
      </c>
    </row>
    <row r="137" spans="1:7" x14ac:dyDescent="0.25">
      <c r="A137" s="5">
        <v>40483</v>
      </c>
      <c r="B137" t="s">
        <v>1582</v>
      </c>
      <c r="C137" s="3">
        <v>0.5</v>
      </c>
      <c r="D137" s="2">
        <v>3.53</v>
      </c>
      <c r="E137" s="2">
        <v>4.7300000000000004</v>
      </c>
      <c r="F137" s="3" t="e">
        <v>#N/A</v>
      </c>
      <c r="G137" s="3" t="e">
        <v>#N/A</v>
      </c>
    </row>
    <row r="138" spans="1:7" x14ac:dyDescent="0.25">
      <c r="A138" s="5">
        <v>40513</v>
      </c>
      <c r="B138" t="s">
        <v>1583</v>
      </c>
      <c r="C138" s="3">
        <v>0.5</v>
      </c>
      <c r="D138" s="2">
        <v>3.5</v>
      </c>
      <c r="E138" s="2">
        <v>4.76</v>
      </c>
      <c r="F138" s="3" t="e">
        <v>#N/A</v>
      </c>
      <c r="G138" s="3" t="e">
        <v>#N/A</v>
      </c>
    </row>
    <row r="139" spans="1:7" x14ac:dyDescent="0.25">
      <c r="A139" s="5">
        <v>40544</v>
      </c>
      <c r="B139" t="s">
        <v>1584</v>
      </c>
      <c r="C139" s="3">
        <v>0.5</v>
      </c>
      <c r="D139" s="2">
        <v>3.7</v>
      </c>
      <c r="E139" s="2">
        <v>5.03</v>
      </c>
      <c r="F139" s="3" t="e">
        <v>#N/A</v>
      </c>
      <c r="G139" s="3" t="e">
        <v>#N/A</v>
      </c>
    </row>
    <row r="140" spans="1:7" x14ac:dyDescent="0.25">
      <c r="A140" s="5">
        <v>40575</v>
      </c>
      <c r="B140" t="s">
        <v>1585</v>
      </c>
      <c r="C140" s="3">
        <v>0.5</v>
      </c>
      <c r="D140" s="2">
        <v>3.7</v>
      </c>
      <c r="E140" s="2">
        <v>5.15</v>
      </c>
      <c r="F140" s="3" t="e">
        <v>#N/A</v>
      </c>
      <c r="G140" s="3" t="e">
        <v>#N/A</v>
      </c>
    </row>
    <row r="141" spans="1:7" x14ac:dyDescent="0.25">
      <c r="A141" s="5">
        <v>40603</v>
      </c>
      <c r="B141" t="s">
        <v>1586</v>
      </c>
      <c r="C141" s="3">
        <v>0.5</v>
      </c>
      <c r="D141" s="2">
        <v>3.68</v>
      </c>
      <c r="E141" s="2">
        <v>5.0999999999999996</v>
      </c>
      <c r="F141" s="3" t="e">
        <v>#N/A</v>
      </c>
      <c r="G141" s="3" t="e">
        <v>#N/A</v>
      </c>
    </row>
    <row r="142" spans="1:7" x14ac:dyDescent="0.25">
      <c r="A142" s="5">
        <v>40634</v>
      </c>
      <c r="B142" t="s">
        <v>1587</v>
      </c>
      <c r="C142" s="3">
        <v>0.5</v>
      </c>
      <c r="D142" s="2">
        <v>3.66</v>
      </c>
      <c r="E142" s="2">
        <v>5.0999999999999996</v>
      </c>
      <c r="F142" s="3" t="e">
        <v>#N/A</v>
      </c>
      <c r="G142" s="3" t="e">
        <v>#N/A</v>
      </c>
    </row>
    <row r="143" spans="1:7" x14ac:dyDescent="0.25">
      <c r="A143" s="5">
        <v>40664</v>
      </c>
      <c r="B143" t="s">
        <v>1588</v>
      </c>
      <c r="C143" s="3">
        <v>0.5</v>
      </c>
      <c r="D143" s="2">
        <v>3.51</v>
      </c>
      <c r="E143" s="2">
        <v>5.0199999999999996</v>
      </c>
      <c r="F143" s="3" t="e">
        <v>#N/A</v>
      </c>
      <c r="G143" s="3" t="e">
        <v>#N/A</v>
      </c>
    </row>
    <row r="144" spans="1:7" x14ac:dyDescent="0.25">
      <c r="A144" s="5">
        <v>40695</v>
      </c>
      <c r="B144" t="s">
        <v>1589</v>
      </c>
      <c r="C144" s="3">
        <v>0.5</v>
      </c>
      <c r="D144" s="2">
        <v>3.36</v>
      </c>
      <c r="E144" s="2">
        <v>4.9000000000000004</v>
      </c>
      <c r="F144" s="3" t="e">
        <v>#N/A</v>
      </c>
      <c r="G144" s="3" t="e">
        <v>#N/A</v>
      </c>
    </row>
    <row r="145" spans="1:7" x14ac:dyDescent="0.25">
      <c r="A145" s="5">
        <v>40725</v>
      </c>
      <c r="B145" t="s">
        <v>1590</v>
      </c>
      <c r="C145" s="3">
        <v>0.5</v>
      </c>
      <c r="D145" s="2">
        <v>3.14</v>
      </c>
      <c r="E145" s="2">
        <v>4.6900000000000004</v>
      </c>
      <c r="F145" s="3" t="e">
        <v>#N/A</v>
      </c>
      <c r="G145" s="3" t="e">
        <v>#N/A</v>
      </c>
    </row>
    <row r="146" spans="1:7" x14ac:dyDescent="0.25">
      <c r="A146" s="5">
        <v>40756</v>
      </c>
      <c r="B146" t="s">
        <v>1591</v>
      </c>
      <c r="C146" s="3">
        <v>0.5</v>
      </c>
      <c r="D146" s="2">
        <v>3</v>
      </c>
      <c r="E146" s="2">
        <v>4.51</v>
      </c>
      <c r="F146" s="3" t="e">
        <v>#N/A</v>
      </c>
      <c r="G146" s="3" t="e">
        <v>#N/A</v>
      </c>
    </row>
    <row r="147" spans="1:7" x14ac:dyDescent="0.25">
      <c r="A147" s="5">
        <v>40787</v>
      </c>
      <c r="B147" t="s">
        <v>1592</v>
      </c>
      <c r="C147" s="3">
        <v>0.5</v>
      </c>
      <c r="D147" s="2">
        <v>2.92</v>
      </c>
      <c r="E147" s="2">
        <v>3.98</v>
      </c>
      <c r="F147" s="3" t="e">
        <v>#N/A</v>
      </c>
      <c r="G147" s="3" t="e">
        <v>#N/A</v>
      </c>
    </row>
    <row r="148" spans="1:7" x14ac:dyDescent="0.25">
      <c r="A148" s="5">
        <v>40817</v>
      </c>
      <c r="B148" t="s">
        <v>1593</v>
      </c>
      <c r="C148" s="3">
        <v>0.5</v>
      </c>
      <c r="D148" s="2">
        <v>3.04</v>
      </c>
      <c r="E148" s="2">
        <v>4</v>
      </c>
      <c r="F148" s="3" t="e">
        <v>#N/A</v>
      </c>
      <c r="G148" s="3" t="e">
        <v>#N/A</v>
      </c>
    </row>
    <row r="149" spans="1:7" x14ac:dyDescent="0.25">
      <c r="A149" s="5">
        <v>40848</v>
      </c>
      <c r="B149" t="s">
        <v>1594</v>
      </c>
      <c r="C149" s="3">
        <v>0.5</v>
      </c>
      <c r="D149" s="2">
        <v>3.14</v>
      </c>
      <c r="E149" s="2">
        <v>4.08</v>
      </c>
      <c r="F149" s="3" t="e">
        <v>#N/A</v>
      </c>
      <c r="G149" s="3" t="e">
        <v>#N/A</v>
      </c>
    </row>
    <row r="150" spans="1:7" x14ac:dyDescent="0.25">
      <c r="A150" s="5">
        <v>40878</v>
      </c>
      <c r="B150" t="s">
        <v>1595</v>
      </c>
      <c r="C150" s="3">
        <v>0.5</v>
      </c>
      <c r="D150" s="2">
        <v>3.22</v>
      </c>
      <c r="E150" s="2">
        <v>4.0599999999999996</v>
      </c>
      <c r="F150" s="3" t="e">
        <v>#N/A</v>
      </c>
      <c r="G150" s="3" t="e">
        <v>#N/A</v>
      </c>
    </row>
    <row r="151" spans="1:7" x14ac:dyDescent="0.25">
      <c r="A151" s="5">
        <v>40909</v>
      </c>
      <c r="B151" t="s">
        <v>1596</v>
      </c>
      <c r="C151" s="3">
        <v>0.5</v>
      </c>
      <c r="D151" s="2">
        <v>3.27</v>
      </c>
      <c r="E151" s="2">
        <v>4.18</v>
      </c>
      <c r="F151" s="3" t="e">
        <v>#N/A</v>
      </c>
      <c r="G151" s="3" t="e">
        <v>#N/A</v>
      </c>
    </row>
    <row r="152" spans="1:7" x14ac:dyDescent="0.25">
      <c r="A152" s="5">
        <v>40940</v>
      </c>
      <c r="B152" t="s">
        <v>1597</v>
      </c>
      <c r="C152" s="3">
        <v>0.5</v>
      </c>
      <c r="D152" s="2">
        <v>3.37</v>
      </c>
      <c r="E152" s="2">
        <v>4.17</v>
      </c>
      <c r="F152" s="3" t="e">
        <v>#N/A</v>
      </c>
      <c r="G152" s="3" t="e">
        <v>#N/A</v>
      </c>
    </row>
    <row r="153" spans="1:7" x14ac:dyDescent="0.25">
      <c r="A153" s="5">
        <v>40969</v>
      </c>
      <c r="B153" t="s">
        <v>1598</v>
      </c>
      <c r="C153" s="3">
        <v>0.5</v>
      </c>
      <c r="D153" s="2">
        <v>3.44</v>
      </c>
      <c r="E153" s="2">
        <v>4.1900000000000004</v>
      </c>
      <c r="F153" s="3" t="e">
        <v>#N/A</v>
      </c>
      <c r="G153" s="3" t="e">
        <v>#N/A</v>
      </c>
    </row>
    <row r="154" spans="1:7" x14ac:dyDescent="0.25">
      <c r="A154" s="5">
        <v>41000</v>
      </c>
      <c r="B154" t="s">
        <v>1599</v>
      </c>
      <c r="C154" s="3">
        <v>0.5</v>
      </c>
      <c r="D154" s="2">
        <v>3.66</v>
      </c>
      <c r="E154" s="2">
        <v>4.29</v>
      </c>
      <c r="F154" s="3" t="e">
        <v>#N/A</v>
      </c>
      <c r="G154" s="3" t="e">
        <v>#N/A</v>
      </c>
    </row>
    <row r="155" spans="1:7" x14ac:dyDescent="0.25">
      <c r="A155" s="5">
        <v>41030</v>
      </c>
      <c r="B155" t="s">
        <v>1600</v>
      </c>
      <c r="C155" s="3">
        <v>0.5</v>
      </c>
      <c r="D155" s="2">
        <v>3.68</v>
      </c>
      <c r="E155" s="2">
        <v>4.28</v>
      </c>
      <c r="F155" s="3" t="e">
        <v>#N/A</v>
      </c>
      <c r="G155" s="3" t="e">
        <v>#N/A</v>
      </c>
    </row>
    <row r="156" spans="1:7" x14ac:dyDescent="0.25">
      <c r="A156" s="5">
        <v>41061</v>
      </c>
      <c r="B156" t="s">
        <v>1601</v>
      </c>
      <c r="C156" s="3">
        <v>0.5</v>
      </c>
      <c r="D156" s="2">
        <v>3.74</v>
      </c>
      <c r="E156" s="2">
        <v>4.3</v>
      </c>
      <c r="F156" s="3" t="e">
        <v>#N/A</v>
      </c>
      <c r="G156" s="3" t="e">
        <v>#N/A</v>
      </c>
    </row>
    <row r="157" spans="1:7" x14ac:dyDescent="0.25">
      <c r="A157" s="5">
        <v>41091</v>
      </c>
      <c r="B157" t="s">
        <v>1602</v>
      </c>
      <c r="C157" s="3">
        <v>0.5</v>
      </c>
      <c r="D157" s="2">
        <v>3.67</v>
      </c>
      <c r="E157" s="2">
        <v>4.18</v>
      </c>
      <c r="F157" s="3" t="e">
        <v>#N/A</v>
      </c>
      <c r="G157" s="3" t="e">
        <v>#N/A</v>
      </c>
    </row>
    <row r="158" spans="1:7" x14ac:dyDescent="0.25">
      <c r="A158" s="5">
        <v>41122</v>
      </c>
      <c r="B158" t="s">
        <v>1603</v>
      </c>
      <c r="C158" s="3">
        <v>0.5</v>
      </c>
      <c r="D158" s="2">
        <v>3.69</v>
      </c>
      <c r="E158" s="2">
        <v>4.1100000000000003</v>
      </c>
      <c r="F158" s="3" t="e">
        <v>#N/A</v>
      </c>
      <c r="G158" s="3" t="e">
        <v>#N/A</v>
      </c>
    </row>
    <row r="159" spans="1:7" x14ac:dyDescent="0.25">
      <c r="A159" s="5">
        <v>41153</v>
      </c>
      <c r="B159" t="s">
        <v>1604</v>
      </c>
      <c r="C159" s="3">
        <v>0.5</v>
      </c>
      <c r="D159" s="2">
        <v>3.67</v>
      </c>
      <c r="E159" s="2">
        <v>4.07</v>
      </c>
      <c r="F159" s="3" t="e">
        <v>#N/A</v>
      </c>
      <c r="G159" s="3" t="e">
        <v>#N/A</v>
      </c>
    </row>
    <row r="160" spans="1:7" x14ac:dyDescent="0.25">
      <c r="A160" s="5">
        <v>41183</v>
      </c>
      <c r="B160" t="s">
        <v>1605</v>
      </c>
      <c r="C160" s="3">
        <v>0.5</v>
      </c>
      <c r="D160" s="2">
        <v>3.49</v>
      </c>
      <c r="E160" s="2">
        <v>3.96</v>
      </c>
      <c r="F160" s="3" t="e">
        <v>#N/A</v>
      </c>
      <c r="G160" s="3" t="e">
        <v>#N/A</v>
      </c>
    </row>
    <row r="161" spans="1:7" x14ac:dyDescent="0.25">
      <c r="A161" s="5">
        <v>41214</v>
      </c>
      <c r="B161" t="s">
        <v>1606</v>
      </c>
      <c r="C161" s="3">
        <v>0.5</v>
      </c>
      <c r="D161" s="2">
        <v>3.43</v>
      </c>
      <c r="E161" s="2">
        <v>3.92</v>
      </c>
      <c r="F161" s="3" t="e">
        <v>#N/A</v>
      </c>
      <c r="G161" s="3" t="e">
        <v>#N/A</v>
      </c>
    </row>
    <row r="162" spans="1:7" x14ac:dyDescent="0.25">
      <c r="A162" s="5">
        <v>41244</v>
      </c>
      <c r="B162" t="s">
        <v>1607</v>
      </c>
      <c r="C162" s="3">
        <v>0.5</v>
      </c>
      <c r="D162" s="2">
        <v>3.35</v>
      </c>
      <c r="E162" s="2">
        <v>3.91</v>
      </c>
      <c r="F162" s="3" t="e">
        <v>#N/A</v>
      </c>
      <c r="G162" s="3" t="e">
        <v>#N/A</v>
      </c>
    </row>
    <row r="163" spans="1:7" x14ac:dyDescent="0.25">
      <c r="A163" s="5">
        <v>41275</v>
      </c>
      <c r="B163" t="s">
        <v>1608</v>
      </c>
      <c r="C163" s="3">
        <v>0.5</v>
      </c>
      <c r="D163" s="2">
        <v>3.11</v>
      </c>
      <c r="E163" s="2">
        <v>3.71</v>
      </c>
      <c r="F163" s="3" t="e">
        <v>#N/A</v>
      </c>
      <c r="G163" s="3" t="e">
        <v>#N/A</v>
      </c>
    </row>
    <row r="164" spans="1:7" x14ac:dyDescent="0.25">
      <c r="A164" s="5">
        <v>41306</v>
      </c>
      <c r="B164" t="s">
        <v>1609</v>
      </c>
      <c r="C164" s="3">
        <v>0.5</v>
      </c>
      <c r="D164" s="2">
        <v>2.92</v>
      </c>
      <c r="E164" s="2">
        <v>3.62</v>
      </c>
      <c r="F164" s="3" t="e">
        <v>#N/A</v>
      </c>
      <c r="G164" s="3" t="e">
        <v>#N/A</v>
      </c>
    </row>
    <row r="165" spans="1:7" x14ac:dyDescent="0.25">
      <c r="A165" s="5">
        <v>41334</v>
      </c>
      <c r="B165" t="s">
        <v>1610</v>
      </c>
      <c r="C165" s="3">
        <v>0.5</v>
      </c>
      <c r="D165" s="2">
        <v>2.9</v>
      </c>
      <c r="E165" s="2">
        <v>3.63</v>
      </c>
      <c r="F165" s="3" t="e">
        <v>#N/A</v>
      </c>
      <c r="G165" s="3" t="e">
        <v>#N/A</v>
      </c>
    </row>
    <row r="166" spans="1:7" x14ac:dyDescent="0.25">
      <c r="A166" s="5">
        <v>41365</v>
      </c>
      <c r="B166" t="s">
        <v>1611</v>
      </c>
      <c r="C166" s="3">
        <v>0.5</v>
      </c>
      <c r="D166" s="2">
        <v>2.87</v>
      </c>
      <c r="E166" s="2">
        <v>3.61</v>
      </c>
      <c r="F166" s="3" t="e">
        <v>#N/A</v>
      </c>
      <c r="G166" s="3" t="e">
        <v>#N/A</v>
      </c>
    </row>
    <row r="167" spans="1:7" x14ac:dyDescent="0.25">
      <c r="A167" s="5">
        <v>41395</v>
      </c>
      <c r="B167" t="s">
        <v>1612</v>
      </c>
      <c r="C167" s="3">
        <v>0.5</v>
      </c>
      <c r="D167" s="2">
        <v>2.69</v>
      </c>
      <c r="E167" s="2">
        <v>3.44</v>
      </c>
      <c r="F167" s="3" t="e">
        <v>#N/A</v>
      </c>
      <c r="G167" s="3" t="e">
        <v>#N/A</v>
      </c>
    </row>
    <row r="168" spans="1:7" x14ac:dyDescent="0.25">
      <c r="A168" s="5">
        <v>41426</v>
      </c>
      <c r="B168" t="s">
        <v>1613</v>
      </c>
      <c r="C168" s="3">
        <v>0.5</v>
      </c>
      <c r="D168" s="2">
        <v>2.63</v>
      </c>
      <c r="E168" s="2">
        <v>3.41</v>
      </c>
      <c r="F168" s="3" t="e">
        <v>#N/A</v>
      </c>
      <c r="G168" s="3" t="e">
        <v>#N/A</v>
      </c>
    </row>
    <row r="169" spans="1:7" x14ac:dyDescent="0.25">
      <c r="A169" s="5">
        <v>41456</v>
      </c>
      <c r="B169" t="s">
        <v>1614</v>
      </c>
      <c r="C169" s="3">
        <v>0.5</v>
      </c>
      <c r="D169" s="2">
        <v>2.62</v>
      </c>
      <c r="E169" s="2">
        <v>3.39</v>
      </c>
      <c r="F169" s="3" t="e">
        <v>#N/A</v>
      </c>
      <c r="G169" s="3" t="e">
        <v>#N/A</v>
      </c>
    </row>
    <row r="170" spans="1:7" x14ac:dyDescent="0.25">
      <c r="A170" s="5">
        <v>41487</v>
      </c>
      <c r="B170" t="s">
        <v>1615</v>
      </c>
      <c r="C170" s="3">
        <v>0.5</v>
      </c>
      <c r="D170" s="2">
        <v>2.58</v>
      </c>
      <c r="E170" s="2">
        <v>3.35</v>
      </c>
      <c r="F170" s="3" t="e">
        <v>#N/A</v>
      </c>
      <c r="G170" s="3" t="e">
        <v>#N/A</v>
      </c>
    </row>
    <row r="171" spans="1:7" x14ac:dyDescent="0.25">
      <c r="A171" s="5">
        <v>41518</v>
      </c>
      <c r="B171" t="s">
        <v>1616</v>
      </c>
      <c r="C171" s="3">
        <v>0.5</v>
      </c>
      <c r="D171" s="2">
        <v>2.54</v>
      </c>
      <c r="E171" s="2">
        <v>3.4</v>
      </c>
      <c r="F171" s="3" t="e">
        <v>#N/A</v>
      </c>
      <c r="G171" s="3" t="e">
        <v>#N/A</v>
      </c>
    </row>
    <row r="172" spans="1:7" x14ac:dyDescent="0.25">
      <c r="A172" s="5">
        <v>41548</v>
      </c>
      <c r="B172" t="s">
        <v>1617</v>
      </c>
      <c r="C172" s="3">
        <v>0.5</v>
      </c>
      <c r="D172" s="2">
        <v>2.48</v>
      </c>
      <c r="E172" s="2">
        <v>3.37</v>
      </c>
      <c r="F172" s="3" t="e">
        <v>#N/A</v>
      </c>
      <c r="G172" s="3" t="e">
        <v>#N/A</v>
      </c>
    </row>
    <row r="173" spans="1:7" x14ac:dyDescent="0.25">
      <c r="A173" s="5">
        <v>41579</v>
      </c>
      <c r="B173" t="s">
        <v>1618</v>
      </c>
      <c r="C173" s="3">
        <v>0.5</v>
      </c>
      <c r="D173" s="2">
        <v>2.44</v>
      </c>
      <c r="E173" s="2">
        <v>3.36</v>
      </c>
      <c r="F173" s="3" t="e">
        <v>#N/A</v>
      </c>
      <c r="G173" s="3" t="e">
        <v>#N/A</v>
      </c>
    </row>
    <row r="174" spans="1:7" x14ac:dyDescent="0.25">
      <c r="A174" s="5">
        <v>41609</v>
      </c>
      <c r="B174" t="s">
        <v>1619</v>
      </c>
      <c r="C174" s="3">
        <v>0.5</v>
      </c>
      <c r="D174" s="2">
        <v>2.4</v>
      </c>
      <c r="E174" s="2">
        <v>3.34</v>
      </c>
      <c r="F174" s="3" t="e">
        <v>#N/A</v>
      </c>
      <c r="G174" s="3" t="e">
        <v>#N/A</v>
      </c>
    </row>
    <row r="175" spans="1:7" x14ac:dyDescent="0.25">
      <c r="A175" s="5">
        <v>41640</v>
      </c>
      <c r="B175" t="s">
        <v>1620</v>
      </c>
      <c r="C175" s="3">
        <v>0.5</v>
      </c>
      <c r="D175" s="2">
        <v>2.37</v>
      </c>
      <c r="E175" s="2">
        <v>3.34</v>
      </c>
      <c r="F175" s="3" t="e">
        <v>#N/A</v>
      </c>
      <c r="G175" s="3" t="e">
        <v>#N/A</v>
      </c>
    </row>
    <row r="176" spans="1:7" x14ac:dyDescent="0.25">
      <c r="A176" s="5">
        <v>41671</v>
      </c>
      <c r="B176" t="s">
        <v>1621</v>
      </c>
      <c r="C176" s="3">
        <v>0.5</v>
      </c>
      <c r="D176" s="2">
        <v>2.38</v>
      </c>
      <c r="E176" s="2">
        <v>3.45</v>
      </c>
      <c r="F176" s="3" t="e">
        <v>#N/A</v>
      </c>
      <c r="G176" s="3" t="e">
        <v>#N/A</v>
      </c>
    </row>
    <row r="177" spans="1:7" x14ac:dyDescent="0.25">
      <c r="A177" s="5">
        <v>41699</v>
      </c>
      <c r="B177" t="s">
        <v>1622</v>
      </c>
      <c r="C177" s="3">
        <v>0.5</v>
      </c>
      <c r="D177" s="2">
        <v>2.37</v>
      </c>
      <c r="E177" s="2">
        <v>3.48</v>
      </c>
      <c r="F177" s="3" t="e">
        <v>#N/A</v>
      </c>
      <c r="G177" s="3" t="e">
        <v>#N/A</v>
      </c>
    </row>
    <row r="178" spans="1:7" x14ac:dyDescent="0.25">
      <c r="A178" s="5">
        <v>41730</v>
      </c>
      <c r="B178" t="s">
        <v>1623</v>
      </c>
      <c r="C178" s="3">
        <v>0.5</v>
      </c>
      <c r="D178" s="2">
        <v>2.54</v>
      </c>
      <c r="E178" s="2">
        <v>3.69</v>
      </c>
      <c r="F178" s="3" t="e">
        <v>#N/A</v>
      </c>
      <c r="G178" s="3" t="e">
        <v>#N/A</v>
      </c>
    </row>
    <row r="179" spans="1:7" x14ac:dyDescent="0.25">
      <c r="A179" s="5">
        <v>41760</v>
      </c>
      <c r="B179" t="s">
        <v>1624</v>
      </c>
      <c r="C179" s="3">
        <v>0.5</v>
      </c>
      <c r="D179" s="2">
        <v>2.56</v>
      </c>
      <c r="E179" s="2">
        <v>3.72</v>
      </c>
      <c r="F179" s="3" t="e">
        <v>#N/A</v>
      </c>
      <c r="G179" s="3" t="e">
        <v>#N/A</v>
      </c>
    </row>
    <row r="180" spans="1:7" x14ac:dyDescent="0.25">
      <c r="A180" s="5">
        <v>41791</v>
      </c>
      <c r="B180" t="s">
        <v>1625</v>
      </c>
      <c r="C180" s="3">
        <v>0.5</v>
      </c>
      <c r="D180" s="2">
        <v>2.6</v>
      </c>
      <c r="E180" s="2">
        <v>3.69</v>
      </c>
      <c r="F180" s="3" t="e">
        <v>#N/A</v>
      </c>
      <c r="G180" s="3" t="e">
        <v>#N/A</v>
      </c>
    </row>
    <row r="181" spans="1:7" x14ac:dyDescent="0.25">
      <c r="A181" s="5">
        <v>41821</v>
      </c>
      <c r="B181" t="s">
        <v>1626</v>
      </c>
      <c r="C181" s="3">
        <v>0.5</v>
      </c>
      <c r="D181" s="2">
        <v>2.54</v>
      </c>
      <c r="E181" s="2">
        <v>3.78</v>
      </c>
      <c r="F181" s="3" t="e">
        <v>#N/A</v>
      </c>
      <c r="G181" s="3" t="e">
        <v>#N/A</v>
      </c>
    </row>
    <row r="182" spans="1:7" x14ac:dyDescent="0.25">
      <c r="A182" s="5">
        <v>41852</v>
      </c>
      <c r="B182" t="s">
        <v>1627</v>
      </c>
      <c r="C182" s="3">
        <v>0.5</v>
      </c>
      <c r="D182" s="2">
        <v>2.54</v>
      </c>
      <c r="E182" s="2">
        <v>3.76</v>
      </c>
      <c r="F182" s="3">
        <v>0.98120000000000007</v>
      </c>
      <c r="G182" s="3">
        <v>1.61</v>
      </c>
    </row>
    <row r="183" spans="1:7" x14ac:dyDescent="0.25">
      <c r="A183" s="5">
        <v>41883</v>
      </c>
      <c r="B183" t="s">
        <v>1628</v>
      </c>
      <c r="C183" s="3">
        <v>0.5</v>
      </c>
      <c r="D183" s="2">
        <v>2.46</v>
      </c>
      <c r="E183" s="2">
        <v>3.61</v>
      </c>
      <c r="F183" s="3">
        <v>0.978727272727273</v>
      </c>
      <c r="G183" s="3">
        <v>1.6724045454545453</v>
      </c>
    </row>
    <row r="184" spans="1:7" x14ac:dyDescent="0.25">
      <c r="A184" s="5">
        <v>41913</v>
      </c>
      <c r="B184" t="s">
        <v>1629</v>
      </c>
      <c r="C184" s="3">
        <v>0.5</v>
      </c>
      <c r="D184" s="2">
        <v>2.21</v>
      </c>
      <c r="E184" s="2">
        <v>3.27</v>
      </c>
      <c r="F184" s="3">
        <v>0.8443478260869568</v>
      </c>
      <c r="G184" s="3">
        <v>1.4358304347826085</v>
      </c>
    </row>
    <row r="185" spans="1:7" x14ac:dyDescent="0.25">
      <c r="A185" s="5">
        <v>41944</v>
      </c>
      <c r="B185" t="s">
        <v>1630</v>
      </c>
      <c r="C185" s="3">
        <v>0.5</v>
      </c>
      <c r="D185" s="2">
        <v>2.17</v>
      </c>
      <c r="E185" s="2">
        <v>3.21</v>
      </c>
      <c r="F185" s="3">
        <v>0.76731666666666665</v>
      </c>
      <c r="G185" s="3">
        <v>1.3312833333333334</v>
      </c>
    </row>
    <row r="186" spans="1:7" x14ac:dyDescent="0.25">
      <c r="A186" s="5">
        <v>41974</v>
      </c>
      <c r="B186" t="s">
        <v>1631</v>
      </c>
      <c r="C186" s="3">
        <v>0.5</v>
      </c>
      <c r="D186" s="2">
        <v>2.08</v>
      </c>
      <c r="E186" s="2">
        <v>3.21</v>
      </c>
      <c r="F186" s="3">
        <v>0.70093636363636358</v>
      </c>
      <c r="G186" s="3">
        <v>1.2005772727272725</v>
      </c>
    </row>
    <row r="187" spans="1:7" x14ac:dyDescent="0.25">
      <c r="A187" s="5">
        <v>42005</v>
      </c>
      <c r="B187" t="s">
        <v>1632</v>
      </c>
      <c r="C187" s="3">
        <v>0.5</v>
      </c>
      <c r="D187" s="2">
        <v>2.0099999999999998</v>
      </c>
      <c r="E187" s="2">
        <v>3.09</v>
      </c>
      <c r="F187" s="3">
        <v>0.59257142857142853</v>
      </c>
      <c r="G187" s="3">
        <v>0.9570047619047618</v>
      </c>
    </row>
    <row r="188" spans="1:7" x14ac:dyDescent="0.25">
      <c r="A188" s="5">
        <v>42036</v>
      </c>
      <c r="B188" t="s">
        <v>1633</v>
      </c>
      <c r="C188" s="3">
        <v>0.5</v>
      </c>
      <c r="D188" s="2">
        <v>1.96</v>
      </c>
      <c r="E188" s="2">
        <v>3.05</v>
      </c>
      <c r="F188" s="3">
        <v>0.6792450000000001</v>
      </c>
      <c r="G188" s="3">
        <v>1.1211799999999996</v>
      </c>
    </row>
    <row r="189" spans="1:7" x14ac:dyDescent="0.25">
      <c r="A189" s="5">
        <v>42064</v>
      </c>
      <c r="B189" t="s">
        <v>1634</v>
      </c>
      <c r="C189" s="3">
        <v>0.5</v>
      </c>
      <c r="D189" s="2">
        <v>1.99</v>
      </c>
      <c r="E189" s="2">
        <v>2.98</v>
      </c>
      <c r="F189" s="3">
        <v>0.68714761904761923</v>
      </c>
      <c r="G189" s="3">
        <v>1.1514047619047616</v>
      </c>
    </row>
    <row r="190" spans="1:7" x14ac:dyDescent="0.25">
      <c r="A190" s="5">
        <v>42095</v>
      </c>
      <c r="B190" t="s">
        <v>1635</v>
      </c>
      <c r="C190" s="3">
        <v>0.5</v>
      </c>
      <c r="D190" s="2">
        <v>1.95</v>
      </c>
      <c r="E190" s="2">
        <v>2.92</v>
      </c>
      <c r="F190" s="3">
        <v>0.64635238095238112</v>
      </c>
      <c r="G190" s="3">
        <v>1.0605666666666667</v>
      </c>
    </row>
    <row r="191" spans="1:7" x14ac:dyDescent="0.25">
      <c r="A191" s="5">
        <v>42125</v>
      </c>
      <c r="B191" t="s">
        <v>1636</v>
      </c>
      <c r="C191" s="3">
        <v>0.5</v>
      </c>
      <c r="D191" s="2">
        <v>1.9</v>
      </c>
      <c r="E191" s="2">
        <v>2.86</v>
      </c>
      <c r="F191" s="3">
        <v>0.73614761904761905</v>
      </c>
      <c r="G191" s="3">
        <v>1.2629523809523808</v>
      </c>
    </row>
    <row r="192" spans="1:7" x14ac:dyDescent="0.25">
      <c r="A192" s="5">
        <v>42156</v>
      </c>
      <c r="B192" t="s">
        <v>1637</v>
      </c>
      <c r="C192" s="3">
        <v>0.5</v>
      </c>
      <c r="D192" s="2">
        <v>1.83</v>
      </c>
      <c r="E192" s="2">
        <v>2.82</v>
      </c>
      <c r="F192" s="3">
        <v>0.78020454545454565</v>
      </c>
      <c r="G192" s="3">
        <v>1.3520363636363639</v>
      </c>
    </row>
    <row r="193" spans="1:7" x14ac:dyDescent="0.25">
      <c r="A193" s="5">
        <v>42186</v>
      </c>
      <c r="B193" t="s">
        <v>1638</v>
      </c>
      <c r="C193" s="3">
        <v>0.5</v>
      </c>
      <c r="D193" s="2">
        <v>1.87</v>
      </c>
      <c r="E193" s="2">
        <v>2.83</v>
      </c>
      <c r="F193" s="3">
        <v>0.84573913043478222</v>
      </c>
      <c r="G193" s="3">
        <v>1.4079869565217391</v>
      </c>
    </row>
    <row r="194" spans="1:7" x14ac:dyDescent="0.25">
      <c r="A194" s="5">
        <v>42217</v>
      </c>
      <c r="B194" t="s">
        <v>1639</v>
      </c>
      <c r="C194" s="3">
        <v>0.5</v>
      </c>
      <c r="D194" s="2">
        <v>1.95</v>
      </c>
      <c r="E194" s="2">
        <v>2.92</v>
      </c>
      <c r="F194" s="3">
        <v>0.80609523809523809</v>
      </c>
      <c r="G194" s="3">
        <v>1.3221619047619049</v>
      </c>
    </row>
    <row r="195" spans="1:7" x14ac:dyDescent="0.25">
      <c r="A195" s="5">
        <v>42248</v>
      </c>
      <c r="B195" t="s">
        <v>1640</v>
      </c>
      <c r="C195" s="3">
        <v>0.5</v>
      </c>
      <c r="D195" s="2">
        <v>1.91</v>
      </c>
      <c r="E195" s="2">
        <v>2.84</v>
      </c>
      <c r="F195" s="3">
        <v>0.72657727272727268</v>
      </c>
      <c r="G195" s="3">
        <v>1.1891863636363635</v>
      </c>
    </row>
    <row r="196" spans="1:7" x14ac:dyDescent="0.25">
      <c r="A196" s="5">
        <v>42278</v>
      </c>
      <c r="B196" t="s">
        <v>1641</v>
      </c>
      <c r="C196" s="3">
        <v>0.5</v>
      </c>
      <c r="D196" s="2">
        <v>1.87</v>
      </c>
      <c r="E196" s="2">
        <v>2.78</v>
      </c>
      <c r="F196" s="3">
        <v>0.65751818181818189</v>
      </c>
      <c r="G196" s="3">
        <v>1.0936454545454544</v>
      </c>
    </row>
    <row r="197" spans="1:7" x14ac:dyDescent="0.25">
      <c r="A197" s="5">
        <v>42309</v>
      </c>
      <c r="B197" t="s">
        <v>1642</v>
      </c>
      <c r="C197" s="3">
        <v>0.5</v>
      </c>
      <c r="D197" s="2">
        <v>1.92</v>
      </c>
      <c r="E197" s="2">
        <v>2.77</v>
      </c>
      <c r="F197" s="3">
        <v>0.7225380952380952</v>
      </c>
      <c r="G197" s="3">
        <v>1.1710619047619046</v>
      </c>
    </row>
    <row r="198" spans="1:7" x14ac:dyDescent="0.25">
      <c r="A198" s="5">
        <v>42339</v>
      </c>
      <c r="B198" t="s">
        <v>1643</v>
      </c>
      <c r="C198" s="3">
        <v>0.5</v>
      </c>
      <c r="D198" s="2">
        <v>1.9</v>
      </c>
      <c r="E198" s="2">
        <v>2.75</v>
      </c>
      <c r="F198" s="3">
        <v>0.74252608695652167</v>
      </c>
      <c r="G198" s="3">
        <v>1.1581565217391308</v>
      </c>
    </row>
    <row r="199" spans="1:7" x14ac:dyDescent="0.25">
      <c r="A199" s="5">
        <v>42370</v>
      </c>
      <c r="B199" t="s">
        <v>1644</v>
      </c>
      <c r="C199" s="3">
        <v>0.5</v>
      </c>
      <c r="D199" s="2">
        <v>1.93</v>
      </c>
      <c r="E199" s="2">
        <v>2.68</v>
      </c>
      <c r="F199" s="3">
        <v>0.60759999999999992</v>
      </c>
      <c r="G199" s="3">
        <v>0.98300952380952378</v>
      </c>
    </row>
    <row r="200" spans="1:7" x14ac:dyDescent="0.25">
      <c r="A200" s="5">
        <v>42401</v>
      </c>
      <c r="B200" t="s">
        <v>1645</v>
      </c>
      <c r="C200" s="3">
        <v>0.5</v>
      </c>
      <c r="D200" s="2">
        <v>1.95</v>
      </c>
      <c r="E200" s="2">
        <v>2.73</v>
      </c>
      <c r="F200" s="3">
        <v>0.40667619047619041</v>
      </c>
      <c r="G200" s="3">
        <v>0.61446666666666672</v>
      </c>
    </row>
    <row r="201" spans="1:7" x14ac:dyDescent="0.25">
      <c r="A201" s="5">
        <v>42430</v>
      </c>
      <c r="B201" t="s">
        <v>1646</v>
      </c>
      <c r="C201" s="3">
        <v>0.5</v>
      </c>
      <c r="D201" s="2">
        <v>1.9</v>
      </c>
      <c r="E201" s="2">
        <v>2.7</v>
      </c>
      <c r="F201" s="3">
        <v>0.44985652173913043</v>
      </c>
      <c r="G201" s="3">
        <v>0.64993043478260848</v>
      </c>
    </row>
    <row r="202" spans="1:7" x14ac:dyDescent="0.25">
      <c r="A202" s="5">
        <v>42461</v>
      </c>
      <c r="B202" t="s">
        <v>1647</v>
      </c>
      <c r="C202" s="3">
        <v>0.5</v>
      </c>
      <c r="D202" s="2">
        <v>1.84</v>
      </c>
      <c r="E202" s="2">
        <v>2.71</v>
      </c>
      <c r="F202" s="3">
        <v>0.45203809523809518</v>
      </c>
      <c r="G202" s="3">
        <v>0.64915238095238104</v>
      </c>
    </row>
    <row r="203" spans="1:7" x14ac:dyDescent="0.25">
      <c r="A203" s="5">
        <v>42491</v>
      </c>
      <c r="B203" t="s">
        <v>1648</v>
      </c>
      <c r="C203" s="3">
        <v>0.5</v>
      </c>
      <c r="D203" s="2">
        <v>1.91</v>
      </c>
      <c r="E203" s="2">
        <v>2.64</v>
      </c>
      <c r="F203" s="3">
        <v>0.46888636363636366</v>
      </c>
      <c r="G203" s="3">
        <v>0.68928181818181811</v>
      </c>
    </row>
    <row r="204" spans="1:7" x14ac:dyDescent="0.25">
      <c r="A204" s="5">
        <v>42522</v>
      </c>
      <c r="B204" t="s">
        <v>1649</v>
      </c>
      <c r="C204" s="3">
        <v>0.5</v>
      </c>
      <c r="D204" s="2">
        <v>1.75</v>
      </c>
      <c r="E204" s="2">
        <v>2.54</v>
      </c>
      <c r="F204" s="3">
        <v>0.35709545454545455</v>
      </c>
      <c r="G204" s="3">
        <v>0.51212727272727276</v>
      </c>
    </row>
    <row r="205" spans="1:7" x14ac:dyDescent="0.25">
      <c r="A205" s="5">
        <v>42552</v>
      </c>
      <c r="B205" t="s">
        <v>1650</v>
      </c>
      <c r="C205" s="3">
        <v>0.5</v>
      </c>
      <c r="D205" s="2">
        <v>1.72</v>
      </c>
      <c r="E205" s="2">
        <v>2.5099999999999998</v>
      </c>
      <c r="F205" s="3">
        <v>0.13273809523809521</v>
      </c>
      <c r="G205" s="3">
        <v>0.22067619047619053</v>
      </c>
    </row>
    <row r="206" spans="1:7" x14ac:dyDescent="0.25">
      <c r="A206" s="5">
        <v>42583</v>
      </c>
      <c r="B206" t="s">
        <v>1651</v>
      </c>
      <c r="C206" s="3">
        <v>0.25</v>
      </c>
      <c r="D206" s="2">
        <v>1.69</v>
      </c>
      <c r="E206" s="2">
        <v>2.39</v>
      </c>
      <c r="F206" s="3">
        <v>0.10760000000000003</v>
      </c>
      <c r="G206" s="3">
        <v>0.17527826086956519</v>
      </c>
    </row>
    <row r="207" spans="1:7" x14ac:dyDescent="0.25">
      <c r="A207" s="5">
        <v>42614</v>
      </c>
      <c r="B207" t="s">
        <v>1652</v>
      </c>
      <c r="C207" s="3">
        <v>0.25</v>
      </c>
      <c r="D207" s="2">
        <v>1.59</v>
      </c>
      <c r="E207" s="2">
        <v>2.34</v>
      </c>
      <c r="F207" s="3">
        <v>0.12336818181818181</v>
      </c>
      <c r="G207" s="3">
        <v>0.2063909090909091</v>
      </c>
    </row>
    <row r="208" spans="1:7" x14ac:dyDescent="0.25">
      <c r="A208" s="5">
        <v>42644</v>
      </c>
      <c r="B208" t="s">
        <v>1653</v>
      </c>
      <c r="C208" s="3">
        <v>0.25</v>
      </c>
      <c r="D208" s="2">
        <v>1.52</v>
      </c>
      <c r="E208" s="2">
        <v>2.27</v>
      </c>
      <c r="F208" s="3">
        <v>0.19596190476190478</v>
      </c>
      <c r="G208" s="3">
        <v>0.35534285714285718</v>
      </c>
    </row>
    <row r="209" spans="1:7" x14ac:dyDescent="0.25">
      <c r="A209" s="5">
        <v>42675</v>
      </c>
      <c r="B209" t="s">
        <v>1654</v>
      </c>
      <c r="C209" s="3">
        <v>0.25</v>
      </c>
      <c r="D209" s="2">
        <v>1.43</v>
      </c>
      <c r="E209" s="2">
        <v>2.25</v>
      </c>
      <c r="F209" s="3">
        <v>0.27735454545454546</v>
      </c>
      <c r="G209" s="3">
        <v>0.5636863636363636</v>
      </c>
    </row>
    <row r="210" spans="1:7" x14ac:dyDescent="0.25">
      <c r="A210" s="5">
        <v>42705</v>
      </c>
      <c r="B210" t="s">
        <v>1655</v>
      </c>
      <c r="C210" s="3">
        <v>0.25</v>
      </c>
      <c r="D210" s="2">
        <v>1.45</v>
      </c>
      <c r="E210" s="2">
        <v>2.2599999999999998</v>
      </c>
      <c r="F210" s="3">
        <v>0.29906363636363636</v>
      </c>
      <c r="G210" s="3">
        <v>0.60861363636363641</v>
      </c>
    </row>
    <row r="211" spans="1:7" x14ac:dyDescent="0.25">
      <c r="A211" s="5">
        <v>42736</v>
      </c>
      <c r="B211" t="s">
        <v>1656</v>
      </c>
      <c r="C211" s="3">
        <v>0.25</v>
      </c>
      <c r="D211" s="2">
        <v>1.45</v>
      </c>
      <c r="E211" s="2">
        <v>2.2200000000000002</v>
      </c>
      <c r="F211" s="3">
        <v>0.32478181818181817</v>
      </c>
      <c r="G211" s="3">
        <v>0.60955000000000004</v>
      </c>
    </row>
    <row r="212" spans="1:7" x14ac:dyDescent="0.25">
      <c r="A212" s="5">
        <v>42767</v>
      </c>
      <c r="B212" t="s">
        <v>1657</v>
      </c>
      <c r="C212" s="3">
        <v>0.25</v>
      </c>
      <c r="D212" s="2">
        <v>1.42</v>
      </c>
      <c r="E212" s="2">
        <v>2.2000000000000002</v>
      </c>
      <c r="F212" s="3">
        <v>0.29753000000000002</v>
      </c>
      <c r="G212" s="3">
        <v>0.55146500000000009</v>
      </c>
    </row>
    <row r="213" spans="1:7" x14ac:dyDescent="0.25">
      <c r="A213" s="5">
        <v>42795</v>
      </c>
      <c r="B213" t="s">
        <v>1658</v>
      </c>
      <c r="C213" s="3">
        <v>0.25</v>
      </c>
      <c r="D213" s="2">
        <v>1.37</v>
      </c>
      <c r="E213" s="2">
        <v>2.15</v>
      </c>
      <c r="F213" s="3">
        <v>0.32266956521739126</v>
      </c>
      <c r="G213" s="3">
        <v>0.55801304347826097</v>
      </c>
    </row>
    <row r="214" spans="1:7" x14ac:dyDescent="0.25">
      <c r="A214" s="5">
        <v>42826</v>
      </c>
      <c r="B214" t="s">
        <v>1659</v>
      </c>
      <c r="C214" s="3">
        <v>0.25</v>
      </c>
      <c r="D214" s="2">
        <v>1.35</v>
      </c>
      <c r="E214" s="2">
        <v>2.09</v>
      </c>
      <c r="F214" s="3">
        <v>0.27659</v>
      </c>
      <c r="G214" s="3">
        <v>0.46545500000000006</v>
      </c>
    </row>
    <row r="215" spans="1:7" x14ac:dyDescent="0.25">
      <c r="A215" s="5">
        <v>42856</v>
      </c>
      <c r="B215" t="s">
        <v>1660</v>
      </c>
      <c r="C215" s="3">
        <v>0.25</v>
      </c>
      <c r="D215" s="2">
        <v>1.49</v>
      </c>
      <c r="E215" s="2">
        <v>2.0299999999999998</v>
      </c>
      <c r="F215" s="3">
        <v>0.30595217391304347</v>
      </c>
      <c r="G215" s="3">
        <v>0.52802608695652176</v>
      </c>
    </row>
    <row r="216" spans="1:7" x14ac:dyDescent="0.25">
      <c r="A216" s="5">
        <v>42887</v>
      </c>
      <c r="B216" t="s">
        <v>1661</v>
      </c>
      <c r="C216" s="3">
        <v>0.25</v>
      </c>
      <c r="D216" s="2">
        <v>1.48</v>
      </c>
      <c r="E216" s="2">
        <v>1.99</v>
      </c>
      <c r="F216" s="3">
        <v>0.3452318181818182</v>
      </c>
      <c r="G216" s="3">
        <v>0.55432272727272724</v>
      </c>
    </row>
    <row r="217" spans="1:7" x14ac:dyDescent="0.25">
      <c r="A217" s="5">
        <v>42917</v>
      </c>
      <c r="B217" t="s">
        <v>1662</v>
      </c>
      <c r="C217" s="3">
        <v>0.25</v>
      </c>
      <c r="D217" s="2">
        <v>1.41</v>
      </c>
      <c r="E217" s="2">
        <v>1.97</v>
      </c>
      <c r="F217" s="3">
        <v>0.43759047619047631</v>
      </c>
      <c r="G217" s="3">
        <v>0.6917428571428571</v>
      </c>
    </row>
    <row r="218" spans="1:7" x14ac:dyDescent="0.25">
      <c r="A218" s="5">
        <v>42948</v>
      </c>
      <c r="B218" t="s">
        <v>1663</v>
      </c>
      <c r="C218" s="3">
        <v>0.25</v>
      </c>
      <c r="D218" s="2">
        <v>1.43</v>
      </c>
      <c r="E218" s="2">
        <v>1.96</v>
      </c>
      <c r="F218" s="3">
        <v>0.37162608695652172</v>
      </c>
      <c r="G218" s="3">
        <v>0.58182608695652172</v>
      </c>
    </row>
    <row r="219" spans="1:7" x14ac:dyDescent="0.25">
      <c r="A219" s="5">
        <v>42979</v>
      </c>
      <c r="B219" t="s">
        <v>1664</v>
      </c>
      <c r="C219" s="3">
        <v>0.25</v>
      </c>
      <c r="D219" s="2">
        <v>1.4</v>
      </c>
      <c r="E219" s="2">
        <v>1.9</v>
      </c>
      <c r="F219" s="3">
        <v>0.53928571428571437</v>
      </c>
      <c r="G219" s="3">
        <v>0.75333809523809525</v>
      </c>
    </row>
    <row r="220" spans="1:7" x14ac:dyDescent="0.25">
      <c r="A220" s="5">
        <v>43009</v>
      </c>
      <c r="B220" t="s">
        <v>1665</v>
      </c>
      <c r="C220" s="3">
        <v>0.25</v>
      </c>
      <c r="D220" s="2">
        <v>1.55</v>
      </c>
      <c r="E220" s="2">
        <v>2.04</v>
      </c>
      <c r="F220" s="3">
        <v>0.67521818181818194</v>
      </c>
      <c r="G220" s="3">
        <v>0.89604545454545459</v>
      </c>
    </row>
    <row r="221" spans="1:7" x14ac:dyDescent="0.25">
      <c r="A221" s="5">
        <v>43040</v>
      </c>
      <c r="B221" t="s">
        <v>1666</v>
      </c>
      <c r="C221" s="3">
        <v>0.5</v>
      </c>
      <c r="D221" s="2">
        <v>1.61</v>
      </c>
      <c r="E221" s="2">
        <v>2.04</v>
      </c>
      <c r="F221" s="3">
        <v>0.67844761904761897</v>
      </c>
      <c r="G221" s="3">
        <v>0.88760952380952374</v>
      </c>
    </row>
    <row r="222" spans="1:7" x14ac:dyDescent="0.25">
      <c r="A222" s="5">
        <v>43070</v>
      </c>
      <c r="B222" t="s">
        <v>1667</v>
      </c>
      <c r="C222" s="3">
        <v>0.5</v>
      </c>
      <c r="D222" s="2">
        <v>1.57</v>
      </c>
      <c r="E222" s="2">
        <v>2.0699999999999998</v>
      </c>
      <c r="F222" s="3">
        <v>0.68652857142857149</v>
      </c>
      <c r="G222" s="3">
        <v>0.89209523809523839</v>
      </c>
    </row>
    <row r="223" spans="1:7" x14ac:dyDescent="0.25">
      <c r="A223" s="5">
        <v>43101</v>
      </c>
      <c r="B223" t="s">
        <v>1668</v>
      </c>
      <c r="C223" s="3">
        <v>0.5</v>
      </c>
      <c r="D223" s="2">
        <v>1.54</v>
      </c>
      <c r="E223" s="2">
        <v>1.98</v>
      </c>
      <c r="F223" s="3">
        <v>0.74124545454545443</v>
      </c>
      <c r="G223" s="3">
        <v>0.9816136363636363</v>
      </c>
    </row>
    <row r="224" spans="1:7" x14ac:dyDescent="0.25">
      <c r="A224" s="5">
        <v>43132</v>
      </c>
      <c r="B224" t="s">
        <v>1669</v>
      </c>
      <c r="C224" s="3">
        <v>0.5</v>
      </c>
      <c r="D224" s="2">
        <v>1.49</v>
      </c>
      <c r="E224" s="2">
        <v>1.99</v>
      </c>
      <c r="F224" s="3">
        <v>0.86365000000000014</v>
      </c>
      <c r="G224" s="3">
        <v>1.1773199999999999</v>
      </c>
    </row>
    <row r="225" spans="1:7" x14ac:dyDescent="0.25">
      <c r="A225" s="5">
        <v>43160</v>
      </c>
      <c r="B225" t="s">
        <v>1670</v>
      </c>
      <c r="C225" s="3">
        <v>0.5</v>
      </c>
      <c r="D225" s="2">
        <v>1.53</v>
      </c>
      <c r="E225" s="2">
        <v>2.02</v>
      </c>
      <c r="F225" s="3">
        <v>0.89698181818181844</v>
      </c>
      <c r="G225" s="3">
        <v>1.1276545454545455</v>
      </c>
    </row>
    <row r="226" spans="1:7" x14ac:dyDescent="0.25">
      <c r="A226" s="5">
        <v>43191</v>
      </c>
      <c r="B226" t="s">
        <v>1671</v>
      </c>
      <c r="C226" s="3">
        <v>0.5</v>
      </c>
      <c r="D226" s="2">
        <v>1.72</v>
      </c>
      <c r="E226" s="2">
        <v>2.0099999999999998</v>
      </c>
      <c r="F226" s="3">
        <v>0.88429999999999997</v>
      </c>
      <c r="G226" s="3">
        <v>1.1022285714285713</v>
      </c>
    </row>
    <row r="227" spans="1:7" x14ac:dyDescent="0.25">
      <c r="A227" s="5">
        <v>43221</v>
      </c>
      <c r="B227" t="s">
        <v>1672</v>
      </c>
      <c r="C227" s="3">
        <v>0.5</v>
      </c>
      <c r="D227" s="2">
        <v>1.74</v>
      </c>
      <c r="E227" s="2">
        <v>2.06</v>
      </c>
      <c r="F227" s="3">
        <v>0.78202173913043493</v>
      </c>
      <c r="G227" s="3">
        <v>1.0532652173913044</v>
      </c>
    </row>
    <row r="228" spans="1:7" x14ac:dyDescent="0.25">
      <c r="A228" s="5">
        <v>43252</v>
      </c>
      <c r="B228" t="s">
        <v>1673</v>
      </c>
      <c r="C228" s="3">
        <v>0.5</v>
      </c>
      <c r="D228" s="2">
        <v>1.74</v>
      </c>
      <c r="E228" s="2">
        <v>2.0299999999999998</v>
      </c>
      <c r="F228" s="3">
        <v>0.79200476190476177</v>
      </c>
      <c r="G228" s="3">
        <v>1.0321809523809526</v>
      </c>
    </row>
    <row r="229" spans="1:7" x14ac:dyDescent="0.25">
      <c r="A229" s="5">
        <v>43282</v>
      </c>
      <c r="B229" t="s">
        <v>1674</v>
      </c>
      <c r="C229" s="3">
        <v>0.5</v>
      </c>
      <c r="D229" s="2">
        <v>1.75</v>
      </c>
      <c r="E229" s="2">
        <v>2.04</v>
      </c>
      <c r="F229" s="3">
        <v>0.8347136363636366</v>
      </c>
      <c r="G229" s="3">
        <v>1.0303045454545454</v>
      </c>
    </row>
    <row r="230" spans="1:7" x14ac:dyDescent="0.25">
      <c r="A230" s="5">
        <v>43313</v>
      </c>
      <c r="B230" t="s">
        <v>1675</v>
      </c>
      <c r="C230" s="3">
        <v>0.75</v>
      </c>
      <c r="D230" s="2">
        <v>1.75</v>
      </c>
      <c r="E230" s="2">
        <v>2.0299999999999998</v>
      </c>
      <c r="F230" s="3">
        <v>0.86716521739130437</v>
      </c>
      <c r="G230" s="3">
        <v>1.061608695652174</v>
      </c>
    </row>
    <row r="231" spans="1:7" x14ac:dyDescent="0.25">
      <c r="A231" s="5">
        <v>43344</v>
      </c>
      <c r="B231" t="s">
        <v>1676</v>
      </c>
      <c r="C231" s="3">
        <v>0.75</v>
      </c>
      <c r="D231" s="2">
        <v>1.71</v>
      </c>
      <c r="E231" s="2">
        <v>2.0099999999999998</v>
      </c>
      <c r="F231" s="3">
        <v>0.91970500000000011</v>
      </c>
      <c r="G231" s="3">
        <v>1.15082</v>
      </c>
    </row>
    <row r="232" spans="1:7" x14ac:dyDescent="0.25">
      <c r="A232" s="5">
        <v>43374</v>
      </c>
      <c r="B232" t="s">
        <v>1677</v>
      </c>
      <c r="C232" s="3">
        <v>0.75</v>
      </c>
      <c r="D232" s="2">
        <v>1.8</v>
      </c>
      <c r="E232" s="2">
        <v>2.06</v>
      </c>
      <c r="F232" s="3">
        <v>0.94954782608695654</v>
      </c>
      <c r="G232" s="3">
        <v>1.1964217391304346</v>
      </c>
    </row>
    <row r="233" spans="1:7" x14ac:dyDescent="0.25">
      <c r="A233" s="5">
        <v>43405</v>
      </c>
      <c r="B233" t="s">
        <v>1678</v>
      </c>
      <c r="C233" s="3">
        <v>0.75</v>
      </c>
      <c r="D233" s="2">
        <v>1.75</v>
      </c>
      <c r="E233" s="2">
        <v>2.02</v>
      </c>
      <c r="F233" s="3">
        <v>0.91476818181818187</v>
      </c>
      <c r="G233" s="3">
        <v>1.1217045454545453</v>
      </c>
    </row>
    <row r="234" spans="1:7" x14ac:dyDescent="0.25">
      <c r="A234" s="5">
        <v>43435</v>
      </c>
      <c r="B234" t="s">
        <v>1679</v>
      </c>
      <c r="C234" s="3">
        <v>0.75</v>
      </c>
      <c r="D234" s="2">
        <v>1.73</v>
      </c>
      <c r="E234" s="2">
        <v>2.0099999999999998</v>
      </c>
      <c r="F234" s="3">
        <v>0.87290000000000001</v>
      </c>
      <c r="G234" s="3">
        <v>1.0263571428571427</v>
      </c>
    </row>
    <row r="235" spans="1:7" x14ac:dyDescent="0.25">
      <c r="A235" s="5">
        <v>43466</v>
      </c>
      <c r="B235" t="s">
        <v>1680</v>
      </c>
      <c r="C235" s="3">
        <v>0.75</v>
      </c>
      <c r="D235" s="2">
        <v>1.72</v>
      </c>
      <c r="E235" s="2">
        <v>2.0499999999999998</v>
      </c>
      <c r="F235" s="3">
        <v>0.86973913043478246</v>
      </c>
      <c r="G235" s="3">
        <v>1.0239782608695651</v>
      </c>
    </row>
    <row r="236" spans="1:7" x14ac:dyDescent="0.25">
      <c r="A236" s="5">
        <v>43497</v>
      </c>
      <c r="B236" t="s">
        <v>1681</v>
      </c>
      <c r="C236" s="3">
        <v>0.75</v>
      </c>
      <c r="D236" s="2">
        <v>1.7</v>
      </c>
      <c r="E236" s="2">
        <v>2.0499999999999998</v>
      </c>
      <c r="F236" s="3">
        <v>0.82660500000000003</v>
      </c>
      <c r="G236" s="3">
        <v>0.97106000000000015</v>
      </c>
    </row>
    <row r="237" spans="1:7" x14ac:dyDescent="0.25">
      <c r="A237" s="5">
        <v>43525</v>
      </c>
      <c r="B237" t="s">
        <v>1682</v>
      </c>
      <c r="C237" s="3">
        <v>0.75</v>
      </c>
      <c r="D237" s="2">
        <v>1.7</v>
      </c>
      <c r="E237" s="2">
        <v>2.0299999999999998</v>
      </c>
      <c r="F237" s="3">
        <v>0.79832380952380955</v>
      </c>
      <c r="G237" s="3">
        <v>0.94320000000000004</v>
      </c>
    </row>
    <row r="238" spans="1:7" x14ac:dyDescent="0.25">
      <c r="A238" s="5">
        <v>43556</v>
      </c>
      <c r="B238" t="s">
        <v>1683</v>
      </c>
      <c r="C238" s="3">
        <v>0.75</v>
      </c>
      <c r="D238" s="2">
        <v>1.66</v>
      </c>
      <c r="E238" s="2">
        <v>2</v>
      </c>
      <c r="F238" s="3">
        <v>0.79212727272727268</v>
      </c>
      <c r="G238" s="3">
        <v>0.93886363636363623</v>
      </c>
    </row>
    <row r="239" spans="1:7" x14ac:dyDescent="0.25">
      <c r="A239" s="5">
        <v>43586</v>
      </c>
      <c r="B239" t="s">
        <v>1684</v>
      </c>
      <c r="C239" s="3">
        <v>0.75</v>
      </c>
      <c r="D239" s="2">
        <v>1.65</v>
      </c>
      <c r="E239" s="2">
        <v>1.99</v>
      </c>
      <c r="F239" s="3">
        <v>0.76678695652173912</v>
      </c>
      <c r="G239" s="3">
        <v>0.8710478260869563</v>
      </c>
    </row>
    <row r="240" spans="1:7" x14ac:dyDescent="0.25">
      <c r="A240" s="5">
        <v>43617</v>
      </c>
      <c r="B240" t="s">
        <v>1685</v>
      </c>
      <c r="C240" s="3">
        <v>0.75</v>
      </c>
      <c r="D240" s="2">
        <v>1.64</v>
      </c>
      <c r="E240" s="2">
        <v>1.97</v>
      </c>
      <c r="F240" s="3">
        <v>0.64100500000000005</v>
      </c>
      <c r="G240" s="3">
        <v>0.67961500000000008</v>
      </c>
    </row>
    <row r="241" spans="1:7" x14ac:dyDescent="0.25">
      <c r="A241" s="5">
        <v>43647</v>
      </c>
      <c r="B241" t="s">
        <v>1686</v>
      </c>
      <c r="C241" s="3">
        <v>0.75</v>
      </c>
      <c r="D241" s="2">
        <v>1.61</v>
      </c>
      <c r="E241" s="2">
        <v>1.93</v>
      </c>
      <c r="F241" s="3">
        <v>0.53591304347826085</v>
      </c>
      <c r="G241" s="3">
        <v>0.57269130434782611</v>
      </c>
    </row>
    <row r="242" spans="1:7" x14ac:dyDescent="0.25">
      <c r="A242" s="5">
        <v>43678</v>
      </c>
      <c r="B242" t="s">
        <v>1687</v>
      </c>
      <c r="C242" s="3">
        <v>0.75</v>
      </c>
      <c r="D242" s="2">
        <v>1.59</v>
      </c>
      <c r="E242" s="2">
        <v>1.89</v>
      </c>
      <c r="F242" s="3">
        <v>0.45982272727272727</v>
      </c>
      <c r="G242" s="3">
        <v>0.39781818181818179</v>
      </c>
    </row>
    <row r="243" spans="1:7" x14ac:dyDescent="0.25">
      <c r="A243" s="5">
        <v>43709</v>
      </c>
      <c r="B243" t="s">
        <v>1688</v>
      </c>
      <c r="C243" s="3">
        <v>0.75</v>
      </c>
      <c r="D243" s="2">
        <v>1.55</v>
      </c>
      <c r="E243" s="2">
        <v>1.79</v>
      </c>
      <c r="F243" s="3">
        <v>0.53210476190476197</v>
      </c>
      <c r="G243" s="3">
        <v>0.46817142857142846</v>
      </c>
    </row>
    <row r="244" spans="1:7" x14ac:dyDescent="0.25">
      <c r="A244" s="5">
        <v>43739</v>
      </c>
      <c r="B244" t="s">
        <v>1689</v>
      </c>
      <c r="C244" s="3">
        <v>0.75</v>
      </c>
      <c r="D244" s="2">
        <v>1.47</v>
      </c>
      <c r="E244" s="2">
        <v>1.71</v>
      </c>
      <c r="F244" s="3">
        <v>0.52489130434782605</v>
      </c>
      <c r="G244" s="3">
        <v>0.49223043478260875</v>
      </c>
    </row>
    <row r="245" spans="1:7" x14ac:dyDescent="0.25">
      <c r="A245" s="5">
        <v>43770</v>
      </c>
      <c r="B245" t="s">
        <v>1690</v>
      </c>
      <c r="C245" s="3">
        <v>0.75</v>
      </c>
      <c r="D245" s="2">
        <v>1.41</v>
      </c>
      <c r="E245" s="2">
        <v>1.67</v>
      </c>
      <c r="F245" s="3">
        <v>0.58080476190476182</v>
      </c>
      <c r="G245" s="3">
        <v>0.5954857142857144</v>
      </c>
    </row>
    <row r="246" spans="1:7" x14ac:dyDescent="0.25">
      <c r="A246" s="5">
        <v>43800</v>
      </c>
      <c r="B246" t="s">
        <v>1691</v>
      </c>
      <c r="C246" s="3">
        <v>0.75</v>
      </c>
      <c r="D246" s="2">
        <v>1.42</v>
      </c>
      <c r="E246" s="2">
        <v>1.67</v>
      </c>
      <c r="F246" s="3">
        <v>0.60381818181818181</v>
      </c>
      <c r="G246" s="3">
        <v>0.65080454545454536</v>
      </c>
    </row>
    <row r="247" spans="1:7" x14ac:dyDescent="0.25">
      <c r="A247" s="5">
        <v>43831</v>
      </c>
      <c r="B247" t="s">
        <v>1692</v>
      </c>
      <c r="C247" s="3">
        <v>0.75</v>
      </c>
      <c r="D247" s="2">
        <v>1.41</v>
      </c>
      <c r="E247" s="2">
        <v>1.68</v>
      </c>
      <c r="F247" s="3">
        <v>0.502</v>
      </c>
      <c r="G247" s="3">
        <v>0.53917391304347828</v>
      </c>
    </row>
    <row r="248" spans="1:7" x14ac:dyDescent="0.25">
      <c r="A248" s="5">
        <v>43862</v>
      </c>
      <c r="B248" t="s">
        <v>1693</v>
      </c>
      <c r="C248" s="3">
        <v>0.75</v>
      </c>
      <c r="D248" s="2">
        <v>1.4</v>
      </c>
      <c r="E248" s="2">
        <v>1.67</v>
      </c>
      <c r="F248" s="3">
        <v>0.50953999999999999</v>
      </c>
      <c r="G248" s="3">
        <v>0.49424999999999991</v>
      </c>
    </row>
    <row r="249" spans="1:7" x14ac:dyDescent="0.25">
      <c r="A249" s="5">
        <v>43891</v>
      </c>
      <c r="B249" t="s">
        <v>1694</v>
      </c>
      <c r="C249" s="3">
        <v>0.1</v>
      </c>
      <c r="D249" s="2">
        <v>1.4</v>
      </c>
      <c r="E249" s="2">
        <v>1.66</v>
      </c>
      <c r="F249" s="3">
        <v>0.1956681818181818</v>
      </c>
      <c r="G249" s="3">
        <v>0.2834681818181819</v>
      </c>
    </row>
    <row r="250" spans="1:7" x14ac:dyDescent="0.25">
      <c r="A250" s="5">
        <v>43922</v>
      </c>
      <c r="B250" t="s">
        <v>1695</v>
      </c>
      <c r="C250" s="3">
        <v>0.1</v>
      </c>
      <c r="D250" s="2">
        <v>1.38</v>
      </c>
      <c r="E250" s="2">
        <v>1.67</v>
      </c>
      <c r="F250" s="3">
        <v>0.11658181818181818</v>
      </c>
      <c r="G250" s="3">
        <v>0.19867272727272728</v>
      </c>
    </row>
    <row r="251" spans="1:7" x14ac:dyDescent="0.25">
      <c r="A251" s="5">
        <v>43952</v>
      </c>
      <c r="B251" t="s">
        <v>1696</v>
      </c>
      <c r="C251" s="3">
        <v>0.1</v>
      </c>
      <c r="D251" s="2">
        <v>1.42</v>
      </c>
      <c r="E251" s="2">
        <v>1.7</v>
      </c>
      <c r="F251" s="3">
        <v>2.3600000000000006E-2</v>
      </c>
      <c r="G251" s="3">
        <v>8.4699999999999998E-2</v>
      </c>
    </row>
    <row r="252" spans="1:7" x14ac:dyDescent="0.25">
      <c r="A252" s="5">
        <v>43983</v>
      </c>
      <c r="B252" t="s">
        <v>1697</v>
      </c>
      <c r="C252" s="3">
        <v>0.1</v>
      </c>
      <c r="D252" s="2">
        <v>1.41</v>
      </c>
      <c r="E252" s="2">
        <v>1.69</v>
      </c>
      <c r="F252" s="3">
        <v>3.1227272727272718E-3</v>
      </c>
      <c r="G252" s="3">
        <v>5.155454545454545E-2</v>
      </c>
    </row>
    <row r="253" spans="1:7" x14ac:dyDescent="0.25">
      <c r="A253" s="5">
        <v>44013</v>
      </c>
      <c r="B253" t="s">
        <v>1698</v>
      </c>
      <c r="C253" s="3">
        <v>0.1</v>
      </c>
      <c r="D253" s="2">
        <v>1.45</v>
      </c>
      <c r="E253" s="2">
        <v>1.7</v>
      </c>
      <c r="F253" s="3">
        <v>-4.2673913043478257E-2</v>
      </c>
      <c r="G253" s="3">
        <v>-2.789565217391304E-2</v>
      </c>
    </row>
    <row r="254" spans="1:7" x14ac:dyDescent="0.25">
      <c r="A254" s="5">
        <v>44044</v>
      </c>
      <c r="B254" t="s">
        <v>1699</v>
      </c>
      <c r="C254" s="3">
        <v>0.1</v>
      </c>
      <c r="D254" s="2">
        <v>1.6</v>
      </c>
      <c r="E254" s="2">
        <v>1.79</v>
      </c>
      <c r="F254" s="3">
        <v>-3.0723809523809525E-2</v>
      </c>
      <c r="G254" s="3">
        <v>-5.6761904761904753E-3</v>
      </c>
    </row>
    <row r="255" spans="1:7" x14ac:dyDescent="0.25">
      <c r="A255" s="5">
        <v>44075</v>
      </c>
      <c r="B255" t="s">
        <v>1700</v>
      </c>
      <c r="C255" s="3">
        <v>0.1</v>
      </c>
      <c r="D255" s="2">
        <v>1.75</v>
      </c>
      <c r="E255" s="2">
        <v>1.92</v>
      </c>
      <c r="F255" s="3">
        <v>-6.639090909090907E-2</v>
      </c>
      <c r="G255" s="3">
        <v>-3.3150000000000006E-2</v>
      </c>
    </row>
    <row r="256" spans="1:7" x14ac:dyDescent="0.25">
      <c r="A256" s="5">
        <v>44105</v>
      </c>
      <c r="B256" t="s">
        <v>1701</v>
      </c>
      <c r="C256" s="3">
        <v>0.1</v>
      </c>
      <c r="D256" s="2">
        <v>1.94</v>
      </c>
      <c r="E256" s="2">
        <v>2.0499999999999998</v>
      </c>
      <c r="F256" s="3">
        <v>-4.7495454545454563E-2</v>
      </c>
      <c r="G256" s="3">
        <v>-5.2000000000000015E-3</v>
      </c>
    </row>
    <row r="257" spans="1:7" x14ac:dyDescent="0.25">
      <c r="A257" s="5">
        <v>44136</v>
      </c>
      <c r="B257" t="s">
        <v>1702</v>
      </c>
      <c r="C257" s="3">
        <v>0.1</v>
      </c>
      <c r="D257" s="2">
        <v>1.92</v>
      </c>
      <c r="E257" s="2">
        <v>2.0499999999999998</v>
      </c>
      <c r="F257" s="3">
        <v>-1.9104761904761902E-2</v>
      </c>
      <c r="G257" s="3">
        <v>4.7828571428571436E-2</v>
      </c>
    </row>
    <row r="258" spans="1:7" x14ac:dyDescent="0.25">
      <c r="A258" s="5">
        <v>44166</v>
      </c>
      <c r="B258" t="s">
        <v>1703</v>
      </c>
      <c r="C258" s="3">
        <v>0.1</v>
      </c>
      <c r="D258" s="2">
        <v>1.86</v>
      </c>
      <c r="E258" s="2">
        <v>2</v>
      </c>
      <c r="F258" s="3">
        <v>-2.8086956521739127E-2</v>
      </c>
      <c r="G258" s="3">
        <v>2.8626086956521739E-2</v>
      </c>
    </row>
    <row r="259" spans="1:7" x14ac:dyDescent="0.25">
      <c r="A259" s="5">
        <v>44197</v>
      </c>
      <c r="B259" t="s">
        <v>1704</v>
      </c>
      <c r="C259" s="3">
        <v>0.1</v>
      </c>
      <c r="D259" s="2">
        <v>1.75</v>
      </c>
      <c r="E259" s="2">
        <v>1.92</v>
      </c>
      <c r="F259" s="3">
        <v>-5.21952380952381E-2</v>
      </c>
      <c r="G259" s="3">
        <v>2.8471428571428571E-2</v>
      </c>
    </row>
    <row r="260" spans="1:7" x14ac:dyDescent="0.25">
      <c r="A260" s="5">
        <v>44228</v>
      </c>
      <c r="B260" t="s">
        <v>1705</v>
      </c>
      <c r="C260" s="3">
        <v>0.1</v>
      </c>
      <c r="D260" s="2">
        <v>1.61</v>
      </c>
      <c r="E260" s="2">
        <v>1.8</v>
      </c>
      <c r="F260" s="3">
        <v>3.2719999999999999E-2</v>
      </c>
      <c r="G260" s="3">
        <v>0.22059500000000001</v>
      </c>
    </row>
    <row r="261" spans="1:7" x14ac:dyDescent="0.25">
      <c r="A261" s="5">
        <v>44256</v>
      </c>
      <c r="B261" t="s">
        <v>1706</v>
      </c>
      <c r="C261" s="3">
        <v>0.1</v>
      </c>
      <c r="D261" s="2">
        <v>1.56</v>
      </c>
      <c r="E261" s="2">
        <v>1.74</v>
      </c>
      <c r="F261" s="3">
        <v>0.10110869565217391</v>
      </c>
      <c r="G261" s="3">
        <v>0.40889999999999999</v>
      </c>
    </row>
    <row r="262" spans="1:7" x14ac:dyDescent="0.25">
      <c r="A262" s="5">
        <v>44287</v>
      </c>
      <c r="B262" t="s">
        <v>1707</v>
      </c>
      <c r="C262" s="3">
        <v>0.1</v>
      </c>
      <c r="D262" s="2">
        <v>1.49</v>
      </c>
      <c r="E262" s="2">
        <v>1.71</v>
      </c>
      <c r="F262" s="3">
        <v>0.11253181818181819</v>
      </c>
      <c r="G262" s="3">
        <v>0.43366363636363636</v>
      </c>
    </row>
    <row r="263" spans="1:7" x14ac:dyDescent="0.25">
      <c r="A263" s="5">
        <v>44317</v>
      </c>
      <c r="B263" t="s">
        <v>1708</v>
      </c>
      <c r="C263" s="3">
        <v>0.1</v>
      </c>
      <c r="D263" s="2">
        <v>1.47</v>
      </c>
      <c r="E263" s="2">
        <v>1.68</v>
      </c>
      <c r="F263" s="3">
        <v>0.13439999999999999</v>
      </c>
      <c r="G263" s="3">
        <v>0.46369999999999995</v>
      </c>
    </row>
    <row r="264" spans="1:7" x14ac:dyDescent="0.25">
      <c r="A264" s="5">
        <v>44348</v>
      </c>
      <c r="B264" t="s">
        <v>1709</v>
      </c>
      <c r="C264" s="3">
        <v>0.1</v>
      </c>
      <c r="D264" s="2">
        <v>1.39</v>
      </c>
      <c r="E264" s="2">
        <v>1.6</v>
      </c>
      <c r="F264" s="3">
        <v>0.17512727272727277</v>
      </c>
      <c r="G264" s="3">
        <v>0.47189545454545456</v>
      </c>
    </row>
    <row r="265" spans="1:7" x14ac:dyDescent="0.25">
      <c r="A265" s="5">
        <v>44378</v>
      </c>
      <c r="B265" t="s">
        <v>1710</v>
      </c>
      <c r="C265" s="3">
        <v>0.1</v>
      </c>
      <c r="D265" s="2">
        <v>1.29</v>
      </c>
      <c r="E265" s="2">
        <v>1.45</v>
      </c>
      <c r="F265" s="3">
        <v>0.20827272727272728</v>
      </c>
      <c r="G265" s="3">
        <v>0.43007272727272733</v>
      </c>
    </row>
    <row r="266" spans="1:7" x14ac:dyDescent="0.25">
      <c r="A266" s="5">
        <v>44409</v>
      </c>
      <c r="B266" t="s">
        <v>1711</v>
      </c>
      <c r="C266" s="3">
        <v>0.1</v>
      </c>
      <c r="D266" s="2">
        <v>1.23</v>
      </c>
      <c r="E266" s="2">
        <v>1.39</v>
      </c>
      <c r="F266" s="3">
        <v>0.26039545454545454</v>
      </c>
      <c r="G266" s="3">
        <v>0.43660454545454552</v>
      </c>
    </row>
    <row r="267" spans="1:7" x14ac:dyDescent="0.25">
      <c r="A267" s="5">
        <v>44440</v>
      </c>
      <c r="B267" t="s">
        <v>1712</v>
      </c>
      <c r="C267" s="3">
        <v>0.1</v>
      </c>
      <c r="D267" s="2">
        <v>1.2</v>
      </c>
      <c r="E267" s="2">
        <v>1.28</v>
      </c>
      <c r="F267" s="3">
        <v>0.35429545454545458</v>
      </c>
      <c r="G267" s="3">
        <v>0.57220000000000004</v>
      </c>
    </row>
    <row r="268" spans="1:7" x14ac:dyDescent="0.25">
      <c r="A268" s="5">
        <v>44470</v>
      </c>
      <c r="B268" t="s">
        <v>1713</v>
      </c>
      <c r="C268" s="3">
        <v>0.1</v>
      </c>
      <c r="D268" s="2">
        <v>1.29</v>
      </c>
      <c r="E268" s="2">
        <v>1.3</v>
      </c>
      <c r="F268" s="3">
        <v>0.77857142857142847</v>
      </c>
      <c r="G268" s="3">
        <v>0.90687142857142855</v>
      </c>
    </row>
    <row r="269" spans="1:7" x14ac:dyDescent="0.25">
      <c r="A269" s="5">
        <v>44501</v>
      </c>
      <c r="B269" t="s">
        <v>1714</v>
      </c>
      <c r="C269" s="3">
        <v>0.1</v>
      </c>
      <c r="D269" s="2">
        <v>1.53</v>
      </c>
      <c r="E269" s="2">
        <v>1.52</v>
      </c>
      <c r="F269" s="3">
        <v>0.89639090909090902</v>
      </c>
      <c r="G269" s="3">
        <v>0.98397272727272744</v>
      </c>
    </row>
    <row r="270" spans="1:7" x14ac:dyDescent="0.25">
      <c r="A270" s="5">
        <v>44531</v>
      </c>
      <c r="B270" t="s">
        <v>1715</v>
      </c>
      <c r="C270" s="3">
        <v>0.25</v>
      </c>
      <c r="D270" s="2">
        <v>1.57</v>
      </c>
      <c r="E270" s="2">
        <v>1.59</v>
      </c>
      <c r="F270" s="3">
        <v>0.89962173913043486</v>
      </c>
      <c r="G270" s="3">
        <v>0.93178260869565221</v>
      </c>
    </row>
    <row r="271" spans="1:7" x14ac:dyDescent="0.25">
      <c r="A271" s="5">
        <v>44562</v>
      </c>
      <c r="B271" t="s">
        <v>1716</v>
      </c>
      <c r="C271" s="3">
        <v>0.25</v>
      </c>
      <c r="D271" s="2">
        <v>1.64</v>
      </c>
      <c r="E271" s="2">
        <v>1.63</v>
      </c>
      <c r="F271" s="3">
        <v>1.1306333333333332</v>
      </c>
      <c r="G271" s="3">
        <v>1.1859285714285714</v>
      </c>
    </row>
    <row r="272" spans="1:7" x14ac:dyDescent="0.25">
      <c r="A272" s="5">
        <v>44593</v>
      </c>
      <c r="B272" t="s">
        <v>1717</v>
      </c>
      <c r="C272" s="3">
        <v>0.5</v>
      </c>
      <c r="D272" s="2">
        <v>1.78</v>
      </c>
      <c r="E272" s="2">
        <v>1.79</v>
      </c>
      <c r="F272" s="3">
        <v>1.654685</v>
      </c>
      <c r="G272" s="3">
        <v>1.585215</v>
      </c>
    </row>
    <row r="273" spans="1:7" x14ac:dyDescent="0.25">
      <c r="A273" s="5">
        <v>44621</v>
      </c>
      <c r="B273" t="s">
        <v>1718</v>
      </c>
      <c r="C273" s="3">
        <v>0.75</v>
      </c>
      <c r="D273" s="2">
        <v>2.14</v>
      </c>
      <c r="E273" s="2">
        <v>2.11</v>
      </c>
      <c r="F273" s="3">
        <v>1.8776652173913042</v>
      </c>
      <c r="G273" s="3">
        <v>1.7631565217391303</v>
      </c>
    </row>
    <row r="274" spans="1:7" x14ac:dyDescent="0.25">
      <c r="A274" s="5">
        <v>44652</v>
      </c>
      <c r="B274" t="s">
        <v>1719</v>
      </c>
      <c r="C274" s="3">
        <v>0.75</v>
      </c>
      <c r="D274" s="2">
        <v>2.35</v>
      </c>
      <c r="E274" s="2">
        <v>2.35</v>
      </c>
      <c r="F274" s="3">
        <v>2.1550523809523807</v>
      </c>
      <c r="G274" s="3">
        <v>2.0562571428571434</v>
      </c>
    </row>
    <row r="275" spans="1:7" x14ac:dyDescent="0.25">
      <c r="A275" s="5">
        <v>44682</v>
      </c>
      <c r="B275" t="s">
        <v>1720</v>
      </c>
      <c r="C275" s="3">
        <v>1</v>
      </c>
      <c r="D275" s="2">
        <v>2.63</v>
      </c>
      <c r="E275" s="2">
        <v>2.62</v>
      </c>
      <c r="F275" s="3">
        <v>2.1848772727272734</v>
      </c>
      <c r="G275" s="3">
        <v>2.0931500000000001</v>
      </c>
    </row>
    <row r="276" spans="1:7" x14ac:dyDescent="0.25">
      <c r="A276" s="5">
        <v>44713</v>
      </c>
      <c r="B276" t="s">
        <v>1721</v>
      </c>
      <c r="C276" s="3">
        <v>1.25</v>
      </c>
      <c r="D276" s="2">
        <v>2.87</v>
      </c>
      <c r="E276" s="2">
        <v>2.9</v>
      </c>
      <c r="F276" s="3">
        <v>2.7710318181818181</v>
      </c>
      <c r="G276" s="3">
        <v>2.6395681818181815</v>
      </c>
    </row>
    <row r="277" spans="1:7" x14ac:dyDescent="0.25">
      <c r="A277" s="5">
        <v>44743</v>
      </c>
      <c r="B277" t="s">
        <v>1722</v>
      </c>
      <c r="C277" s="3">
        <v>1.25</v>
      </c>
      <c r="D277" s="2">
        <v>3.48</v>
      </c>
      <c r="E277" s="2">
        <v>3.43</v>
      </c>
      <c r="F277" s="3">
        <v>2.6440952380952383</v>
      </c>
      <c r="G277" s="3">
        <v>2.391576190476191</v>
      </c>
    </row>
    <row r="278" spans="1:7" x14ac:dyDescent="0.25">
      <c r="A278" s="5">
        <v>44774</v>
      </c>
      <c r="B278" t="s">
        <v>1723</v>
      </c>
      <c r="C278" s="3">
        <v>1.75</v>
      </c>
      <c r="D278" s="2">
        <v>3.6</v>
      </c>
      <c r="E278" s="2">
        <v>3.61</v>
      </c>
      <c r="F278" s="3">
        <v>3.1976869565217387</v>
      </c>
      <c r="G278" s="3">
        <v>2.7660913043478259</v>
      </c>
    </row>
    <row r="279" spans="1:7" x14ac:dyDescent="0.25">
      <c r="A279" s="5">
        <v>44805</v>
      </c>
      <c r="B279" t="s">
        <v>1724</v>
      </c>
      <c r="C279" s="3">
        <v>2.25</v>
      </c>
      <c r="D279" s="2">
        <v>4.17</v>
      </c>
      <c r="E279" s="2">
        <v>3.97</v>
      </c>
      <c r="F279" s="3">
        <v>4.4644363636363638</v>
      </c>
      <c r="G279" s="3">
        <v>4.0159045454545454</v>
      </c>
    </row>
    <row r="280" spans="1:7" x14ac:dyDescent="0.25">
      <c r="A280" s="5">
        <v>44835</v>
      </c>
      <c r="B280" t="s">
        <v>1725</v>
      </c>
      <c r="C280" s="3">
        <v>2.25</v>
      </c>
      <c r="D280" s="2">
        <v>5.99</v>
      </c>
      <c r="E280" s="2">
        <v>5.61</v>
      </c>
      <c r="F280" s="3">
        <v>4.9618000000000011</v>
      </c>
      <c r="G280" s="3">
        <v>4.729171428571429</v>
      </c>
    </row>
    <row r="281" spans="1:7" x14ac:dyDescent="0.25">
      <c r="A281" s="5">
        <v>44866</v>
      </c>
      <c r="B281" t="s">
        <v>1726</v>
      </c>
      <c r="C281" s="3">
        <v>3</v>
      </c>
      <c r="D281" s="2">
        <v>5.98</v>
      </c>
      <c r="E281" s="2">
        <v>5.5</v>
      </c>
      <c r="F281" s="3">
        <v>4.3443727272727273</v>
      </c>
      <c r="G281" s="3">
        <v>3.9372409090909088</v>
      </c>
    </row>
    <row r="282" spans="1:7" x14ac:dyDescent="0.25">
      <c r="A282" s="5">
        <v>44896</v>
      </c>
      <c r="B282" t="s">
        <v>1727</v>
      </c>
      <c r="C282" s="3">
        <v>3.5</v>
      </c>
      <c r="D282" s="2">
        <v>5.43</v>
      </c>
      <c r="E282" s="2">
        <v>5.05</v>
      </c>
      <c r="F282" s="3">
        <v>4.3740318181818187</v>
      </c>
      <c r="G282" s="3">
        <v>3.9019318181818177</v>
      </c>
    </row>
    <row r="283" spans="1:7" x14ac:dyDescent="0.25">
      <c r="A283" s="5">
        <v>44927</v>
      </c>
      <c r="B283" t="s">
        <v>1728</v>
      </c>
      <c r="C283" s="3">
        <v>3.5</v>
      </c>
      <c r="D283" s="2">
        <v>5.14</v>
      </c>
      <c r="E283" s="2">
        <v>4.66</v>
      </c>
      <c r="F283" s="3">
        <v>4.1629409090909091</v>
      </c>
      <c r="G283" s="3">
        <v>3.711327272727273</v>
      </c>
    </row>
    <row r="284" spans="1:7" x14ac:dyDescent="0.25">
      <c r="A284" s="5">
        <v>44958</v>
      </c>
      <c r="B284" t="s">
        <v>1729</v>
      </c>
      <c r="C284" s="3">
        <v>4</v>
      </c>
      <c r="D284" s="2">
        <v>4.79</v>
      </c>
      <c r="E284" s="2">
        <v>4.3600000000000003</v>
      </c>
      <c r="F284" s="3">
        <v>4.1792999999999996</v>
      </c>
      <c r="G284" s="3">
        <v>3.7281949999999995</v>
      </c>
    </row>
    <row r="285" spans="1:7" x14ac:dyDescent="0.25">
      <c r="A285" s="5">
        <v>44986</v>
      </c>
      <c r="B285" t="s">
        <v>1730</v>
      </c>
      <c r="C285" s="3">
        <v>4.25</v>
      </c>
      <c r="D285" s="2">
        <v>4.74</v>
      </c>
      <c r="E285" s="2">
        <v>4.26</v>
      </c>
      <c r="F285" s="3">
        <v>4.2918130434782613</v>
      </c>
      <c r="G285" s="3">
        <v>3.8281869565217397</v>
      </c>
    </row>
    <row r="286" spans="1:7" x14ac:dyDescent="0.25">
      <c r="A286" s="5">
        <v>45017</v>
      </c>
      <c r="B286" t="s">
        <v>1731</v>
      </c>
      <c r="C286" s="3">
        <v>4.25</v>
      </c>
      <c r="D286" s="2">
        <v>4.5999999999999996</v>
      </c>
      <c r="E286" s="2">
        <v>4.16</v>
      </c>
      <c r="F286" s="3">
        <v>4.3459450000000004</v>
      </c>
      <c r="G286" s="3">
        <v>3.8564000000000007</v>
      </c>
    </row>
    <row r="287" spans="1:7" x14ac:dyDescent="0.25">
      <c r="A287" s="5">
        <v>45047</v>
      </c>
      <c r="B287" t="s">
        <v>1732</v>
      </c>
      <c r="C287" s="3">
        <v>4.5</v>
      </c>
      <c r="D287" s="2">
        <v>4.72</v>
      </c>
      <c r="E287" s="2">
        <v>4.28</v>
      </c>
      <c r="F287" s="3">
        <v>4.6877086956521747</v>
      </c>
      <c r="G287" s="3">
        <v>4.1703173913043488</v>
      </c>
    </row>
    <row r="288" spans="1:7" x14ac:dyDescent="0.25">
      <c r="A288" s="5">
        <v>45078</v>
      </c>
      <c r="B288" t="s">
        <v>1733</v>
      </c>
      <c r="C288" s="3">
        <v>5</v>
      </c>
      <c r="D288" s="2">
        <v>5.49</v>
      </c>
      <c r="E288" s="2">
        <v>4.95</v>
      </c>
      <c r="F288" s="3">
        <v>5.5270727272727278</v>
      </c>
      <c r="G288" s="3">
        <v>4.8115409090909091</v>
      </c>
    </row>
    <row r="289" spans="1:7" x14ac:dyDescent="0.25">
      <c r="A289" s="5">
        <v>45108</v>
      </c>
      <c r="B289" t="s">
        <v>1734</v>
      </c>
      <c r="C289" s="3">
        <v>5</v>
      </c>
      <c r="D289" s="2">
        <v>6.22</v>
      </c>
      <c r="E289" s="2">
        <v>5.71</v>
      </c>
      <c r="F289" s="3">
        <v>5.8429952380952379</v>
      </c>
      <c r="G289" s="3">
        <v>5.0154666666666667</v>
      </c>
    </row>
    <row r="290" spans="1:7" x14ac:dyDescent="0.25">
      <c r="A290" s="5">
        <v>45139</v>
      </c>
      <c r="B290" t="s">
        <v>1735</v>
      </c>
      <c r="C290" s="3">
        <v>5.25</v>
      </c>
      <c r="D290" s="2">
        <v>6.18</v>
      </c>
      <c r="E290" s="2">
        <v>5.53</v>
      </c>
      <c r="F290" s="3">
        <v>5.6293956521739146</v>
      </c>
      <c r="G290" s="3">
        <v>4.9289130434782598</v>
      </c>
    </row>
    <row r="291" spans="1:7" x14ac:dyDescent="0.25">
      <c r="A291" s="5">
        <v>45170</v>
      </c>
      <c r="B291" t="s">
        <v>1736</v>
      </c>
      <c r="C291" s="3">
        <v>5.25</v>
      </c>
      <c r="D291" s="2">
        <v>5.91</v>
      </c>
      <c r="E291" s="2">
        <v>5.24</v>
      </c>
      <c r="F291" s="3">
        <v>5.2958142857142851</v>
      </c>
      <c r="G291" s="3">
        <v>4.6581333333333337</v>
      </c>
    </row>
    <row r="292" spans="1:7" x14ac:dyDescent="0.25">
      <c r="A292" s="5">
        <v>45200</v>
      </c>
      <c r="B292" t="s">
        <v>1737</v>
      </c>
      <c r="C292" s="3">
        <v>5.25</v>
      </c>
      <c r="D292" s="2">
        <v>5.6</v>
      </c>
      <c r="E292" s="2">
        <v>5.0199999999999996</v>
      </c>
      <c r="F292" s="3">
        <v>5.1097136363636366</v>
      </c>
      <c r="G292" s="3">
        <v>4.616281818181819</v>
      </c>
    </row>
    <row r="293" spans="1:7" x14ac:dyDescent="0.25">
      <c r="A293" s="5">
        <v>45231</v>
      </c>
      <c r="B293" t="s">
        <v>1738</v>
      </c>
      <c r="C293" s="3">
        <v>5.25</v>
      </c>
      <c r="D293" s="2">
        <v>5.28</v>
      </c>
      <c r="E293" s="2">
        <v>4.8899999999999997</v>
      </c>
      <c r="F293" s="3">
        <v>4.8017090909090916</v>
      </c>
      <c r="G293" s="3">
        <v>4.2518363636363645</v>
      </c>
    </row>
    <row r="294" spans="1:7" x14ac:dyDescent="0.25">
      <c r="A294" s="5">
        <v>45261</v>
      </c>
      <c r="B294" t="s">
        <v>1739</v>
      </c>
      <c r="C294" s="3">
        <v>5.25</v>
      </c>
      <c r="D294" s="2">
        <v>5.03</v>
      </c>
      <c r="E294" s="2">
        <v>4.68</v>
      </c>
      <c r="F294" s="3">
        <v>4.3527952380952373</v>
      </c>
      <c r="G294" s="3">
        <v>3.7143047619047618</v>
      </c>
    </row>
    <row r="295" spans="1:7" x14ac:dyDescent="0.25">
      <c r="A295" s="5">
        <v>45292</v>
      </c>
      <c r="B295" t="s">
        <v>1740</v>
      </c>
      <c r="C295" s="3">
        <v>5.25</v>
      </c>
      <c r="D295" s="2">
        <v>4.71</v>
      </c>
      <c r="E295" s="2">
        <v>4.43</v>
      </c>
      <c r="F295" s="3">
        <v>4.2352227272727276</v>
      </c>
      <c r="G295" s="3">
        <v>3.6586304347826086</v>
      </c>
    </row>
    <row r="296" spans="1:7" x14ac:dyDescent="0.25">
      <c r="A296" s="5">
        <v>45323</v>
      </c>
      <c r="B296" t="s">
        <v>1741</v>
      </c>
      <c r="C296" s="3">
        <v>5.25</v>
      </c>
      <c r="D296" s="2">
        <v>4.76</v>
      </c>
      <c r="E296" s="2">
        <v>4.41</v>
      </c>
      <c r="F296" s="3">
        <v>4.5164428571428576</v>
      </c>
      <c r="G296" s="3">
        <v>3.9558523809523813</v>
      </c>
    </row>
    <row r="297" spans="1:7" x14ac:dyDescent="0.25">
      <c r="A297" s="5">
        <v>45352</v>
      </c>
      <c r="B297" t="s">
        <v>1742</v>
      </c>
      <c r="C297" s="3">
        <v>5.25</v>
      </c>
      <c r="D297" s="2">
        <v>4.96</v>
      </c>
      <c r="E297" s="2">
        <v>4.53</v>
      </c>
      <c r="F297" s="3">
        <v>4.4896095238095244</v>
      </c>
      <c r="G297" s="3">
        <v>3.9032952380952386</v>
      </c>
    </row>
    <row r="298" spans="1:7" x14ac:dyDescent="0.25">
      <c r="A298" s="5">
        <v>45383</v>
      </c>
      <c r="B298" t="s">
        <v>1743</v>
      </c>
      <c r="C298" s="3">
        <v>5.25</v>
      </c>
      <c r="D298" s="2">
        <v>4.9800000000000004</v>
      </c>
      <c r="E298" s="2">
        <v>4.51</v>
      </c>
      <c r="F298" s="3">
        <v>4.5939904761904762</v>
      </c>
      <c r="G298" s="3">
        <v>4.0578142857142856</v>
      </c>
    </row>
    <row r="299" spans="1:7" x14ac:dyDescent="0.25">
      <c r="A299" s="5">
        <v>45413</v>
      </c>
      <c r="B299" t="s">
        <v>1744</v>
      </c>
      <c r="C299" s="3">
        <v>5.25</v>
      </c>
      <c r="D299" s="2">
        <v>5.19</v>
      </c>
      <c r="E299" s="2">
        <v>4.66</v>
      </c>
      <c r="F299" s="3">
        <v>4.6281869565217395</v>
      </c>
      <c r="G299" s="3">
        <v>4.0800217391304354</v>
      </c>
    </row>
    <row r="300" spans="1:7" x14ac:dyDescent="0.25">
      <c r="A300" s="5">
        <v>45444</v>
      </c>
      <c r="B300" t="s">
        <v>1745</v>
      </c>
      <c r="C300" s="3">
        <v>5.25</v>
      </c>
      <c r="D300" s="2">
        <v>5.16</v>
      </c>
      <c r="E300" s="2">
        <v>4.6399999999999997</v>
      </c>
      <c r="F300" s="3">
        <v>4.5734473684210517</v>
      </c>
      <c r="G300" s="3">
        <v>4.0032368421052631</v>
      </c>
    </row>
    <row r="301" spans="1:7" x14ac:dyDescent="0.25">
      <c r="A301" s="5">
        <v>45474</v>
      </c>
      <c r="B301" t="s">
        <v>1746</v>
      </c>
      <c r="C301" s="3">
        <v>5.25</v>
      </c>
      <c r="D301" s="2">
        <v>4.99</v>
      </c>
      <c r="E301" s="2">
        <v>4.49</v>
      </c>
      <c r="F301" s="3">
        <v>4.4136954545454543</v>
      </c>
      <c r="G301" s="3">
        <v>3.9109909090909083</v>
      </c>
    </row>
    <row r="302" spans="1:7" x14ac:dyDescent="0.25">
      <c r="A302" s="5">
        <v>45505</v>
      </c>
      <c r="B302" t="s">
        <v>1747</v>
      </c>
      <c r="C302" s="3">
        <v>5</v>
      </c>
      <c r="D302" s="2">
        <v>4.8</v>
      </c>
      <c r="E302" s="2">
        <v>4.33</v>
      </c>
      <c r="F302" s="3">
        <v>4.0922590909090912</v>
      </c>
      <c r="G302" s="3">
        <v>3.6801863636363632</v>
      </c>
    </row>
    <row r="303" spans="1:7" x14ac:dyDescent="0.25">
      <c r="A303" s="5">
        <v>45536</v>
      </c>
      <c r="B303" t="s">
        <v>1748</v>
      </c>
      <c r="C303" s="3">
        <v>5</v>
      </c>
      <c r="D303" s="2">
        <v>4.58</v>
      </c>
      <c r="E303" s="2">
        <v>4.09</v>
      </c>
      <c r="F303" s="3">
        <v>3.8811952380952381</v>
      </c>
      <c r="G303" s="3">
        <v>3.5586857142857142</v>
      </c>
    </row>
    <row r="304" spans="1:7" x14ac:dyDescent="0.25">
      <c r="A304" s="5">
        <v>45566</v>
      </c>
      <c r="B304" t="s">
        <v>1749</v>
      </c>
      <c r="C304" s="3">
        <v>5</v>
      </c>
      <c r="D304" s="2">
        <v>4.4000000000000004</v>
      </c>
      <c r="E304" s="2">
        <v>4.0599999999999996</v>
      </c>
      <c r="F304" s="3">
        <v>4.0131260869565217</v>
      </c>
      <c r="G304" s="3">
        <v>3.7948565217391299</v>
      </c>
    </row>
    <row r="305" spans="1:7" x14ac:dyDescent="0.25">
      <c r="A305" s="5">
        <v>45597</v>
      </c>
      <c r="B305" t="s">
        <v>1750</v>
      </c>
      <c r="C305" s="3">
        <v>4.75</v>
      </c>
      <c r="D305" s="2">
        <v>4.53</v>
      </c>
      <c r="E305" s="2">
        <v>4.29</v>
      </c>
      <c r="F305" s="3">
        <v>4.2432571428571428</v>
      </c>
      <c r="G305" s="3">
        <v>4.0133476190476198</v>
      </c>
    </row>
    <row r="306" spans="1:7" x14ac:dyDescent="0.25">
      <c r="A306" s="5">
        <v>45627</v>
      </c>
      <c r="B306" t="s">
        <v>1751</v>
      </c>
      <c r="C306" s="3">
        <v>4.75</v>
      </c>
      <c r="D306" s="2">
        <v>4.5999999999999996</v>
      </c>
      <c r="E306" s="2">
        <v>4.37</v>
      </c>
      <c r="F306" s="3">
        <v>4.2134863636363624</v>
      </c>
      <c r="G306" s="3">
        <v>3.9681818181818191</v>
      </c>
    </row>
    <row r="307" spans="1:7" x14ac:dyDescent="0.25">
      <c r="A307" s="5">
        <v>45658</v>
      </c>
      <c r="B307" t="s">
        <v>1752</v>
      </c>
      <c r="C307" s="3">
        <v>4.75</v>
      </c>
      <c r="D307" s="2">
        <v>4.63</v>
      </c>
      <c r="E307" s="2">
        <v>4.37</v>
      </c>
      <c r="F307" s="3">
        <v>4.2573521739130431</v>
      </c>
      <c r="G307" s="3">
        <v>4.1070739130434788</v>
      </c>
    </row>
    <row r="308" spans="1:7" x14ac:dyDescent="0.25">
      <c r="A308" s="5">
        <v>45689</v>
      </c>
      <c r="B308" t="s">
        <v>1753</v>
      </c>
      <c r="C308" s="3">
        <v>4.5</v>
      </c>
      <c r="D308" s="2">
        <v>4.6500000000000004</v>
      </c>
      <c r="E308" s="2">
        <v>4.38</v>
      </c>
      <c r="F308" s="3">
        <v>4.0512849999999991</v>
      </c>
      <c r="G308" s="3">
        <v>3.9444199999999996</v>
      </c>
    </row>
    <row r="309" spans="1:7" x14ac:dyDescent="0.25">
      <c r="A309" s="5">
        <v>45717</v>
      </c>
      <c r="B309" t="s">
        <v>1754</v>
      </c>
      <c r="C309" s="3">
        <v>4.5</v>
      </c>
      <c r="D309" s="2">
        <v>4.54</v>
      </c>
      <c r="E309" s="2">
        <v>4.32</v>
      </c>
      <c r="F309" s="3">
        <v>4.0733000000000006</v>
      </c>
      <c r="G309" s="3">
        <v>4.0173952380952382</v>
      </c>
    </row>
    <row r="310" spans="1:7" x14ac:dyDescent="0.25">
      <c r="A310" s="5">
        <v>45748</v>
      </c>
      <c r="B310" t="s">
        <v>1755</v>
      </c>
      <c r="C310" s="3">
        <v>4.5</v>
      </c>
      <c r="D310" s="2">
        <v>4.42</v>
      </c>
      <c r="E310" s="2">
        <v>4.29</v>
      </c>
      <c r="F310" s="3">
        <v>3.7666409090909094</v>
      </c>
      <c r="G310" s="3">
        <v>3.7775999999999996</v>
      </c>
    </row>
    <row r="311" spans="1:7" x14ac:dyDescent="0.25">
      <c r="A311" s="5">
        <v>45778</v>
      </c>
      <c r="B311" t="s">
        <v>1756</v>
      </c>
      <c r="C311" s="3">
        <v>4.25</v>
      </c>
      <c r="D311" s="2">
        <v>4.18</v>
      </c>
      <c r="E311" s="2">
        <v>4.1900000000000004</v>
      </c>
      <c r="F311" s="3">
        <v>3.783854545454544</v>
      </c>
      <c r="G311" s="3">
        <v>3.8070999999999988</v>
      </c>
    </row>
    <row r="312" spans="1:7" x14ac:dyDescent="0.25">
      <c r="A312" s="5">
        <v>45809</v>
      </c>
      <c r="B312" t="s">
        <v>1757</v>
      </c>
      <c r="C312" s="3">
        <v>4.25</v>
      </c>
      <c r="D312" s="2">
        <v>4.28</v>
      </c>
      <c r="E312" s="2">
        <v>4.26</v>
      </c>
      <c r="F312" s="3">
        <v>3.7301142857142855</v>
      </c>
      <c r="G312" s="3">
        <v>3.7583666666666677</v>
      </c>
    </row>
    <row r="313" spans="1:7" x14ac:dyDescent="0.25">
      <c r="A313" s="5">
        <v>45839</v>
      </c>
      <c r="B313" t="s">
        <v>1758</v>
      </c>
      <c r="C313" s="3">
        <v>4.25</v>
      </c>
      <c r="D313" s="2">
        <v>4.21</v>
      </c>
      <c r="E313" s="2">
        <v>4.1500000000000004</v>
      </c>
      <c r="F313" s="3">
        <v>3.6550913043478261</v>
      </c>
      <c r="G313" s="3">
        <v>3.7332173913043478</v>
      </c>
    </row>
    <row r="314" spans="1:7" x14ac:dyDescent="0.25">
      <c r="A314" s="5">
        <v>45870</v>
      </c>
      <c r="B314" t="s">
        <v>1759</v>
      </c>
      <c r="C314" s="3">
        <v>4</v>
      </c>
      <c r="D314" s="2">
        <v>4.0999999999999996</v>
      </c>
      <c r="E314" s="2">
        <v>4.1100000000000003</v>
      </c>
      <c r="F314" s="3">
        <v>3.7005142857142848</v>
      </c>
      <c r="G314" s="3">
        <v>3.7662904761904747</v>
      </c>
    </row>
    <row r="315" spans="1:7" x14ac:dyDescent="0.25">
      <c r="A315" s="5">
        <v>45901</v>
      </c>
      <c r="B315" t="s">
        <v>1760</v>
      </c>
      <c r="C315" s="3">
        <v>4</v>
      </c>
      <c r="D315" s="2">
        <v>4.1900000000000004</v>
      </c>
      <c r="E315" s="2">
        <v>4.16</v>
      </c>
      <c r="F315" s="3">
        <v>3.7438181818181819</v>
      </c>
      <c r="G315" s="3">
        <v>3.8086636363636361</v>
      </c>
    </row>
    <row r="316" spans="1:7" x14ac:dyDescent="0.25">
      <c r="A316" s="5">
        <v>45931</v>
      </c>
      <c r="B316" t="s">
        <v>1761</v>
      </c>
      <c r="C316" s="3">
        <v>4</v>
      </c>
      <c r="D316" s="2">
        <v>4.2</v>
      </c>
      <c r="E316" s="2">
        <v>4.17</v>
      </c>
      <c r="F316" s="3">
        <v>3.6469130434782611</v>
      </c>
      <c r="G316" s="3">
        <v>3.7183304347826085</v>
      </c>
    </row>
    <row r="317" spans="1:7" x14ac:dyDescent="0.25">
      <c r="A317" s="5">
        <v>45962</v>
      </c>
      <c r="B317" t="s">
        <v>1762</v>
      </c>
      <c r="C317" s="3">
        <v>4</v>
      </c>
      <c r="D317" s="2">
        <v>4.0599999999999996</v>
      </c>
      <c r="E317" s="2">
        <v>4.0599999999999996</v>
      </c>
      <c r="F317" s="3">
        <v>3.5422699999999998</v>
      </c>
      <c r="G317" s="3">
        <v>3.6483250000000007</v>
      </c>
    </row>
    <row r="318" spans="1:7" x14ac:dyDescent="0.25">
      <c r="A318" s="5">
        <v>45992</v>
      </c>
      <c r="B318" t="s">
        <v>1763</v>
      </c>
      <c r="C318" s="3">
        <v>3.75</v>
      </c>
      <c r="D318" s="2">
        <v>3.97</v>
      </c>
      <c r="E318" s="2">
        <v>3.99</v>
      </c>
      <c r="F318" s="3">
        <v>3.5259391304347836</v>
      </c>
      <c r="G318" s="3">
        <v>3.6807608695652174</v>
      </c>
    </row>
    <row r="319" spans="1:7" x14ac:dyDescent="0.25">
      <c r="A319" s="5">
        <v>46023</v>
      </c>
      <c r="B319" t="s">
        <v>1764</v>
      </c>
      <c r="C319" s="3">
        <v>3.75</v>
      </c>
      <c r="D319" s="2">
        <v>3.92</v>
      </c>
      <c r="E319" s="2">
        <v>3.95</v>
      </c>
      <c r="F319" s="3">
        <v>3.4971500000000004</v>
      </c>
      <c r="G319" s="3">
        <v>3.6821181818181823</v>
      </c>
    </row>
    <row r="320" spans="1:7" x14ac:dyDescent="0.25">
      <c r="A320" s="5">
        <v>46054</v>
      </c>
      <c r="B320" t="s">
        <v>1765</v>
      </c>
      <c r="C320" s="3">
        <v>3.75</v>
      </c>
      <c r="D320" s="2">
        <v>3.97</v>
      </c>
      <c r="E320" s="2">
        <v>4.01</v>
      </c>
      <c r="F320" s="3">
        <v>3.4394250000000008</v>
      </c>
      <c r="G320" s="3">
        <v>3.6516999999999995</v>
      </c>
    </row>
    <row r="321" spans="1:7" x14ac:dyDescent="0.25">
      <c r="A321" s="5">
        <v>46082</v>
      </c>
      <c r="B321" t="s">
        <v>1766</v>
      </c>
      <c r="C321" s="3">
        <v>3.75</v>
      </c>
      <c r="D321" s="2">
        <v>4.45</v>
      </c>
      <c r="E321" s="2">
        <v>4.43</v>
      </c>
      <c r="F321" s="3">
        <v>4.0104999999999995</v>
      </c>
      <c r="G321" s="3">
        <v>4.0402181818181822</v>
      </c>
    </row>
    <row r="322" spans="1:7" x14ac:dyDescent="0.25">
      <c r="A322" s="5">
        <v>46113</v>
      </c>
      <c r="B322" t="s">
        <v>1767</v>
      </c>
      <c r="C322" s="3">
        <v>3.75</v>
      </c>
      <c r="D322" s="2">
        <v>5.14</v>
      </c>
      <c r="E322" s="2">
        <v>5</v>
      </c>
      <c r="F322" s="3">
        <v>4.1685727272727267</v>
      </c>
      <c r="G322" s="3">
        <v>4.1531409090909088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1EFE-9B95-4B3F-8EDA-7891DBFE8934}">
  <dimension ref="A1:AG26"/>
  <sheetViews>
    <sheetView workbookViewId="0">
      <selection activeCell="H5" sqref="H5"/>
    </sheetView>
  </sheetViews>
  <sheetFormatPr defaultRowHeight="15" x14ac:dyDescent="0.25"/>
  <cols>
    <col min="1" max="1" width="15.85546875" customWidth="1"/>
    <col min="24" max="24" width="2.7109375" customWidth="1"/>
    <col min="34" max="34" width="2.7109375" customWidth="1"/>
  </cols>
  <sheetData>
    <row r="1" spans="1:33" x14ac:dyDescent="0.25">
      <c r="A1" s="10" t="s">
        <v>1799</v>
      </c>
      <c r="U1" s="10" t="s">
        <v>2268</v>
      </c>
    </row>
    <row r="2" spans="1:33" x14ac:dyDescent="0.25">
      <c r="A2" s="10"/>
      <c r="B2" s="10" t="s">
        <v>1800</v>
      </c>
      <c r="H2" s="10" t="s">
        <v>1805</v>
      </c>
      <c r="V2" t="s">
        <v>2269</v>
      </c>
      <c r="Y2" t="s">
        <v>2270</v>
      </c>
      <c r="AC2" t="s">
        <v>2271</v>
      </c>
    </row>
    <row r="3" spans="1:33" x14ac:dyDescent="0.25">
      <c r="B3" s="25" t="s">
        <v>648</v>
      </c>
      <c r="C3" s="25" t="s">
        <v>1801</v>
      </c>
      <c r="D3" s="25" t="s">
        <v>1802</v>
      </c>
      <c r="E3" s="25" t="s">
        <v>1803</v>
      </c>
      <c r="F3" s="25" t="s">
        <v>1804</v>
      </c>
      <c r="G3" s="25"/>
      <c r="H3" s="25" t="s">
        <v>647</v>
      </c>
      <c r="I3" s="25" t="s">
        <v>648</v>
      </c>
      <c r="J3" s="25" t="s">
        <v>1806</v>
      </c>
      <c r="K3" s="25" t="s">
        <v>1807</v>
      </c>
      <c r="L3" s="25" t="s">
        <v>1801</v>
      </c>
      <c r="M3" s="25" t="s">
        <v>1808</v>
      </c>
      <c r="V3" t="s">
        <v>2272</v>
      </c>
      <c r="W3" t="s">
        <v>2273</v>
      </c>
      <c r="Y3" t="s">
        <v>2272</v>
      </c>
      <c r="Z3" t="s">
        <v>2273</v>
      </c>
      <c r="AA3" t="s">
        <v>2274</v>
      </c>
      <c r="AB3" t="s">
        <v>2275</v>
      </c>
      <c r="AC3" t="s">
        <v>2272</v>
      </c>
      <c r="AD3" t="s">
        <v>2272</v>
      </c>
      <c r="AE3" t="s">
        <v>2273</v>
      </c>
      <c r="AF3" t="s">
        <v>2273</v>
      </c>
      <c r="AG3" t="s">
        <v>2276</v>
      </c>
    </row>
    <row r="4" spans="1:33" x14ac:dyDescent="0.25">
      <c r="A4" t="s">
        <v>1797</v>
      </c>
      <c r="B4" s="26">
        <f>AVERAGE(HAVERD!Z544:Z553)</f>
        <v>3.726</v>
      </c>
      <c r="C4" s="26">
        <f>AVERAGE(HAVERD!AC544:AC553)</f>
        <v>3.9509999999999996</v>
      </c>
      <c r="D4" s="26">
        <f>AVERAGE(HAVERD!AH544:AH553)</f>
        <v>4.4910000000000005</v>
      </c>
      <c r="E4" s="26">
        <f>AVERAGE(HAVERD!AI544:AI553)</f>
        <v>4.8920000000000003</v>
      </c>
      <c r="F4" s="26">
        <f>AVERAGE(HAVERD!AJ544:AJ553)</f>
        <v>5.14</v>
      </c>
      <c r="G4" s="26"/>
      <c r="H4" s="26">
        <f>AVERAGE(HAVERD!AL544:AL553)</f>
        <v>3.3679573300000003</v>
      </c>
      <c r="I4" s="26">
        <f>AVERAGE(HAVERD!AM544:AM553)</f>
        <v>3.6012829399999999</v>
      </c>
      <c r="J4" s="26">
        <f>AVERAGE(HAVERD!AN544:AN553)</f>
        <v>3.7730597399999999</v>
      </c>
      <c r="K4" s="26">
        <f>AVERAGE(HAVERD!AO544:AO553)</f>
        <v>3.92054876</v>
      </c>
      <c r="L4" s="26">
        <f>AVERAGE(HAVERD!AP544:AP553)</f>
        <v>4.0771359399999998</v>
      </c>
      <c r="M4" s="26">
        <f>AVERAGE(HAVERD!AQ544:AQ553)</f>
        <v>4.2437966399999993</v>
      </c>
      <c r="U4" t="str">
        <f>OBR_MAR26_ST1.15!B70</f>
        <v>2023-24</v>
      </c>
      <c r="V4" s="34">
        <f>OBR_MAR26_ST1.15!O70</f>
        <v>1.1932419614258505</v>
      </c>
      <c r="W4" s="34">
        <f>OBR_MAR26_ST1.15!M70</f>
        <v>1.1188061514068037</v>
      </c>
      <c r="Y4" s="8">
        <f>OBR_MAR26_ST1.15!F70</f>
        <v>55208.25</v>
      </c>
      <c r="Z4" s="8">
        <f>OBR_MAR26_ST1.15!D70</f>
        <v>2753907.4487909619</v>
      </c>
      <c r="AC4" s="8">
        <f>Y4+AB4</f>
        <v>55208.25</v>
      </c>
      <c r="AF4" s="8">
        <f>Z4</f>
        <v>2753907.4487909619</v>
      </c>
    </row>
    <row r="5" spans="1:33" x14ac:dyDescent="0.25">
      <c r="A5" t="s">
        <v>1798</v>
      </c>
      <c r="B5" s="29">
        <f>HAVERD!Z624</f>
        <v>4.4800000000000004</v>
      </c>
      <c r="C5" s="29">
        <f>HAVERD!AC624</f>
        <v>4.59</v>
      </c>
      <c r="D5" s="29">
        <f>HAVERD!AH624</f>
        <v>5.0199999999999996</v>
      </c>
      <c r="E5" s="29">
        <f>HAVERD!AI624</f>
        <v>5.41</v>
      </c>
      <c r="F5" s="29">
        <f>HAVERD!AJ624</f>
        <v>5.64</v>
      </c>
      <c r="G5" s="29"/>
      <c r="H5" s="29">
        <f>HAVERD!AL624</f>
        <v>4.5011808999999996</v>
      </c>
      <c r="I5" s="29">
        <f>HAVERD!AM624</f>
        <v>4.3358974000000003</v>
      </c>
      <c r="J5" s="29">
        <f>HAVERD!AN624</f>
        <v>4.2146001000000002</v>
      </c>
      <c r="K5" s="29">
        <f>HAVERD!AO624</f>
        <v>4.2705843000000003</v>
      </c>
      <c r="L5" s="29">
        <f>HAVERD!AP624</f>
        <v>4.4100254000000003</v>
      </c>
      <c r="M5" s="29">
        <f>HAVERD!AQ624</f>
        <v>4.5798433000000003</v>
      </c>
      <c r="U5" t="str">
        <f>OBR_MAR26_ST1.15!B71</f>
        <v>2024-25</v>
      </c>
      <c r="V5" s="34">
        <f>OBR_MAR26_ST1.15!O71</f>
        <v>1.1492847536373585</v>
      </c>
      <c r="W5" s="34">
        <f>OBR_MAR26_ST1.15!M71</f>
        <v>1.8866143598191831</v>
      </c>
      <c r="Y5" s="8">
        <f>OBR_MAR26_ST1.15!F71</f>
        <v>55842.75</v>
      </c>
      <c r="Z5" s="8">
        <f>OBR_MAR26_ST1.15!D71</f>
        <v>2805863.0621759822</v>
      </c>
      <c r="AA5" s="8">
        <f>AB20-AA20</f>
        <v>0</v>
      </c>
      <c r="AB5" s="8">
        <f>AA5*$AA$12</f>
        <v>0</v>
      </c>
      <c r="AC5" s="8">
        <f>Y5+AB5</f>
        <v>55842.75</v>
      </c>
      <c r="AD5" s="34">
        <f>100*((AC5/AC4)-1)</f>
        <v>1.1492847536373585</v>
      </c>
      <c r="AE5" s="34">
        <f t="shared" ref="AE5:AE10" si="0">W5-V5+AD5</f>
        <v>1.8866143598191831</v>
      </c>
      <c r="AF5">
        <f>AF4*(1+AE5/100)</f>
        <v>2805863.0621759822</v>
      </c>
      <c r="AG5" s="34">
        <f>100*((AF5/Z5)-1)</f>
        <v>0</v>
      </c>
    </row>
    <row r="6" spans="1:33" x14ac:dyDescent="0.25">
      <c r="A6" s="10" t="s">
        <v>1809</v>
      </c>
      <c r="B6" s="27">
        <f>B5-B4</f>
        <v>0.75400000000000045</v>
      </c>
      <c r="C6" s="27">
        <f t="shared" ref="C6:F6" si="1">C5-C4</f>
        <v>0.63900000000000023</v>
      </c>
      <c r="D6" s="27">
        <f t="shared" si="1"/>
        <v>0.52899999999999903</v>
      </c>
      <c r="E6" s="27">
        <f t="shared" si="1"/>
        <v>0.51799999999999979</v>
      </c>
      <c r="F6" s="27">
        <f t="shared" si="1"/>
        <v>0.5</v>
      </c>
      <c r="H6" s="27">
        <f t="shared" ref="H6" si="2">H5-H4</f>
        <v>1.1332235699999993</v>
      </c>
      <c r="I6" s="27">
        <f t="shared" ref="I6" si="3">I5-I4</f>
        <v>0.73461446000000041</v>
      </c>
      <c r="J6" s="27">
        <f t="shared" ref="J6" si="4">J5-J4</f>
        <v>0.4415403600000003</v>
      </c>
      <c r="K6" s="27">
        <f t="shared" ref="K6" si="5">K5-K4</f>
        <v>0.35003554000000037</v>
      </c>
      <c r="L6" s="27">
        <f t="shared" ref="L6" si="6">L5-L4</f>
        <v>0.33288946000000053</v>
      </c>
      <c r="M6" s="27">
        <f t="shared" ref="M6" si="7">M5-M4</f>
        <v>0.33604666000000094</v>
      </c>
      <c r="N6" s="27"/>
      <c r="U6" t="str">
        <f>OBR_MAR26_ST1.15!B72</f>
        <v>2025-26</v>
      </c>
      <c r="V6" s="34">
        <f>OBR_MAR26_ST1.15!O72</f>
        <v>0.96273276298175503</v>
      </c>
      <c r="W6" s="34">
        <f>OBR_MAR26_ST1.15!M72</f>
        <v>1.5555825930706257</v>
      </c>
      <c r="Y6" s="8">
        <f>OBR_MAR26_ST1.15!F72</f>
        <v>56380.366449999994</v>
      </c>
      <c r="Z6" s="8">
        <f>OBR_MAR26_ST1.15!D72</f>
        <v>2849510.5795565904</v>
      </c>
      <c r="AA6" s="8">
        <f t="shared" ref="AA6:AA10" si="8">AB21-AA21</f>
        <v>-61.989437978984313</v>
      </c>
      <c r="AB6" s="8">
        <f t="shared" ref="AB6:AB10" si="9">AA6*$AA$12</f>
        <v>-52.050094148069768</v>
      </c>
      <c r="AC6" s="8">
        <f t="shared" ref="AC6:AC10" si="10">Y6+AB6</f>
        <v>56328.316355851923</v>
      </c>
      <c r="AD6" s="34">
        <f>100*((AC6/AC5)-1)</f>
        <v>0.86952443397203538</v>
      </c>
      <c r="AE6" s="34">
        <f t="shared" si="0"/>
        <v>1.4623742640609061</v>
      </c>
      <c r="AF6">
        <f t="shared" ref="AF6:AF10" si="11">AF5*(1+AE6/100)</f>
        <v>2846895.2814820348</v>
      </c>
      <c r="AG6" s="34">
        <f t="shared" ref="AG6:AG10" si="12">100*((AF6/Z6)-1)</f>
        <v>-9.1780605880842359E-2</v>
      </c>
    </row>
    <row r="7" spans="1:33" x14ac:dyDescent="0.25">
      <c r="A7" s="10" t="s">
        <v>1810</v>
      </c>
      <c r="B7" s="10"/>
      <c r="C7" s="10"/>
      <c r="D7" s="27">
        <f>AVERAGE(D6:F6)</f>
        <v>0.51566666666666627</v>
      </c>
      <c r="E7" s="10"/>
      <c r="F7" s="10"/>
      <c r="U7" t="str">
        <f>OBR_MAR26_ST1.15!B73</f>
        <v>2026-27</v>
      </c>
      <c r="V7" s="34">
        <f>OBR_MAR26_ST1.15!O73</f>
        <v>0.63455680146615734</v>
      </c>
      <c r="W7" s="34">
        <f>OBR_MAR26_ST1.15!M73</f>
        <v>1.2561461438614474</v>
      </c>
      <c r="Y7" s="8">
        <f>OBR_MAR26_ST1.15!F73</f>
        <v>56738.131900000008</v>
      </c>
      <c r="Z7" s="8">
        <f>OBR_MAR26_ST1.15!D73</f>
        <v>2885304.5968206143</v>
      </c>
      <c r="AA7" s="8">
        <f t="shared" si="8"/>
        <v>26.634142617772</v>
      </c>
      <c r="AB7" s="8">
        <f t="shared" si="9"/>
        <v>22.363642517264591</v>
      </c>
      <c r="AC7" s="8">
        <f t="shared" si="10"/>
        <v>56760.495542517274</v>
      </c>
      <c r="AD7" s="34">
        <f t="shared" ref="AD7:AD9" si="13">100*((AC7/AC6)-1)</f>
        <v>0.76725031853441816</v>
      </c>
      <c r="AE7" s="34">
        <f t="shared" si="0"/>
        <v>1.3888396609297082</v>
      </c>
      <c r="AF7">
        <f t="shared" si="11"/>
        <v>2886434.0922563937</v>
      </c>
      <c r="AG7" s="34">
        <f t="shared" si="12"/>
        <v>3.9146488624597353E-2</v>
      </c>
    </row>
    <row r="8" spans="1:33" x14ac:dyDescent="0.25">
      <c r="U8" t="str">
        <f>OBR_MAR26_ST1.15!B74</f>
        <v>2027-28</v>
      </c>
      <c r="V8" s="34">
        <f>OBR_MAR26_ST1.15!O74</f>
        <v>0.63323864034372512</v>
      </c>
      <c r="W8" s="34">
        <f>OBR_MAR26_ST1.15!M74</f>
        <v>1.2269634234143956</v>
      </c>
      <c r="Y8" s="8">
        <f>OBR_MAR26_ST1.15!F74</f>
        <v>57097.419674999997</v>
      </c>
      <c r="Z8" s="8">
        <f>OBR_MAR26_ST1.15!D74</f>
        <v>2920706.2288776976</v>
      </c>
      <c r="AA8" s="8">
        <f t="shared" si="8"/>
        <v>-4.842384539497715</v>
      </c>
      <c r="AB8" s="8">
        <f t="shared" si="9"/>
        <v>-4.0659599344562931</v>
      </c>
      <c r="AC8" s="8">
        <f t="shared" si="10"/>
        <v>57093.353715065539</v>
      </c>
      <c r="AD8" s="34">
        <f t="shared" si="13"/>
        <v>0.58642576913185973</v>
      </c>
      <c r="AE8" s="34">
        <f t="shared" si="0"/>
        <v>1.1801505522025302</v>
      </c>
      <c r="AF8">
        <f t="shared" si="11"/>
        <v>2920498.3601351199</v>
      </c>
      <c r="AG8" s="34">
        <f t="shared" si="12"/>
        <v>-7.1170712248491697E-3</v>
      </c>
    </row>
    <row r="9" spans="1:33" x14ac:dyDescent="0.25">
      <c r="B9" s="10" t="s">
        <v>1821</v>
      </c>
      <c r="H9" s="10" t="s">
        <v>1824</v>
      </c>
      <c r="U9" t="str">
        <f>OBR_MAR26_ST1.15!B75</f>
        <v>2028-29</v>
      </c>
      <c r="V9" s="34">
        <f>OBR_MAR26_ST1.15!O75</f>
        <v>0.64677699465585103</v>
      </c>
      <c r="W9" s="34">
        <f>OBR_MAR26_ST1.15!M75</f>
        <v>1.302291506564246</v>
      </c>
      <c r="Y9" s="8">
        <f>OBR_MAR26_ST1.15!F75</f>
        <v>57466.712650000001</v>
      </c>
      <c r="Z9" s="8">
        <f>OBR_MAR26_ST1.15!D75</f>
        <v>2958742.3380280649</v>
      </c>
      <c r="AA9" s="8">
        <f t="shared" si="8"/>
        <v>-23.921310558609292</v>
      </c>
      <c r="AB9" s="8">
        <f t="shared" si="9"/>
        <v>-20.085784083781267</v>
      </c>
      <c r="AC9" s="8">
        <f t="shared" si="10"/>
        <v>57446.626865916223</v>
      </c>
      <c r="AD9" s="34">
        <f t="shared" si="13"/>
        <v>0.61876405546914537</v>
      </c>
      <c r="AE9" s="34">
        <f t="shared" si="0"/>
        <v>1.2742785673775403</v>
      </c>
      <c r="AF9">
        <f t="shared" si="11"/>
        <v>2957713.6447989345</v>
      </c>
      <c r="AG9" s="34">
        <f t="shared" si="12"/>
        <v>-3.4767922029199649E-2</v>
      </c>
    </row>
    <row r="10" spans="1:33" x14ac:dyDescent="0.25">
      <c r="B10" t="s">
        <v>1811</v>
      </c>
      <c r="C10" t="s">
        <v>1812</v>
      </c>
      <c r="D10" t="s">
        <v>1813</v>
      </c>
      <c r="H10" t="s">
        <v>1822</v>
      </c>
      <c r="I10" t="s">
        <v>1823</v>
      </c>
      <c r="J10" t="s">
        <v>1813</v>
      </c>
      <c r="O10" s="10" t="s">
        <v>1825</v>
      </c>
      <c r="P10" s="10" t="s">
        <v>1826</v>
      </c>
      <c r="Q10" s="10" t="s">
        <v>1827</v>
      </c>
      <c r="U10" t="str">
        <f>OBR_MAR26_ST1.15!B76</f>
        <v>2029-30</v>
      </c>
      <c r="V10" s="34">
        <f>OBR_MAR26_ST1.15!O76</f>
        <v>0.6305248434982369</v>
      </c>
      <c r="W10" s="34">
        <f>OBR_MAR26_ST1.15!M76</f>
        <v>1.418293300012996</v>
      </c>
      <c r="Y10" s="8">
        <f>OBR_MAR26_ST1.15!F76</f>
        <v>57829.054550000001</v>
      </c>
      <c r="Z10" s="8">
        <f>OBR_MAR26_ST1.15!D76</f>
        <v>3000705.9823729647</v>
      </c>
      <c r="AA10" s="8">
        <f t="shared" si="8"/>
        <v>-50.672875849163688</v>
      </c>
      <c r="AB10" s="8">
        <f t="shared" si="9"/>
        <v>-42.548021803272299</v>
      </c>
      <c r="AC10" s="8">
        <f t="shared" si="10"/>
        <v>57786.506528196725</v>
      </c>
      <c r="AD10" s="34">
        <f>100*((AC10/AC9)-1)</f>
        <v>0.59164424583848518</v>
      </c>
      <c r="AE10" s="34">
        <f t="shared" si="0"/>
        <v>1.3794127023532443</v>
      </c>
      <c r="AF10">
        <f t="shared" si="11"/>
        <v>2998512.722514526</v>
      </c>
      <c r="AG10" s="34">
        <f t="shared" si="12"/>
        <v>-7.3091461520147227E-2</v>
      </c>
    </row>
    <row r="11" spans="1:33" x14ac:dyDescent="0.25">
      <c r="A11" t="s">
        <v>1814</v>
      </c>
      <c r="B11" s="26">
        <v>4.2737139871117202</v>
      </c>
      <c r="C11" s="26">
        <f>B11</f>
        <v>4.2737139871117202</v>
      </c>
      <c r="D11" s="26"/>
      <c r="H11" s="26">
        <v>5.0296249999999993</v>
      </c>
      <c r="I11" s="26">
        <f>H11</f>
        <v>5.0296249999999993</v>
      </c>
      <c r="J11" s="8"/>
      <c r="V11" s="34"/>
      <c r="W11" s="34"/>
      <c r="Y11" s="8"/>
      <c r="Z11" s="8"/>
      <c r="AA11" s="8"/>
      <c r="AB11" s="8"/>
    </row>
    <row r="12" spans="1:33" x14ac:dyDescent="0.25">
      <c r="A12" t="s">
        <v>1815</v>
      </c>
      <c r="B12" s="26">
        <v>4.3101048743246757</v>
      </c>
      <c r="C12" s="26">
        <f>B12</f>
        <v>4.3101048743246757</v>
      </c>
      <c r="D12" s="26"/>
      <c r="H12" s="26">
        <v>4.9482999999999997</v>
      </c>
      <c r="I12" s="26">
        <f>H12</f>
        <v>4.9482999999999997</v>
      </c>
      <c r="J12" s="8"/>
      <c r="U12" t="s">
        <v>2277</v>
      </c>
      <c r="AA12" s="2">
        <f>'[3]2022-based'!$I$2+'[3]2022-based'!$I$4</f>
        <v>0.83966068809521732</v>
      </c>
    </row>
    <row r="13" spans="1:33" x14ac:dyDescent="0.25">
      <c r="A13" t="s">
        <v>1816</v>
      </c>
      <c r="B13" s="26">
        <v>4.3696715548318981</v>
      </c>
      <c r="C13" s="26">
        <f>B13+$D$7</f>
        <v>4.8853382214985643</v>
      </c>
      <c r="D13" s="28"/>
      <c r="H13" s="26">
        <v>4.0248723191013278</v>
      </c>
      <c r="I13" s="26">
        <f>H13</f>
        <v>4.0248723191013278</v>
      </c>
      <c r="J13" s="28"/>
    </row>
    <row r="14" spans="1:33" x14ac:dyDescent="0.25">
      <c r="A14" t="s">
        <v>1817</v>
      </c>
      <c r="B14" s="26">
        <v>4.4926715181580672</v>
      </c>
      <c r="C14" s="26">
        <f t="shared" ref="C14:C17" si="14">B14+$D$7</f>
        <v>5.0083381848247335</v>
      </c>
      <c r="D14" s="28">
        <f>'OBR RR Mar25 - Debt interest'!F13*(C14-B14)</f>
        <v>630.72904588259257</v>
      </c>
      <c r="H14" s="26">
        <v>3.4034562390351155</v>
      </c>
      <c r="I14" s="26">
        <f>H14+H6</f>
        <v>4.5366798090351148</v>
      </c>
      <c r="J14" s="28">
        <f>'OBR RR Mar25 - Debt interest'!F20*(I14-H14)</f>
        <v>7462.7906591907831</v>
      </c>
      <c r="O14" s="8">
        <f>D14+J14</f>
        <v>8093.5197050733759</v>
      </c>
      <c r="U14" t="s">
        <v>2278</v>
      </c>
      <c r="Y14" s="34">
        <f>100*((Y10/Y5)^(1/5)-1)</f>
        <v>0.70148129744145304</v>
      </c>
      <c r="Z14" s="34">
        <f>100*((Z10/Z5)^(1/5)-1)</f>
        <v>1.3517832728310974</v>
      </c>
      <c r="AC14" s="34">
        <f>100*((AC10/AC5)^(1/5)-1)</f>
        <v>0.6866586087668658</v>
      </c>
      <c r="AF14" s="34">
        <f>100*((AF10/AF5)^(1/5)-1)</f>
        <v>1.3369630393331944</v>
      </c>
    </row>
    <row r="15" spans="1:33" x14ac:dyDescent="0.25">
      <c r="A15" t="s">
        <v>1818</v>
      </c>
      <c r="B15" s="26">
        <v>4.7519674015670121</v>
      </c>
      <c r="C15" s="26">
        <f t="shared" si="14"/>
        <v>5.2676340682336784</v>
      </c>
      <c r="D15" s="28">
        <f>'OBR RR Mar25 - Debt interest'!G14*(C15-B15)+'OBR RR Mar25 - Debt interest'!G13*(C14-B14)</f>
        <v>1846.2185325109735</v>
      </c>
      <c r="H15" s="26">
        <v>3.5527831671052721</v>
      </c>
      <c r="I15" s="26">
        <f>H15+I6</f>
        <v>4.2873976271052729</v>
      </c>
      <c r="J15" s="28">
        <f>'OBR RR Mar25 - Debt interest'!G21*(I15-H15)+'OBR RR Mar25 - Debt interest'!G20*(I14-H14)</f>
        <v>4821.812021800697</v>
      </c>
      <c r="O15" s="8">
        <f t="shared" ref="O15:O17" si="15">D15+J15</f>
        <v>6668.0305543116701</v>
      </c>
      <c r="AF15" s="34">
        <f>AF14-Z14</f>
        <v>-1.4820233497903068E-2</v>
      </c>
    </row>
    <row r="16" spans="1:33" x14ac:dyDescent="0.25">
      <c r="A16" t="s">
        <v>1819</v>
      </c>
      <c r="B16" s="26">
        <v>4.9899166246554341</v>
      </c>
      <c r="C16" s="26">
        <f t="shared" si="14"/>
        <v>5.5055832913221003</v>
      </c>
      <c r="D16" s="28">
        <f>'OBR RR Mar25 - Debt interest'!H15*(C16-B16)+'OBR RR Mar25 - Debt interest'!H14*(C15-B15)+'OBR RR Mar25 - Debt interest'!H13*(C14-B14)</f>
        <v>3139.4012441428795</v>
      </c>
      <c r="H16" s="26">
        <v>3.7397776999918562</v>
      </c>
      <c r="I16" s="26">
        <f>H16+J6</f>
        <v>4.181318059991856</v>
      </c>
      <c r="J16" s="28">
        <f>'OBR RR Mar25 - Debt interest'!H22*(I16-H16)+'OBR RR Mar25 - Debt interest'!H21*(I15-H15)</f>
        <v>2562.6574673444661</v>
      </c>
      <c r="O16" s="8">
        <f t="shared" si="15"/>
        <v>5702.0587114873451</v>
      </c>
      <c r="AF16">
        <f>100*((AF10/Z10)-1)</f>
        <v>-7.3091461520147227E-2</v>
      </c>
    </row>
    <row r="17" spans="1:28" x14ac:dyDescent="0.25">
      <c r="A17" t="s">
        <v>1820</v>
      </c>
      <c r="B17" s="26">
        <v>5.219188157499711</v>
      </c>
      <c r="C17" s="26">
        <f t="shared" si="14"/>
        <v>5.7348548241663773</v>
      </c>
      <c r="D17" s="28">
        <f>'OBR RR Mar25 - Debt interest'!I16*(C17-B17)+'OBR RR Mar25 - Debt interest'!I15*(C16-B16)+'OBR RR Mar25 - Debt interest'!I14*(C15-B15)+'OBR RR Mar25 - Debt interest'!I13*(C14-B14)</f>
        <v>4282.6429844287613</v>
      </c>
      <c r="H17" s="26">
        <v>3.8899930801918172</v>
      </c>
      <c r="I17" s="26">
        <f>H17+K6</f>
        <v>4.2400286201918176</v>
      </c>
      <c r="J17" s="28">
        <f>'OBR RR Mar25 - Debt interest'!I23*(I17-H17)+'OBR RR Mar25 - Debt interest'!I22*(I16-H16)</f>
        <v>1689.0041628027122</v>
      </c>
      <c r="O17" s="8">
        <f t="shared" si="15"/>
        <v>5971.6471472314734</v>
      </c>
      <c r="P17">
        <v>23600</v>
      </c>
      <c r="Q17" s="8">
        <f>+P17-O17</f>
        <v>17628.352852768527</v>
      </c>
    </row>
    <row r="18" spans="1:28" x14ac:dyDescent="0.25">
      <c r="AA18" t="s">
        <v>2357</v>
      </c>
    </row>
    <row r="19" spans="1:28" x14ac:dyDescent="0.25">
      <c r="AA19" t="s">
        <v>2358</v>
      </c>
      <c r="AB19" t="s">
        <v>2359</v>
      </c>
    </row>
    <row r="20" spans="1:28" x14ac:dyDescent="0.25">
      <c r="Z20">
        <v>2025</v>
      </c>
      <c r="AA20" s="8">
        <v>203.99999999999989</v>
      </c>
      <c r="AB20">
        <v>204</v>
      </c>
    </row>
    <row r="21" spans="1:28" x14ac:dyDescent="0.25">
      <c r="Z21">
        <v>2026</v>
      </c>
      <c r="AA21" s="8">
        <v>199.98943797898431</v>
      </c>
      <c r="AB21">
        <v>138</v>
      </c>
    </row>
    <row r="22" spans="1:28" x14ac:dyDescent="0.25">
      <c r="Z22">
        <v>2027</v>
      </c>
      <c r="AA22" s="8">
        <v>203.365857382228</v>
      </c>
      <c r="AB22">
        <v>230</v>
      </c>
    </row>
    <row r="23" spans="1:28" x14ac:dyDescent="0.25">
      <c r="Z23">
        <v>2028</v>
      </c>
      <c r="AA23" s="8">
        <v>234.84238453949771</v>
      </c>
      <c r="AB23">
        <v>230</v>
      </c>
    </row>
    <row r="24" spans="1:28" x14ac:dyDescent="0.25">
      <c r="Z24">
        <v>2029</v>
      </c>
      <c r="AA24" s="8">
        <v>253.92131055860929</v>
      </c>
      <c r="AB24">
        <v>230</v>
      </c>
    </row>
    <row r="25" spans="1:28" x14ac:dyDescent="0.25">
      <c r="Z25">
        <v>2030</v>
      </c>
      <c r="AA25" s="8">
        <v>280.67287584916369</v>
      </c>
      <c r="AB25">
        <v>230</v>
      </c>
    </row>
    <row r="26" spans="1:28" x14ac:dyDescent="0.25">
      <c r="Z26">
        <v>2031</v>
      </c>
      <c r="AA26" s="8">
        <v>289.95674082260592</v>
      </c>
      <c r="AB26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CC46-5013-4387-B924-12D4E54BB181}">
  <sheetPr>
    <tabColor theme="8"/>
  </sheetPr>
  <dimension ref="A1:J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41" sqref="K41"/>
    </sheetView>
  </sheetViews>
  <sheetFormatPr defaultColWidth="8.85546875" defaultRowHeight="12" x14ac:dyDescent="0.2"/>
  <cols>
    <col min="1" max="1" width="51.28515625" style="17" bestFit="1" customWidth="1"/>
    <col min="2" max="2" width="10.42578125" style="17" customWidth="1"/>
    <col min="3" max="16384" width="8.85546875" style="17"/>
  </cols>
  <sheetData>
    <row r="1" spans="1:10" x14ac:dyDescent="0.2">
      <c r="A1" s="16" t="s">
        <v>1774</v>
      </c>
    </row>
    <row r="2" spans="1:10" x14ac:dyDescent="0.2">
      <c r="A2" s="18" t="s">
        <v>1775</v>
      </c>
      <c r="B2" s="18" t="s">
        <v>1776</v>
      </c>
      <c r="C2" s="19" t="s">
        <v>1777</v>
      </c>
      <c r="D2" s="19" t="s">
        <v>1778</v>
      </c>
      <c r="E2" s="19" t="s">
        <v>1779</v>
      </c>
      <c r="F2" s="19" t="s">
        <v>1780</v>
      </c>
      <c r="G2" s="19" t="s">
        <v>1781</v>
      </c>
      <c r="H2" s="19" t="s">
        <v>1782</v>
      </c>
      <c r="I2" s="19" t="s">
        <v>1783</v>
      </c>
    </row>
    <row r="3" spans="1:10" x14ac:dyDescent="0.2">
      <c r="A3" s="18" t="s">
        <v>1784</v>
      </c>
      <c r="B3" s="20" t="s">
        <v>1777</v>
      </c>
      <c r="C3" s="21">
        <v>889.22552147157319</v>
      </c>
      <c r="D3" s="21">
        <v>562.33359912999958</v>
      </c>
      <c r="E3" s="21">
        <v>525.83728981134925</v>
      </c>
      <c r="F3" s="21">
        <v>446.22728565028069</v>
      </c>
      <c r="G3" s="21">
        <v>456.81359724341064</v>
      </c>
      <c r="H3" s="21">
        <v>524.91435053113378</v>
      </c>
      <c r="I3" s="21">
        <f>H3*H3/G3</f>
        <v>603.16741238922589</v>
      </c>
    </row>
    <row r="4" spans="1:10" x14ac:dyDescent="0.2">
      <c r="A4" s="18"/>
      <c r="B4" s="20" t="s">
        <v>1778</v>
      </c>
      <c r="C4" s="21">
        <v>0</v>
      </c>
      <c r="D4" s="21">
        <v>6439.6067762618259</v>
      </c>
      <c r="E4" s="21">
        <v>545.89256817480702</v>
      </c>
      <c r="F4" s="21">
        <v>463.25945035322036</v>
      </c>
      <c r="G4" s="21">
        <v>475.07162812055981</v>
      </c>
      <c r="H4" s="21">
        <v>549.22341540471109</v>
      </c>
      <c r="I4" s="21">
        <f>H4*H4/G4</f>
        <v>634.9492206515572</v>
      </c>
    </row>
    <row r="5" spans="1:10" x14ac:dyDescent="0.2">
      <c r="A5" s="18"/>
      <c r="B5" s="20" t="s">
        <v>1779</v>
      </c>
      <c r="C5" s="21">
        <v>0</v>
      </c>
      <c r="D5" s="21">
        <v>0</v>
      </c>
      <c r="E5" s="21">
        <v>7007.2543089252831</v>
      </c>
      <c r="F5" s="21">
        <v>526.28164473752292</v>
      </c>
      <c r="G5" s="21">
        <v>541.62521781104545</v>
      </c>
      <c r="H5" s="21">
        <v>561.30010614239723</v>
      </c>
      <c r="I5" s="21">
        <v>519.33357300960381</v>
      </c>
    </row>
    <row r="6" spans="1:10" x14ac:dyDescent="0.2">
      <c r="A6" s="18"/>
      <c r="B6" s="20" t="s">
        <v>1780</v>
      </c>
      <c r="C6" s="21">
        <v>0</v>
      </c>
      <c r="D6" s="21">
        <v>0</v>
      </c>
      <c r="E6" s="21">
        <v>0</v>
      </c>
      <c r="F6" s="21">
        <v>7425.0369069337266</v>
      </c>
      <c r="G6" s="21">
        <v>548.543417411679</v>
      </c>
      <c r="H6" s="21">
        <v>566.85177400105147</v>
      </c>
      <c r="I6" s="21">
        <v>524.00277978527754</v>
      </c>
    </row>
    <row r="7" spans="1:10" x14ac:dyDescent="0.2">
      <c r="A7" s="18"/>
      <c r="B7" s="20" t="s">
        <v>1781</v>
      </c>
      <c r="C7" s="21">
        <v>0</v>
      </c>
      <c r="D7" s="21">
        <v>0</v>
      </c>
      <c r="E7" s="21">
        <v>0</v>
      </c>
      <c r="F7" s="21">
        <v>0</v>
      </c>
      <c r="G7" s="21">
        <v>7940.1805050563753</v>
      </c>
      <c r="H7" s="21">
        <v>567.38293690699493</v>
      </c>
      <c r="I7" s="21">
        <v>524.62936730954368</v>
      </c>
      <c r="J7" s="22"/>
    </row>
    <row r="8" spans="1:10" x14ac:dyDescent="0.2">
      <c r="A8" s="18"/>
      <c r="B8" s="20" t="s">
        <v>1782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8103.3698206580884</v>
      </c>
      <c r="I8" s="21">
        <v>525.21593123286436</v>
      </c>
      <c r="J8" s="22"/>
    </row>
    <row r="9" spans="1:10" x14ac:dyDescent="0.2">
      <c r="A9" s="18"/>
      <c r="B9" s="20" t="s">
        <v>1783</v>
      </c>
      <c r="C9" s="23"/>
      <c r="D9" s="23"/>
      <c r="E9" s="23">
        <v>0</v>
      </c>
      <c r="F9" s="23">
        <v>0</v>
      </c>
      <c r="G9" s="23">
        <v>0</v>
      </c>
      <c r="H9" s="23">
        <v>0</v>
      </c>
      <c r="I9" s="23">
        <v>8027.2766906009138</v>
      </c>
      <c r="J9" s="22"/>
    </row>
    <row r="10" spans="1:10" x14ac:dyDescent="0.2">
      <c r="A10" s="18" t="s">
        <v>1785</v>
      </c>
      <c r="B10" s="24" t="s">
        <v>1777</v>
      </c>
      <c r="C10" s="21">
        <v>879.08458519957833</v>
      </c>
      <c r="D10" s="21">
        <v>2250.6256062743546</v>
      </c>
      <c r="E10" s="21">
        <v>2250.6256062741841</v>
      </c>
      <c r="F10" s="21">
        <v>2250.6256062744114</v>
      </c>
      <c r="G10" s="21">
        <v>2250.6256062743259</v>
      </c>
      <c r="H10" s="21">
        <v>2250.6256062742696</v>
      </c>
      <c r="I10" s="21">
        <f>H10*H10/G10</f>
        <v>2250.6256062742132</v>
      </c>
    </row>
    <row r="11" spans="1:10" x14ac:dyDescent="0.2">
      <c r="A11" s="18"/>
      <c r="B11" s="20" t="s">
        <v>1778</v>
      </c>
      <c r="C11" s="21">
        <v>0</v>
      </c>
      <c r="D11" s="21">
        <v>1247.7505070492043</v>
      </c>
      <c r="E11" s="21">
        <v>2318.6764900456465</v>
      </c>
      <c r="F11" s="21">
        <v>2318.6764900458597</v>
      </c>
      <c r="G11" s="21">
        <v>2318.6764900458174</v>
      </c>
      <c r="H11" s="21">
        <v>2318.6764900457601</v>
      </c>
      <c r="I11" s="21">
        <f>H11*H11/G11</f>
        <v>2318.6764900457028</v>
      </c>
    </row>
    <row r="12" spans="1:10" x14ac:dyDescent="0.2">
      <c r="A12" s="18"/>
      <c r="B12" s="20" t="s">
        <v>1779</v>
      </c>
      <c r="C12" s="21">
        <v>0</v>
      </c>
      <c r="D12" s="21">
        <v>0</v>
      </c>
      <c r="E12" s="21">
        <v>1466.7858482707459</v>
      </c>
      <c r="F12" s="21">
        <v>2708.4974276331905</v>
      </c>
      <c r="G12" s="21">
        <v>2708.4974276331905</v>
      </c>
      <c r="H12" s="21">
        <v>2458.4878353867766</v>
      </c>
      <c r="I12" s="21">
        <v>2217.3263572831702</v>
      </c>
    </row>
    <row r="13" spans="1:10" x14ac:dyDescent="0.2">
      <c r="A13" s="18"/>
      <c r="B13" s="20" t="s">
        <v>1780</v>
      </c>
      <c r="C13" s="21">
        <v>0</v>
      </c>
      <c r="D13" s="21">
        <v>0</v>
      </c>
      <c r="E13" s="21">
        <v>0</v>
      </c>
      <c r="F13" s="21">
        <v>1223.1332499339233</v>
      </c>
      <c r="G13" s="21">
        <v>2311.8296693515676</v>
      </c>
      <c r="H13" s="21">
        <v>2311.8296693515817</v>
      </c>
      <c r="I13" s="21">
        <v>2152.8213291577599</v>
      </c>
    </row>
    <row r="14" spans="1:10" x14ac:dyDescent="0.2">
      <c r="A14" s="18"/>
      <c r="B14" s="20" t="s">
        <v>1781</v>
      </c>
      <c r="C14" s="21">
        <v>0</v>
      </c>
      <c r="D14" s="21">
        <v>0</v>
      </c>
      <c r="E14" s="21">
        <v>0</v>
      </c>
      <c r="F14" s="21">
        <v>0</v>
      </c>
      <c r="G14" s="21">
        <v>1268.4260498035228</v>
      </c>
      <c r="H14" s="21">
        <v>2388.4957778950165</v>
      </c>
      <c r="I14" s="21">
        <v>2388.4957778950452</v>
      </c>
      <c r="J14" s="22"/>
    </row>
    <row r="15" spans="1:10" x14ac:dyDescent="0.2">
      <c r="A15" s="18"/>
      <c r="B15" s="20" t="s">
        <v>1782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1387.7183358359134</v>
      </c>
      <c r="I15" s="21">
        <v>2582.9005267341786</v>
      </c>
      <c r="J15" s="22"/>
    </row>
    <row r="16" spans="1:10" x14ac:dyDescent="0.2">
      <c r="A16" s="18"/>
      <c r="B16" s="20" t="s">
        <v>1783</v>
      </c>
      <c r="C16" s="23"/>
      <c r="D16" s="23"/>
      <c r="E16" s="23">
        <v>0</v>
      </c>
      <c r="F16" s="23">
        <v>0</v>
      </c>
      <c r="G16" s="23">
        <v>0</v>
      </c>
      <c r="H16" s="23">
        <v>0</v>
      </c>
      <c r="I16" s="23">
        <v>1180.8430987833417</v>
      </c>
      <c r="J16" s="22"/>
    </row>
    <row r="17" spans="1:10" x14ac:dyDescent="0.2">
      <c r="A17" s="18" t="s">
        <v>1786</v>
      </c>
      <c r="B17" s="24" t="s">
        <v>1777</v>
      </c>
      <c r="C17" s="21">
        <v>10307.738610196229</v>
      </c>
      <c r="D17" s="21">
        <v>293.5145732272133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</row>
    <row r="18" spans="1:10" x14ac:dyDescent="0.2">
      <c r="A18" s="18"/>
      <c r="B18" s="20" t="s">
        <v>1778</v>
      </c>
      <c r="C18" s="21">
        <v>0</v>
      </c>
      <c r="D18" s="21">
        <v>9764.3947124935275</v>
      </c>
      <c r="E18" s="21">
        <v>294.55870069210732</v>
      </c>
      <c r="F18" s="21">
        <v>0</v>
      </c>
      <c r="G18" s="21">
        <v>0</v>
      </c>
      <c r="H18" s="21">
        <v>0</v>
      </c>
      <c r="I18" s="21">
        <v>0</v>
      </c>
    </row>
    <row r="19" spans="1:10" x14ac:dyDescent="0.2">
      <c r="A19" s="18"/>
      <c r="B19" s="20" t="s">
        <v>1779</v>
      </c>
      <c r="C19" s="21">
        <v>0</v>
      </c>
      <c r="D19" s="21">
        <v>0</v>
      </c>
      <c r="E19" s="21">
        <v>7413.5292994887741</v>
      </c>
      <c r="F19" s="21">
        <v>640.49291116323559</v>
      </c>
      <c r="G19" s="21">
        <v>0</v>
      </c>
      <c r="H19" s="21">
        <v>0</v>
      </c>
      <c r="I19" s="21">
        <v>0</v>
      </c>
    </row>
    <row r="20" spans="1:10" x14ac:dyDescent="0.2">
      <c r="A20" s="18"/>
      <c r="B20" s="20" t="s">
        <v>1780</v>
      </c>
      <c r="C20" s="21">
        <v>0</v>
      </c>
      <c r="D20" s="21">
        <v>0</v>
      </c>
      <c r="E20" s="21">
        <v>0</v>
      </c>
      <c r="F20" s="21">
        <v>6585.4530886529192</v>
      </c>
      <c r="G20" s="21">
        <v>640.6942189996272</v>
      </c>
      <c r="H20" s="21">
        <v>0</v>
      </c>
      <c r="I20" s="21">
        <v>0</v>
      </c>
    </row>
    <row r="21" spans="1:10" x14ac:dyDescent="0.2">
      <c r="A21" s="18"/>
      <c r="B21" s="20" t="s">
        <v>1781</v>
      </c>
      <c r="C21" s="21">
        <v>0</v>
      </c>
      <c r="D21" s="21">
        <v>0</v>
      </c>
      <c r="E21" s="21">
        <v>0</v>
      </c>
      <c r="F21" s="21">
        <v>0</v>
      </c>
      <c r="G21" s="21">
        <v>5575.3901599861965</v>
      </c>
      <c r="H21" s="21">
        <v>640.80933348111557</v>
      </c>
      <c r="I21" s="21">
        <v>0</v>
      </c>
      <c r="J21" s="22"/>
    </row>
    <row r="22" spans="1:10" x14ac:dyDescent="0.2">
      <c r="A22" s="18"/>
      <c r="B22" s="20" t="s">
        <v>1782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4737.7541316184015</v>
      </c>
      <c r="I22" s="21">
        <v>640.79353206604139</v>
      </c>
      <c r="J22" s="22"/>
    </row>
    <row r="23" spans="1:10" x14ac:dyDescent="0.2">
      <c r="A23" s="18"/>
      <c r="B23" s="20" t="s">
        <v>1783</v>
      </c>
      <c r="C23" s="23"/>
      <c r="D23" s="23"/>
      <c r="E23" s="23">
        <v>0</v>
      </c>
      <c r="F23" s="23">
        <v>0</v>
      </c>
      <c r="G23" s="23">
        <v>0</v>
      </c>
      <c r="H23" s="23">
        <v>0</v>
      </c>
      <c r="I23" s="23">
        <v>4016.9291265926868</v>
      </c>
      <c r="J23" s="22"/>
    </row>
    <row r="24" spans="1:10" x14ac:dyDescent="0.2">
      <c r="A24" s="18" t="s">
        <v>1787</v>
      </c>
      <c r="B24" s="24" t="s">
        <v>1777</v>
      </c>
      <c r="C24" s="21">
        <v>20.429400274920795</v>
      </c>
      <c r="D24" s="21">
        <v>48.911164902023074</v>
      </c>
      <c r="E24" s="21">
        <v>51.723414155659952</v>
      </c>
      <c r="F24" s="21">
        <v>56.902085364711752</v>
      </c>
      <c r="G24" s="21">
        <v>58.307675585751895</v>
      </c>
      <c r="H24" s="21">
        <v>61.909732779611204</v>
      </c>
      <c r="I24" s="21">
        <f>H24*H24/G24</f>
        <v>65.73431326731631</v>
      </c>
    </row>
    <row r="25" spans="1:10" x14ac:dyDescent="0.2">
      <c r="A25" s="18"/>
      <c r="B25" s="20" t="s">
        <v>1778</v>
      </c>
      <c r="C25" s="21">
        <v>0</v>
      </c>
      <c r="D25" s="21">
        <v>26.62310261328571</v>
      </c>
      <c r="E25" s="21">
        <v>44.024316289736021</v>
      </c>
      <c r="F25" s="21">
        <v>44.575723435130499</v>
      </c>
      <c r="G25" s="21">
        <v>44.938005542590531</v>
      </c>
      <c r="H25" s="21">
        <v>46.520948699850351</v>
      </c>
      <c r="I25" s="21">
        <f>H25*H25/G25</f>
        <v>48.159651097175704</v>
      </c>
    </row>
    <row r="26" spans="1:10" x14ac:dyDescent="0.2">
      <c r="A26" s="18"/>
      <c r="B26" s="20" t="s">
        <v>1779</v>
      </c>
      <c r="C26" s="21">
        <v>0</v>
      </c>
      <c r="D26" s="21">
        <v>0</v>
      </c>
      <c r="E26" s="21">
        <v>237.91178274889546</v>
      </c>
      <c r="F26" s="21">
        <v>448.52619131242477</v>
      </c>
      <c r="G26" s="21">
        <v>463.36210856092919</v>
      </c>
      <c r="H26" s="21">
        <v>458.79329016912607</v>
      </c>
      <c r="I26" s="21">
        <v>465.23191532257613</v>
      </c>
    </row>
    <row r="27" spans="1:10" x14ac:dyDescent="0.2">
      <c r="A27" s="18"/>
      <c r="B27" s="20" t="s">
        <v>1780</v>
      </c>
      <c r="C27" s="21">
        <v>0</v>
      </c>
      <c r="D27" s="21">
        <v>0</v>
      </c>
      <c r="E27" s="21">
        <v>0</v>
      </c>
      <c r="F27" s="21">
        <v>223.32441319616692</v>
      </c>
      <c r="G27" s="21">
        <v>457.29079568826592</v>
      </c>
      <c r="H27" s="21">
        <v>457.10482766737925</v>
      </c>
      <c r="I27" s="21">
        <v>453.00642690348525</v>
      </c>
    </row>
    <row r="28" spans="1:10" x14ac:dyDescent="0.2">
      <c r="A28" s="18"/>
      <c r="B28" s="20" t="s">
        <v>1781</v>
      </c>
      <c r="C28" s="21">
        <v>0</v>
      </c>
      <c r="D28" s="21">
        <v>0</v>
      </c>
      <c r="E28" s="21">
        <v>0</v>
      </c>
      <c r="F28" s="21">
        <v>0</v>
      </c>
      <c r="G28" s="21">
        <v>219.28402564010696</v>
      </c>
      <c r="H28" s="21">
        <v>468.50418189903564</v>
      </c>
      <c r="I28" s="21">
        <v>469.53395538831444</v>
      </c>
      <c r="J28" s="22"/>
    </row>
    <row r="29" spans="1:10" x14ac:dyDescent="0.2">
      <c r="A29" s="18"/>
      <c r="B29" s="20" t="s">
        <v>1782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220.3324500327426</v>
      </c>
      <c r="I29" s="21">
        <v>482.05980127455916</v>
      </c>
      <c r="J29" s="22"/>
    </row>
    <row r="30" spans="1:10" x14ac:dyDescent="0.2">
      <c r="A30" s="18"/>
      <c r="B30" s="20" t="s">
        <v>1783</v>
      </c>
      <c r="C30" s="21"/>
      <c r="D30" s="21"/>
      <c r="E30" s="21">
        <v>0</v>
      </c>
      <c r="F30" s="21">
        <v>0</v>
      </c>
      <c r="G30" s="21">
        <v>0</v>
      </c>
      <c r="H30" s="21">
        <v>0</v>
      </c>
      <c r="I30" s="21">
        <v>219.52171285123256</v>
      </c>
      <c r="J30" s="22"/>
    </row>
  </sheetData>
  <hyperlinks>
    <hyperlink ref="A1" location="Notes!A1" display="Back to contents" xr:uid="{7D6A4708-5B3E-41CB-AF4C-74B0FAC6479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7D0F-F186-4028-B8FF-D64E2D4F895D}">
  <sheetPr>
    <tabColor theme="6"/>
  </sheetPr>
  <dimension ref="A1:AT159"/>
  <sheetViews>
    <sheetView showGridLines="0" zoomScaleNormal="100" zoomScaleSheetLayoutView="100" workbookViewId="0">
      <pane xSplit="3" ySplit="4" topLeftCell="D58" activePane="bottomRight" state="frozen"/>
      <selection pane="topRight" activeCell="D1" sqref="D1"/>
      <selection pane="bottomLeft" activeCell="A5" sqref="A5"/>
      <selection pane="bottomRight" activeCell="B88" sqref="B88"/>
    </sheetView>
  </sheetViews>
  <sheetFormatPr defaultColWidth="10" defaultRowHeight="15.75" x14ac:dyDescent="0.25"/>
  <cols>
    <col min="1" max="1" width="10.5703125" style="44" customWidth="1"/>
    <col min="2" max="2" width="8.85546875" style="44" customWidth="1"/>
    <col min="3" max="3" width="2" style="43" customWidth="1"/>
    <col min="4" max="4" width="12.28515625" style="44" customWidth="1"/>
    <col min="5" max="5" width="1.140625" style="43" customWidth="1"/>
    <col min="6" max="6" width="11.140625" style="44" customWidth="1"/>
    <col min="7" max="7" width="15.140625" style="44" customWidth="1"/>
    <col min="8" max="8" width="16" style="44" customWidth="1"/>
    <col min="9" max="9" width="14" style="44" customWidth="1"/>
    <col min="10" max="10" width="8.85546875" style="44" customWidth="1"/>
    <col min="11" max="11" width="11.7109375" style="44" customWidth="1"/>
    <col min="12" max="12" width="1.140625" style="43" customWidth="1"/>
    <col min="13" max="13" width="12.28515625" style="43" customWidth="1"/>
    <col min="14" max="14" width="1.140625" style="43" customWidth="1"/>
    <col min="15" max="15" width="10" style="43" customWidth="1"/>
    <col min="16" max="16" width="15.140625" style="43" bestFit="1" customWidth="1"/>
    <col min="17" max="17" width="16" style="43" customWidth="1"/>
    <col min="18" max="18" width="14" style="43" customWidth="1"/>
    <col min="19" max="19" width="8.85546875" style="43" customWidth="1"/>
    <col min="20" max="20" width="11.140625" style="43" customWidth="1"/>
    <col min="21" max="46" width="10" style="43"/>
    <col min="47" max="16384" width="10" style="44"/>
  </cols>
  <sheetData>
    <row r="1" spans="1:26" ht="33.75" customHeight="1" thickBot="1" x14ac:dyDescent="0.3">
      <c r="A1" s="36" t="s">
        <v>2279</v>
      </c>
      <c r="B1" s="37"/>
      <c r="C1" s="38"/>
      <c r="D1" s="39"/>
      <c r="E1" s="38"/>
      <c r="F1" s="40"/>
      <c r="G1" s="38"/>
      <c r="H1" s="38"/>
      <c r="I1" s="38"/>
      <c r="J1" s="38"/>
      <c r="K1" s="38"/>
      <c r="L1" s="38"/>
      <c r="M1" s="38"/>
      <c r="N1" s="38"/>
      <c r="O1" s="41"/>
      <c r="P1" s="41"/>
      <c r="Q1" s="41"/>
      <c r="R1" s="42"/>
      <c r="S1" s="42"/>
      <c r="T1" s="42"/>
      <c r="U1" s="41"/>
    </row>
    <row r="2" spans="1:26" ht="19.5" thickBot="1" x14ac:dyDescent="0.35">
      <c r="B2" s="122" t="s">
        <v>2280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4"/>
    </row>
    <row r="3" spans="1:26" x14ac:dyDescent="0.25">
      <c r="B3" s="45"/>
      <c r="C3" s="125" t="s">
        <v>2281</v>
      </c>
      <c r="D3" s="125"/>
      <c r="E3" s="125"/>
      <c r="F3" s="125"/>
      <c r="G3" s="125"/>
      <c r="H3" s="125"/>
      <c r="I3" s="125"/>
      <c r="J3" s="125"/>
      <c r="K3" s="126"/>
      <c r="L3" s="127" t="s">
        <v>2282</v>
      </c>
      <c r="M3" s="128"/>
      <c r="N3" s="128"/>
      <c r="O3" s="128"/>
      <c r="P3" s="128"/>
      <c r="Q3" s="128"/>
      <c r="R3" s="128"/>
      <c r="S3" s="128"/>
      <c r="T3" s="129"/>
    </row>
    <row r="4" spans="1:26" ht="63" x14ac:dyDescent="0.25">
      <c r="B4" s="45"/>
      <c r="C4" s="46"/>
      <c r="D4" s="47" t="s">
        <v>2283</v>
      </c>
      <c r="E4" s="46"/>
      <c r="F4" s="47" t="s">
        <v>2284</v>
      </c>
      <c r="G4" s="47" t="s">
        <v>2285</v>
      </c>
      <c r="H4" s="48" t="s">
        <v>2286</v>
      </c>
      <c r="I4" s="48" t="s">
        <v>2287</v>
      </c>
      <c r="J4" s="49" t="s">
        <v>2288</v>
      </c>
      <c r="K4" s="49" t="s">
        <v>2289</v>
      </c>
      <c r="L4" s="46"/>
      <c r="M4" s="47" t="s">
        <v>2290</v>
      </c>
      <c r="N4" s="46"/>
      <c r="O4" s="50" t="s">
        <v>2284</v>
      </c>
      <c r="P4" s="49" t="s">
        <v>2291</v>
      </c>
      <c r="Q4" s="48" t="s">
        <v>2286</v>
      </c>
      <c r="R4" s="51" t="s">
        <v>2287</v>
      </c>
      <c r="S4" s="50" t="s">
        <v>2288</v>
      </c>
      <c r="T4" s="52" t="s">
        <v>2289</v>
      </c>
      <c r="V4" s="53"/>
      <c r="W4" s="54"/>
      <c r="X4" s="54"/>
      <c r="Y4" s="54"/>
      <c r="Z4" s="54"/>
    </row>
    <row r="5" spans="1:26" s="55" customFormat="1" x14ac:dyDescent="0.25">
      <c r="B5" s="56" t="s">
        <v>2292</v>
      </c>
      <c r="C5" s="57"/>
      <c r="D5" s="58">
        <v>660703.19869464845</v>
      </c>
      <c r="E5" s="59"/>
      <c r="F5" s="58">
        <v>53301</v>
      </c>
      <c r="G5" s="60">
        <v>61.243246481047123</v>
      </c>
      <c r="H5" s="60">
        <v>63.774380794351842</v>
      </c>
      <c r="I5" s="60">
        <v>3.9688888888888938</v>
      </c>
      <c r="J5" s="60">
        <v>31.777531471225007</v>
      </c>
      <c r="K5" s="60">
        <v>636.93144510731565</v>
      </c>
      <c r="L5" s="59"/>
      <c r="M5" s="61">
        <v>0.52524372310776002</v>
      </c>
      <c r="N5" s="59"/>
      <c r="O5" s="61">
        <v>0.57361737456838036</v>
      </c>
      <c r="P5" s="61">
        <v>0.46377685806073821</v>
      </c>
      <c r="Q5" s="61">
        <v>9.1576860953868078E-2</v>
      </c>
      <c r="R5" s="61">
        <v>0.37185945988631453</v>
      </c>
      <c r="S5" s="61">
        <v>-0.71858087590032094</v>
      </c>
      <c r="T5" s="62">
        <v>0.21058246574352513</v>
      </c>
      <c r="V5" s="54"/>
      <c r="W5" s="54"/>
      <c r="X5" s="54"/>
      <c r="Y5" s="54"/>
      <c r="Z5" s="54"/>
    </row>
    <row r="6" spans="1:26" s="55" customFormat="1" x14ac:dyDescent="0.25">
      <c r="B6" s="56" t="s">
        <v>2293</v>
      </c>
      <c r="C6" s="57"/>
      <c r="D6" s="58">
        <v>661753.04380341561</v>
      </c>
      <c r="E6" s="59"/>
      <c r="F6" s="58">
        <v>53381</v>
      </c>
      <c r="G6" s="60">
        <v>61.240665417316208</v>
      </c>
      <c r="H6" s="60">
        <v>63.776858489932529</v>
      </c>
      <c r="I6" s="60">
        <v>3.976666666666671</v>
      </c>
      <c r="J6" s="60">
        <v>31.727531471225006</v>
      </c>
      <c r="K6" s="60">
        <v>638.01818571899128</v>
      </c>
      <c r="L6" s="59"/>
      <c r="M6" s="61">
        <v>0.5137299899641512</v>
      </c>
      <c r="N6" s="59"/>
      <c r="O6" s="61">
        <v>0.59549608970130841</v>
      </c>
      <c r="P6" s="61">
        <v>0.23416933530455708</v>
      </c>
      <c r="Q6" s="61">
        <v>6.9588635837081192E-2</v>
      </c>
      <c r="R6" s="61">
        <v>0.16446624964794321</v>
      </c>
      <c r="S6" s="61">
        <v>-0.62641861360391848</v>
      </c>
      <c r="T6" s="62">
        <v>0.31366905616232454</v>
      </c>
      <c r="V6" s="54"/>
      <c r="W6" s="54"/>
      <c r="X6" s="54"/>
      <c r="Y6" s="54"/>
      <c r="Z6" s="54"/>
    </row>
    <row r="7" spans="1:26" s="55" customFormat="1" x14ac:dyDescent="0.25">
      <c r="B7" s="56" t="s">
        <v>2294</v>
      </c>
      <c r="C7" s="57"/>
      <c r="D7" s="58">
        <v>664170.11187846796</v>
      </c>
      <c r="E7" s="59"/>
      <c r="F7" s="58">
        <v>53435</v>
      </c>
      <c r="G7" s="60">
        <v>61.230210130497376</v>
      </c>
      <c r="H7" s="60">
        <v>63.771135600073642</v>
      </c>
      <c r="I7" s="60">
        <v>3.9844444444444496</v>
      </c>
      <c r="J7" s="60">
        <v>31.677531471225009</v>
      </c>
      <c r="K7" s="60">
        <v>640.82055463475251</v>
      </c>
      <c r="L7" s="59"/>
      <c r="M7" s="61">
        <v>0.78069577582864369</v>
      </c>
      <c r="N7" s="59"/>
      <c r="O7" s="61">
        <v>0.55324514028716187</v>
      </c>
      <c r="P7" s="61">
        <v>5.0761411527378009E-2</v>
      </c>
      <c r="Q7" s="61">
        <v>3.4552109102303774E-2</v>
      </c>
      <c r="R7" s="61">
        <v>1.6203703703698835E-2</v>
      </c>
      <c r="S7" s="61">
        <v>-0.62740115300500277</v>
      </c>
      <c r="T7" s="62">
        <v>0.80781819207695893</v>
      </c>
      <c r="V7" s="54"/>
      <c r="W7" s="54"/>
      <c r="X7" s="54"/>
      <c r="Y7" s="54"/>
      <c r="Z7" s="54"/>
    </row>
    <row r="8" spans="1:26" s="55" customFormat="1" x14ac:dyDescent="0.25">
      <c r="B8" s="56" t="s">
        <v>2295</v>
      </c>
      <c r="C8" s="57"/>
      <c r="D8" s="58">
        <v>667414.55984514276</v>
      </c>
      <c r="E8" s="59"/>
      <c r="F8" s="58">
        <v>53475</v>
      </c>
      <c r="G8" s="60">
        <v>61.215991820866769</v>
      </c>
      <c r="H8" s="60">
        <v>63.761492285092757</v>
      </c>
      <c r="I8" s="60">
        <v>3.9922222222222281</v>
      </c>
      <c r="J8" s="60">
        <v>31.627531471225005</v>
      </c>
      <c r="K8" s="60">
        <v>644.63620978355766</v>
      </c>
      <c r="L8" s="59"/>
      <c r="M8" s="61">
        <v>1.1378530357722072</v>
      </c>
      <c r="N8" s="59"/>
      <c r="O8" s="61">
        <v>0.47725521880461752</v>
      </c>
      <c r="P8" s="61">
        <v>-3.876034183309951E-2</v>
      </c>
      <c r="Q8" s="61">
        <v>-6.3681200174081631E-3</v>
      </c>
      <c r="R8" s="61">
        <v>-3.239428472262551E-2</v>
      </c>
      <c r="S8" s="61">
        <v>-0.62838677947996135</v>
      </c>
      <c r="T8" s="62">
        <v>1.3332551369197088</v>
      </c>
      <c r="V8" s="54"/>
      <c r="W8" s="54"/>
      <c r="X8" s="54"/>
      <c r="Y8" s="54"/>
      <c r="Z8" s="54"/>
    </row>
    <row r="9" spans="1:26" s="55" customFormat="1" x14ac:dyDescent="0.25">
      <c r="B9" s="56" t="s">
        <v>2296</v>
      </c>
      <c r="C9" s="57"/>
      <c r="D9" s="58">
        <v>652180</v>
      </c>
      <c r="E9" s="59"/>
      <c r="F9" s="58">
        <v>53515</v>
      </c>
      <c r="G9" s="60">
        <v>61.195265020092961</v>
      </c>
      <c r="H9" s="60">
        <v>63.745067729263504</v>
      </c>
      <c r="I9" s="60">
        <v>4.0000000000000062</v>
      </c>
      <c r="J9" s="60">
        <v>31.309119573126363</v>
      </c>
      <c r="K9" s="60">
        <v>636.06759626863436</v>
      </c>
      <c r="L9" s="59"/>
      <c r="M9" s="61">
        <v>-1.2900192872514871</v>
      </c>
      <c r="N9" s="59"/>
      <c r="O9" s="61">
        <v>0.40149340537700695</v>
      </c>
      <c r="P9" s="61">
        <v>-7.8345717627836819E-2</v>
      </c>
      <c r="Q9" s="61">
        <v>-4.5963700036322219E-2</v>
      </c>
      <c r="R9" s="61">
        <v>-3.2396908409304537E-2</v>
      </c>
      <c r="S9" s="61">
        <v>-1.4740348806602466</v>
      </c>
      <c r="T9" s="62">
        <v>-0.1356266589312094</v>
      </c>
      <c r="V9" s="54"/>
      <c r="W9" s="54"/>
      <c r="X9" s="54"/>
      <c r="Y9" s="54"/>
      <c r="Z9" s="54"/>
    </row>
    <row r="10" spans="1:26" s="55" customFormat="1" x14ac:dyDescent="0.25">
      <c r="B10" s="56" t="s">
        <v>2297</v>
      </c>
      <c r="C10" s="57"/>
      <c r="D10" s="58">
        <v>522347.25431352126</v>
      </c>
      <c r="E10" s="59"/>
      <c r="F10" s="58">
        <v>53555</v>
      </c>
      <c r="G10" s="60">
        <v>60.853309457737559</v>
      </c>
      <c r="H10" s="60">
        <v>63.720742887683315</v>
      </c>
      <c r="I10" s="60">
        <v>4.5</v>
      </c>
      <c r="J10" s="60">
        <v>26.205521953035401</v>
      </c>
      <c r="K10" s="60">
        <v>611.6208420512778</v>
      </c>
      <c r="L10" s="59"/>
      <c r="M10" s="61">
        <v>-21.066134987254713</v>
      </c>
      <c r="N10" s="59"/>
      <c r="O10" s="61">
        <v>0.32595867443472315</v>
      </c>
      <c r="P10" s="61">
        <v>-0.63251428922116437</v>
      </c>
      <c r="Q10" s="61">
        <v>-8.7987404174305617E-2</v>
      </c>
      <c r="R10" s="61">
        <v>-0.54500642205018712</v>
      </c>
      <c r="S10" s="61">
        <v>-17.404472589358999</v>
      </c>
      <c r="T10" s="62">
        <v>-4.1373967480199614</v>
      </c>
      <c r="V10" s="54"/>
      <c r="W10" s="54"/>
      <c r="X10" s="54"/>
      <c r="Y10" s="54"/>
      <c r="Z10" s="54"/>
    </row>
    <row r="11" spans="1:26" s="55" customFormat="1" x14ac:dyDescent="0.25">
      <c r="B11" s="56" t="s">
        <v>2298</v>
      </c>
      <c r="C11" s="57"/>
      <c r="D11" s="58">
        <v>616029.42062252865</v>
      </c>
      <c r="E11" s="59"/>
      <c r="F11" s="58">
        <v>53618</v>
      </c>
      <c r="G11" s="60">
        <v>60.831210017755566</v>
      </c>
      <c r="H11" s="60">
        <v>63.697602112833067</v>
      </c>
      <c r="I11" s="60">
        <v>4.5</v>
      </c>
      <c r="J11" s="60">
        <v>30.607669999999999</v>
      </c>
      <c r="K11" s="60">
        <v>617.06955249269504</v>
      </c>
      <c r="L11" s="59"/>
      <c r="M11" s="61">
        <v>-7.248247157611976</v>
      </c>
      <c r="N11" s="59"/>
      <c r="O11" s="61">
        <v>0.34247216244034373</v>
      </c>
      <c r="P11" s="61">
        <v>-0.6516393000962073</v>
      </c>
      <c r="Q11" s="61">
        <v>-0.11530841743468967</v>
      </c>
      <c r="R11" s="61">
        <v>-0.53695003124493157</v>
      </c>
      <c r="S11" s="61">
        <v>-3.3773511430233882</v>
      </c>
      <c r="T11" s="62">
        <v>-3.706342121874473</v>
      </c>
      <c r="V11" s="54"/>
      <c r="W11" s="54"/>
      <c r="X11" s="54"/>
      <c r="Y11" s="54"/>
      <c r="Z11" s="54"/>
    </row>
    <row r="12" spans="1:26" s="55" customFormat="1" x14ac:dyDescent="0.25">
      <c r="B12" s="56" t="s">
        <v>2299</v>
      </c>
      <c r="C12" s="57"/>
      <c r="D12" s="58">
        <v>624312.05960691324</v>
      </c>
      <c r="E12" s="59"/>
      <c r="F12" s="58">
        <v>53692</v>
      </c>
      <c r="G12" s="60">
        <v>60.809884594435083</v>
      </c>
      <c r="H12" s="60">
        <v>63.675271826633598</v>
      </c>
      <c r="I12" s="60">
        <v>4.5</v>
      </c>
      <c r="J12" s="60">
        <v>31.123035920587999</v>
      </c>
      <c r="K12" s="60">
        <v>614.3785002059202</v>
      </c>
      <c r="L12" s="59"/>
      <c r="M12" s="61">
        <v>-6.4581300486208137</v>
      </c>
      <c r="N12" s="59"/>
      <c r="O12" s="61">
        <v>0.40579710144927894</v>
      </c>
      <c r="P12" s="61">
        <v>-0.66340055000669862</v>
      </c>
      <c r="Q12" s="61">
        <v>-0.13522340109866082</v>
      </c>
      <c r="R12" s="61">
        <v>-0.52889233511174139</v>
      </c>
      <c r="S12" s="61">
        <v>-1.5951151644446271</v>
      </c>
      <c r="T12" s="62">
        <v>-4.6937651218501575</v>
      </c>
      <c r="V12" s="54"/>
      <c r="W12" s="54"/>
      <c r="X12" s="54"/>
      <c r="Y12" s="54"/>
      <c r="Z12" s="54"/>
    </row>
    <row r="13" spans="1:26" s="55" customFormat="1" x14ac:dyDescent="0.25">
      <c r="B13" s="56" t="s">
        <v>2300</v>
      </c>
      <c r="C13" s="57"/>
      <c r="D13" s="58">
        <v>609814.63881640846</v>
      </c>
      <c r="E13" s="59"/>
      <c r="F13" s="58">
        <v>53767</v>
      </c>
      <c r="G13" s="60">
        <v>60.789230003460609</v>
      </c>
      <c r="H13" s="60">
        <v>63.653643982681267</v>
      </c>
      <c r="I13" s="60">
        <v>4.5</v>
      </c>
      <c r="J13" s="60">
        <v>30.45</v>
      </c>
      <c r="K13" s="60">
        <v>612.72852799268014</v>
      </c>
      <c r="L13" s="59"/>
      <c r="M13" s="61">
        <v>-6.495961419177454</v>
      </c>
      <c r="N13" s="59"/>
      <c r="O13" s="61">
        <v>0.47089601046435003</v>
      </c>
      <c r="P13" s="61">
        <v>-0.66350724439061537</v>
      </c>
      <c r="Q13" s="61">
        <v>-0.14342089488480481</v>
      </c>
      <c r="R13" s="61">
        <v>-0.52083333333333703</v>
      </c>
      <c r="S13" s="61">
        <v>-2.7439914786482</v>
      </c>
      <c r="T13" s="62">
        <v>-3.6692748401063513</v>
      </c>
      <c r="V13" s="54"/>
      <c r="W13" s="54"/>
      <c r="X13" s="54"/>
      <c r="Y13" s="54"/>
      <c r="Z13" s="54"/>
    </row>
    <row r="14" spans="1:26" x14ac:dyDescent="0.25">
      <c r="B14" s="56" t="s">
        <v>2301</v>
      </c>
      <c r="C14" s="57"/>
      <c r="D14" s="58">
        <v>645942.30327572941</v>
      </c>
      <c r="E14" s="59"/>
      <c r="F14" s="58">
        <v>53842</v>
      </c>
      <c r="G14" s="60">
        <v>60.899000063552243</v>
      </c>
      <c r="H14" s="60">
        <v>63.635318770692002</v>
      </c>
      <c r="I14" s="60">
        <v>4.3</v>
      </c>
      <c r="J14" s="60">
        <v>31.3</v>
      </c>
      <c r="K14" s="60">
        <v>629.38740064624437</v>
      </c>
      <c r="L14" s="59"/>
      <c r="M14" s="61">
        <v>23.66147193108905</v>
      </c>
      <c r="N14" s="59"/>
      <c r="O14" s="61">
        <v>0.5358976752870781</v>
      </c>
      <c r="P14" s="61">
        <v>7.5083189758839985E-2</v>
      </c>
      <c r="Q14" s="61">
        <v>-0.13406013979134768</v>
      </c>
      <c r="R14" s="61">
        <v>0.20942408376962707</v>
      </c>
      <c r="S14" s="61">
        <v>19.440475393295898</v>
      </c>
      <c r="T14" s="62">
        <v>2.9048321073200212</v>
      </c>
      <c r="V14" s="53"/>
      <c r="W14" s="54"/>
      <c r="X14" s="54"/>
      <c r="Y14" s="54"/>
      <c r="Z14" s="54"/>
    </row>
    <row r="15" spans="1:26" x14ac:dyDescent="0.25">
      <c r="A15" s="63"/>
      <c r="B15" s="56" t="s">
        <v>2302</v>
      </c>
      <c r="C15" s="64"/>
      <c r="D15" s="58">
        <v>655412.16885741963</v>
      </c>
      <c r="E15" s="59"/>
      <c r="F15" s="58">
        <v>53949</v>
      </c>
      <c r="G15" s="60">
        <v>61.010675143351691</v>
      </c>
      <c r="H15" s="60">
        <v>63.61905645813524</v>
      </c>
      <c r="I15" s="60">
        <v>4.0999999999999988</v>
      </c>
      <c r="J15" s="60">
        <v>31.39</v>
      </c>
      <c r="K15" s="60">
        <v>634.35731893675222</v>
      </c>
      <c r="L15" s="59"/>
      <c r="M15" s="61">
        <v>6.3929979505025436</v>
      </c>
      <c r="N15" s="59"/>
      <c r="O15" s="61">
        <v>0.61733000111903191</v>
      </c>
      <c r="P15" s="61">
        <v>0.29502146273885366</v>
      </c>
      <c r="Q15" s="61">
        <v>-0.12331022219438381</v>
      </c>
      <c r="R15" s="61">
        <v>0.41884816753927634</v>
      </c>
      <c r="S15" s="61">
        <v>2.5559933180147487</v>
      </c>
      <c r="T15" s="62">
        <v>2.8015912265030751</v>
      </c>
      <c r="V15" s="65"/>
      <c r="W15" s="65"/>
      <c r="X15" s="65"/>
      <c r="Y15" s="65"/>
    </row>
    <row r="16" spans="1:26" x14ac:dyDescent="0.25">
      <c r="A16" s="63"/>
      <c r="B16" s="56" t="s">
        <v>2303</v>
      </c>
      <c r="C16" s="64"/>
      <c r="D16" s="58">
        <v>662998.80679085827</v>
      </c>
      <c r="E16" s="59"/>
      <c r="F16" s="58">
        <v>54073</v>
      </c>
      <c r="G16" s="66">
        <v>61.036931236602229</v>
      </c>
      <c r="H16" s="66">
        <v>63.601541069577024</v>
      </c>
      <c r="I16" s="66">
        <v>4.0323076923076986</v>
      </c>
      <c r="J16" s="66">
        <v>31.51</v>
      </c>
      <c r="K16" s="66">
        <v>637.5161455745988</v>
      </c>
      <c r="L16" s="59"/>
      <c r="M16" s="61">
        <v>6.1967002861202936</v>
      </c>
      <c r="N16" s="59"/>
      <c r="O16" s="61">
        <v>0.70960292036057471</v>
      </c>
      <c r="P16" s="61">
        <v>0.37337127620189481</v>
      </c>
      <c r="Q16" s="61">
        <v>-0.11579182144257905</v>
      </c>
      <c r="R16" s="61">
        <v>0.48973016512283696</v>
      </c>
      <c r="S16" s="61">
        <v>1.2433365446718136</v>
      </c>
      <c r="T16" s="62">
        <v>3.7660245859716168</v>
      </c>
      <c r="V16" s="65"/>
      <c r="W16" s="65"/>
      <c r="X16" s="65"/>
      <c r="Y16" s="65"/>
    </row>
    <row r="17" spans="1:42" x14ac:dyDescent="0.25">
      <c r="A17" s="63"/>
      <c r="B17" s="56" t="s">
        <v>2304</v>
      </c>
      <c r="C17" s="64"/>
      <c r="D17" s="58">
        <v>668811.68090190878</v>
      </c>
      <c r="E17" s="59"/>
      <c r="F17" s="58">
        <v>54198</v>
      </c>
      <c r="G17" s="66">
        <v>61.014684895635966</v>
      </c>
      <c r="H17" s="66">
        <v>63.585495386011971</v>
      </c>
      <c r="I17" s="66">
        <v>4.0430769230769297</v>
      </c>
      <c r="J17" s="66">
        <v>31.618500000000001</v>
      </c>
      <c r="K17" s="66">
        <v>639.65375435467047</v>
      </c>
      <c r="L17" s="59"/>
      <c r="M17" s="61">
        <v>9.6745860676627835</v>
      </c>
      <c r="N17" s="59"/>
      <c r="O17" s="61">
        <v>0.80160693362099078</v>
      </c>
      <c r="P17" s="61">
        <v>0.37087966431310626</v>
      </c>
      <c r="Q17" s="61">
        <v>-0.10706157951905215</v>
      </c>
      <c r="R17" s="61">
        <v>0.47845348368908969</v>
      </c>
      <c r="S17" s="61">
        <v>3.8374384236453229</v>
      </c>
      <c r="T17" s="62">
        <v>4.3943157747523776</v>
      </c>
      <c r="V17" s="65"/>
      <c r="W17" s="65"/>
      <c r="X17" s="65"/>
      <c r="Y17" s="65"/>
    </row>
    <row r="18" spans="1:42" x14ac:dyDescent="0.25">
      <c r="A18" s="63"/>
      <c r="B18" s="56" t="s">
        <v>2305</v>
      </c>
      <c r="C18" s="64"/>
      <c r="D18" s="58">
        <v>675181.19634597062</v>
      </c>
      <c r="E18" s="59"/>
      <c r="F18" s="58">
        <v>54322</v>
      </c>
      <c r="G18" s="66">
        <v>60.997324554394474</v>
      </c>
      <c r="H18" s="66">
        <v>63.574538539816253</v>
      </c>
      <c r="I18" s="66">
        <v>4.0538461538461599</v>
      </c>
      <c r="J18" s="66">
        <v>31.701609621082369</v>
      </c>
      <c r="K18" s="66">
        <v>642.76539504233551</v>
      </c>
      <c r="L18" s="59"/>
      <c r="M18" s="61">
        <v>4.5265487214513955</v>
      </c>
      <c r="N18" s="59"/>
      <c r="O18" s="61">
        <v>0.89149734408082715</v>
      </c>
      <c r="P18" s="61">
        <v>0.161455016896217</v>
      </c>
      <c r="Q18" s="61">
        <v>-9.5513359640375661E-2</v>
      </c>
      <c r="R18" s="61">
        <v>0.25721405031748912</v>
      </c>
      <c r="S18" s="61">
        <v>1.2830978309340768</v>
      </c>
      <c r="T18" s="62">
        <v>2.1255580239380123</v>
      </c>
      <c r="V18" s="65"/>
      <c r="W18" s="65"/>
      <c r="X18" s="65"/>
      <c r="Y18" s="65"/>
    </row>
    <row r="19" spans="1:42" x14ac:dyDescent="0.25">
      <c r="A19" s="63"/>
      <c r="B19" s="56" t="s">
        <v>2306</v>
      </c>
      <c r="C19" s="64"/>
      <c r="D19" s="58">
        <v>679883.78689336486</v>
      </c>
      <c r="E19" s="59"/>
      <c r="F19" s="58">
        <v>54472</v>
      </c>
      <c r="G19" s="66">
        <v>60.980676816118027</v>
      </c>
      <c r="H19" s="66">
        <v>63.564322028411297</v>
      </c>
      <c r="I19" s="66">
        <v>4.064615384615391</v>
      </c>
      <c r="J19" s="66">
        <v>31.765218839217155</v>
      </c>
      <c r="K19" s="66">
        <v>644.34323274650546</v>
      </c>
      <c r="L19" s="59"/>
      <c r="M19" s="61">
        <v>3.7337753552251884</v>
      </c>
      <c r="N19" s="59"/>
      <c r="O19" s="61">
        <v>0.96943409516394574</v>
      </c>
      <c r="P19" s="61">
        <v>-4.9168980941738383E-2</v>
      </c>
      <c r="Q19" s="61">
        <v>-8.6034645546750887E-2</v>
      </c>
      <c r="R19" s="61">
        <v>3.689740916017481E-2</v>
      </c>
      <c r="S19" s="61">
        <v>1.1953451392709535</v>
      </c>
      <c r="T19" s="62">
        <v>1.5741780715150755</v>
      </c>
      <c r="V19" s="65"/>
      <c r="W19" s="65"/>
      <c r="X19" s="65"/>
      <c r="Y19" s="65"/>
    </row>
    <row r="20" spans="1:42" x14ac:dyDescent="0.25">
      <c r="A20" s="63"/>
      <c r="B20" s="56" t="s">
        <v>2307</v>
      </c>
      <c r="C20" s="64"/>
      <c r="D20" s="58">
        <v>683626.89808258857</v>
      </c>
      <c r="E20" s="59"/>
      <c r="F20" s="58">
        <v>54636</v>
      </c>
      <c r="G20" s="66">
        <v>60.969701417312848</v>
      </c>
      <c r="H20" s="66">
        <v>63.560016553468834</v>
      </c>
      <c r="I20" s="66">
        <v>4.0753846153846212</v>
      </c>
      <c r="J20" s="66">
        <v>31.813872923115959</v>
      </c>
      <c r="K20" s="66">
        <v>645.07414533060205</v>
      </c>
      <c r="L20" s="59"/>
      <c r="M20" s="61">
        <v>3.1113315861875046</v>
      </c>
      <c r="N20" s="59"/>
      <c r="O20" s="61">
        <v>1.041185064634842</v>
      </c>
      <c r="P20" s="61">
        <v>-0.11014613272212204</v>
      </c>
      <c r="Q20" s="61">
        <v>-6.5288537683017012E-2</v>
      </c>
      <c r="R20" s="61">
        <v>-4.4886901040419591E-2</v>
      </c>
      <c r="S20" s="61">
        <v>0.96436979725786909</v>
      </c>
      <c r="T20" s="62">
        <v>1.1855385637631333</v>
      </c>
      <c r="V20" s="65"/>
      <c r="W20" s="65"/>
      <c r="X20" s="65"/>
      <c r="Y20" s="65"/>
    </row>
    <row r="21" spans="1:42" x14ac:dyDescent="0.25">
      <c r="A21" s="63"/>
      <c r="B21" s="56" t="s">
        <v>2308</v>
      </c>
      <c r="C21" s="64"/>
      <c r="D21" s="58">
        <v>684745.58160410367</v>
      </c>
      <c r="E21" s="59"/>
      <c r="F21" s="58">
        <v>54799</v>
      </c>
      <c r="G21" s="66">
        <v>60.955292511958419</v>
      </c>
      <c r="H21" s="66">
        <v>63.552130329739782</v>
      </c>
      <c r="I21" s="66">
        <v>4.0861538461538531</v>
      </c>
      <c r="J21" s="66">
        <v>31.851070332493197</v>
      </c>
      <c r="K21" s="66">
        <v>643.60758622298272</v>
      </c>
      <c r="L21" s="59"/>
      <c r="M21" s="61">
        <v>2.3824196193325431</v>
      </c>
      <c r="N21" s="59"/>
      <c r="O21" s="61">
        <v>1.108897007269638</v>
      </c>
      <c r="P21" s="61">
        <v>-9.7341129892147826E-2</v>
      </c>
      <c r="Q21" s="61">
        <v>-5.2472747235254857E-2</v>
      </c>
      <c r="R21" s="61">
        <v>-4.4891938690438948E-2</v>
      </c>
      <c r="S21" s="61">
        <v>0.73555144138146566</v>
      </c>
      <c r="T21" s="62">
        <v>0.61812063814135065</v>
      </c>
      <c r="V21" s="65"/>
      <c r="W21" s="65"/>
      <c r="X21" s="65"/>
      <c r="Y21" s="65"/>
    </row>
    <row r="22" spans="1:42" x14ac:dyDescent="0.25">
      <c r="A22" s="63"/>
      <c r="B22" s="56" t="s">
        <v>2309</v>
      </c>
      <c r="C22" s="64"/>
      <c r="D22" s="58">
        <v>687009.12807820516</v>
      </c>
      <c r="E22" s="59"/>
      <c r="F22" s="58">
        <v>54963</v>
      </c>
      <c r="G22" s="66">
        <v>60.938049450626693</v>
      </c>
      <c r="H22" s="66">
        <v>63.541287105422711</v>
      </c>
      <c r="I22" s="66">
        <v>4.0969230769230833</v>
      </c>
      <c r="J22" s="66">
        <v>31.87949850144274</v>
      </c>
      <c r="K22" s="66">
        <v>643.41628418982521</v>
      </c>
      <c r="L22" s="59"/>
      <c r="M22" s="61">
        <v>1.7518159267832623</v>
      </c>
      <c r="N22" s="59"/>
      <c r="O22" s="61">
        <v>1.1800007363499176</v>
      </c>
      <c r="P22" s="61">
        <v>-9.7176563399792304E-2</v>
      </c>
      <c r="Q22" s="61">
        <v>-5.2303068425285648E-2</v>
      </c>
      <c r="R22" s="61">
        <v>-4.4896977471320376E-2</v>
      </c>
      <c r="S22" s="61">
        <v>0.561135167856186</v>
      </c>
      <c r="T22" s="62">
        <v>0.10126387520392743</v>
      </c>
      <c r="V22" s="65"/>
      <c r="W22" s="65"/>
      <c r="X22" s="65"/>
      <c r="Y22" s="65"/>
    </row>
    <row r="23" spans="1:42" x14ac:dyDescent="0.25">
      <c r="A23" s="63"/>
      <c r="B23" s="56" t="s">
        <v>2310</v>
      </c>
      <c r="C23" s="64"/>
      <c r="D23" s="58">
        <v>687484.4718202115</v>
      </c>
      <c r="E23" s="59"/>
      <c r="F23" s="58">
        <v>55126</v>
      </c>
      <c r="G23" s="66">
        <v>60.928696074458394</v>
      </c>
      <c r="H23" s="66">
        <v>63.538669097381607</v>
      </c>
      <c r="I23" s="66">
        <v>4.1076923076923135</v>
      </c>
      <c r="J23" s="66">
        <v>31.901218762558777</v>
      </c>
      <c r="K23" s="66">
        <v>641.61905492995083</v>
      </c>
      <c r="L23" s="59"/>
      <c r="M23" s="61">
        <v>1.1179388409270574</v>
      </c>
      <c r="N23" s="59"/>
      <c r="O23" s="61">
        <v>1.200616830665302</v>
      </c>
      <c r="P23" s="61">
        <v>-8.5241332785424007E-2</v>
      </c>
      <c r="Q23" s="61">
        <v>-4.0357436705173999E-2</v>
      </c>
      <c r="R23" s="61">
        <v>-4.4902017383496862E-2</v>
      </c>
      <c r="S23" s="61">
        <v>0.42814099292058927</v>
      </c>
      <c r="T23" s="62">
        <v>-0.4227836466820456</v>
      </c>
      <c r="V23" s="65"/>
      <c r="W23" s="65"/>
      <c r="X23" s="65"/>
      <c r="Y23" s="65"/>
    </row>
    <row r="24" spans="1:42" x14ac:dyDescent="0.25">
      <c r="A24" s="63"/>
      <c r="B24" s="56" t="s">
        <v>2311</v>
      </c>
      <c r="C24" s="64"/>
      <c r="D24" s="58">
        <v>686764.04370757297</v>
      </c>
      <c r="E24" s="59"/>
      <c r="F24" s="58">
        <v>55290</v>
      </c>
      <c r="G24" s="66">
        <v>60.919343262168738</v>
      </c>
      <c r="H24" s="66">
        <v>63.536051089340503</v>
      </c>
      <c r="I24" s="66">
        <v>4.1184615384615446</v>
      </c>
      <c r="J24" s="66">
        <v>31.91781041114421</v>
      </c>
      <c r="K24" s="66">
        <v>638.81139683150991</v>
      </c>
      <c r="L24" s="59"/>
      <c r="M24" s="61">
        <v>0.45889733621999884</v>
      </c>
      <c r="N24" s="59"/>
      <c r="O24" s="61">
        <v>1.1970129584889078</v>
      </c>
      <c r="P24" s="61">
        <v>-8.2595377660499292E-2</v>
      </c>
      <c r="Q24" s="61">
        <v>-3.7705251552555552E-2</v>
      </c>
      <c r="R24" s="61">
        <v>-4.4907058427290369E-2</v>
      </c>
      <c r="S24" s="61">
        <v>0.32670491982988992</v>
      </c>
      <c r="T24" s="62">
        <v>-0.97085715563479669</v>
      </c>
      <c r="V24" s="65"/>
      <c r="W24" s="65"/>
      <c r="X24" s="65"/>
      <c r="Y24" s="65"/>
    </row>
    <row r="25" spans="1:42" x14ac:dyDescent="0.25">
      <c r="A25" s="63"/>
      <c r="B25" s="56" t="s">
        <v>2312</v>
      </c>
      <c r="C25" s="64"/>
      <c r="D25" s="58">
        <v>692649.80518497271</v>
      </c>
      <c r="E25" s="59"/>
      <c r="F25" s="58">
        <v>55454</v>
      </c>
      <c r="G25" s="66">
        <v>60.909991013757733</v>
      </c>
      <c r="H25" s="66">
        <v>63.5334330812994</v>
      </c>
      <c r="I25" s="66">
        <v>4.1292307692307757</v>
      </c>
      <c r="J25" s="66">
        <v>31.930482378938628</v>
      </c>
      <c r="K25" s="66">
        <v>642.22443205574734</v>
      </c>
      <c r="L25" s="59"/>
      <c r="M25" s="61">
        <v>1.1543299866721757</v>
      </c>
      <c r="N25" s="59"/>
      <c r="O25" s="61">
        <v>1.1952772860818639</v>
      </c>
      <c r="P25" s="61">
        <v>-7.4319220421747989E-2</v>
      </c>
      <c r="Q25" s="61">
        <v>-2.9420333108221008E-2</v>
      </c>
      <c r="R25" s="61">
        <v>-4.4912100603111682E-2</v>
      </c>
      <c r="S25" s="61">
        <v>0.24932300741058455</v>
      </c>
      <c r="T25" s="62">
        <v>-0.21490644250363733</v>
      </c>
      <c r="V25" s="65"/>
      <c r="W25" s="65"/>
      <c r="X25" s="65"/>
      <c r="Y25" s="65"/>
      <c r="AK25" s="55"/>
      <c r="AL25" s="55"/>
      <c r="AM25" s="55"/>
      <c r="AN25" s="55"/>
      <c r="AO25" s="55"/>
      <c r="AP25" s="55"/>
    </row>
    <row r="26" spans="1:42" x14ac:dyDescent="0.25">
      <c r="A26" s="63"/>
      <c r="B26" s="56" t="s">
        <v>2313</v>
      </c>
      <c r="C26" s="64"/>
      <c r="D26" s="58">
        <v>697146.4798004101</v>
      </c>
      <c r="E26" s="59"/>
      <c r="F26" s="58">
        <v>55617</v>
      </c>
      <c r="G26" s="66">
        <v>60.900639329225399</v>
      </c>
      <c r="H26" s="66">
        <v>63.530815073258296</v>
      </c>
      <c r="I26" s="66">
        <v>4.1400000000000059</v>
      </c>
      <c r="J26" s="66">
        <v>31.940159477261279</v>
      </c>
      <c r="K26" s="66">
        <v>644.40299097917364</v>
      </c>
      <c r="L26" s="59"/>
      <c r="M26" s="61">
        <v>1.4755774425534218</v>
      </c>
      <c r="N26" s="59"/>
      <c r="O26" s="61">
        <v>1.1898913814748058</v>
      </c>
      <c r="P26" s="61">
        <v>-6.1390414919015868E-2</v>
      </c>
      <c r="Q26" s="61">
        <v>-1.6480673655605571E-2</v>
      </c>
      <c r="R26" s="61">
        <v>-4.4917143911327173E-2</v>
      </c>
      <c r="S26" s="61">
        <v>0.19028208933649093</v>
      </c>
      <c r="T26" s="62">
        <v>0.15335433895504735</v>
      </c>
      <c r="V26" s="65"/>
      <c r="W26" s="65"/>
      <c r="X26" s="65"/>
      <c r="Y26" s="65"/>
      <c r="AK26" s="55"/>
      <c r="AL26" s="55"/>
      <c r="AM26" s="55"/>
      <c r="AN26" s="55"/>
      <c r="AO26" s="55"/>
      <c r="AP26" s="55"/>
    </row>
    <row r="27" spans="1:42" x14ac:dyDescent="0.25">
      <c r="A27" s="63"/>
      <c r="B27" s="56" t="s">
        <v>2314</v>
      </c>
      <c r="C27" s="64"/>
      <c r="D27" s="58">
        <v>699300.15909551596</v>
      </c>
      <c r="E27" s="59"/>
      <c r="F27" s="58">
        <v>55771</v>
      </c>
      <c r="G27" s="66">
        <v>60.898129706717192</v>
      </c>
      <c r="H27" s="66">
        <v>63.528197065217192</v>
      </c>
      <c r="I27" s="66">
        <v>4.1400000000000059</v>
      </c>
      <c r="J27" s="66">
        <v>31.947548814008403</v>
      </c>
      <c r="K27" s="66">
        <v>644.48631224320638</v>
      </c>
      <c r="L27" s="59"/>
      <c r="M27" s="61">
        <v>1.7186842408266623</v>
      </c>
      <c r="N27" s="59"/>
      <c r="O27" s="61">
        <v>1.1700468018720711</v>
      </c>
      <c r="P27" s="61">
        <v>-5.0167441141113489E-2</v>
      </c>
      <c r="Q27" s="61">
        <v>-1.648135271509199E-2</v>
      </c>
      <c r="R27" s="61">
        <v>-3.3691641264232963E-2</v>
      </c>
      <c r="S27" s="61">
        <v>0.14522972239543464</v>
      </c>
      <c r="T27" s="62">
        <v>0.44687845400237514</v>
      </c>
      <c r="V27" s="65"/>
      <c r="W27" s="65"/>
      <c r="X27" s="65"/>
      <c r="Y27" s="65"/>
      <c r="AK27" s="55"/>
      <c r="AL27" s="55"/>
      <c r="AM27" s="55"/>
      <c r="AN27" s="55"/>
      <c r="AO27" s="55"/>
      <c r="AP27" s="55"/>
    </row>
    <row r="28" spans="1:42" x14ac:dyDescent="0.25">
      <c r="A28" s="63"/>
      <c r="B28" s="56" t="s">
        <v>2315</v>
      </c>
      <c r="C28" s="64"/>
      <c r="D28" s="58">
        <v>702146.8933584441</v>
      </c>
      <c r="E28" s="59"/>
      <c r="F28" s="58">
        <v>55918</v>
      </c>
      <c r="G28" s="66">
        <v>60.895620084208993</v>
      </c>
      <c r="H28" s="66">
        <v>63.525579057176088</v>
      </c>
      <c r="I28" s="66">
        <v>4.1400000000000059</v>
      </c>
      <c r="J28" s="66">
        <v>31.953190834058592</v>
      </c>
      <c r="K28" s="66">
        <v>645.32138706677995</v>
      </c>
      <c r="L28" s="59"/>
      <c r="M28" s="61">
        <v>2.2399031795294677</v>
      </c>
      <c r="N28" s="59"/>
      <c r="O28" s="61">
        <v>1.1358292638813605</v>
      </c>
      <c r="P28" s="61">
        <v>-3.8941946333292954E-2</v>
      </c>
      <c r="Q28" s="61">
        <v>-1.6482031830544752E-2</v>
      </c>
      <c r="R28" s="61">
        <v>-2.2463616963230848E-2</v>
      </c>
      <c r="S28" s="61">
        <v>0.11084852769860376</v>
      </c>
      <c r="T28" s="62">
        <v>1.0190785993423823</v>
      </c>
      <c r="V28" s="65"/>
      <c r="W28" s="65"/>
      <c r="X28" s="65"/>
      <c r="Y28" s="65"/>
      <c r="AK28" s="55"/>
      <c r="AL28" s="67"/>
      <c r="AM28" s="68"/>
      <c r="AN28" s="68"/>
      <c r="AO28" s="68"/>
      <c r="AP28" s="55"/>
    </row>
    <row r="29" spans="1:42" x14ac:dyDescent="0.25">
      <c r="A29" s="63"/>
      <c r="B29" s="56" t="s">
        <v>2316</v>
      </c>
      <c r="C29" s="64"/>
      <c r="D29" s="58">
        <v>707269.52992161224</v>
      </c>
      <c r="E29" s="59"/>
      <c r="F29" s="58">
        <v>56065</v>
      </c>
      <c r="G29" s="66">
        <v>60.893110461700786</v>
      </c>
      <c r="H29" s="66">
        <v>63.522961049134985</v>
      </c>
      <c r="I29" s="66">
        <v>4.1400000000000059</v>
      </c>
      <c r="J29" s="66">
        <v>31.955498480200252</v>
      </c>
      <c r="K29" s="66">
        <v>648.30499357055714</v>
      </c>
      <c r="L29" s="59"/>
      <c r="M29" s="61">
        <v>2.1106949900513428</v>
      </c>
      <c r="N29" s="59"/>
      <c r="O29" s="61">
        <v>1.1018141162044248</v>
      </c>
      <c r="P29" s="61">
        <v>-2.7713929646011604E-2</v>
      </c>
      <c r="Q29" s="61">
        <v>-1.6482711001963857E-2</v>
      </c>
      <c r="R29" s="61">
        <v>-1.1233070158545022E-2</v>
      </c>
      <c r="S29" s="61">
        <v>7.8345516252276148E-2</v>
      </c>
      <c r="T29" s="62">
        <v>0.94679697801998142</v>
      </c>
      <c r="V29" s="65"/>
      <c r="W29" s="65"/>
      <c r="X29" s="65"/>
      <c r="Y29" s="65"/>
      <c r="AK29" s="55"/>
      <c r="AL29" s="67"/>
      <c r="AM29" s="68"/>
      <c r="AN29" s="68"/>
      <c r="AO29" s="68"/>
      <c r="AP29" s="55"/>
    </row>
    <row r="30" spans="1:42" x14ac:dyDescent="0.25">
      <c r="A30" s="63"/>
      <c r="B30" s="56" t="s">
        <v>2317</v>
      </c>
      <c r="C30" s="64"/>
      <c r="D30" s="58">
        <v>709130.15272293391</v>
      </c>
      <c r="E30" s="59"/>
      <c r="F30" s="58">
        <v>56213</v>
      </c>
      <c r="G30" s="66">
        <v>60.890600839192608</v>
      </c>
      <c r="H30" s="66">
        <v>63.520343041093902</v>
      </c>
      <c r="I30" s="66">
        <v>4.1400000000000059</v>
      </c>
      <c r="J30" s="66">
        <v>31.957260169359721</v>
      </c>
      <c r="K30" s="66">
        <v>648.29010202491406</v>
      </c>
      <c r="L30" s="59"/>
      <c r="M30" s="61">
        <v>1.7189605441247702</v>
      </c>
      <c r="N30" s="59"/>
      <c r="O30" s="61">
        <v>1.0716147940377896</v>
      </c>
      <c r="P30" s="61">
        <v>-1.64833902293271E-2</v>
      </c>
      <c r="Q30" s="61">
        <v>-1.64833902293271E-2</v>
      </c>
      <c r="R30" s="61">
        <v>0</v>
      </c>
      <c r="S30" s="61">
        <v>5.3539783076583802E-2</v>
      </c>
      <c r="T30" s="62">
        <v>0.60321120481361401</v>
      </c>
      <c r="V30" s="65"/>
      <c r="W30" s="65"/>
      <c r="X30" s="65"/>
      <c r="Y30" s="65"/>
      <c r="AK30" s="55"/>
      <c r="AL30" s="67"/>
      <c r="AM30" s="68"/>
      <c r="AN30" s="68"/>
      <c r="AO30" s="68"/>
      <c r="AP30" s="55"/>
    </row>
    <row r="31" spans="1:42" x14ac:dyDescent="0.25">
      <c r="A31" s="63"/>
      <c r="B31" s="56" t="s">
        <v>2318</v>
      </c>
      <c r="C31" s="64"/>
      <c r="D31" s="58">
        <v>711326.45446639927</v>
      </c>
      <c r="E31" s="59"/>
      <c r="F31" s="58">
        <v>56351</v>
      </c>
      <c r="G31" s="66">
        <v>60.884581498075953</v>
      </c>
      <c r="H31" s="66">
        <v>63.514063736778589</v>
      </c>
      <c r="I31" s="66">
        <v>4.1400000000000059</v>
      </c>
      <c r="J31" s="66">
        <v>31.949985597988626</v>
      </c>
      <c r="K31" s="66">
        <v>648.91728316399292</v>
      </c>
      <c r="L31" s="59"/>
      <c r="M31" s="61">
        <v>1.7197615665407895</v>
      </c>
      <c r="N31" s="59"/>
      <c r="O31" s="61">
        <v>1.0399670079431989</v>
      </c>
      <c r="P31" s="61">
        <v>-2.2247331250546676E-2</v>
      </c>
      <c r="Q31" s="61">
        <v>-2.2247331250557778E-2</v>
      </c>
      <c r="R31" s="61">
        <v>0</v>
      </c>
      <c r="S31" s="61">
        <v>7.6274520915742272E-3</v>
      </c>
      <c r="T31" s="62">
        <v>0.68751978693915028</v>
      </c>
      <c r="V31" s="65"/>
      <c r="W31" s="65"/>
      <c r="X31" s="65"/>
      <c r="Y31" s="65"/>
      <c r="AK31" s="55"/>
      <c r="AL31" s="67"/>
      <c r="AM31" s="68"/>
      <c r="AN31" s="68"/>
      <c r="AO31" s="68"/>
      <c r="AP31" s="55"/>
    </row>
    <row r="32" spans="1:42" x14ac:dyDescent="0.25">
      <c r="A32" s="63"/>
      <c r="B32" s="56" t="s">
        <v>2319</v>
      </c>
      <c r="C32" s="64"/>
      <c r="D32" s="58">
        <v>713320.69906368689</v>
      </c>
      <c r="E32" s="59"/>
      <c r="F32" s="58">
        <v>56436.155299999999</v>
      </c>
      <c r="G32" s="66">
        <v>60.872005167956161</v>
      </c>
      <c r="H32" s="66">
        <v>63.500944260333995</v>
      </c>
      <c r="I32" s="66">
        <v>4.1400000000000059</v>
      </c>
      <c r="J32" s="66">
        <v>31.948103981079861</v>
      </c>
      <c r="K32" s="66">
        <v>649.92719508865252</v>
      </c>
      <c r="L32" s="59"/>
      <c r="M32" s="61">
        <v>1.5913772190598641</v>
      </c>
      <c r="N32" s="59"/>
      <c r="O32" s="61">
        <v>0.92663417861869046</v>
      </c>
      <c r="P32" s="61">
        <v>-3.8779334573124657E-2</v>
      </c>
      <c r="Q32" s="61">
        <v>-3.8779334573113555E-2</v>
      </c>
      <c r="R32" s="61">
        <v>0</v>
      </c>
      <c r="S32" s="61">
        <v>-1.5919702683686587E-2</v>
      </c>
      <c r="T32" s="62">
        <v>0.71372313302797696</v>
      </c>
      <c r="V32" s="65"/>
      <c r="W32" s="65"/>
      <c r="X32" s="65"/>
      <c r="Y32" s="65"/>
      <c r="AK32" s="55"/>
      <c r="AL32" s="67"/>
      <c r="AM32" s="68"/>
      <c r="AN32" s="68"/>
      <c r="AO32" s="68"/>
      <c r="AP32" s="55"/>
    </row>
    <row r="33" spans="1:42" x14ac:dyDescent="0.25">
      <c r="A33" s="63"/>
      <c r="B33" s="56" t="s">
        <v>2320</v>
      </c>
      <c r="C33" s="64"/>
      <c r="D33" s="58">
        <v>715733.27330357069</v>
      </c>
      <c r="E33" s="59"/>
      <c r="F33" s="58">
        <v>56521.3105</v>
      </c>
      <c r="G33" s="66">
        <v>60.85548621246955</v>
      </c>
      <c r="H33" s="66">
        <v>63.483711884487334</v>
      </c>
      <c r="I33" s="66">
        <v>4.1400000000000059</v>
      </c>
      <c r="J33" s="66">
        <v>31.944904293997652</v>
      </c>
      <c r="K33" s="66">
        <v>651.38485420944312</v>
      </c>
      <c r="L33" s="59"/>
      <c r="M33" s="61">
        <v>1.1966786386084616</v>
      </c>
      <c r="N33" s="59"/>
      <c r="O33" s="61">
        <v>0.81389547846248966</v>
      </c>
      <c r="P33" s="61">
        <v>-6.1787366330878779E-2</v>
      </c>
      <c r="Q33" s="61">
        <v>-6.1787366330878779E-2</v>
      </c>
      <c r="R33" s="61">
        <v>0</v>
      </c>
      <c r="S33" s="61">
        <v>-3.3152936760361129E-2</v>
      </c>
      <c r="T33" s="62">
        <v>0.47506353790729428</v>
      </c>
      <c r="V33" s="65"/>
      <c r="W33" s="65"/>
      <c r="X33" s="65"/>
      <c r="Y33" s="65"/>
      <c r="AK33" s="55"/>
      <c r="AL33" s="67"/>
      <c r="AM33" s="68"/>
      <c r="AN33" s="68"/>
      <c r="AO33" s="68"/>
      <c r="AP33" s="55"/>
    </row>
    <row r="34" spans="1:42" x14ac:dyDescent="0.25">
      <c r="A34" s="63"/>
      <c r="B34" s="56" t="s">
        <v>2321</v>
      </c>
      <c r="C34" s="64"/>
      <c r="D34" s="58">
        <v>718016.68807952467</v>
      </c>
      <c r="E34" s="59"/>
      <c r="F34" s="58">
        <v>56606.465799999998</v>
      </c>
      <c r="G34" s="66">
        <v>60.835024631616079</v>
      </c>
      <c r="H34" s="66">
        <v>63.462366609238558</v>
      </c>
      <c r="I34" s="66">
        <v>4.1400000000000006</v>
      </c>
      <c r="J34" s="66">
        <v>31.94038653674211</v>
      </c>
      <c r="K34" s="66">
        <v>652.79172658441303</v>
      </c>
      <c r="L34" s="59"/>
      <c r="M34" s="61">
        <v>1.2531599907954938</v>
      </c>
      <c r="N34" s="59"/>
      <c r="O34" s="61">
        <v>0.6999551705121565</v>
      </c>
      <c r="P34" s="61">
        <v>-9.1272227257699345E-2</v>
      </c>
      <c r="Q34" s="61">
        <v>-9.1272227257710448E-2</v>
      </c>
      <c r="R34" s="61">
        <v>0</v>
      </c>
      <c r="S34" s="61">
        <v>-5.2800623483328923E-2</v>
      </c>
      <c r="T34" s="62">
        <v>0.69438428034582778</v>
      </c>
      <c r="V34" s="65"/>
      <c r="W34" s="65"/>
      <c r="X34" s="65"/>
      <c r="Y34" s="65"/>
      <c r="AK34" s="55"/>
      <c r="AL34" s="67"/>
      <c r="AM34" s="68"/>
      <c r="AN34" s="68"/>
      <c r="AO34" s="68"/>
      <c r="AP34" s="55"/>
    </row>
    <row r="35" spans="1:42" x14ac:dyDescent="0.25">
      <c r="A35" s="63"/>
      <c r="B35" s="56" t="s">
        <v>2322</v>
      </c>
      <c r="C35" s="64"/>
      <c r="D35" s="58">
        <v>720227.44297716487</v>
      </c>
      <c r="E35" s="59"/>
      <c r="F35" s="58">
        <v>56694.243199999997</v>
      </c>
      <c r="G35" s="66">
        <v>60.816302597491507</v>
      </c>
      <c r="H35" s="66">
        <v>63.44283600823232</v>
      </c>
      <c r="I35" s="66">
        <v>4.1400000000000006</v>
      </c>
      <c r="J35" s="66">
        <v>31.93394584910952</v>
      </c>
      <c r="K35" s="66">
        <v>654.12101984929211</v>
      </c>
      <c r="L35" s="59"/>
      <c r="M35" s="61">
        <v>1.2513225755736324</v>
      </c>
      <c r="N35" s="59"/>
      <c r="O35" s="61">
        <v>0.60911643094176959</v>
      </c>
      <c r="P35" s="61">
        <v>-0.11214481385012354</v>
      </c>
      <c r="Q35" s="61">
        <v>-0.11214481385013464</v>
      </c>
      <c r="R35" s="61">
        <v>0</v>
      </c>
      <c r="S35" s="61">
        <v>-5.0202679528332794E-2</v>
      </c>
      <c r="T35" s="62">
        <v>0.80191063180299338</v>
      </c>
      <c r="V35" s="65"/>
      <c r="W35" s="65"/>
      <c r="X35" s="65"/>
      <c r="Y35" s="65"/>
      <c r="AK35" s="55"/>
      <c r="AL35" s="67"/>
      <c r="AM35" s="68"/>
      <c r="AN35" s="68"/>
      <c r="AO35" s="68"/>
      <c r="AP35" s="55"/>
    </row>
    <row r="36" spans="1:42" x14ac:dyDescent="0.25">
      <c r="A36" s="63"/>
      <c r="B36" s="56" t="s">
        <v>2323</v>
      </c>
      <c r="C36" s="64"/>
      <c r="D36" s="69">
        <v>722449.71438951092</v>
      </c>
      <c r="E36" s="59"/>
      <c r="F36" s="58">
        <v>56782.020600000003</v>
      </c>
      <c r="G36" s="66">
        <v>60.799320110095827</v>
      </c>
      <c r="H36" s="66">
        <v>63.425120081468627</v>
      </c>
      <c r="I36" s="66">
        <v>4.1400000000000006</v>
      </c>
      <c r="J36" s="66">
        <v>31.925582231099977</v>
      </c>
      <c r="K36" s="66">
        <v>655.47967761895291</v>
      </c>
      <c r="L36" s="59"/>
      <c r="M36" s="61">
        <v>1.2797911707604914</v>
      </c>
      <c r="N36" s="59"/>
      <c r="O36" s="61">
        <v>0.61284348333345839</v>
      </c>
      <c r="P36" s="61">
        <v>-0.11940638009176885</v>
      </c>
      <c r="Q36" s="61">
        <v>-0.11940638009179105</v>
      </c>
      <c r="R36" s="61">
        <v>0</v>
      </c>
      <c r="S36" s="61">
        <v>-7.0494793660436095E-2</v>
      </c>
      <c r="T36" s="62">
        <v>0.85432377230236778</v>
      </c>
      <c r="V36" s="65"/>
      <c r="W36" s="65"/>
      <c r="X36" s="65"/>
      <c r="Y36" s="65"/>
      <c r="AK36" s="55"/>
      <c r="AL36" s="67"/>
      <c r="AM36" s="68"/>
      <c r="AN36" s="68"/>
      <c r="AO36" s="68"/>
      <c r="AP36" s="55"/>
    </row>
    <row r="37" spans="1:42" x14ac:dyDescent="0.25">
      <c r="A37" s="63"/>
      <c r="B37" s="56" t="s">
        <v>2324</v>
      </c>
      <c r="C37" s="64"/>
      <c r="D37" s="69">
        <v>724610.75137441361</v>
      </c>
      <c r="E37" s="59"/>
      <c r="F37" s="58">
        <v>56869.798000000003</v>
      </c>
      <c r="G37" s="66">
        <v>60.784077169428848</v>
      </c>
      <c r="H37" s="66">
        <v>63.409218828947267</v>
      </c>
      <c r="I37" s="66">
        <v>4.1400000000000006</v>
      </c>
      <c r="J37" s="66">
        <v>31.915295682713285</v>
      </c>
      <c r="K37" s="66">
        <v>656.80188060542605</v>
      </c>
      <c r="L37" s="59"/>
      <c r="M37" s="61">
        <v>1.2403332920192023</v>
      </c>
      <c r="N37" s="59"/>
      <c r="O37" s="61">
        <v>0.61655948334744526</v>
      </c>
      <c r="P37" s="61">
        <v>-0.11734199738604456</v>
      </c>
      <c r="Q37" s="61">
        <v>-0.11734199738605566</v>
      </c>
      <c r="R37" s="61">
        <v>0</v>
      </c>
      <c r="S37" s="61">
        <v>-9.2686492380356089E-2</v>
      </c>
      <c r="T37" s="62">
        <v>0.83161687917312488</v>
      </c>
      <c r="V37" s="65"/>
      <c r="W37" s="65"/>
      <c r="X37" s="65"/>
      <c r="Y37" s="65"/>
      <c r="AK37" s="55"/>
      <c r="AL37" s="67"/>
      <c r="AM37" s="68"/>
      <c r="AN37" s="68"/>
      <c r="AO37" s="68"/>
      <c r="AP37" s="55"/>
    </row>
    <row r="38" spans="1:42" x14ac:dyDescent="0.25">
      <c r="A38" s="63"/>
      <c r="B38" s="56" t="s">
        <v>2325</v>
      </c>
      <c r="C38" s="64"/>
      <c r="D38" s="69">
        <v>726767.18412991089</v>
      </c>
      <c r="E38" s="59"/>
      <c r="F38" s="58">
        <v>56957.575499999999</v>
      </c>
      <c r="G38" s="66">
        <v>60.770573775490689</v>
      </c>
      <c r="H38" s="66">
        <v>63.395132250668361</v>
      </c>
      <c r="I38" s="66">
        <v>4.1400000000000006</v>
      </c>
      <c r="J38" s="66">
        <v>31.903086203949645</v>
      </c>
      <c r="K38" s="66">
        <v>658.13923320564322</v>
      </c>
      <c r="L38" s="59"/>
      <c r="M38" s="61">
        <v>1.2187037147828983</v>
      </c>
      <c r="N38" s="59"/>
      <c r="O38" s="61">
        <v>0.62026430203314664</v>
      </c>
      <c r="P38" s="61">
        <v>-0.10594366734569816</v>
      </c>
      <c r="Q38" s="61">
        <v>-0.10594366734569816</v>
      </c>
      <c r="R38" s="61">
        <v>0</v>
      </c>
      <c r="S38" s="61">
        <v>-0.11678109389677838</v>
      </c>
      <c r="T38" s="62">
        <v>0.8191749992313424</v>
      </c>
      <c r="V38" s="65"/>
      <c r="W38" s="65"/>
      <c r="X38" s="65"/>
      <c r="Y38" s="65"/>
      <c r="AK38" s="55"/>
      <c r="AL38" s="67"/>
      <c r="AM38" s="68"/>
      <c r="AN38" s="68"/>
      <c r="AO38" s="68"/>
      <c r="AP38" s="55"/>
    </row>
    <row r="39" spans="1:42" x14ac:dyDescent="0.25">
      <c r="A39" s="63"/>
      <c r="B39" s="56" t="s">
        <v>2326</v>
      </c>
      <c r="C39" s="64"/>
      <c r="D39" s="69">
        <v>729022.64044004213</v>
      </c>
      <c r="E39" s="59"/>
      <c r="F39" s="58">
        <v>57050.804900000003</v>
      </c>
      <c r="G39" s="66">
        <v>60.757395060981089</v>
      </c>
      <c r="H39" s="66">
        <v>63.38138437406748</v>
      </c>
      <c r="I39" s="66">
        <v>4.1400000000000006</v>
      </c>
      <c r="J39" s="66">
        <v>31.890174945024505</v>
      </c>
      <c r="K39" s="66">
        <v>659.51274474113791</v>
      </c>
      <c r="L39" s="59"/>
      <c r="M39" s="61">
        <v>1.2211694442690213</v>
      </c>
      <c r="N39" s="59"/>
      <c r="O39" s="61">
        <v>0.62892046859530648</v>
      </c>
      <c r="P39" s="61">
        <v>-9.686142365525896E-2</v>
      </c>
      <c r="Q39" s="61">
        <v>-9.6861423655247858E-2</v>
      </c>
      <c r="R39" s="61">
        <v>0</v>
      </c>
      <c r="S39" s="61">
        <v>-0.13706700791639159</v>
      </c>
      <c r="T39" s="62">
        <v>0.82427023872249094</v>
      </c>
      <c r="V39" s="65"/>
      <c r="W39" s="65"/>
      <c r="X39" s="65"/>
      <c r="Y39" s="65"/>
      <c r="AK39" s="55"/>
      <c r="AL39" s="67"/>
      <c r="AM39" s="68"/>
      <c r="AN39" s="68"/>
      <c r="AO39" s="68"/>
      <c r="AP39" s="55"/>
    </row>
    <row r="40" spans="1:42" x14ac:dyDescent="0.25">
      <c r="A40" s="63"/>
      <c r="B40" s="56" t="s">
        <v>2327</v>
      </c>
      <c r="C40" s="64"/>
      <c r="D40" s="69">
        <v>731304.20840261388</v>
      </c>
      <c r="E40" s="59"/>
      <c r="F40" s="58">
        <v>57144.034399999997</v>
      </c>
      <c r="G40" s="66">
        <v>60.744541025900141</v>
      </c>
      <c r="H40" s="66">
        <v>63.367975199144738</v>
      </c>
      <c r="I40" s="66">
        <v>4.1400000000000006</v>
      </c>
      <c r="J40" s="66">
        <v>31.876561905938075</v>
      </c>
      <c r="K40" s="66">
        <v>660.91931697586006</v>
      </c>
      <c r="L40" s="59"/>
      <c r="M40" s="61">
        <v>1.2256208060910101</v>
      </c>
      <c r="N40" s="59"/>
      <c r="O40" s="61">
        <v>0.63755004872085852</v>
      </c>
      <c r="P40" s="61">
        <v>-9.0098185467357705E-2</v>
      </c>
      <c r="Q40" s="61">
        <v>-9.0098185467346603E-2</v>
      </c>
      <c r="R40" s="61">
        <v>0</v>
      </c>
      <c r="S40" s="61">
        <v>-0.15354559489959563</v>
      </c>
      <c r="T40" s="62">
        <v>0.82987154943792163</v>
      </c>
      <c r="V40" s="65"/>
      <c r="W40" s="65"/>
      <c r="X40" s="65"/>
      <c r="Y40" s="65"/>
      <c r="AK40" s="55"/>
      <c r="AL40" s="67"/>
      <c r="AM40" s="68"/>
      <c r="AN40" s="68"/>
      <c r="AO40" s="68"/>
      <c r="AP40" s="55"/>
    </row>
    <row r="41" spans="1:42" x14ac:dyDescent="0.25">
      <c r="A41" s="63"/>
      <c r="B41" s="56" t="s">
        <v>2328</v>
      </c>
      <c r="C41" s="64"/>
      <c r="D41" s="69">
        <v>733612.19590513082</v>
      </c>
      <c r="E41" s="59"/>
      <c r="F41" s="58">
        <v>57237.263899999998</v>
      </c>
      <c r="G41" s="66">
        <v>60.732011670247857</v>
      </c>
      <c r="H41" s="66">
        <v>63.35490472590012</v>
      </c>
      <c r="I41" s="66">
        <v>4.1400000000000006</v>
      </c>
      <c r="J41" s="66">
        <v>31.862247086690346</v>
      </c>
      <c r="K41" s="66">
        <v>662.35925621682247</v>
      </c>
      <c r="L41" s="59"/>
      <c r="M41" s="61">
        <v>1.2422455109372343</v>
      </c>
      <c r="N41" s="59"/>
      <c r="O41" s="61">
        <v>0.64615298967651835</v>
      </c>
      <c r="P41" s="61">
        <v>-8.5656477165663159E-2</v>
      </c>
      <c r="Q41" s="61">
        <v>-8.5656477165674261E-2</v>
      </c>
      <c r="R41" s="61">
        <v>0</v>
      </c>
      <c r="S41" s="61">
        <v>-0.16621684019576533</v>
      </c>
      <c r="T41" s="62">
        <v>0.84612662897276536</v>
      </c>
      <c r="V41" s="65"/>
      <c r="W41" s="65"/>
      <c r="X41" s="65"/>
      <c r="Y41" s="65"/>
      <c r="AK41" s="55"/>
      <c r="AL41" s="67"/>
      <c r="AM41" s="68"/>
      <c r="AN41" s="68"/>
      <c r="AO41" s="68"/>
      <c r="AP41" s="55"/>
    </row>
    <row r="42" spans="1:42" x14ac:dyDescent="0.25">
      <c r="A42" s="63"/>
      <c r="B42" s="56" t="s">
        <v>2329</v>
      </c>
      <c r="C42" s="64"/>
      <c r="D42" s="69">
        <v>735969.2997548565</v>
      </c>
      <c r="E42" s="59"/>
      <c r="F42" s="58">
        <v>57330.493300000002</v>
      </c>
      <c r="G42" s="66">
        <v>60.719806994024019</v>
      </c>
      <c r="H42" s="66">
        <v>63.342172954333421</v>
      </c>
      <c r="I42" s="66">
        <v>4.1400000000000006</v>
      </c>
      <c r="J42" s="66">
        <v>31.847230487281131</v>
      </c>
      <c r="K42" s="66">
        <v>663.85306721225345</v>
      </c>
      <c r="L42" s="59"/>
      <c r="M42" s="61">
        <v>1.2661710415506011</v>
      </c>
      <c r="N42" s="59"/>
      <c r="O42" s="61">
        <v>0.6547290623351909</v>
      </c>
      <c r="P42" s="61">
        <v>-8.3538427091744971E-2</v>
      </c>
      <c r="Q42" s="61">
        <v>-8.3538427091744971E-2</v>
      </c>
      <c r="R42" s="61">
        <v>0</v>
      </c>
      <c r="S42" s="61">
        <v>-0.17507935223395332</v>
      </c>
      <c r="T42" s="62">
        <v>0.86818012334251016</v>
      </c>
      <c r="V42" s="65"/>
      <c r="W42" s="65"/>
      <c r="X42" s="65"/>
      <c r="Y42" s="65"/>
      <c r="AK42" s="55"/>
      <c r="AL42" s="67"/>
      <c r="AM42" s="68"/>
      <c r="AN42" s="68"/>
      <c r="AO42" s="68"/>
      <c r="AP42" s="55"/>
    </row>
    <row r="43" spans="1:42" x14ac:dyDescent="0.25">
      <c r="A43" s="63"/>
      <c r="B43" s="56" t="s">
        <v>2330</v>
      </c>
      <c r="C43" s="64"/>
      <c r="D43" s="69">
        <v>738397.41849684576</v>
      </c>
      <c r="E43" s="59"/>
      <c r="F43" s="58">
        <v>57421.306199999999</v>
      </c>
      <c r="G43" s="66">
        <v>60.709387494494578</v>
      </c>
      <c r="H43" s="66">
        <v>63.331303457640914</v>
      </c>
      <c r="I43" s="66">
        <v>4.1400000000000006</v>
      </c>
      <c r="J43" s="66">
        <v>31.832880185454101</v>
      </c>
      <c r="K43" s="66">
        <v>665.40386043449098</v>
      </c>
      <c r="L43" s="59"/>
      <c r="M43" s="61">
        <v>1.2859378483972783</v>
      </c>
      <c r="N43" s="59"/>
      <c r="O43" s="61">
        <v>0.64942344047453915</v>
      </c>
      <c r="P43" s="61">
        <v>-7.9015182330199885E-2</v>
      </c>
      <c r="Q43" s="61">
        <v>-7.9015182330188782E-2</v>
      </c>
      <c r="R43" s="61">
        <v>0</v>
      </c>
      <c r="S43" s="61">
        <v>-0.1796627320771127</v>
      </c>
      <c r="T43" s="62">
        <v>0.89325274459486348</v>
      </c>
      <c r="V43" s="65"/>
      <c r="W43" s="65"/>
      <c r="X43" s="65"/>
      <c r="Y43" s="65"/>
      <c r="AK43" s="55"/>
      <c r="AL43" s="67"/>
      <c r="AM43" s="68"/>
      <c r="AN43" s="68"/>
      <c r="AO43" s="68"/>
      <c r="AP43" s="55"/>
    </row>
    <row r="44" spans="1:42" x14ac:dyDescent="0.25">
      <c r="A44" s="63"/>
      <c r="B44" s="56" t="s">
        <v>2331</v>
      </c>
      <c r="C44" s="64"/>
      <c r="D44" s="69">
        <v>740902.65755027556</v>
      </c>
      <c r="E44" s="59"/>
      <c r="F44" s="58">
        <v>57512.119100000004</v>
      </c>
      <c r="G44" s="66">
        <v>60.700753171659429</v>
      </c>
      <c r="H44" s="66">
        <v>63.322296235822478</v>
      </c>
      <c r="I44" s="66">
        <v>4.1400000000000006</v>
      </c>
      <c r="J44" s="66">
        <v>31.819196181209055</v>
      </c>
      <c r="K44" s="66">
        <v>666.98873396365173</v>
      </c>
      <c r="L44" s="59"/>
      <c r="M44" s="61">
        <v>1.3125111324912897</v>
      </c>
      <c r="N44" s="59"/>
      <c r="O44" s="61">
        <v>0.64413495453168323</v>
      </c>
      <c r="P44" s="61">
        <v>-7.2085249968456555E-2</v>
      </c>
      <c r="Q44" s="61">
        <v>-7.2085249968467657E-2</v>
      </c>
      <c r="R44" s="61">
        <v>0</v>
      </c>
      <c r="S44" s="61">
        <v>-0.17996208279392745</v>
      </c>
      <c r="T44" s="62">
        <v>0.9183294892276983</v>
      </c>
      <c r="V44" s="65"/>
      <c r="W44" s="65"/>
      <c r="X44" s="65"/>
      <c r="Y44" s="65"/>
      <c r="AK44" s="55"/>
      <c r="AL44" s="67"/>
      <c r="AM44" s="68"/>
      <c r="AN44" s="68"/>
      <c r="AO44" s="68"/>
      <c r="AP44" s="55"/>
    </row>
    <row r="45" spans="1:42" x14ac:dyDescent="0.25">
      <c r="A45" s="63"/>
      <c r="B45" s="56" t="s">
        <v>2332</v>
      </c>
      <c r="C45" s="64"/>
      <c r="D45" s="69">
        <v>743472.96222608699</v>
      </c>
      <c r="E45" s="59"/>
      <c r="F45" s="58">
        <v>57602.932000000001</v>
      </c>
      <c r="G45" s="66">
        <v>60.69390402551857</v>
      </c>
      <c r="H45" s="66">
        <v>63.315151288878127</v>
      </c>
      <c r="I45" s="66">
        <v>4.1400000000000006</v>
      </c>
      <c r="J45" s="66">
        <v>31.806178474546005</v>
      </c>
      <c r="K45" s="66">
        <v>668.59638529644326</v>
      </c>
      <c r="L45" s="59"/>
      <c r="M45" s="61">
        <v>1.344138821027907</v>
      </c>
      <c r="N45" s="59"/>
      <c r="O45" s="61">
        <v>0.63886369662753406</v>
      </c>
      <c r="P45" s="61">
        <v>-6.2747213012137593E-2</v>
      </c>
      <c r="Q45" s="61">
        <v>-6.274721301212649E-2</v>
      </c>
      <c r="R45" s="61">
        <v>0</v>
      </c>
      <c r="S45" s="61">
        <v>-0.17597193315270765</v>
      </c>
      <c r="T45" s="62">
        <v>0.941653494094008</v>
      </c>
      <c r="V45" s="65"/>
      <c r="W45" s="65"/>
      <c r="X45" s="65"/>
      <c r="Y45" s="65"/>
      <c r="AK45" s="55"/>
      <c r="AL45" s="67"/>
      <c r="AM45" s="68"/>
      <c r="AN45" s="68"/>
      <c r="AO45" s="68"/>
      <c r="AP45" s="55"/>
    </row>
    <row r="46" spans="1:42" x14ac:dyDescent="0.25">
      <c r="A46" s="63"/>
      <c r="B46" s="56" t="s">
        <v>2333</v>
      </c>
      <c r="C46" s="64"/>
      <c r="D46" s="69">
        <v>746147.92208153009</v>
      </c>
      <c r="E46" s="59"/>
      <c r="F46" s="58">
        <v>57693.744899999998</v>
      </c>
      <c r="G46" s="66">
        <v>60.688840056072095</v>
      </c>
      <c r="H46" s="66">
        <v>63.309868616807947</v>
      </c>
      <c r="I46" s="66">
        <v>4.1400000000000006</v>
      </c>
      <c r="J46" s="66">
        <v>31.793827065465145</v>
      </c>
      <c r="K46" s="66">
        <v>670.26194017247622</v>
      </c>
      <c r="L46" s="59"/>
      <c r="M46" s="61">
        <v>1.3830226790796818</v>
      </c>
      <c r="N46" s="59"/>
      <c r="O46" s="61">
        <v>0.63360975824708898</v>
      </c>
      <c r="P46" s="61">
        <v>-5.0999730540923771E-2</v>
      </c>
      <c r="Q46" s="61">
        <v>-5.0999730540923771E-2</v>
      </c>
      <c r="R46" s="61">
        <v>0</v>
      </c>
      <c r="S46" s="61">
        <v>-0.16768623518869097</v>
      </c>
      <c r="T46" s="62">
        <v>0.96540533994002864</v>
      </c>
      <c r="V46" s="65"/>
      <c r="W46" s="65"/>
      <c r="X46" s="65"/>
      <c r="Y46" s="65"/>
      <c r="AK46" s="55"/>
      <c r="AL46" s="67"/>
      <c r="AM46" s="68"/>
      <c r="AN46" s="68"/>
      <c r="AO46" s="68"/>
      <c r="AP46" s="55"/>
    </row>
    <row r="47" spans="1:42" x14ac:dyDescent="0.25">
      <c r="A47" s="63"/>
      <c r="B47" s="56" t="s">
        <v>2334</v>
      </c>
      <c r="C47" s="64"/>
      <c r="D47" s="69">
        <v>748818.53353063087</v>
      </c>
      <c r="E47" s="59"/>
      <c r="F47" s="58">
        <v>57783.951300000001</v>
      </c>
      <c r="G47" s="66">
        <v>60.684263712029434</v>
      </c>
      <c r="H47" s="66">
        <v>63.305094629698971</v>
      </c>
      <c r="I47" s="66">
        <v>4.1400000000000006</v>
      </c>
      <c r="J47" s="66">
        <v>31.780065625664712</v>
      </c>
      <c r="K47" s="66">
        <v>671.95234209894841</v>
      </c>
      <c r="L47" s="59"/>
      <c r="M47" s="61">
        <v>1.4113152040806654</v>
      </c>
      <c r="N47" s="59"/>
      <c r="O47" s="61">
        <v>0.63155146408007123</v>
      </c>
      <c r="P47" s="61">
        <v>-4.138368628314737E-2</v>
      </c>
      <c r="Q47" s="61">
        <v>-4.1383686283158472E-2</v>
      </c>
      <c r="R47" s="61">
        <v>0</v>
      </c>
      <c r="S47" s="61">
        <v>-0.16591197366275789</v>
      </c>
      <c r="T47" s="62">
        <v>0.98413641005650199</v>
      </c>
      <c r="V47" s="65"/>
      <c r="W47" s="65"/>
      <c r="X47" s="65"/>
      <c r="Y47" s="65"/>
      <c r="AK47" s="55"/>
      <c r="AL47" s="67"/>
      <c r="AM47" s="68"/>
      <c r="AN47" s="68"/>
      <c r="AO47" s="68"/>
      <c r="AP47" s="55"/>
    </row>
    <row r="48" spans="1:42" x14ac:dyDescent="0.25">
      <c r="A48" s="63"/>
      <c r="B48" s="56" t="s">
        <v>2335</v>
      </c>
      <c r="C48" s="64"/>
      <c r="D48" s="69">
        <v>751481.28908225358</v>
      </c>
      <c r="E48" s="59"/>
      <c r="F48" s="58">
        <v>57874.157800000001</v>
      </c>
      <c r="G48" s="66">
        <v>60.680174993390594</v>
      </c>
      <c r="H48" s="66">
        <v>63.300829327551213</v>
      </c>
      <c r="I48" s="66">
        <v>4.1400000000000006</v>
      </c>
      <c r="J48" s="66">
        <v>31.764894155144603</v>
      </c>
      <c r="K48" s="66">
        <v>673.65765729676707</v>
      </c>
      <c r="L48" s="59"/>
      <c r="M48" s="61">
        <v>1.4278031566191451</v>
      </c>
      <c r="N48" s="59"/>
      <c r="O48" s="61">
        <v>0.6294998439728916</v>
      </c>
      <c r="P48" s="61">
        <v>-3.3901026253557731E-2</v>
      </c>
      <c r="Q48" s="61">
        <v>-3.3901026253557731E-2</v>
      </c>
      <c r="R48" s="61">
        <v>0</v>
      </c>
      <c r="S48" s="61">
        <v>-0.17065806991227728</v>
      </c>
      <c r="T48" s="62">
        <v>0.9998554688449568</v>
      </c>
      <c r="V48" s="65"/>
      <c r="W48" s="65"/>
      <c r="X48" s="65"/>
      <c r="Y48" s="65"/>
      <c r="AK48" s="55"/>
      <c r="AL48" s="67"/>
      <c r="AM48" s="68"/>
      <c r="AN48" s="68"/>
      <c r="AO48" s="68"/>
      <c r="AP48" s="55"/>
    </row>
    <row r="49" spans="1:42" x14ac:dyDescent="0.25">
      <c r="A49" s="63"/>
      <c r="B49" s="70" t="s">
        <v>2336</v>
      </c>
      <c r="C49" s="64"/>
      <c r="D49" s="69">
        <v>754258.23767855007</v>
      </c>
      <c r="E49" s="59"/>
      <c r="F49" s="58">
        <v>57964.364200000004</v>
      </c>
      <c r="G49" s="66">
        <v>60.679458245954727</v>
      </c>
      <c r="H49" s="66">
        <v>63.300081625239649</v>
      </c>
      <c r="I49" s="66">
        <v>4.1400000000000006</v>
      </c>
      <c r="J49" s="66">
        <v>31.752130542375575</v>
      </c>
      <c r="K49" s="66">
        <v>675.37412726135017</v>
      </c>
      <c r="L49" s="59"/>
      <c r="M49" s="61">
        <v>1.4506614228673609</v>
      </c>
      <c r="N49" s="59"/>
      <c r="O49" s="61">
        <v>0.62745451915537931</v>
      </c>
      <c r="P49" s="61">
        <v>-2.3801038664061913E-2</v>
      </c>
      <c r="Q49" s="61">
        <v>-2.3801038664061913E-2</v>
      </c>
      <c r="R49" s="61">
        <v>0</v>
      </c>
      <c r="S49" s="61">
        <v>-0.16992903505740342</v>
      </c>
      <c r="T49" s="62">
        <v>1.0137269829692208</v>
      </c>
      <c r="V49" s="65"/>
      <c r="W49" s="65"/>
      <c r="X49" s="65"/>
      <c r="Y49" s="65"/>
      <c r="AK49" s="55"/>
      <c r="AL49" s="67"/>
      <c r="AM49" s="68"/>
      <c r="AN49" s="68"/>
      <c r="AO49" s="68"/>
      <c r="AP49" s="55"/>
    </row>
    <row r="50" spans="1:42" x14ac:dyDescent="0.25">
      <c r="A50" s="63"/>
      <c r="B50" s="70" t="s">
        <v>2337</v>
      </c>
      <c r="C50" s="64"/>
      <c r="D50" s="69">
        <v>757047.11272522493</v>
      </c>
      <c r="E50" s="59"/>
      <c r="F50" s="58">
        <v>58054.570599999999</v>
      </c>
      <c r="G50" s="66">
        <v>60.673066316084586</v>
      </c>
      <c r="H50" s="66">
        <v>63.293413640814308</v>
      </c>
      <c r="I50" s="66">
        <v>4.1400000000000006</v>
      </c>
      <c r="J50" s="66">
        <v>31.740077514513963</v>
      </c>
      <c r="K50" s="66">
        <v>677.14638286054321</v>
      </c>
      <c r="L50" s="59"/>
      <c r="M50" s="61">
        <v>1.4607278692527093</v>
      </c>
      <c r="N50" s="59"/>
      <c r="O50" s="61">
        <v>0.62541563322924265</v>
      </c>
      <c r="P50" s="61">
        <v>-2.5991170654993123E-2</v>
      </c>
      <c r="Q50" s="61">
        <v>-2.5991170654982021E-2</v>
      </c>
      <c r="R50" s="61">
        <v>0</v>
      </c>
      <c r="S50" s="61">
        <v>-0.16905656195621566</v>
      </c>
      <c r="T50" s="62">
        <v>1.0271271984047647</v>
      </c>
      <c r="V50" s="65"/>
      <c r="W50" s="65"/>
      <c r="X50" s="65"/>
      <c r="Y50" s="65"/>
      <c r="AK50" s="55"/>
      <c r="AL50" s="67"/>
      <c r="AM50" s="68"/>
      <c r="AN50" s="68"/>
      <c r="AO50" s="68"/>
      <c r="AP50" s="55"/>
    </row>
    <row r="51" spans="1:42" x14ac:dyDescent="0.25">
      <c r="A51" s="63"/>
      <c r="B51" s="70" t="s">
        <v>2338</v>
      </c>
      <c r="C51" s="64"/>
      <c r="D51" s="69">
        <v>759874.33584038133</v>
      </c>
      <c r="E51" s="59"/>
      <c r="F51" s="58">
        <v>58144.178999999996</v>
      </c>
      <c r="G51" s="66">
        <v>60.665304250328482</v>
      </c>
      <c r="H51" s="66">
        <v>63.285316347098352</v>
      </c>
      <c r="I51" s="66">
        <v>4.1400000000000006</v>
      </c>
      <c r="J51" s="66">
        <v>31.728734250457233</v>
      </c>
      <c r="K51" s="66">
        <v>678.95721358043681</v>
      </c>
      <c r="L51" s="59"/>
      <c r="M51" s="61">
        <v>1.4764327824023038</v>
      </c>
      <c r="N51" s="59"/>
      <c r="O51" s="61">
        <v>0.62340440882933112</v>
      </c>
      <c r="P51" s="61">
        <v>-3.1242797623654006E-2</v>
      </c>
      <c r="Q51" s="61">
        <v>-3.1242797623654006E-2</v>
      </c>
      <c r="R51" s="61">
        <v>0</v>
      </c>
      <c r="S51" s="61">
        <v>-0.16152067088881505</v>
      </c>
      <c r="T51" s="62">
        <v>1.0424655206361155</v>
      </c>
      <c r="V51" s="65"/>
      <c r="W51" s="65"/>
      <c r="X51" s="65"/>
      <c r="Y51" s="65"/>
      <c r="AK51" s="55"/>
      <c r="AL51" s="67"/>
      <c r="AM51" s="68"/>
      <c r="AN51" s="68"/>
      <c r="AO51" s="68"/>
      <c r="AP51" s="55"/>
    </row>
    <row r="52" spans="1:42" x14ac:dyDescent="0.25">
      <c r="A52" s="63"/>
      <c r="B52" s="70" t="s">
        <v>2339</v>
      </c>
      <c r="C52" s="64"/>
      <c r="D52" s="69">
        <v>762745.90100257867</v>
      </c>
      <c r="E52" s="59"/>
      <c r="F52" s="58">
        <v>58233.787400000001</v>
      </c>
      <c r="G52" s="66">
        <v>60.656172166736582</v>
      </c>
      <c r="H52" s="66">
        <v>63.275789867240327</v>
      </c>
      <c r="I52" s="66">
        <v>4.1400000000000006</v>
      </c>
      <c r="J52" s="66">
        <v>31.718099976740543</v>
      </c>
      <c r="K52" s="66">
        <v>680.80491502867289</v>
      </c>
      <c r="L52" s="59"/>
      <c r="M52" s="61">
        <v>1.4989876772689925</v>
      </c>
      <c r="N52" s="59"/>
      <c r="O52" s="61">
        <v>0.62139928021553992</v>
      </c>
      <c r="P52" s="61">
        <v>-3.9556291089515305E-2</v>
      </c>
      <c r="Q52" s="61">
        <v>-3.9556291089515305E-2</v>
      </c>
      <c r="R52" s="61">
        <v>0</v>
      </c>
      <c r="S52" s="61">
        <v>-0.1473141329403127</v>
      </c>
      <c r="T52" s="62">
        <v>1.0609628873790466</v>
      </c>
      <c r="V52" s="65"/>
      <c r="W52" s="65"/>
      <c r="X52" s="65"/>
      <c r="Y52" s="65"/>
      <c r="AK52" s="55"/>
      <c r="AL52" s="67"/>
      <c r="AM52" s="68"/>
      <c r="AN52" s="68"/>
      <c r="AO52" s="68"/>
      <c r="AP52" s="55"/>
    </row>
    <row r="53" spans="1:42" x14ac:dyDescent="0.25">
      <c r="A53" s="63"/>
      <c r="B53" s="70" t="s">
        <v>2340</v>
      </c>
      <c r="C53" s="64"/>
      <c r="D53" s="69">
        <v>765623.47715537809</v>
      </c>
      <c r="E53" s="59"/>
      <c r="F53" s="58">
        <v>58323.395799999998</v>
      </c>
      <c r="G53" s="66">
        <v>60.645670183382087</v>
      </c>
      <c r="H53" s="66">
        <v>63.264834324412774</v>
      </c>
      <c r="I53" s="66">
        <v>4.1400000000000006</v>
      </c>
      <c r="J53" s="66">
        <v>31.708173967448847</v>
      </c>
      <c r="K53" s="66">
        <v>682.65520873258197</v>
      </c>
      <c r="L53" s="59"/>
      <c r="M53" s="61">
        <v>1.5068101227250663</v>
      </c>
      <c r="N53" s="59"/>
      <c r="O53" s="61">
        <v>0.61940056611540228</v>
      </c>
      <c r="P53" s="61">
        <v>-5.5682867891937438E-2</v>
      </c>
      <c r="Q53" s="61">
        <v>-5.568286789194854E-2</v>
      </c>
      <c r="R53" s="61">
        <v>0</v>
      </c>
      <c r="S53" s="61">
        <v>-0.13843661567234378</v>
      </c>
      <c r="T53" s="62">
        <v>1.0780811963817305</v>
      </c>
      <c r="V53" s="65"/>
      <c r="W53" s="65"/>
      <c r="X53" s="65"/>
      <c r="Y53" s="65"/>
      <c r="AK53" s="55"/>
      <c r="AL53" s="67"/>
      <c r="AM53" s="68"/>
      <c r="AN53" s="68"/>
      <c r="AO53" s="68"/>
      <c r="AP53" s="55"/>
    </row>
    <row r="54" spans="1:42" x14ac:dyDescent="0.25">
      <c r="A54" s="63"/>
      <c r="B54" s="71">
        <v>2019</v>
      </c>
      <c r="C54" s="72"/>
      <c r="D54" s="73">
        <v>2654040.9142216747</v>
      </c>
      <c r="E54" s="72"/>
      <c r="F54" s="73">
        <v>53398</v>
      </c>
      <c r="G54" s="74">
        <v>61.232528462431873</v>
      </c>
      <c r="H54" s="74">
        <v>63.770966792362699</v>
      </c>
      <c r="I54" s="74">
        <v>3.9805555555555605</v>
      </c>
      <c r="J54" s="74">
        <v>31.702531471225008</v>
      </c>
      <c r="K54" s="74">
        <v>640.1015988111543</v>
      </c>
      <c r="L54" s="72"/>
      <c r="M54" s="74">
        <v>0.73971407481225881</v>
      </c>
      <c r="N54" s="72"/>
      <c r="O54" s="75">
        <v>0.54984370880879485</v>
      </c>
      <c r="P54" s="74">
        <v>0.17714797089400935</v>
      </c>
      <c r="Q54" s="74">
        <v>4.732671953964207E-2</v>
      </c>
      <c r="R54" s="76">
        <v>0.12980057174820647</v>
      </c>
      <c r="S54" s="74">
        <v>-0.65026573285306144</v>
      </c>
      <c r="T54" s="77">
        <v>0.66642397540384035</v>
      </c>
      <c r="V54" s="65"/>
      <c r="W54" s="65"/>
      <c r="X54" s="65"/>
      <c r="Y54" s="65"/>
      <c r="AK54" s="55"/>
      <c r="AL54" s="67"/>
      <c r="AM54" s="68"/>
      <c r="AN54" s="68"/>
      <c r="AO54" s="68"/>
      <c r="AP54" s="55"/>
    </row>
    <row r="55" spans="1:42" x14ac:dyDescent="0.25">
      <c r="A55" s="63"/>
      <c r="B55" s="70">
        <v>2020</v>
      </c>
      <c r="C55" s="59"/>
      <c r="D55" s="58">
        <v>2414868.7345429631</v>
      </c>
      <c r="E55" s="59"/>
      <c r="F55" s="58">
        <v>53595</v>
      </c>
      <c r="G55" s="66">
        <v>60.922417272505292</v>
      </c>
      <c r="H55" s="66">
        <v>63.709671139103371</v>
      </c>
      <c r="I55" s="66">
        <v>4.3750000000000018</v>
      </c>
      <c r="J55" s="66">
        <v>29.81133686168744</v>
      </c>
      <c r="K55" s="66">
        <v>619.78412275463188</v>
      </c>
      <c r="L55" s="59"/>
      <c r="M55" s="66">
        <v>-9.0116236866247146</v>
      </c>
      <c r="N55" s="59"/>
      <c r="O55" s="60">
        <v>0.36892767519383085</v>
      </c>
      <c r="P55" s="66">
        <v>-0.50644844776717157</v>
      </c>
      <c r="Q55" s="66">
        <v>-9.6118431854586017E-2</v>
      </c>
      <c r="R55" s="78">
        <v>-0.4107964243353468</v>
      </c>
      <c r="S55" s="66">
        <v>-5.9654372120223957</v>
      </c>
      <c r="T55" s="79">
        <v>-3.1741017510747649</v>
      </c>
      <c r="V55" s="65"/>
      <c r="W55" s="65"/>
      <c r="X55" s="65"/>
      <c r="Y55" s="65"/>
      <c r="AK55" s="55"/>
      <c r="AL55" s="67"/>
      <c r="AM55" s="68"/>
      <c r="AN55" s="68"/>
      <c r="AO55" s="68"/>
      <c r="AP55" s="55"/>
    </row>
    <row r="56" spans="1:42" x14ac:dyDescent="0.25">
      <c r="A56" s="63"/>
      <c r="B56" s="70">
        <v>2021</v>
      </c>
      <c r="C56" s="59"/>
      <c r="D56" s="58">
        <v>2574167.9177404158</v>
      </c>
      <c r="E56" s="59"/>
      <c r="F56" s="58">
        <v>53907.75</v>
      </c>
      <c r="G56" s="66">
        <v>60.9339591117417</v>
      </c>
      <c r="H56" s="66">
        <v>63.627390070271382</v>
      </c>
      <c r="I56" s="66">
        <v>4.2330769230769238</v>
      </c>
      <c r="J56" s="66">
        <v>31.162500000000001</v>
      </c>
      <c r="K56" s="66">
        <v>628.49734828756891</v>
      </c>
      <c r="L56" s="59"/>
      <c r="M56" s="66">
        <v>6.596598022856992</v>
      </c>
      <c r="N56" s="59"/>
      <c r="O56" s="60">
        <v>0.58354324097396049</v>
      </c>
      <c r="P56" s="66">
        <v>1.8945143270965303E-2</v>
      </c>
      <c r="Q56" s="66">
        <v>-0.12915004482182413</v>
      </c>
      <c r="R56" s="78">
        <v>0.14841628959276765</v>
      </c>
      <c r="S56" s="66">
        <v>4.5323802303177896</v>
      </c>
      <c r="T56" s="79">
        <v>1.4058484580423025</v>
      </c>
      <c r="V56" s="65"/>
      <c r="W56" s="65"/>
      <c r="X56" s="65"/>
      <c r="Y56" s="65"/>
      <c r="AK56" s="55"/>
      <c r="AL56" s="67"/>
      <c r="AM56" s="68"/>
      <c r="AN56" s="68"/>
      <c r="AO56" s="68"/>
      <c r="AP56" s="55"/>
    </row>
    <row r="57" spans="1:42" x14ac:dyDescent="0.25">
      <c r="A57" s="63"/>
      <c r="B57" s="70">
        <v>2022</v>
      </c>
      <c r="C57" s="59"/>
      <c r="D57" s="58">
        <v>2707503.5622238331</v>
      </c>
      <c r="E57" s="59"/>
      <c r="F57" s="58">
        <v>54407</v>
      </c>
      <c r="G57" s="66">
        <v>60.990596920865329</v>
      </c>
      <c r="H57" s="66">
        <v>63.571093126927089</v>
      </c>
      <c r="I57" s="66">
        <v>4.0592307692307754</v>
      </c>
      <c r="J57" s="66">
        <v>31.724800345853872</v>
      </c>
      <c r="K57" s="66">
        <v>642.9591318685284</v>
      </c>
      <c r="L57" s="59"/>
      <c r="M57" s="66">
        <v>5.1797570610878418</v>
      </c>
      <c r="N57" s="59"/>
      <c r="O57" s="60">
        <v>0.92611915726403815</v>
      </c>
      <c r="P57" s="66">
        <v>9.2949498029115674E-2</v>
      </c>
      <c r="Q57" s="66">
        <v>-8.8479101974980878E-2</v>
      </c>
      <c r="R57" s="78">
        <v>0.18153047864606364</v>
      </c>
      <c r="S57" s="66">
        <v>1.804413464432808</v>
      </c>
      <c r="T57" s="79">
        <v>2.301009482436589</v>
      </c>
      <c r="V57" s="65"/>
      <c r="W57" s="65"/>
      <c r="X57" s="65"/>
      <c r="Y57" s="65"/>
      <c r="AK57" s="55"/>
      <c r="AL57" s="67"/>
      <c r="AM57" s="68"/>
      <c r="AN57" s="68"/>
      <c r="AO57" s="68"/>
      <c r="AP57" s="55"/>
    </row>
    <row r="58" spans="1:42" x14ac:dyDescent="0.25">
      <c r="A58" s="63"/>
      <c r="B58" s="70">
        <v>2023</v>
      </c>
      <c r="C58" s="59"/>
      <c r="D58" s="58">
        <v>2746003.2252100934</v>
      </c>
      <c r="E58" s="59"/>
      <c r="F58" s="58">
        <v>55044.5</v>
      </c>
      <c r="G58" s="66">
        <v>60.935345324803066</v>
      </c>
      <c r="H58" s="66">
        <v>63.542034405471149</v>
      </c>
      <c r="I58" s="66">
        <v>4.1023076923076989</v>
      </c>
      <c r="J58" s="66">
        <v>31.887399501909734</v>
      </c>
      <c r="K58" s="66">
        <v>641.8635805435672</v>
      </c>
      <c r="L58" s="59"/>
      <c r="M58" s="66">
        <v>1.4219616743417429</v>
      </c>
      <c r="N58" s="59"/>
      <c r="O58" s="60">
        <v>1.1717242266620076</v>
      </c>
      <c r="P58" s="66">
        <v>-9.0590351384745027E-2</v>
      </c>
      <c r="Q58" s="66">
        <v>-4.5710589556668957E-2</v>
      </c>
      <c r="R58" s="78">
        <v>-4.489949728598841E-2</v>
      </c>
      <c r="S58" s="66">
        <v>0.51253011613392463</v>
      </c>
      <c r="T58" s="79">
        <v>-0.17039206236598714</v>
      </c>
      <c r="V58" s="65"/>
      <c r="W58" s="65"/>
      <c r="X58" s="65"/>
      <c r="Y58" s="65"/>
      <c r="AK58" s="55"/>
      <c r="AL58" s="67"/>
      <c r="AM58" s="68"/>
      <c r="AN58" s="68"/>
      <c r="AO58" s="68"/>
      <c r="AP58" s="55"/>
    </row>
    <row r="59" spans="1:42" x14ac:dyDescent="0.25">
      <c r="A59" s="63"/>
      <c r="B59" s="70">
        <v>2024</v>
      </c>
      <c r="C59" s="59"/>
      <c r="D59" s="58">
        <v>2791243.3374393429</v>
      </c>
      <c r="E59" s="59"/>
      <c r="F59" s="58">
        <v>55690</v>
      </c>
      <c r="G59" s="66">
        <v>60.901095033477326</v>
      </c>
      <c r="H59" s="66">
        <v>63.529506069237748</v>
      </c>
      <c r="I59" s="66">
        <v>4.1373076923076981</v>
      </c>
      <c r="J59" s="66">
        <v>31.942845376066725</v>
      </c>
      <c r="K59" s="66">
        <v>644.10878058622677</v>
      </c>
      <c r="L59" s="59"/>
      <c r="M59" s="66">
        <v>1.6474894062000978</v>
      </c>
      <c r="N59" s="59"/>
      <c r="O59" s="60">
        <v>1.1726875527981795</v>
      </c>
      <c r="P59" s="66">
        <v>-5.6207593709656223E-2</v>
      </c>
      <c r="Q59" s="66">
        <v>-1.9716611768294534E-2</v>
      </c>
      <c r="R59" s="78">
        <v>-3.6497228617027311E-2</v>
      </c>
      <c r="S59" s="66">
        <v>0.17388020040225438</v>
      </c>
      <c r="T59" s="79">
        <v>0.34979396100931481</v>
      </c>
      <c r="V59" s="65"/>
      <c r="W59" s="65"/>
      <c r="X59" s="65"/>
      <c r="Y59" s="65"/>
      <c r="AK59" s="55"/>
      <c r="AL59" s="67"/>
      <c r="AM59" s="68"/>
      <c r="AN59" s="68"/>
      <c r="AO59" s="68"/>
      <c r="AP59" s="55"/>
    </row>
    <row r="60" spans="1:42" x14ac:dyDescent="0.25">
      <c r="A60" s="63"/>
      <c r="B60" s="70">
        <v>2025</v>
      </c>
      <c r="C60" s="59"/>
      <c r="D60" s="58">
        <v>2841046.8361746324</v>
      </c>
      <c r="E60" s="59"/>
      <c r="F60" s="69">
        <v>56266.288824999996</v>
      </c>
      <c r="G60" s="66">
        <v>60.88507449173138</v>
      </c>
      <c r="H60" s="66">
        <v>63.514578021835369</v>
      </c>
      <c r="I60" s="66">
        <v>4.1400000000000059</v>
      </c>
      <c r="J60" s="66">
        <v>31.952712057157115</v>
      </c>
      <c r="K60" s="66">
        <v>648.85989346202928</v>
      </c>
      <c r="L60" s="59"/>
      <c r="M60" s="66">
        <v>1.784276493104997</v>
      </c>
      <c r="N60" s="59"/>
      <c r="O60" s="60">
        <v>1.0348156311725587</v>
      </c>
      <c r="P60" s="66">
        <v>-2.630583528446806E-2</v>
      </c>
      <c r="Q60" s="66">
        <v>-2.3497817511930474E-2</v>
      </c>
      <c r="R60" s="78">
        <v>-2.8085041505643282E-3</v>
      </c>
      <c r="S60" s="66">
        <v>3.0888547886798179E-2</v>
      </c>
      <c r="T60" s="79">
        <v>0.73762585125425328</v>
      </c>
      <c r="V60" s="80"/>
      <c r="W60" s="65"/>
      <c r="X60" s="65"/>
      <c r="Y60" s="65"/>
      <c r="AK60" s="55"/>
      <c r="AL60" s="67"/>
      <c r="AM60" s="68"/>
      <c r="AN60" s="68"/>
      <c r="AO60" s="68"/>
      <c r="AP60" s="55"/>
    </row>
    <row r="61" spans="1:42" x14ac:dyDescent="0.25">
      <c r="A61" s="63"/>
      <c r="B61" s="70">
        <v>2026</v>
      </c>
      <c r="C61" s="59"/>
      <c r="D61" s="58">
        <v>2876427.1187497713</v>
      </c>
      <c r="E61" s="59"/>
      <c r="F61" s="69">
        <v>56651.010024999996</v>
      </c>
      <c r="G61" s="66">
        <v>60.826533387918239</v>
      </c>
      <c r="H61" s="66">
        <v>63.453508645856708</v>
      </c>
      <c r="I61" s="66">
        <v>4.1400000000000023</v>
      </c>
      <c r="J61" s="66">
        <v>31.936204727737316</v>
      </c>
      <c r="K61" s="66">
        <v>653.44431956552523</v>
      </c>
      <c r="L61" s="59"/>
      <c r="M61" s="66">
        <v>1.2453255653742445</v>
      </c>
      <c r="N61" s="59"/>
      <c r="O61" s="60">
        <v>0.68375080005109723</v>
      </c>
      <c r="P61" s="66">
        <v>-9.6150171945819096E-2</v>
      </c>
      <c r="Q61" s="66">
        <v>-9.6150171945830198E-2</v>
      </c>
      <c r="R61" s="78">
        <v>0</v>
      </c>
      <c r="S61" s="66">
        <v>-5.1661747491948962E-2</v>
      </c>
      <c r="T61" s="79">
        <v>0.70653559415354561</v>
      </c>
      <c r="V61" s="80"/>
      <c r="W61" s="65"/>
      <c r="X61" s="65"/>
      <c r="Y61" s="65"/>
      <c r="AK61" s="55"/>
      <c r="AL61" s="67"/>
      <c r="AM61" s="68"/>
      <c r="AN61" s="68"/>
      <c r="AO61" s="68"/>
      <c r="AP61" s="55"/>
    </row>
    <row r="62" spans="1:42" x14ac:dyDescent="0.25">
      <c r="A62" s="63"/>
      <c r="B62" s="81">
        <v>2027</v>
      </c>
      <c r="C62" s="59"/>
      <c r="D62" s="69">
        <v>2911704.784346981</v>
      </c>
      <c r="E62" s="59"/>
      <c r="F62" s="69">
        <v>57005.553200000002</v>
      </c>
      <c r="G62" s="66">
        <v>60.764146757950186</v>
      </c>
      <c r="H62" s="66">
        <v>63.388427663206954</v>
      </c>
      <c r="I62" s="66">
        <v>4.1400000000000006</v>
      </c>
      <c r="J62" s="66">
        <v>31.89627968440638</v>
      </c>
      <c r="K62" s="66">
        <v>658.84329388201684</v>
      </c>
      <c r="L62" s="59"/>
      <c r="M62" s="66">
        <v>1.2264404464571665</v>
      </c>
      <c r="N62" s="59"/>
      <c r="O62" s="60">
        <v>0.6258373413705165</v>
      </c>
      <c r="P62" s="66">
        <v>-0.10256482901990216</v>
      </c>
      <c r="Q62" s="66">
        <v>-0.10256482901990216</v>
      </c>
      <c r="R62" s="78">
        <v>0</v>
      </c>
      <c r="S62" s="66">
        <v>-0.12501499057669951</v>
      </c>
      <c r="T62" s="79">
        <v>0.82623326193751456</v>
      </c>
      <c r="V62" s="65"/>
      <c r="W62" s="65"/>
      <c r="X62" s="65"/>
      <c r="Y62" s="65"/>
      <c r="AK62" s="55"/>
      <c r="AL62" s="67"/>
      <c r="AM62" s="68"/>
      <c r="AN62" s="68"/>
      <c r="AO62" s="68"/>
      <c r="AP62" s="55"/>
    </row>
    <row r="63" spans="1:42" x14ac:dyDescent="0.25">
      <c r="A63" s="63"/>
      <c r="B63" s="81">
        <v>2028</v>
      </c>
      <c r="C63" s="59"/>
      <c r="D63" s="69">
        <v>2948881.571707109</v>
      </c>
      <c r="E63" s="59"/>
      <c r="F63" s="69">
        <v>57375.295624999999</v>
      </c>
      <c r="G63" s="66">
        <v>60.715489832606465</v>
      </c>
      <c r="H63" s="66">
        <v>63.337669343424238</v>
      </c>
      <c r="I63" s="66">
        <v>4.1400000000000006</v>
      </c>
      <c r="J63" s="66">
        <v>31.840388485158659</v>
      </c>
      <c r="K63" s="66">
        <v>664.65122945680469</v>
      </c>
      <c r="L63" s="59"/>
      <c r="M63" s="66">
        <v>1.2768048313134717</v>
      </c>
      <c r="N63" s="59"/>
      <c r="O63" s="60">
        <v>0.64860773072894506</v>
      </c>
      <c r="P63" s="66">
        <v>-8.0075057315531772E-2</v>
      </c>
      <c r="Q63" s="66">
        <v>-8.0075057315509568E-2</v>
      </c>
      <c r="R63" s="78">
        <v>0</v>
      </c>
      <c r="S63" s="66">
        <v>-0.17522795699288496</v>
      </c>
      <c r="T63" s="79">
        <v>0.88153520400375829</v>
      </c>
      <c r="V63" s="65"/>
      <c r="W63" s="65"/>
      <c r="X63" s="65"/>
      <c r="Y63" s="65"/>
      <c r="AK63" s="55"/>
      <c r="AL63" s="67"/>
      <c r="AM63" s="68"/>
      <c r="AN63" s="68"/>
      <c r="AO63" s="68"/>
      <c r="AP63" s="55"/>
    </row>
    <row r="64" spans="1:42" x14ac:dyDescent="0.25">
      <c r="A64" s="63"/>
      <c r="B64" s="81">
        <v>2029</v>
      </c>
      <c r="C64" s="59"/>
      <c r="D64" s="69">
        <v>2989920.7069205018</v>
      </c>
      <c r="E64" s="59"/>
      <c r="F64" s="69">
        <v>57738.696499999991</v>
      </c>
      <c r="G64" s="66">
        <v>60.686795696752668</v>
      </c>
      <c r="H64" s="66">
        <v>63.307735965734061</v>
      </c>
      <c r="I64" s="66">
        <v>4.1400000000000006</v>
      </c>
      <c r="J64" s="66">
        <v>31.786241330205119</v>
      </c>
      <c r="K64" s="66">
        <v>671.11708121615868</v>
      </c>
      <c r="L64" s="59"/>
      <c r="M64" s="66">
        <v>1.3916847528615772</v>
      </c>
      <c r="N64" s="59"/>
      <c r="O64" s="60">
        <v>0.63337516790353821</v>
      </c>
      <c r="P64" s="66">
        <v>-4.7259992355996872E-2</v>
      </c>
      <c r="Q64" s="66">
        <v>-4.7259992356007974E-2</v>
      </c>
      <c r="R64" s="78">
        <v>0</v>
      </c>
      <c r="S64" s="66">
        <v>-0.17005808512285947</v>
      </c>
      <c r="T64" s="79">
        <v>0.97281874655348322</v>
      </c>
      <c r="V64" s="65"/>
      <c r="W64" s="65"/>
      <c r="X64" s="65"/>
      <c r="Y64" s="65"/>
      <c r="AK64" s="55"/>
      <c r="AL64" s="67"/>
      <c r="AM64" s="68"/>
      <c r="AN64" s="68"/>
      <c r="AO64" s="68"/>
      <c r="AP64" s="55"/>
    </row>
    <row r="65" spans="1:46" x14ac:dyDescent="0.25">
      <c r="A65" s="63"/>
      <c r="B65" s="81">
        <v>2030</v>
      </c>
      <c r="C65" s="59"/>
      <c r="D65" s="69">
        <v>3033925.5872467346</v>
      </c>
      <c r="E65" s="59"/>
      <c r="F65" s="69">
        <v>58099.225299999998</v>
      </c>
      <c r="G65" s="66">
        <v>60.668500244776098</v>
      </c>
      <c r="H65" s="66">
        <v>63.288650370098161</v>
      </c>
      <c r="I65" s="66">
        <v>4.1400000000000006</v>
      </c>
      <c r="J65" s="66">
        <v>31.73476057102183</v>
      </c>
      <c r="K65" s="66">
        <v>678.07065968275083</v>
      </c>
      <c r="L65" s="59"/>
      <c r="M65" s="66">
        <v>1.4717741585714483</v>
      </c>
      <c r="N65" s="59"/>
      <c r="O65" s="60">
        <v>0.62441451202488452</v>
      </c>
      <c r="P65" s="66">
        <v>-3.0147335621399929E-2</v>
      </c>
      <c r="Q65" s="66">
        <v>-3.0147335621399929E-2</v>
      </c>
      <c r="R65" s="78">
        <v>0</v>
      </c>
      <c r="S65" s="66">
        <v>-0.16195925352887608</v>
      </c>
      <c r="T65" s="79">
        <v>1.0361200245404767</v>
      </c>
      <c r="V65" s="65"/>
      <c r="W65" s="65"/>
      <c r="X65" s="65"/>
      <c r="Y65" s="65"/>
      <c r="AK65" s="55"/>
      <c r="AL65" s="67"/>
      <c r="AM65" s="68"/>
      <c r="AN65" s="68"/>
      <c r="AO65" s="68"/>
      <c r="AP65" s="55"/>
    </row>
    <row r="66" spans="1:46" x14ac:dyDescent="0.25">
      <c r="B66" s="71" t="s">
        <v>2341</v>
      </c>
      <c r="C66" s="72"/>
      <c r="D66" s="73">
        <v>2645517.715527026</v>
      </c>
      <c r="E66" s="72"/>
      <c r="F66" s="73">
        <v>53451.5</v>
      </c>
      <c r="G66" s="74">
        <v>61.220533097193332</v>
      </c>
      <c r="H66" s="74">
        <v>63.763638526090602</v>
      </c>
      <c r="I66" s="74">
        <v>3.9883333333333386</v>
      </c>
      <c r="J66" s="74">
        <v>31.585428496700345</v>
      </c>
      <c r="K66" s="74">
        <v>639.88563660148395</v>
      </c>
      <c r="L66" s="72"/>
      <c r="M66" s="74">
        <v>0.28479056293748695</v>
      </c>
      <c r="N66" s="72"/>
      <c r="O66" s="74">
        <v>0.50675040427212714</v>
      </c>
      <c r="P66" s="74">
        <v>4.1841371578210662E-2</v>
      </c>
      <c r="Q66" s="74">
        <v>1.2941460203164112E-2</v>
      </c>
      <c r="R66" s="76">
        <v>2.8911093612027372E-2</v>
      </c>
      <c r="S66" s="74">
        <v>-0.83856121377969828</v>
      </c>
      <c r="T66" s="77">
        <v>0.57953224967013384</v>
      </c>
      <c r="V66" s="82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K66" s="55"/>
      <c r="AL66" s="67"/>
      <c r="AM66" s="68"/>
      <c r="AN66" s="68"/>
      <c r="AO66" s="68"/>
      <c r="AP66" s="55"/>
      <c r="AT66" s="44"/>
    </row>
    <row r="67" spans="1:46" x14ac:dyDescent="0.25">
      <c r="B67" s="70" t="s">
        <v>2342</v>
      </c>
      <c r="C67" s="59"/>
      <c r="D67" s="58">
        <v>2372503.3733593714</v>
      </c>
      <c r="E67" s="59"/>
      <c r="F67" s="58">
        <v>53658</v>
      </c>
      <c r="G67" s="66">
        <v>60.820908518347203</v>
      </c>
      <c r="H67" s="66">
        <v>63.686815202457815</v>
      </c>
      <c r="I67" s="66">
        <v>4.5</v>
      </c>
      <c r="J67" s="66">
        <v>29.596556968405849</v>
      </c>
      <c r="K67" s="66">
        <v>613.94935568564324</v>
      </c>
      <c r="L67" s="59"/>
      <c r="M67" s="66">
        <v>-10.31988334703955</v>
      </c>
      <c r="N67" s="59"/>
      <c r="O67" s="66">
        <v>0.38633153419453947</v>
      </c>
      <c r="P67" s="66">
        <v>-0.65276233091875469</v>
      </c>
      <c r="Q67" s="66">
        <v>-0.12048139881690734</v>
      </c>
      <c r="R67" s="78">
        <v>-0.53292134636414579</v>
      </c>
      <c r="S67" s="66">
        <v>-6.2968008444218793</v>
      </c>
      <c r="T67" s="79">
        <v>-4.0532681829821504</v>
      </c>
      <c r="V67" s="82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K67" s="55"/>
      <c r="AL67" s="67"/>
      <c r="AM67" s="68"/>
      <c r="AN67" s="68"/>
      <c r="AO67" s="68"/>
      <c r="AP67" s="55"/>
      <c r="AT67" s="44"/>
    </row>
    <row r="68" spans="1:46" x14ac:dyDescent="0.25">
      <c r="B68" s="70" t="s">
        <v>2343</v>
      </c>
      <c r="C68" s="59"/>
      <c r="D68" s="58">
        <v>2633164.9598259162</v>
      </c>
      <c r="E68" s="59"/>
      <c r="F68" s="58">
        <v>54015.5</v>
      </c>
      <c r="G68" s="66">
        <v>60.99032283478553</v>
      </c>
      <c r="H68" s="66">
        <v>63.610352921104067</v>
      </c>
      <c r="I68" s="66">
        <v>4.1188461538461567</v>
      </c>
      <c r="J68" s="66">
        <v>31.454625</v>
      </c>
      <c r="K68" s="66">
        <v>635.22865487806644</v>
      </c>
      <c r="L68" s="59"/>
      <c r="M68" s="66">
        <v>10.986774113516141</v>
      </c>
      <c r="N68" s="59"/>
      <c r="O68" s="66">
        <v>0.6662566625666333</v>
      </c>
      <c r="P68" s="66">
        <v>0.27854617855178621</v>
      </c>
      <c r="Q68" s="66">
        <v>-0.12005982888401157</v>
      </c>
      <c r="R68" s="78">
        <v>0.39911397503018531</v>
      </c>
      <c r="S68" s="66">
        <v>6.2779871103845863</v>
      </c>
      <c r="T68" s="79">
        <v>3.4659697897490238</v>
      </c>
      <c r="V68" s="82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K68" s="55"/>
      <c r="AL68" s="67"/>
      <c r="AM68" s="68"/>
      <c r="AN68" s="68"/>
      <c r="AO68" s="68"/>
      <c r="AP68" s="55"/>
      <c r="AT68" s="44"/>
    </row>
    <row r="69" spans="1:46" x14ac:dyDescent="0.25">
      <c r="B69" s="70" t="s">
        <v>2344</v>
      </c>
      <c r="C69" s="59"/>
      <c r="D69" s="58">
        <v>2723437.4629260278</v>
      </c>
      <c r="E69" s="59"/>
      <c r="F69" s="58">
        <v>54557.25</v>
      </c>
      <c r="G69" s="66">
        <v>60.975748824945939</v>
      </c>
      <c r="H69" s="66">
        <v>63.562751862859045</v>
      </c>
      <c r="I69" s="66">
        <v>4.0700000000000065</v>
      </c>
      <c r="J69" s="66">
        <v>31.782942928977167</v>
      </c>
      <c r="K69" s="66">
        <v>643.94758983560644</v>
      </c>
      <c r="L69" s="59"/>
      <c r="M69" s="66">
        <v>3.4282889403966399</v>
      </c>
      <c r="N69" s="59"/>
      <c r="O69" s="66">
        <v>1.0029528561246392</v>
      </c>
      <c r="P69" s="66">
        <v>-2.3895610257829158E-2</v>
      </c>
      <c r="Q69" s="66">
        <v>-7.4832249876144452E-2</v>
      </c>
      <c r="R69" s="78">
        <v>5.0944478541148364E-2</v>
      </c>
      <c r="S69" s="66">
        <v>1.0437826837139674</v>
      </c>
      <c r="T69" s="79">
        <v>1.3725663807174548</v>
      </c>
      <c r="V69" s="83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K69" s="55"/>
      <c r="AL69" s="67"/>
      <c r="AM69" s="68"/>
      <c r="AN69" s="68"/>
      <c r="AO69" s="68"/>
      <c r="AP69" s="55"/>
      <c r="AT69" s="44"/>
    </row>
    <row r="70" spans="1:46" x14ac:dyDescent="0.25">
      <c r="B70" s="70" t="s">
        <v>1777</v>
      </c>
      <c r="C70" s="59"/>
      <c r="D70" s="58">
        <v>2753907.4487909619</v>
      </c>
      <c r="E70" s="59"/>
      <c r="F70" s="58">
        <v>55208.25</v>
      </c>
      <c r="G70" s="66">
        <v>60.924019950252898</v>
      </c>
      <c r="H70" s="66">
        <v>63.537360093361052</v>
      </c>
      <c r="I70" s="66">
        <v>4.11307692307693</v>
      </c>
      <c r="J70" s="66">
        <v>31.907252513521087</v>
      </c>
      <c r="K70" s="66">
        <v>641.51779200175827</v>
      </c>
      <c r="L70" s="59"/>
      <c r="M70" s="66">
        <v>1.1188061514068037</v>
      </c>
      <c r="N70" s="59"/>
      <c r="O70" s="66">
        <v>1.1932419614258505</v>
      </c>
      <c r="P70" s="66">
        <v>-8.4835161010565763E-2</v>
      </c>
      <c r="Q70" s="66">
        <v>-3.994756166753044E-2</v>
      </c>
      <c r="R70" s="78">
        <v>-4.4904537763912344E-2</v>
      </c>
      <c r="S70" s="66">
        <v>0.39112043469891056</v>
      </c>
      <c r="T70" s="79">
        <v>-0.37732850812726149</v>
      </c>
      <c r="V70" s="83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K70" s="55"/>
      <c r="AL70" s="67"/>
      <c r="AM70" s="68"/>
      <c r="AN70" s="68"/>
      <c r="AO70" s="68"/>
      <c r="AP70" s="55"/>
      <c r="AT70" s="44"/>
    </row>
    <row r="71" spans="1:46" x14ac:dyDescent="0.25">
      <c r="B71" s="70" t="s">
        <v>1778</v>
      </c>
      <c r="C71" s="59"/>
      <c r="D71" s="58">
        <v>2805863.0621759822</v>
      </c>
      <c r="E71" s="59"/>
      <c r="F71" s="58">
        <v>55842.75</v>
      </c>
      <c r="G71" s="66">
        <v>60.896874895463093</v>
      </c>
      <c r="H71" s="66">
        <v>63.526888061196637</v>
      </c>
      <c r="I71" s="66">
        <v>4.1400000000000059</v>
      </c>
      <c r="J71" s="66">
        <v>31.949099401382131</v>
      </c>
      <c r="K71" s="66">
        <v>645.62892096492931</v>
      </c>
      <c r="L71" s="59"/>
      <c r="M71" s="66">
        <v>1.8866143598191831</v>
      </c>
      <c r="N71" s="59"/>
      <c r="O71" s="66">
        <v>1.1492847536373585</v>
      </c>
      <c r="P71" s="66">
        <v>-4.4555587126338114E-2</v>
      </c>
      <c r="Q71" s="66">
        <v>-1.6481692265823966E-2</v>
      </c>
      <c r="R71" s="78">
        <v>-2.8077944373572361E-2</v>
      </c>
      <c r="S71" s="66">
        <v>0.13115164912211874</v>
      </c>
      <c r="T71" s="79">
        <v>0.64084410665257163</v>
      </c>
      <c r="V71" s="83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K71" s="55"/>
      <c r="AL71" s="67"/>
      <c r="AM71" s="68"/>
      <c r="AN71" s="68"/>
      <c r="AO71" s="68"/>
      <c r="AP71" s="55"/>
      <c r="AT71" s="44"/>
    </row>
    <row r="72" spans="1:46" x14ac:dyDescent="0.25">
      <c r="B72" s="70" t="s">
        <v>1779</v>
      </c>
      <c r="C72" s="59"/>
      <c r="D72" s="58">
        <v>2849510.5795565904</v>
      </c>
      <c r="E72" s="59"/>
      <c r="F72" s="58">
        <v>56380.366449999994</v>
      </c>
      <c r="G72" s="66">
        <v>60.87566842942357</v>
      </c>
      <c r="H72" s="66">
        <v>63.504765730673455</v>
      </c>
      <c r="I72" s="66">
        <v>4.1400000000000059</v>
      </c>
      <c r="J72" s="66">
        <v>31.950063510606466</v>
      </c>
      <c r="K72" s="66">
        <v>649.6298586217506</v>
      </c>
      <c r="L72" s="59"/>
      <c r="M72" s="66">
        <v>1.5555825930706257</v>
      </c>
      <c r="N72" s="59"/>
      <c r="O72" s="66">
        <v>0.96273276298175503</v>
      </c>
      <c r="P72" s="66">
        <v>-3.4823570299669093E-2</v>
      </c>
      <c r="Q72" s="66">
        <v>-3.4823570299669093E-2</v>
      </c>
      <c r="R72" s="78">
        <v>0</v>
      </c>
      <c r="S72" s="66">
        <v>3.0176413182259054E-3</v>
      </c>
      <c r="T72" s="79">
        <v>0.61969616398869221</v>
      </c>
      <c r="V72" s="83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K72" s="55"/>
      <c r="AL72" s="67"/>
      <c r="AM72" s="68"/>
      <c r="AN72" s="68"/>
      <c r="AO72" s="68"/>
      <c r="AP72" s="55"/>
      <c r="AT72" s="44"/>
    </row>
    <row r="73" spans="1:46" x14ac:dyDescent="0.25">
      <c r="B73" s="70" t="s">
        <v>1780</v>
      </c>
      <c r="C73" s="59"/>
      <c r="D73" s="58">
        <v>2885304.5968206143</v>
      </c>
      <c r="E73" s="59"/>
      <c r="F73" s="58">
        <v>56738.131900000008</v>
      </c>
      <c r="G73" s="66">
        <v>60.808681127158067</v>
      </c>
      <c r="H73" s="66">
        <v>63.434885381971696</v>
      </c>
      <c r="I73" s="66">
        <v>4.1400000000000006</v>
      </c>
      <c r="J73" s="66">
        <v>31.928802574916226</v>
      </c>
      <c r="K73" s="66">
        <v>654.79857616452102</v>
      </c>
      <c r="L73" s="59"/>
      <c r="M73" s="66">
        <v>1.2561461438614474</v>
      </c>
      <c r="N73" s="59"/>
      <c r="O73" s="66">
        <v>0.63455680146615734</v>
      </c>
      <c r="P73" s="66">
        <v>-0.11003953466756089</v>
      </c>
      <c r="Q73" s="66">
        <v>-0.11003953466756089</v>
      </c>
      <c r="R73" s="78">
        <v>0</v>
      </c>
      <c r="S73" s="66">
        <v>-6.6544267378942923E-2</v>
      </c>
      <c r="T73" s="79">
        <v>0.79564039031954081</v>
      </c>
      <c r="V73" s="83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K73" s="55"/>
      <c r="AL73" s="67"/>
      <c r="AM73" s="68"/>
      <c r="AN73" s="68"/>
      <c r="AO73" s="68"/>
      <c r="AP73" s="55"/>
      <c r="AT73" s="44"/>
    </row>
    <row r="74" spans="1:46" x14ac:dyDescent="0.25">
      <c r="B74" s="84" t="s">
        <v>1781</v>
      </c>
      <c r="C74" s="59"/>
      <c r="D74" s="58">
        <v>2920706.2288776976</v>
      </c>
      <c r="E74" s="59"/>
      <c r="F74" s="58">
        <v>57097.419674999997</v>
      </c>
      <c r="G74" s="66">
        <v>60.751130383154944</v>
      </c>
      <c r="H74" s="66">
        <v>63.374849137445175</v>
      </c>
      <c r="I74" s="66">
        <v>4.1400000000000006</v>
      </c>
      <c r="J74" s="66">
        <v>31.883017535400644</v>
      </c>
      <c r="K74" s="66">
        <v>660.23263778486591</v>
      </c>
      <c r="L74" s="59"/>
      <c r="M74" s="66">
        <v>1.2269634234143956</v>
      </c>
      <c r="N74" s="59"/>
      <c r="O74" s="66">
        <v>0.63323864034372512</v>
      </c>
      <c r="P74" s="66">
        <v>-9.4642315762083484E-2</v>
      </c>
      <c r="Q74" s="66">
        <v>-9.4642315762083484E-2</v>
      </c>
      <c r="R74" s="78">
        <v>0</v>
      </c>
      <c r="S74" s="66">
        <v>-0.14339729593101369</v>
      </c>
      <c r="T74" s="79">
        <v>0.82988293166044169</v>
      </c>
      <c r="V74" s="83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K74" s="55"/>
      <c r="AL74" s="67"/>
      <c r="AM74" s="68"/>
      <c r="AN74" s="68"/>
      <c r="AO74" s="68"/>
      <c r="AP74" s="55"/>
      <c r="AT74" s="44"/>
    </row>
    <row r="75" spans="1:46" x14ac:dyDescent="0.25">
      <c r="B75" s="84" t="s">
        <v>1782</v>
      </c>
      <c r="C75" s="85"/>
      <c r="D75" s="69">
        <v>2958742.3380280649</v>
      </c>
      <c r="E75" s="85"/>
      <c r="F75" s="58">
        <v>57466.712650000001</v>
      </c>
      <c r="G75" s="66">
        <v>60.705962921424145</v>
      </c>
      <c r="H75" s="66">
        <v>63.327730984168731</v>
      </c>
      <c r="I75" s="66">
        <v>4.1400000000000006</v>
      </c>
      <c r="J75" s="66">
        <v>31.826371332122573</v>
      </c>
      <c r="K75" s="66">
        <v>666.2105117267098</v>
      </c>
      <c r="L75" s="59"/>
      <c r="M75" s="66">
        <v>1.302291506564246</v>
      </c>
      <c r="N75" s="59"/>
      <c r="O75" s="66">
        <v>0.64677699465585103</v>
      </c>
      <c r="P75" s="66">
        <v>-7.4348347834729545E-2</v>
      </c>
      <c r="Q75" s="66">
        <v>-7.4348347834729545E-2</v>
      </c>
      <c r="R75" s="78">
        <v>0</v>
      </c>
      <c r="S75" s="66">
        <v>-0.1776688897629386</v>
      </c>
      <c r="T75" s="79">
        <v>0.9054193324795623</v>
      </c>
      <c r="V75" s="83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K75" s="55"/>
      <c r="AL75" s="67"/>
      <c r="AM75" s="68"/>
      <c r="AN75" s="68"/>
      <c r="AO75" s="68"/>
      <c r="AP75" s="55"/>
      <c r="AT75" s="44"/>
    </row>
    <row r="76" spans="1:46" x14ac:dyDescent="0.25">
      <c r="B76" s="84" t="s">
        <v>1783</v>
      </c>
      <c r="C76" s="86"/>
      <c r="D76" s="69">
        <v>3000705.9823729647</v>
      </c>
      <c r="E76" s="85"/>
      <c r="F76" s="58">
        <v>57829.054550000001</v>
      </c>
      <c r="G76" s="66">
        <v>60.683184251861711</v>
      </c>
      <c r="H76" s="66">
        <v>63.30396854982444</v>
      </c>
      <c r="I76" s="66">
        <v>4.1400000000000006</v>
      </c>
      <c r="J76" s="66">
        <v>31.77272934716251</v>
      </c>
      <c r="K76" s="66">
        <v>672.81151670738541</v>
      </c>
      <c r="L76" s="59"/>
      <c r="M76" s="66">
        <v>1.418293300012996</v>
      </c>
      <c r="N76" s="59"/>
      <c r="O76" s="66">
        <v>0.6305248434982369</v>
      </c>
      <c r="P76" s="66">
        <v>-3.7522952385948827E-2</v>
      </c>
      <c r="Q76" s="66">
        <v>-3.7522952385948827E-2</v>
      </c>
      <c r="R76" s="78">
        <v>0</v>
      </c>
      <c r="S76" s="66">
        <v>-0.16854571449658184</v>
      </c>
      <c r="T76" s="79">
        <v>0.99082870421345337</v>
      </c>
      <c r="V76" s="83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K76" s="55"/>
      <c r="AL76" s="67"/>
      <c r="AM76" s="68"/>
      <c r="AN76" s="68"/>
      <c r="AO76" s="68"/>
      <c r="AP76" s="55"/>
      <c r="AT76" s="44"/>
    </row>
    <row r="77" spans="1:46" ht="16.5" thickBot="1" x14ac:dyDescent="0.3">
      <c r="B77" s="84" t="s">
        <v>2345</v>
      </c>
      <c r="C77" s="87"/>
      <c r="D77" s="69">
        <v>3045290.826723563</v>
      </c>
      <c r="E77" s="85"/>
      <c r="F77" s="58">
        <v>58188.983200000002</v>
      </c>
      <c r="G77" s="66">
        <v>60.660053229132934</v>
      </c>
      <c r="H77" s="66">
        <v>63.279838544891433</v>
      </c>
      <c r="I77" s="66">
        <v>4.1400000000000006</v>
      </c>
      <c r="J77" s="66">
        <v>31.723771427290146</v>
      </c>
      <c r="K77" s="66">
        <v>679.89093005055872</v>
      </c>
      <c r="L77" s="59"/>
      <c r="M77" s="66">
        <v>1.4858118260337116</v>
      </c>
      <c r="N77" s="59"/>
      <c r="O77" s="66">
        <v>0.62240106258144579</v>
      </c>
      <c r="P77" s="66">
        <v>-3.8117681222482602E-2</v>
      </c>
      <c r="Q77" s="66">
        <v>-3.8117681222493704E-2</v>
      </c>
      <c r="R77" s="78">
        <v>0</v>
      </c>
      <c r="S77" s="66">
        <v>-0.15408786364378146</v>
      </c>
      <c r="T77" s="79">
        <v>1.0522134605867928</v>
      </c>
      <c r="V77" s="83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K77" s="55"/>
      <c r="AL77" s="67"/>
      <c r="AM77" s="68"/>
      <c r="AN77" s="68"/>
      <c r="AO77" s="68"/>
      <c r="AP77" s="55"/>
      <c r="AT77" s="44"/>
    </row>
    <row r="78" spans="1:46" x14ac:dyDescent="0.25">
      <c r="B78" s="88" t="s">
        <v>2346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90"/>
      <c r="S78" s="89"/>
      <c r="T78" s="91"/>
      <c r="V78" s="83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K78" s="55"/>
      <c r="AL78" s="67"/>
      <c r="AM78" s="68"/>
      <c r="AN78" s="68"/>
      <c r="AO78" s="68"/>
      <c r="AP78" s="55"/>
      <c r="AT78" s="44"/>
    </row>
    <row r="79" spans="1:46" x14ac:dyDescent="0.25">
      <c r="B79" s="92" t="s">
        <v>2347</v>
      </c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4"/>
      <c r="S79" s="93"/>
      <c r="T79" s="95"/>
      <c r="V79" s="83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K79" s="55"/>
      <c r="AL79" s="67"/>
      <c r="AM79" s="68"/>
      <c r="AN79" s="68"/>
      <c r="AO79" s="68"/>
      <c r="AP79" s="55"/>
      <c r="AT79" s="44"/>
    </row>
    <row r="80" spans="1:46" x14ac:dyDescent="0.25">
      <c r="B80" s="96" t="s">
        <v>2348</v>
      </c>
      <c r="C80" s="44"/>
      <c r="E80" s="44"/>
      <c r="L80" s="44"/>
      <c r="M80" s="44"/>
      <c r="N80" s="44"/>
      <c r="O80" s="44"/>
      <c r="P80" s="44"/>
      <c r="Q80" s="44"/>
      <c r="R80" s="97"/>
      <c r="S80" s="44"/>
      <c r="T80" s="98"/>
      <c r="V80" s="83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K80" s="55"/>
      <c r="AL80" s="55"/>
      <c r="AM80" s="55"/>
      <c r="AN80" s="55"/>
      <c r="AO80" s="55"/>
      <c r="AP80" s="55"/>
      <c r="AT80" s="44"/>
    </row>
    <row r="81" spans="2:46" x14ac:dyDescent="0.25">
      <c r="B81" s="96" t="s">
        <v>2349</v>
      </c>
      <c r="C81" s="44"/>
      <c r="E81" s="44"/>
      <c r="L81" s="44"/>
      <c r="M81" s="44"/>
      <c r="N81" s="44"/>
      <c r="O81" s="44"/>
      <c r="P81" s="44"/>
      <c r="Q81" s="44"/>
      <c r="R81" s="97"/>
      <c r="S81" s="44"/>
      <c r="T81" s="98"/>
      <c r="V81" s="83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T81" s="44"/>
    </row>
    <row r="82" spans="2:46" x14ac:dyDescent="0.25">
      <c r="B82" s="96" t="s">
        <v>2350</v>
      </c>
      <c r="C82" s="99"/>
      <c r="D82" s="99"/>
      <c r="E82" s="99"/>
      <c r="F82" s="99"/>
      <c r="G82" s="99"/>
      <c r="H82" s="99"/>
      <c r="I82" s="99"/>
      <c r="J82" s="99"/>
      <c r="L82" s="44"/>
      <c r="M82" s="44"/>
      <c r="N82" s="44"/>
      <c r="O82" s="44"/>
      <c r="P82" s="44"/>
      <c r="Q82" s="44"/>
      <c r="R82" s="97"/>
      <c r="S82" s="44"/>
      <c r="T82" s="98"/>
      <c r="V82" s="83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T82" s="44"/>
    </row>
    <row r="83" spans="2:46" x14ac:dyDescent="0.25">
      <c r="B83" s="100" t="s">
        <v>2351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101"/>
      <c r="S83" s="38"/>
      <c r="T83" s="95"/>
      <c r="V83" s="83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T83" s="44"/>
    </row>
    <row r="84" spans="2:46" x14ac:dyDescent="0.25">
      <c r="B84" s="100" t="s">
        <v>2352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101"/>
      <c r="S84" s="38"/>
      <c r="T84" s="95"/>
      <c r="V84" s="83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T84" s="44"/>
    </row>
    <row r="85" spans="2:46" x14ac:dyDescent="0.25">
      <c r="B85" s="96" t="s">
        <v>2353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102"/>
      <c r="S85" s="99"/>
      <c r="T85" s="103"/>
      <c r="V85" s="83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T85" s="44"/>
    </row>
    <row r="86" spans="2:46" x14ac:dyDescent="0.25">
      <c r="B86" s="104" t="s">
        <v>2354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6"/>
      <c r="S86" s="105"/>
      <c r="T86" s="107"/>
      <c r="V86" s="83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T86" s="44"/>
    </row>
    <row r="87" spans="2:46" x14ac:dyDescent="0.25">
      <c r="B87" s="104" t="s">
        <v>2355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6"/>
      <c r="S87" s="105"/>
      <c r="T87" s="107"/>
      <c r="V87" s="83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T87" s="44"/>
    </row>
    <row r="88" spans="2:46" ht="16.5" thickBot="1" x14ac:dyDescent="0.3">
      <c r="B88" s="108" t="s">
        <v>2356</v>
      </c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10"/>
      <c r="S88" s="109"/>
      <c r="T88" s="111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T88" s="44"/>
    </row>
    <row r="89" spans="2:46" x14ac:dyDescent="0.25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T89" s="44"/>
    </row>
    <row r="90" spans="2:46" x14ac:dyDescent="0.25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44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T90" s="44"/>
    </row>
    <row r="91" spans="2:46" x14ac:dyDescent="0.25"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44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T91" s="44"/>
    </row>
    <row r="92" spans="2:46" x14ac:dyDescent="0.25"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44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T92" s="44"/>
    </row>
    <row r="93" spans="2:46" x14ac:dyDescent="0.25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38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T93" s="44"/>
    </row>
    <row r="94" spans="2:46" ht="18" x14ac:dyDescent="0.25">
      <c r="B94" s="112"/>
      <c r="C94" s="113"/>
      <c r="D94" s="43"/>
      <c r="E94" s="113"/>
      <c r="F94" s="43"/>
      <c r="G94" s="43"/>
      <c r="H94" s="43"/>
      <c r="I94" s="43"/>
      <c r="J94" s="43"/>
      <c r="K94" s="43"/>
      <c r="L94" s="113"/>
      <c r="M94" s="113"/>
      <c r="N94" s="113"/>
      <c r="O94" s="113"/>
      <c r="P94" s="113"/>
      <c r="Q94" s="113"/>
      <c r="R94" s="113"/>
      <c r="S94" s="113"/>
      <c r="U94" s="38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T94" s="44"/>
    </row>
    <row r="95" spans="2:46" x14ac:dyDescent="0.25">
      <c r="C95" s="114"/>
      <c r="E95" s="114"/>
      <c r="L95" s="114"/>
      <c r="M95" s="114"/>
      <c r="N95" s="114"/>
      <c r="O95" s="114"/>
      <c r="P95" s="114"/>
      <c r="Q95" s="114"/>
      <c r="R95" s="114"/>
      <c r="S95" s="114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T95" s="44"/>
    </row>
    <row r="96" spans="2:46" x14ac:dyDescent="0.25">
      <c r="C96" s="113"/>
      <c r="E96" s="113"/>
      <c r="L96" s="113"/>
      <c r="M96" s="113"/>
      <c r="N96" s="113"/>
      <c r="O96" s="113"/>
      <c r="P96" s="113"/>
      <c r="Q96" s="113"/>
      <c r="R96" s="113"/>
      <c r="S96" s="113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T96" s="44"/>
    </row>
    <row r="97" spans="21:46" x14ac:dyDescent="0.25"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T97" s="44"/>
    </row>
    <row r="98" spans="21:46" x14ac:dyDescent="0.25"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T98" s="44"/>
    </row>
    <row r="99" spans="21:46" x14ac:dyDescent="0.25"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T99" s="44"/>
    </row>
    <row r="100" spans="21:46" x14ac:dyDescent="0.25"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T100" s="44"/>
    </row>
    <row r="101" spans="21:46" x14ac:dyDescent="0.25"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T101" s="44"/>
    </row>
    <row r="102" spans="21:46" x14ac:dyDescent="0.25"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T102" s="44"/>
    </row>
    <row r="103" spans="21:46" x14ac:dyDescent="0.25"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T103" s="44"/>
    </row>
    <row r="104" spans="21:46" x14ac:dyDescent="0.25"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T104" s="44"/>
    </row>
    <row r="105" spans="21:46" x14ac:dyDescent="0.25"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T105" s="44"/>
    </row>
    <row r="106" spans="21:46" x14ac:dyDescent="0.25"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T106" s="44"/>
    </row>
    <row r="107" spans="21:46" x14ac:dyDescent="0.25"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T107" s="44"/>
    </row>
    <row r="108" spans="21:46" x14ac:dyDescent="0.25">
      <c r="U108" s="65"/>
      <c r="V108" s="65"/>
      <c r="W108" s="65"/>
      <c r="X108" s="65"/>
      <c r="Y108" s="65"/>
      <c r="Z108" s="65"/>
      <c r="AA108" s="65"/>
    </row>
    <row r="109" spans="21:46" x14ac:dyDescent="0.25">
      <c r="U109" s="65"/>
      <c r="V109" s="65"/>
      <c r="W109" s="65"/>
      <c r="X109" s="65"/>
      <c r="Y109" s="65"/>
      <c r="Z109" s="65"/>
      <c r="AA109" s="65"/>
    </row>
    <row r="110" spans="21:46" x14ac:dyDescent="0.25">
      <c r="U110" s="65"/>
      <c r="V110" s="65"/>
      <c r="W110" s="65"/>
      <c r="X110" s="65"/>
      <c r="Y110" s="65"/>
      <c r="Z110" s="65"/>
      <c r="AA110" s="65"/>
    </row>
    <row r="111" spans="21:46" x14ac:dyDescent="0.25">
      <c r="U111" s="65"/>
      <c r="V111" s="65"/>
      <c r="W111" s="65"/>
      <c r="X111" s="65"/>
      <c r="Y111" s="65"/>
      <c r="Z111" s="65"/>
      <c r="AA111" s="65"/>
    </row>
    <row r="112" spans="21:46" x14ac:dyDescent="0.25">
      <c r="U112" s="65"/>
      <c r="V112" s="65"/>
      <c r="W112" s="65"/>
      <c r="X112" s="65"/>
      <c r="Y112" s="65"/>
      <c r="Z112" s="65"/>
      <c r="AA112" s="65"/>
    </row>
    <row r="113" spans="21:27" x14ac:dyDescent="0.25">
      <c r="U113" s="65"/>
      <c r="V113" s="65"/>
      <c r="W113" s="65"/>
      <c r="X113" s="65"/>
      <c r="Y113" s="65"/>
      <c r="Z113" s="65"/>
      <c r="AA113" s="65"/>
    </row>
    <row r="114" spans="21:27" x14ac:dyDescent="0.25">
      <c r="U114" s="65"/>
      <c r="V114" s="65"/>
      <c r="W114" s="65"/>
      <c r="X114" s="65"/>
      <c r="Y114" s="65"/>
      <c r="Z114" s="65"/>
      <c r="AA114" s="65"/>
    </row>
    <row r="115" spans="21:27" x14ac:dyDescent="0.25">
      <c r="U115" s="65"/>
      <c r="V115" s="65"/>
      <c r="W115" s="65"/>
      <c r="X115" s="65"/>
      <c r="Y115" s="65"/>
      <c r="Z115" s="65"/>
      <c r="AA115" s="65"/>
    </row>
    <row r="116" spans="21:27" x14ac:dyDescent="0.25">
      <c r="U116" s="65"/>
      <c r="V116" s="65"/>
      <c r="W116" s="65"/>
      <c r="X116" s="65"/>
      <c r="Y116" s="65"/>
      <c r="Z116" s="65"/>
      <c r="AA116" s="65"/>
    </row>
    <row r="117" spans="21:27" x14ac:dyDescent="0.25">
      <c r="U117" s="65"/>
      <c r="V117" s="65"/>
      <c r="W117" s="65"/>
      <c r="X117" s="65"/>
      <c r="Y117" s="65"/>
      <c r="Z117" s="65"/>
      <c r="AA117" s="65"/>
    </row>
    <row r="118" spans="21:27" x14ac:dyDescent="0.25">
      <c r="U118" s="65"/>
      <c r="V118" s="65"/>
      <c r="W118" s="65"/>
      <c r="X118" s="65"/>
      <c r="Y118" s="65"/>
      <c r="Z118" s="65"/>
      <c r="AA118" s="65"/>
    </row>
    <row r="119" spans="21:27" x14ac:dyDescent="0.25">
      <c r="U119" s="65"/>
      <c r="V119" s="65"/>
      <c r="W119" s="65"/>
      <c r="X119" s="65"/>
      <c r="Y119" s="65"/>
      <c r="Z119" s="65"/>
      <c r="AA119" s="65"/>
    </row>
    <row r="120" spans="21:27" x14ac:dyDescent="0.25">
      <c r="U120" s="65"/>
      <c r="V120" s="65"/>
      <c r="W120" s="65"/>
      <c r="X120" s="65"/>
      <c r="Y120" s="65"/>
      <c r="Z120" s="65"/>
      <c r="AA120" s="65"/>
    </row>
    <row r="121" spans="21:27" x14ac:dyDescent="0.25">
      <c r="U121" s="65"/>
      <c r="V121" s="65"/>
      <c r="W121" s="65"/>
      <c r="X121" s="65"/>
      <c r="Y121" s="65"/>
      <c r="Z121" s="65"/>
      <c r="AA121" s="65"/>
    </row>
    <row r="122" spans="21:27" x14ac:dyDescent="0.25">
      <c r="U122" s="115"/>
      <c r="V122" s="65"/>
      <c r="W122" s="65"/>
      <c r="X122" s="65"/>
      <c r="Y122" s="65"/>
      <c r="Z122" s="65"/>
      <c r="AA122" s="65"/>
    </row>
    <row r="123" spans="21:27" x14ac:dyDescent="0.25">
      <c r="U123" s="115"/>
      <c r="V123" s="65"/>
      <c r="W123" s="65"/>
      <c r="X123" s="65"/>
      <c r="Y123" s="65"/>
      <c r="Z123" s="65"/>
      <c r="AA123" s="65"/>
    </row>
    <row r="124" spans="21:27" x14ac:dyDescent="0.25">
      <c r="U124" s="115"/>
      <c r="V124" s="65"/>
      <c r="W124" s="65"/>
      <c r="X124" s="65"/>
      <c r="Y124" s="65"/>
      <c r="Z124" s="65"/>
      <c r="AA124" s="65"/>
    </row>
    <row r="125" spans="21:27" x14ac:dyDescent="0.25">
      <c r="U125" s="115"/>
      <c r="V125" s="65"/>
      <c r="W125" s="65"/>
      <c r="X125" s="65"/>
      <c r="Y125" s="65"/>
      <c r="Z125" s="65"/>
      <c r="AA125" s="65"/>
    </row>
    <row r="126" spans="21:27" x14ac:dyDescent="0.25">
      <c r="U126" s="115"/>
    </row>
    <row r="127" spans="21:27" x14ac:dyDescent="0.25">
      <c r="U127" s="115"/>
    </row>
    <row r="128" spans="21:27" x14ac:dyDescent="0.25">
      <c r="U128" s="115"/>
    </row>
    <row r="129" spans="21:21" x14ac:dyDescent="0.25">
      <c r="U129" s="115"/>
    </row>
    <row r="130" spans="21:21" x14ac:dyDescent="0.25">
      <c r="U130" s="115"/>
    </row>
    <row r="131" spans="21:21" x14ac:dyDescent="0.25">
      <c r="U131" s="115"/>
    </row>
    <row r="132" spans="21:21" x14ac:dyDescent="0.25">
      <c r="U132" s="115"/>
    </row>
    <row r="133" spans="21:21" x14ac:dyDescent="0.25">
      <c r="U133" s="115"/>
    </row>
    <row r="134" spans="21:21" x14ac:dyDescent="0.25">
      <c r="U134" s="115"/>
    </row>
    <row r="135" spans="21:21" x14ac:dyDescent="0.25">
      <c r="U135" s="115"/>
    </row>
    <row r="136" spans="21:21" x14ac:dyDescent="0.25">
      <c r="U136" s="115"/>
    </row>
    <row r="137" spans="21:21" x14ac:dyDescent="0.25">
      <c r="U137" s="115"/>
    </row>
    <row r="138" spans="21:21" x14ac:dyDescent="0.25">
      <c r="U138" s="115"/>
    </row>
    <row r="139" spans="21:21" x14ac:dyDescent="0.25">
      <c r="U139" s="115"/>
    </row>
    <row r="140" spans="21:21" x14ac:dyDescent="0.25">
      <c r="U140" s="115"/>
    </row>
    <row r="154" ht="15.75" customHeight="1" x14ac:dyDescent="0.25"/>
    <row r="155" ht="16.5" customHeight="1" x14ac:dyDescent="0.25"/>
    <row r="156" ht="16.5" customHeight="1" x14ac:dyDescent="0.25"/>
    <row r="157" ht="15.75" customHeight="1" x14ac:dyDescent="0.25"/>
    <row r="158" ht="15.75" customHeight="1" x14ac:dyDescent="0.25"/>
    <row r="159" ht="16.5" customHeight="1" x14ac:dyDescent="0.25"/>
  </sheetData>
  <mergeCells count="3">
    <mergeCell ref="B2:T2"/>
    <mergeCell ref="C3:K3"/>
    <mergeCell ref="L3:T3"/>
  </mergeCells>
  <hyperlinks>
    <hyperlink ref="A1" location="Contents!A1" display="Back to contents" xr:uid="{24F49C0F-8FFE-4CD4-8FC0-1764BF26436B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Header>&amp;C&amp;8March 2018 Economic and fiscal outlook: Supplementary economy tables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52E9-0159-4958-A083-068E2D27AD63}">
  <dimension ref="A1:I357"/>
  <sheetViews>
    <sheetView workbookViewId="0">
      <pane xSplit="2" ySplit="5" topLeftCell="C192" activePane="bottomRight" state="frozen"/>
      <selection pane="topRight" activeCell="C1" sqref="C1"/>
      <selection pane="bottomLeft" activeCell="A6" sqref="A6"/>
      <selection pane="bottomRight" activeCell="K213" sqref="K213"/>
    </sheetView>
  </sheetViews>
  <sheetFormatPr defaultRowHeight="15" x14ac:dyDescent="0.25"/>
  <sheetData>
    <row r="1" spans="1:9" x14ac:dyDescent="0.25">
      <c r="C1" t="str">
        <f>GMW!C2</f>
        <v>MAY008F</v>
      </c>
      <c r="D1" t="str">
        <f>$C$1</f>
        <v>MAY008F</v>
      </c>
      <c r="E1" t="str">
        <f t="shared" ref="E1:I1" si="0">$C$1</f>
        <v>MAY008F</v>
      </c>
      <c r="F1" t="str">
        <f t="shared" si="0"/>
        <v>MAY008F</v>
      </c>
      <c r="G1" t="str">
        <f t="shared" si="0"/>
        <v>MAY008F</v>
      </c>
      <c r="H1" t="str">
        <f t="shared" si="0"/>
        <v>MAY008F</v>
      </c>
      <c r="I1" t="str">
        <f t="shared" si="0"/>
        <v>MAY008F</v>
      </c>
    </row>
    <row r="2" spans="1:9" x14ac:dyDescent="0.25">
      <c r="C2" t="s">
        <v>643</v>
      </c>
      <c r="D2" t="s">
        <v>2261</v>
      </c>
      <c r="E2" t="s">
        <v>643</v>
      </c>
      <c r="F2" t="s">
        <v>643</v>
      </c>
      <c r="G2" t="s">
        <v>643</v>
      </c>
      <c r="H2" t="s">
        <v>643</v>
      </c>
      <c r="I2" t="s">
        <v>643</v>
      </c>
    </row>
    <row r="3" spans="1:9" x14ac:dyDescent="0.25">
      <c r="C3" t="s">
        <v>2206</v>
      </c>
      <c r="D3" t="s">
        <v>2206</v>
      </c>
      <c r="E3" t="s">
        <v>2206</v>
      </c>
      <c r="F3" t="s">
        <v>2206</v>
      </c>
      <c r="G3" t="s">
        <v>2263</v>
      </c>
      <c r="H3" t="s">
        <v>2381</v>
      </c>
      <c r="I3" t="s">
        <v>2383</v>
      </c>
    </row>
    <row r="4" spans="1:9" x14ac:dyDescent="0.25">
      <c r="C4" t="s">
        <v>2205</v>
      </c>
      <c r="D4" t="s">
        <v>2208</v>
      </c>
      <c r="E4" t="s">
        <v>2210</v>
      </c>
      <c r="F4" t="s">
        <v>2209</v>
      </c>
      <c r="G4" t="s">
        <v>2205</v>
      </c>
      <c r="H4" t="s">
        <v>2205</v>
      </c>
      <c r="I4" t="s">
        <v>2205</v>
      </c>
    </row>
    <row r="5" spans="1:9" x14ac:dyDescent="0.25">
      <c r="B5">
        <f>B357+5</f>
        <v>2329</v>
      </c>
      <c r="C5" t="str" cm="1">
        <f t="array" ref="C5">_xlfn.CONCAT(INDEX(GMW!$A$2:$NF$60,MATCH(1,(GMW!$NE$2:$NE$60=C$3)*(GMW!$ND$2:$ND$60=C$4),0),$B5-1966),"0",(INDEX(GMW!$A$2:$NF$60,MATCH(1,(GMW!$NE$2:$NE$60=C$3)*(GMW!$ND$2:$ND$60=C$4),0),$B5-1965)))</f>
        <v>202504</v>
      </c>
      <c r="D5" t="str" cm="1">
        <f t="array" ref="D5">_xlfn.CONCAT(INDEX(GMW!$A$2:$NF$60,MATCH(1,(GMW!$NE$2:$NE$60=D$3)*(GMW!$ND$2:$ND$60=D$4),0),$B5-1966),"0",(INDEX(GMW!$A$2:$NF$60,MATCH(1,(GMW!$NE$2:$NE$60=D$3)*(GMW!$ND$2:$ND$60=D$4),0),$B5-1965)))</f>
        <v>202504</v>
      </c>
      <c r="E5" t="str" cm="1">
        <f t="array" ref="E5">_xlfn.CONCAT(INDEX(GMW!$A$2:$NF$60,MATCH(1,(GMW!$NE$2:$NE$60=E$3)*(GMW!$ND$2:$ND$60=E$4),0),$B5-1966),"0",(INDEX(GMW!$A$2:$NF$60,MATCH(1,(GMW!$NE$2:$NE$60=E$3)*(GMW!$ND$2:$ND$60=E$4),0),$B5-1965)))</f>
        <v>202504</v>
      </c>
      <c r="F5" t="str" cm="1">
        <f t="array" ref="F5">_xlfn.CONCAT(INDEX(GMW!$A$2:$NF$60,MATCH(1,(GMW!$NE$2:$NE$60=F$3)*(GMW!$ND$2:$ND$60=F$4),0),$B5-1966),"0",(INDEX(GMW!$A$2:$NF$60,MATCH(1,(GMW!$NE$2:$NE$60=F$3)*(GMW!$ND$2:$ND$60=F$4),0),$B5-1965)))</f>
        <v>202504</v>
      </c>
      <c r="G5" t="str" cm="1">
        <f t="array" ref="G5">_xlfn.CONCAT(INDEX(GMW!$A$2:$NF$60,MATCH(1,(GMW!$NE$2:$NE$60=G$3)*(GMW!$ND$2:$ND$60=G$4),0),$B5-1966),"0",(INDEX(GMW!$A$2:$NF$60,MATCH(1,(GMW!$NE$2:$NE$60=G$3)*(GMW!$ND$2:$ND$60=G$4),0),$B5-1965)))</f>
        <v>202601</v>
      </c>
      <c r="H5" t="str" cm="1">
        <f t="array" ref="H5">_xlfn.CONCAT(INDEX(GMW!$A$2:$NF$60,MATCH(1,(GMW!$NE$2:$NE$60=H$3)*(GMW!$ND$2:$ND$60=H$4),0),$B5-1966),"0",(INDEX(GMW!$A$2:$NF$60,MATCH(1,(GMW!$NE$2:$NE$60=H$3)*(GMW!$ND$2:$ND$60=H$4),0),$B5-1965)))</f>
        <v>202601</v>
      </c>
      <c r="I5" t="str" cm="1">
        <f t="array" ref="I5">_xlfn.CONCAT(INDEX(GMW!$A$2:$NF$60,MATCH(1,(GMW!$NE$2:$NE$60=I$3)*(GMW!$ND$2:$ND$60=I$4),0),$B5-1966),"0",(INDEX(GMW!$A$2:$NF$60,MATCH(1,(GMW!$NE$2:$NE$60=I$3)*(GMW!$ND$2:$ND$60=I$4),0),$B5-1965)))</f>
        <v>202601</v>
      </c>
    </row>
    <row r="6" spans="1:9" x14ac:dyDescent="0.25">
      <c r="A6">
        <v>1973</v>
      </c>
      <c r="B6">
        <v>1973</v>
      </c>
      <c r="C6" cm="1">
        <f t="array" ref="C6">INDEX(GMW!$A$2:$NF$60,MATCH(1,(GMW!$NE$2:$NE$60=C$3)*(GMW!$ND$2:$ND$60=C$4),0),$B6-1966)</f>
        <v>0</v>
      </c>
      <c r="D6" cm="1">
        <f t="array" ref="D6">INDEX(GMW!$A$2:$NF$60,MATCH(1,(GMW!$NE$2:$NE$60=D$3)*(GMW!$ND$2:$ND$60=D$4),0),$B6-1966)</f>
        <v>-336.01459999999997</v>
      </c>
      <c r="E6" cm="1">
        <f t="array" ref="E6">INDEX(GMW!$A$2:$NF$60,MATCH(1,(GMW!$NE$2:$NE$60=E$3)*(GMW!$ND$2:$ND$60=E$4),0),$B6-1966)</f>
        <v>0</v>
      </c>
      <c r="F6" cm="1">
        <f t="array" ref="F6">INDEX(GMW!$A$2:$NF$60,MATCH(1,(GMW!$NE$2:$NE$60=F$3)*(GMW!$ND$2:$ND$60=F$4),0),$B6-1966)</f>
        <v>0</v>
      </c>
      <c r="G6" cm="1">
        <f t="array" ref="G6">INDEX(GMW!$A$2:$NF$60,MATCH(1,(GMW!$NE$2:$NE$60=G$3)*(GMW!$ND$2:$ND$60=G$4),0),$B6-1966)</f>
        <v>8.5</v>
      </c>
      <c r="H6" cm="1">
        <f t="array" ref="H6">INDEX(GMW!$A$2:$NF$60,MATCH(1,(GMW!$NE$2:$NE$60=H$3)*(GMW!$ND$2:$ND$60=H$4),0),$B6-1966)</f>
        <v>1E-3</v>
      </c>
      <c r="I6" cm="1">
        <f t="array" ref="I6">INDEX(GMW!$A$2:$NF$60,MATCH(1,(GMW!$NE$2:$NE$60=I$3)*(GMW!$ND$2:$ND$60=I$4),0),$B6-1966)</f>
        <v>1E-3</v>
      </c>
    </row>
    <row r="7" spans="1:9" x14ac:dyDescent="0.25">
      <c r="B7">
        <v>1974</v>
      </c>
      <c r="C7" cm="1">
        <f t="array" ref="C7">INDEX(GMW!$A$2:$NF$60,MATCH(1,(GMW!$NE$2:$NE$60=C$3)*(GMW!$ND$2:$ND$60=C$4),0),$B7-1966)</f>
        <v>0</v>
      </c>
      <c r="D7" cm="1">
        <f t="array" ref="D7">INDEX(GMW!$A$2:$NF$60,MATCH(1,(GMW!$NE$2:$NE$60=D$3)*(GMW!$ND$2:$ND$60=D$4),0),$B7-1966)</f>
        <v>-406.20819999999998</v>
      </c>
      <c r="E7" cm="1">
        <f t="array" ref="E7">INDEX(GMW!$A$2:$NF$60,MATCH(1,(GMW!$NE$2:$NE$60=E$3)*(GMW!$ND$2:$ND$60=E$4),0),$B7-1966)</f>
        <v>0</v>
      </c>
      <c r="F7" cm="1">
        <f t="array" ref="F7">INDEX(GMW!$A$2:$NF$60,MATCH(1,(GMW!$NE$2:$NE$60=F$3)*(GMW!$ND$2:$ND$60=F$4),0),$B7-1966)</f>
        <v>0</v>
      </c>
      <c r="G7" cm="1">
        <f t="array" ref="G7">INDEX(GMW!$A$2:$NF$60,MATCH(1,(GMW!$NE$2:$NE$60=G$3)*(GMW!$ND$2:$ND$60=G$4),0),$B7-1966)</f>
        <v>7.5</v>
      </c>
      <c r="H7" cm="1">
        <f t="array" ref="H7">INDEX(GMW!$A$2:$NF$60,MATCH(1,(GMW!$NE$2:$NE$60=H$3)*(GMW!$ND$2:$ND$60=H$4),0),$B7-1966)</f>
        <v>1E-3</v>
      </c>
      <c r="I7" cm="1">
        <f t="array" ref="I7">INDEX(GMW!$A$2:$NF$60,MATCH(1,(GMW!$NE$2:$NE$60=I$3)*(GMW!$ND$2:$ND$60=I$4),0),$B7-1966)</f>
        <v>1E-3</v>
      </c>
    </row>
    <row r="8" spans="1:9" x14ac:dyDescent="0.25">
      <c r="B8">
        <v>1975</v>
      </c>
      <c r="C8" cm="1">
        <f t="array" ref="C8">INDEX(GMW!$A$2:$NF$60,MATCH(1,(GMW!$NE$2:$NE$60=C$3)*(GMW!$ND$2:$ND$60=C$4),0),$B8-1966)</f>
        <v>0</v>
      </c>
      <c r="D8" cm="1">
        <f t="array" ref="D8">INDEX(GMW!$A$2:$NF$60,MATCH(1,(GMW!$NE$2:$NE$60=D$3)*(GMW!$ND$2:$ND$60=D$4),0),$B8-1966)</f>
        <v>-447.27690000000001</v>
      </c>
      <c r="E8" cm="1">
        <f t="array" ref="E8">INDEX(GMW!$A$2:$NF$60,MATCH(1,(GMW!$NE$2:$NE$60=E$3)*(GMW!$ND$2:$ND$60=E$4),0),$B8-1966)</f>
        <v>0</v>
      </c>
      <c r="F8" cm="1">
        <f t="array" ref="F8">INDEX(GMW!$A$2:$NF$60,MATCH(1,(GMW!$NE$2:$NE$60=F$3)*(GMW!$ND$2:$ND$60=F$4),0),$B8-1966)</f>
        <v>0</v>
      </c>
      <c r="G8" cm="1">
        <f t="array" ref="G8">INDEX(GMW!$A$2:$NF$60,MATCH(1,(GMW!$NE$2:$NE$60=G$3)*(GMW!$ND$2:$ND$60=G$4),0),$B8-1966)</f>
        <v>11.5</v>
      </c>
      <c r="H8" cm="1">
        <f t="array" ref="H8">INDEX(GMW!$A$2:$NF$60,MATCH(1,(GMW!$NE$2:$NE$60=H$3)*(GMW!$ND$2:$ND$60=H$4),0),$B8-1966)</f>
        <v>1E-3</v>
      </c>
      <c r="I8" cm="1">
        <f t="array" ref="I8">INDEX(GMW!$A$2:$NF$60,MATCH(1,(GMW!$NE$2:$NE$60=I$3)*(GMW!$ND$2:$ND$60=I$4),0),$B8-1966)</f>
        <v>1E-3</v>
      </c>
    </row>
    <row r="9" spans="1:9" x14ac:dyDescent="0.25">
      <c r="B9">
        <v>1976</v>
      </c>
      <c r="C9" cm="1">
        <f t="array" ref="C9">INDEX(GMW!$A$2:$NF$60,MATCH(1,(GMW!$NE$2:$NE$60=C$3)*(GMW!$ND$2:$ND$60=C$4),0),$B9-1966)</f>
        <v>0</v>
      </c>
      <c r="D9" cm="1">
        <f t="array" ref="D9">INDEX(GMW!$A$2:$NF$60,MATCH(1,(GMW!$NE$2:$NE$60=D$3)*(GMW!$ND$2:$ND$60=D$4),0),$B9-1966)</f>
        <v>-477.43130000000002</v>
      </c>
      <c r="E9" cm="1">
        <f t="array" ref="E9">INDEX(GMW!$A$2:$NF$60,MATCH(1,(GMW!$NE$2:$NE$60=E$3)*(GMW!$ND$2:$ND$60=E$4),0),$B9-1966)</f>
        <v>0</v>
      </c>
      <c r="F9" cm="1">
        <f t="array" ref="F9">INDEX(GMW!$A$2:$NF$60,MATCH(1,(GMW!$NE$2:$NE$60=F$3)*(GMW!$ND$2:$ND$60=F$4),0),$B9-1966)</f>
        <v>0</v>
      </c>
      <c r="G9" cm="1">
        <f t="array" ref="G9">INDEX(GMW!$A$2:$NF$60,MATCH(1,(GMW!$NE$2:$NE$60=G$3)*(GMW!$ND$2:$ND$60=G$4),0),$B9-1966)</f>
        <v>13</v>
      </c>
      <c r="H9" cm="1">
        <f t="array" ref="H9">INDEX(GMW!$A$2:$NF$60,MATCH(1,(GMW!$NE$2:$NE$60=H$3)*(GMW!$ND$2:$ND$60=H$4),0),$B9-1966)</f>
        <v>1E-3</v>
      </c>
      <c r="I9" cm="1">
        <f t="array" ref="I9">INDEX(GMW!$A$2:$NF$60,MATCH(1,(GMW!$NE$2:$NE$60=I$3)*(GMW!$ND$2:$ND$60=I$4),0),$B9-1966)</f>
        <v>1E-3</v>
      </c>
    </row>
    <row r="10" spans="1:9" x14ac:dyDescent="0.25">
      <c r="A10">
        <v>1974</v>
      </c>
      <c r="B10">
        <v>1977</v>
      </c>
      <c r="C10" cm="1">
        <f t="array" ref="C10">INDEX(GMW!$A$2:$NF$60,MATCH(1,(GMW!$NE$2:$NE$60=C$3)*(GMW!$ND$2:$ND$60=C$4),0),$B10-1966)</f>
        <v>0</v>
      </c>
      <c r="D10" cm="1">
        <f t="array" ref="D10">INDEX(GMW!$A$2:$NF$60,MATCH(1,(GMW!$NE$2:$NE$60=D$3)*(GMW!$ND$2:$ND$60=D$4),0),$B10-1966)</f>
        <v>-157.8047</v>
      </c>
      <c r="E10" cm="1">
        <f t="array" ref="E10">INDEX(GMW!$A$2:$NF$60,MATCH(1,(GMW!$NE$2:$NE$60=E$3)*(GMW!$ND$2:$ND$60=E$4),0),$B10-1966)</f>
        <v>0</v>
      </c>
      <c r="F10" cm="1">
        <f t="array" ref="F10">INDEX(GMW!$A$2:$NF$60,MATCH(1,(GMW!$NE$2:$NE$60=F$3)*(GMW!$ND$2:$ND$60=F$4),0),$B10-1966)</f>
        <v>0</v>
      </c>
      <c r="G10" cm="1">
        <f t="array" ref="G10">INDEX(GMW!$A$2:$NF$60,MATCH(1,(GMW!$NE$2:$NE$60=G$3)*(GMW!$ND$2:$ND$60=G$4),0),$B10-1966)</f>
        <v>12.5</v>
      </c>
      <c r="H10" cm="1">
        <f t="array" ref="H10">INDEX(GMW!$A$2:$NF$60,MATCH(1,(GMW!$NE$2:$NE$60=H$3)*(GMW!$ND$2:$ND$60=H$4),0),$B10-1966)</f>
        <v>1E-3</v>
      </c>
      <c r="I10" cm="1">
        <f t="array" ref="I10">INDEX(GMW!$A$2:$NF$60,MATCH(1,(GMW!$NE$2:$NE$60=I$3)*(GMW!$ND$2:$ND$60=I$4),0),$B10-1966)</f>
        <v>1E-3</v>
      </c>
    </row>
    <row r="11" spans="1:9" x14ac:dyDescent="0.25">
      <c r="B11">
        <v>1978</v>
      </c>
      <c r="C11" cm="1">
        <f t="array" ref="C11">INDEX(GMW!$A$2:$NF$60,MATCH(1,(GMW!$NE$2:$NE$60=C$3)*(GMW!$ND$2:$ND$60=C$4),0),$B11-1966)</f>
        <v>0</v>
      </c>
      <c r="D11" cm="1">
        <f t="array" ref="D11">INDEX(GMW!$A$2:$NF$60,MATCH(1,(GMW!$NE$2:$NE$60=D$3)*(GMW!$ND$2:$ND$60=D$4),0),$B11-1966)</f>
        <v>-106.12009999999999</v>
      </c>
      <c r="E11" cm="1">
        <f t="array" ref="E11">INDEX(GMW!$A$2:$NF$60,MATCH(1,(GMW!$NE$2:$NE$60=E$3)*(GMW!$ND$2:$ND$60=E$4),0),$B11-1966)</f>
        <v>0</v>
      </c>
      <c r="F11" cm="1">
        <f t="array" ref="F11">INDEX(GMW!$A$2:$NF$60,MATCH(1,(GMW!$NE$2:$NE$60=F$3)*(GMW!$ND$2:$ND$60=F$4),0),$B11-1966)</f>
        <v>0</v>
      </c>
      <c r="G11" cm="1">
        <f t="array" ref="G11">INDEX(GMW!$A$2:$NF$60,MATCH(1,(GMW!$NE$2:$NE$60=G$3)*(GMW!$ND$2:$ND$60=G$4),0),$B11-1966)</f>
        <v>11.75</v>
      </c>
      <c r="H11" cm="1">
        <f t="array" ref="H11">INDEX(GMW!$A$2:$NF$60,MATCH(1,(GMW!$NE$2:$NE$60=H$3)*(GMW!$ND$2:$ND$60=H$4),0),$B11-1966)</f>
        <v>1E-3</v>
      </c>
      <c r="I11" cm="1">
        <f t="array" ref="I11">INDEX(GMW!$A$2:$NF$60,MATCH(1,(GMW!$NE$2:$NE$60=I$3)*(GMW!$ND$2:$ND$60=I$4),0),$B11-1966)</f>
        <v>1E-3</v>
      </c>
    </row>
    <row r="12" spans="1:9" x14ac:dyDescent="0.25">
      <c r="B12">
        <v>1979</v>
      </c>
      <c r="C12" cm="1">
        <f t="array" ref="C12">INDEX(GMW!$A$2:$NF$60,MATCH(1,(GMW!$NE$2:$NE$60=C$3)*(GMW!$ND$2:$ND$60=C$4),0),$B12-1966)</f>
        <v>0</v>
      </c>
      <c r="D12" cm="1">
        <f t="array" ref="D12">INDEX(GMW!$A$2:$NF$60,MATCH(1,(GMW!$NE$2:$NE$60=D$3)*(GMW!$ND$2:$ND$60=D$4),0),$B12-1966)</f>
        <v>-80.621020000000001</v>
      </c>
      <c r="E12" cm="1">
        <f t="array" ref="E12">INDEX(GMW!$A$2:$NF$60,MATCH(1,(GMW!$NE$2:$NE$60=E$3)*(GMW!$ND$2:$ND$60=E$4),0),$B12-1966)</f>
        <v>0</v>
      </c>
      <c r="F12" cm="1">
        <f t="array" ref="F12">INDEX(GMW!$A$2:$NF$60,MATCH(1,(GMW!$NE$2:$NE$60=F$3)*(GMW!$ND$2:$ND$60=F$4),0),$B12-1966)</f>
        <v>0</v>
      </c>
      <c r="G12" cm="1">
        <f t="array" ref="G12">INDEX(GMW!$A$2:$NF$60,MATCH(1,(GMW!$NE$2:$NE$60=G$3)*(GMW!$ND$2:$ND$60=G$4),0),$B12-1966)</f>
        <v>11.5</v>
      </c>
      <c r="H12" cm="1">
        <f t="array" ref="H12">INDEX(GMW!$A$2:$NF$60,MATCH(1,(GMW!$NE$2:$NE$60=H$3)*(GMW!$ND$2:$ND$60=H$4),0),$B12-1966)</f>
        <v>1E-3</v>
      </c>
      <c r="I12" cm="1">
        <f t="array" ref="I12">INDEX(GMW!$A$2:$NF$60,MATCH(1,(GMW!$NE$2:$NE$60=I$3)*(GMW!$ND$2:$ND$60=I$4),0),$B12-1966)</f>
        <v>1E-3</v>
      </c>
    </row>
    <row r="13" spans="1:9" x14ac:dyDescent="0.25">
      <c r="B13">
        <v>1980</v>
      </c>
      <c r="C13" cm="1">
        <f t="array" ref="C13">INDEX(GMW!$A$2:$NF$60,MATCH(1,(GMW!$NE$2:$NE$60=C$3)*(GMW!$ND$2:$ND$60=C$4),0),$B13-1966)</f>
        <v>0</v>
      </c>
      <c r="D13" cm="1">
        <f t="array" ref="D13">INDEX(GMW!$A$2:$NF$60,MATCH(1,(GMW!$NE$2:$NE$60=D$3)*(GMW!$ND$2:$ND$60=D$4),0),$B13-1966)</f>
        <v>-65.559299999999993</v>
      </c>
      <c r="E13" cm="1">
        <f t="array" ref="E13">INDEX(GMW!$A$2:$NF$60,MATCH(1,(GMW!$NE$2:$NE$60=E$3)*(GMW!$ND$2:$ND$60=E$4),0),$B13-1966)</f>
        <v>0</v>
      </c>
      <c r="F13" cm="1">
        <f t="array" ref="F13">INDEX(GMW!$A$2:$NF$60,MATCH(1,(GMW!$NE$2:$NE$60=F$3)*(GMW!$ND$2:$ND$60=F$4),0),$B13-1966)</f>
        <v>0</v>
      </c>
      <c r="G13" cm="1">
        <f t="array" ref="G13">INDEX(GMW!$A$2:$NF$60,MATCH(1,(GMW!$NE$2:$NE$60=G$3)*(GMW!$ND$2:$ND$60=G$4),0),$B13-1966)</f>
        <v>11.5</v>
      </c>
      <c r="H13" cm="1">
        <f t="array" ref="H13">INDEX(GMW!$A$2:$NF$60,MATCH(1,(GMW!$NE$2:$NE$60=H$3)*(GMW!$ND$2:$ND$60=H$4),0),$B13-1966)</f>
        <v>1E-3</v>
      </c>
      <c r="I13" cm="1">
        <f t="array" ref="I13">INDEX(GMW!$A$2:$NF$60,MATCH(1,(GMW!$NE$2:$NE$60=I$3)*(GMW!$ND$2:$ND$60=I$4),0),$B13-1966)</f>
        <v>1E-3</v>
      </c>
    </row>
    <row r="14" spans="1:9" x14ac:dyDescent="0.25">
      <c r="A14">
        <v>1975</v>
      </c>
      <c r="B14">
        <v>1981</v>
      </c>
      <c r="C14" cm="1">
        <f t="array" ref="C14">INDEX(GMW!$A$2:$NF$60,MATCH(1,(GMW!$NE$2:$NE$60=C$3)*(GMW!$ND$2:$ND$60=C$4),0),$B14-1966)</f>
        <v>0</v>
      </c>
      <c r="D14" cm="1">
        <f t="array" ref="D14">INDEX(GMW!$A$2:$NF$60,MATCH(1,(GMW!$NE$2:$NE$60=D$3)*(GMW!$ND$2:$ND$60=D$4),0),$B14-1966)</f>
        <v>-44.088909999999998</v>
      </c>
      <c r="E14" cm="1">
        <f t="array" ref="E14">INDEX(GMW!$A$2:$NF$60,MATCH(1,(GMW!$NE$2:$NE$60=E$3)*(GMW!$ND$2:$ND$60=E$4),0),$B14-1966)</f>
        <v>0</v>
      </c>
      <c r="F14" cm="1">
        <f t="array" ref="F14">INDEX(GMW!$A$2:$NF$60,MATCH(1,(GMW!$NE$2:$NE$60=F$3)*(GMW!$ND$2:$ND$60=F$4),0),$B14-1966)</f>
        <v>0</v>
      </c>
      <c r="G14" cm="1">
        <f t="array" ref="G14">INDEX(GMW!$A$2:$NF$60,MATCH(1,(GMW!$NE$2:$NE$60=G$3)*(GMW!$ND$2:$ND$60=G$4),0),$B14-1966)</f>
        <v>10</v>
      </c>
      <c r="H14" cm="1">
        <f t="array" ref="H14">INDEX(GMW!$A$2:$NF$60,MATCH(1,(GMW!$NE$2:$NE$60=H$3)*(GMW!$ND$2:$ND$60=H$4),0),$B14-1966)</f>
        <v>1E-3</v>
      </c>
      <c r="I14" cm="1">
        <f t="array" ref="I14">INDEX(GMW!$A$2:$NF$60,MATCH(1,(GMW!$NE$2:$NE$60=I$3)*(GMW!$ND$2:$ND$60=I$4),0),$B14-1966)</f>
        <v>1E-3</v>
      </c>
    </row>
    <row r="15" spans="1:9" x14ac:dyDescent="0.25">
      <c r="B15">
        <v>1982</v>
      </c>
      <c r="C15" cm="1">
        <f t="array" ref="C15">INDEX(GMW!$A$2:$NF$60,MATCH(1,(GMW!$NE$2:$NE$60=C$3)*(GMW!$ND$2:$ND$60=C$4),0),$B15-1966)</f>
        <v>0</v>
      </c>
      <c r="D15" cm="1">
        <f t="array" ref="D15">INDEX(GMW!$A$2:$NF$60,MATCH(1,(GMW!$NE$2:$NE$60=D$3)*(GMW!$ND$2:$ND$60=D$4),0),$B15-1966)</f>
        <v>-25.997240000000001</v>
      </c>
      <c r="E15" cm="1">
        <f t="array" ref="E15">INDEX(GMW!$A$2:$NF$60,MATCH(1,(GMW!$NE$2:$NE$60=E$3)*(GMW!$ND$2:$ND$60=E$4),0),$B15-1966)</f>
        <v>0</v>
      </c>
      <c r="F15" cm="1">
        <f t="array" ref="F15">INDEX(GMW!$A$2:$NF$60,MATCH(1,(GMW!$NE$2:$NE$60=F$3)*(GMW!$ND$2:$ND$60=F$4),0),$B15-1966)</f>
        <v>0</v>
      </c>
      <c r="G15" cm="1">
        <f t="array" ref="G15">INDEX(GMW!$A$2:$NF$60,MATCH(1,(GMW!$NE$2:$NE$60=G$3)*(GMW!$ND$2:$ND$60=G$4),0),$B15-1966)</f>
        <v>10</v>
      </c>
      <c r="H15" cm="1">
        <f t="array" ref="H15">INDEX(GMW!$A$2:$NF$60,MATCH(1,(GMW!$NE$2:$NE$60=H$3)*(GMW!$ND$2:$ND$60=H$4),0),$B15-1966)</f>
        <v>1E-3</v>
      </c>
      <c r="I15" cm="1">
        <f t="array" ref="I15">INDEX(GMW!$A$2:$NF$60,MATCH(1,(GMW!$NE$2:$NE$60=I$3)*(GMW!$ND$2:$ND$60=I$4),0),$B15-1966)</f>
        <v>1E-3</v>
      </c>
    </row>
    <row r="16" spans="1:9" x14ac:dyDescent="0.25">
      <c r="B16">
        <v>1983</v>
      </c>
      <c r="C16" cm="1">
        <f t="array" ref="C16">INDEX(GMW!$A$2:$NF$60,MATCH(1,(GMW!$NE$2:$NE$60=C$3)*(GMW!$ND$2:$ND$60=C$4),0),$B16-1966)</f>
        <v>0</v>
      </c>
      <c r="D16" cm="1">
        <f t="array" ref="D16">INDEX(GMW!$A$2:$NF$60,MATCH(1,(GMW!$NE$2:$NE$60=D$3)*(GMW!$ND$2:$ND$60=D$4),0),$B16-1966)</f>
        <v>-10.97298</v>
      </c>
      <c r="E16" cm="1">
        <f t="array" ref="E16">INDEX(GMW!$A$2:$NF$60,MATCH(1,(GMW!$NE$2:$NE$60=E$3)*(GMW!$ND$2:$ND$60=E$4),0),$B16-1966)</f>
        <v>0</v>
      </c>
      <c r="F16" cm="1">
        <f t="array" ref="F16">INDEX(GMW!$A$2:$NF$60,MATCH(1,(GMW!$NE$2:$NE$60=F$3)*(GMW!$ND$2:$ND$60=F$4),0),$B16-1966)</f>
        <v>0</v>
      </c>
      <c r="G16" cm="1">
        <f t="array" ref="G16">INDEX(GMW!$A$2:$NF$60,MATCH(1,(GMW!$NE$2:$NE$60=G$3)*(GMW!$ND$2:$ND$60=G$4),0),$B16-1966)</f>
        <v>11</v>
      </c>
      <c r="H16" cm="1">
        <f t="array" ref="H16">INDEX(GMW!$A$2:$NF$60,MATCH(1,(GMW!$NE$2:$NE$60=H$3)*(GMW!$ND$2:$ND$60=H$4),0),$B16-1966)</f>
        <v>1E-3</v>
      </c>
      <c r="I16" cm="1">
        <f t="array" ref="I16">INDEX(GMW!$A$2:$NF$60,MATCH(1,(GMW!$NE$2:$NE$60=I$3)*(GMW!$ND$2:$ND$60=I$4),0),$B16-1966)</f>
        <v>1E-3</v>
      </c>
    </row>
    <row r="17" spans="1:9" x14ac:dyDescent="0.25">
      <c r="B17">
        <v>1984</v>
      </c>
      <c r="C17" cm="1">
        <f t="array" ref="C17">INDEX(GMW!$A$2:$NF$60,MATCH(1,(GMW!$NE$2:$NE$60=C$3)*(GMW!$ND$2:$ND$60=C$4),0),$B17-1966)</f>
        <v>0</v>
      </c>
      <c r="D17" cm="1">
        <f t="array" ref="D17">INDEX(GMW!$A$2:$NF$60,MATCH(1,(GMW!$NE$2:$NE$60=D$3)*(GMW!$ND$2:$ND$60=D$4),0),$B17-1966)</f>
        <v>1.578478</v>
      </c>
      <c r="E17" cm="1">
        <f t="array" ref="E17">INDEX(GMW!$A$2:$NF$60,MATCH(1,(GMW!$NE$2:$NE$60=E$3)*(GMW!$ND$2:$ND$60=E$4),0),$B17-1966)</f>
        <v>0</v>
      </c>
      <c r="F17" cm="1">
        <f t="array" ref="F17">INDEX(GMW!$A$2:$NF$60,MATCH(1,(GMW!$NE$2:$NE$60=F$3)*(GMW!$ND$2:$ND$60=F$4),0),$B17-1966)</f>
        <v>0</v>
      </c>
      <c r="G17" cm="1">
        <f t="array" ref="G17">INDEX(GMW!$A$2:$NF$60,MATCH(1,(GMW!$NE$2:$NE$60=G$3)*(GMW!$ND$2:$ND$60=G$4),0),$B17-1966)</f>
        <v>11.25</v>
      </c>
      <c r="H17" cm="1">
        <f t="array" ref="H17">INDEX(GMW!$A$2:$NF$60,MATCH(1,(GMW!$NE$2:$NE$60=H$3)*(GMW!$ND$2:$ND$60=H$4),0),$B17-1966)</f>
        <v>1E-3</v>
      </c>
      <c r="I17" cm="1">
        <f t="array" ref="I17">INDEX(GMW!$A$2:$NF$60,MATCH(1,(GMW!$NE$2:$NE$60=I$3)*(GMW!$ND$2:$ND$60=I$4),0),$B17-1966)</f>
        <v>1E-3</v>
      </c>
    </row>
    <row r="18" spans="1:9" x14ac:dyDescent="0.25">
      <c r="A18">
        <v>1976</v>
      </c>
      <c r="B18">
        <v>1985</v>
      </c>
      <c r="C18" cm="1">
        <f t="array" ref="C18">INDEX(GMW!$A$2:$NF$60,MATCH(1,(GMW!$NE$2:$NE$60=C$3)*(GMW!$ND$2:$ND$60=C$4),0),$B18-1966)</f>
        <v>0</v>
      </c>
      <c r="D18" cm="1">
        <f t="array" ref="D18">INDEX(GMW!$A$2:$NF$60,MATCH(1,(GMW!$NE$2:$NE$60=D$3)*(GMW!$ND$2:$ND$60=D$4),0),$B18-1966)</f>
        <v>1.5182960000000001</v>
      </c>
      <c r="E18" cm="1">
        <f t="array" ref="E18">INDEX(GMW!$A$2:$NF$60,MATCH(1,(GMW!$NE$2:$NE$60=E$3)*(GMW!$ND$2:$ND$60=E$4),0),$B18-1966)</f>
        <v>0</v>
      </c>
      <c r="F18" cm="1">
        <f t="array" ref="F18">INDEX(GMW!$A$2:$NF$60,MATCH(1,(GMW!$NE$2:$NE$60=F$3)*(GMW!$ND$2:$ND$60=F$4),0),$B18-1966)</f>
        <v>0</v>
      </c>
      <c r="G18" cm="1">
        <f t="array" ref="G18">INDEX(GMW!$A$2:$NF$60,MATCH(1,(GMW!$NE$2:$NE$60=G$3)*(GMW!$ND$2:$ND$60=G$4),0),$B18-1966)</f>
        <v>9</v>
      </c>
      <c r="H18" cm="1">
        <f t="array" ref="H18">INDEX(GMW!$A$2:$NF$60,MATCH(1,(GMW!$NE$2:$NE$60=H$3)*(GMW!$ND$2:$ND$60=H$4),0),$B18-1966)</f>
        <v>1E-3</v>
      </c>
      <c r="I18" cm="1">
        <f t="array" ref="I18">INDEX(GMW!$A$2:$NF$60,MATCH(1,(GMW!$NE$2:$NE$60=I$3)*(GMW!$ND$2:$ND$60=I$4),0),$B18-1966)</f>
        <v>1E-3</v>
      </c>
    </row>
    <row r="19" spans="1:9" x14ac:dyDescent="0.25">
      <c r="B19">
        <v>1986</v>
      </c>
      <c r="C19" cm="1">
        <f t="array" ref="C19">INDEX(GMW!$A$2:$NF$60,MATCH(1,(GMW!$NE$2:$NE$60=C$3)*(GMW!$ND$2:$ND$60=C$4),0),$B19-1966)</f>
        <v>0</v>
      </c>
      <c r="D19" cm="1">
        <f t="array" ref="D19">INDEX(GMW!$A$2:$NF$60,MATCH(1,(GMW!$NE$2:$NE$60=D$3)*(GMW!$ND$2:$ND$60=D$4),0),$B19-1966)</f>
        <v>1.8357600000000001</v>
      </c>
      <c r="E19" cm="1">
        <f t="array" ref="E19">INDEX(GMW!$A$2:$NF$60,MATCH(1,(GMW!$NE$2:$NE$60=E$3)*(GMW!$ND$2:$ND$60=E$4),0),$B19-1966)</f>
        <v>0</v>
      </c>
      <c r="F19" cm="1">
        <f t="array" ref="F19">INDEX(GMW!$A$2:$NF$60,MATCH(1,(GMW!$NE$2:$NE$60=F$3)*(GMW!$ND$2:$ND$60=F$4),0),$B19-1966)</f>
        <v>0</v>
      </c>
      <c r="G19" cm="1">
        <f t="array" ref="G19">INDEX(GMW!$A$2:$NF$60,MATCH(1,(GMW!$NE$2:$NE$60=G$3)*(GMW!$ND$2:$ND$60=G$4),0),$B19-1966)</f>
        <v>11.5</v>
      </c>
      <c r="H19" cm="1">
        <f t="array" ref="H19">INDEX(GMW!$A$2:$NF$60,MATCH(1,(GMW!$NE$2:$NE$60=H$3)*(GMW!$ND$2:$ND$60=H$4),0),$B19-1966)</f>
        <v>1E-3</v>
      </c>
      <c r="I19" cm="1">
        <f t="array" ref="I19">INDEX(GMW!$A$2:$NF$60,MATCH(1,(GMW!$NE$2:$NE$60=I$3)*(GMW!$ND$2:$ND$60=I$4),0),$B19-1966)</f>
        <v>1E-3</v>
      </c>
    </row>
    <row r="20" spans="1:9" x14ac:dyDescent="0.25">
      <c r="B20">
        <v>1987</v>
      </c>
      <c r="C20" cm="1">
        <f t="array" ref="C20">INDEX(GMW!$A$2:$NF$60,MATCH(1,(GMW!$NE$2:$NE$60=C$3)*(GMW!$ND$2:$ND$60=C$4),0),$B20-1966)</f>
        <v>0</v>
      </c>
      <c r="D20" cm="1">
        <f t="array" ref="D20">INDEX(GMW!$A$2:$NF$60,MATCH(1,(GMW!$NE$2:$NE$60=D$3)*(GMW!$ND$2:$ND$60=D$4),0),$B20-1966)</f>
        <v>2.1561020000000002</v>
      </c>
      <c r="E20" cm="1">
        <f t="array" ref="E20">INDEX(GMW!$A$2:$NF$60,MATCH(1,(GMW!$NE$2:$NE$60=E$3)*(GMW!$ND$2:$ND$60=E$4),0),$B20-1966)</f>
        <v>0</v>
      </c>
      <c r="F20" cm="1">
        <f t="array" ref="F20">INDEX(GMW!$A$2:$NF$60,MATCH(1,(GMW!$NE$2:$NE$60=F$3)*(GMW!$ND$2:$ND$60=F$4),0),$B20-1966)</f>
        <v>0</v>
      </c>
      <c r="G20" cm="1">
        <f t="array" ref="G20">INDEX(GMW!$A$2:$NF$60,MATCH(1,(GMW!$NE$2:$NE$60=G$3)*(GMW!$ND$2:$ND$60=G$4),0),$B20-1966)</f>
        <v>13</v>
      </c>
      <c r="H20" cm="1">
        <f t="array" ref="H20">INDEX(GMW!$A$2:$NF$60,MATCH(1,(GMW!$NE$2:$NE$60=H$3)*(GMW!$ND$2:$ND$60=H$4),0),$B20-1966)</f>
        <v>1E-3</v>
      </c>
      <c r="I20" cm="1">
        <f t="array" ref="I20">INDEX(GMW!$A$2:$NF$60,MATCH(1,(GMW!$NE$2:$NE$60=I$3)*(GMW!$ND$2:$ND$60=I$4),0),$B20-1966)</f>
        <v>1E-3</v>
      </c>
    </row>
    <row r="21" spans="1:9" x14ac:dyDescent="0.25">
      <c r="B21">
        <v>1988</v>
      </c>
      <c r="C21" cm="1">
        <f t="array" ref="C21">INDEX(GMW!$A$2:$NF$60,MATCH(1,(GMW!$NE$2:$NE$60=C$3)*(GMW!$ND$2:$ND$60=C$4),0),$B21-1966)</f>
        <v>0</v>
      </c>
      <c r="D21" cm="1">
        <f t="array" ref="D21">INDEX(GMW!$A$2:$NF$60,MATCH(1,(GMW!$NE$2:$NE$60=D$3)*(GMW!$ND$2:$ND$60=D$4),0),$B21-1966)</f>
        <v>2.0254940000000001</v>
      </c>
      <c r="E21" cm="1">
        <f t="array" ref="E21">INDEX(GMW!$A$2:$NF$60,MATCH(1,(GMW!$NE$2:$NE$60=E$3)*(GMW!$ND$2:$ND$60=E$4),0),$B21-1966)</f>
        <v>0</v>
      </c>
      <c r="F21" cm="1">
        <f t="array" ref="F21">INDEX(GMW!$A$2:$NF$60,MATCH(1,(GMW!$NE$2:$NE$60=F$3)*(GMW!$ND$2:$ND$60=F$4),0),$B21-1966)</f>
        <v>0</v>
      </c>
      <c r="G21" cm="1">
        <f t="array" ref="G21">INDEX(GMW!$A$2:$NF$60,MATCH(1,(GMW!$NE$2:$NE$60=G$3)*(GMW!$ND$2:$ND$60=G$4),0),$B21-1966)</f>
        <v>14.25</v>
      </c>
      <c r="H21" cm="1">
        <f t="array" ref="H21">INDEX(GMW!$A$2:$NF$60,MATCH(1,(GMW!$NE$2:$NE$60=H$3)*(GMW!$ND$2:$ND$60=H$4),0),$B21-1966)</f>
        <v>1E-3</v>
      </c>
      <c r="I21" cm="1">
        <f t="array" ref="I21">INDEX(GMW!$A$2:$NF$60,MATCH(1,(GMW!$NE$2:$NE$60=I$3)*(GMW!$ND$2:$ND$60=I$4),0),$B21-1966)</f>
        <v>1E-3</v>
      </c>
    </row>
    <row r="22" spans="1:9" x14ac:dyDescent="0.25">
      <c r="A22">
        <v>1977</v>
      </c>
      <c r="B22">
        <v>1989</v>
      </c>
      <c r="C22" cm="1">
        <f t="array" ref="C22">INDEX(GMW!$A$2:$NF$60,MATCH(1,(GMW!$NE$2:$NE$60=C$3)*(GMW!$ND$2:$ND$60=C$4),0),$B22-1966)</f>
        <v>0</v>
      </c>
      <c r="D22" cm="1">
        <f t="array" ref="D22">INDEX(GMW!$A$2:$NF$60,MATCH(1,(GMW!$NE$2:$NE$60=D$3)*(GMW!$ND$2:$ND$60=D$4),0),$B22-1966)</f>
        <v>2.4924719999999998</v>
      </c>
      <c r="E22" cm="1">
        <f t="array" ref="E22">INDEX(GMW!$A$2:$NF$60,MATCH(1,(GMW!$NE$2:$NE$60=E$3)*(GMW!$ND$2:$ND$60=E$4),0),$B22-1966)</f>
        <v>0</v>
      </c>
      <c r="F22" cm="1">
        <f t="array" ref="F22">INDEX(GMW!$A$2:$NF$60,MATCH(1,(GMW!$NE$2:$NE$60=F$3)*(GMW!$ND$2:$ND$60=F$4),0),$B22-1966)</f>
        <v>0</v>
      </c>
      <c r="G22" cm="1">
        <f t="array" ref="G22">INDEX(GMW!$A$2:$NF$60,MATCH(1,(GMW!$NE$2:$NE$60=G$3)*(GMW!$ND$2:$ND$60=G$4),0),$B22-1966)</f>
        <v>9.5</v>
      </c>
      <c r="H22" cm="1">
        <f t="array" ref="H22">INDEX(GMW!$A$2:$NF$60,MATCH(1,(GMW!$NE$2:$NE$60=H$3)*(GMW!$ND$2:$ND$60=H$4),0),$B22-1966)</f>
        <v>1E-3</v>
      </c>
      <c r="I22" cm="1">
        <f t="array" ref="I22">INDEX(GMW!$A$2:$NF$60,MATCH(1,(GMW!$NE$2:$NE$60=I$3)*(GMW!$ND$2:$ND$60=I$4),0),$B22-1966)</f>
        <v>1E-3</v>
      </c>
    </row>
    <row r="23" spans="1:9" x14ac:dyDescent="0.25">
      <c r="B23">
        <v>1990</v>
      </c>
      <c r="C23" cm="1">
        <f t="array" ref="C23">INDEX(GMW!$A$2:$NF$60,MATCH(1,(GMW!$NE$2:$NE$60=C$3)*(GMW!$ND$2:$ND$60=C$4),0),$B23-1966)</f>
        <v>0</v>
      </c>
      <c r="D23" cm="1">
        <f t="array" ref="D23">INDEX(GMW!$A$2:$NF$60,MATCH(1,(GMW!$NE$2:$NE$60=D$3)*(GMW!$ND$2:$ND$60=D$4),0),$B23-1966)</f>
        <v>2.659799</v>
      </c>
      <c r="E23" cm="1">
        <f t="array" ref="E23">INDEX(GMW!$A$2:$NF$60,MATCH(1,(GMW!$NE$2:$NE$60=E$3)*(GMW!$ND$2:$ND$60=E$4),0),$B23-1966)</f>
        <v>0</v>
      </c>
      <c r="F23" cm="1">
        <f t="array" ref="F23">INDEX(GMW!$A$2:$NF$60,MATCH(1,(GMW!$NE$2:$NE$60=F$3)*(GMW!$ND$2:$ND$60=F$4),0),$B23-1966)</f>
        <v>0</v>
      </c>
      <c r="G23" cm="1">
        <f t="array" ref="G23">INDEX(GMW!$A$2:$NF$60,MATCH(1,(GMW!$NE$2:$NE$60=G$3)*(GMW!$ND$2:$ND$60=G$4),0),$B23-1966)</f>
        <v>8</v>
      </c>
      <c r="H23" cm="1">
        <f t="array" ref="H23">INDEX(GMW!$A$2:$NF$60,MATCH(1,(GMW!$NE$2:$NE$60=H$3)*(GMW!$ND$2:$ND$60=H$4),0),$B23-1966)</f>
        <v>1E-3</v>
      </c>
      <c r="I23" cm="1">
        <f t="array" ref="I23">INDEX(GMW!$A$2:$NF$60,MATCH(1,(GMW!$NE$2:$NE$60=I$3)*(GMW!$ND$2:$ND$60=I$4),0),$B23-1966)</f>
        <v>1E-3</v>
      </c>
    </row>
    <row r="24" spans="1:9" x14ac:dyDescent="0.25">
      <c r="B24">
        <v>1991</v>
      </c>
      <c r="C24" cm="1">
        <f t="array" ref="C24">INDEX(GMW!$A$2:$NF$60,MATCH(1,(GMW!$NE$2:$NE$60=C$3)*(GMW!$ND$2:$ND$60=C$4),0),$B24-1966)</f>
        <v>0</v>
      </c>
      <c r="D24" cm="1">
        <f t="array" ref="D24">INDEX(GMW!$A$2:$NF$60,MATCH(1,(GMW!$NE$2:$NE$60=D$3)*(GMW!$ND$2:$ND$60=D$4),0),$B24-1966)</f>
        <v>2.7557719999999999</v>
      </c>
      <c r="E24" cm="1">
        <f t="array" ref="E24">INDEX(GMW!$A$2:$NF$60,MATCH(1,(GMW!$NE$2:$NE$60=E$3)*(GMW!$ND$2:$ND$60=E$4),0),$B24-1966)</f>
        <v>0</v>
      </c>
      <c r="F24" cm="1">
        <f t="array" ref="F24">INDEX(GMW!$A$2:$NF$60,MATCH(1,(GMW!$NE$2:$NE$60=F$3)*(GMW!$ND$2:$ND$60=F$4),0),$B24-1966)</f>
        <v>0</v>
      </c>
      <c r="G24" cm="1">
        <f t="array" ref="G24">INDEX(GMW!$A$2:$NF$60,MATCH(1,(GMW!$NE$2:$NE$60=G$3)*(GMW!$ND$2:$ND$60=G$4),0),$B24-1966)</f>
        <v>6</v>
      </c>
      <c r="H24" cm="1">
        <f t="array" ref="H24">INDEX(GMW!$A$2:$NF$60,MATCH(1,(GMW!$NE$2:$NE$60=H$3)*(GMW!$ND$2:$ND$60=H$4),0),$B24-1966)</f>
        <v>1E-3</v>
      </c>
      <c r="I24" cm="1">
        <f t="array" ref="I24">INDEX(GMW!$A$2:$NF$60,MATCH(1,(GMW!$NE$2:$NE$60=I$3)*(GMW!$ND$2:$ND$60=I$4),0),$B24-1966)</f>
        <v>1E-3</v>
      </c>
    </row>
    <row r="25" spans="1:9" x14ac:dyDescent="0.25">
      <c r="B25">
        <v>1992</v>
      </c>
      <c r="C25" cm="1">
        <f t="array" ref="C25">INDEX(GMW!$A$2:$NF$60,MATCH(1,(GMW!$NE$2:$NE$60=C$3)*(GMW!$ND$2:$ND$60=C$4),0),$B25-1966)</f>
        <v>0</v>
      </c>
      <c r="D25" cm="1">
        <f t="array" ref="D25">INDEX(GMW!$A$2:$NF$60,MATCH(1,(GMW!$NE$2:$NE$60=D$3)*(GMW!$ND$2:$ND$60=D$4),0),$B25-1966)</f>
        <v>3.0251350000000001</v>
      </c>
      <c r="E25" cm="1">
        <f t="array" ref="E25">INDEX(GMW!$A$2:$NF$60,MATCH(1,(GMW!$NE$2:$NE$60=E$3)*(GMW!$ND$2:$ND$60=E$4),0),$B25-1966)</f>
        <v>0</v>
      </c>
      <c r="F25" cm="1">
        <f t="array" ref="F25">INDEX(GMW!$A$2:$NF$60,MATCH(1,(GMW!$NE$2:$NE$60=F$3)*(GMW!$ND$2:$ND$60=F$4),0),$B25-1966)</f>
        <v>0</v>
      </c>
      <c r="G25" cm="1">
        <f t="array" ref="G25">INDEX(GMW!$A$2:$NF$60,MATCH(1,(GMW!$NE$2:$NE$60=G$3)*(GMW!$ND$2:$ND$60=G$4),0),$B25-1966)</f>
        <v>7</v>
      </c>
      <c r="H25" cm="1">
        <f t="array" ref="H25">INDEX(GMW!$A$2:$NF$60,MATCH(1,(GMW!$NE$2:$NE$60=H$3)*(GMW!$ND$2:$ND$60=H$4),0),$B25-1966)</f>
        <v>1E-3</v>
      </c>
      <c r="I25" cm="1">
        <f t="array" ref="I25">INDEX(GMW!$A$2:$NF$60,MATCH(1,(GMW!$NE$2:$NE$60=I$3)*(GMW!$ND$2:$ND$60=I$4),0),$B25-1966)</f>
        <v>1E-3</v>
      </c>
    </row>
    <row r="26" spans="1:9" x14ac:dyDescent="0.25">
      <c r="A26">
        <v>1978</v>
      </c>
      <c r="B26">
        <v>1993</v>
      </c>
      <c r="C26" cm="1">
        <f t="array" ref="C26">INDEX(GMW!$A$2:$NF$60,MATCH(1,(GMW!$NE$2:$NE$60=C$3)*(GMW!$ND$2:$ND$60=C$4),0),$B26-1966)</f>
        <v>0</v>
      </c>
      <c r="D26" cm="1">
        <f t="array" ref="D26">INDEX(GMW!$A$2:$NF$60,MATCH(1,(GMW!$NE$2:$NE$60=D$3)*(GMW!$ND$2:$ND$60=D$4),0),$B26-1966)</f>
        <v>3.4113449999999998</v>
      </c>
      <c r="E26" cm="1">
        <f t="array" ref="E26">INDEX(GMW!$A$2:$NF$60,MATCH(1,(GMW!$NE$2:$NE$60=E$3)*(GMW!$ND$2:$ND$60=E$4),0),$B26-1966)</f>
        <v>0</v>
      </c>
      <c r="F26" cm="1">
        <f t="array" ref="F26">INDEX(GMW!$A$2:$NF$60,MATCH(1,(GMW!$NE$2:$NE$60=F$3)*(GMW!$ND$2:$ND$60=F$4),0),$B26-1966)</f>
        <v>0</v>
      </c>
      <c r="G26" cm="1">
        <f t="array" ref="G26">INDEX(GMW!$A$2:$NF$60,MATCH(1,(GMW!$NE$2:$NE$60=G$3)*(GMW!$ND$2:$ND$60=G$4),0),$B26-1966)</f>
        <v>6.5</v>
      </c>
      <c r="H26" cm="1">
        <f t="array" ref="H26">INDEX(GMW!$A$2:$NF$60,MATCH(1,(GMW!$NE$2:$NE$60=H$3)*(GMW!$ND$2:$ND$60=H$4),0),$B26-1966)</f>
        <v>1E-3</v>
      </c>
      <c r="I26" cm="1">
        <f t="array" ref="I26">INDEX(GMW!$A$2:$NF$60,MATCH(1,(GMW!$NE$2:$NE$60=I$3)*(GMW!$ND$2:$ND$60=I$4),0),$B26-1966)</f>
        <v>1E-3</v>
      </c>
    </row>
    <row r="27" spans="1:9" x14ac:dyDescent="0.25">
      <c r="B27">
        <v>1994</v>
      </c>
      <c r="C27" cm="1">
        <f t="array" ref="C27">INDEX(GMW!$A$2:$NF$60,MATCH(1,(GMW!$NE$2:$NE$60=C$3)*(GMW!$ND$2:$ND$60=C$4),0),$B27-1966)</f>
        <v>0</v>
      </c>
      <c r="D27" cm="1">
        <f t="array" ref="D27">INDEX(GMW!$A$2:$NF$60,MATCH(1,(GMW!$NE$2:$NE$60=D$3)*(GMW!$ND$2:$ND$60=D$4),0),$B27-1966)</f>
        <v>3.6379630000000001</v>
      </c>
      <c r="E27" cm="1">
        <f t="array" ref="E27">INDEX(GMW!$A$2:$NF$60,MATCH(1,(GMW!$NE$2:$NE$60=E$3)*(GMW!$ND$2:$ND$60=E$4),0),$B27-1966)</f>
        <v>0</v>
      </c>
      <c r="F27" cm="1">
        <f t="array" ref="F27">INDEX(GMW!$A$2:$NF$60,MATCH(1,(GMW!$NE$2:$NE$60=F$3)*(GMW!$ND$2:$ND$60=F$4),0),$B27-1966)</f>
        <v>0</v>
      </c>
      <c r="G27" cm="1">
        <f t="array" ref="G27">INDEX(GMW!$A$2:$NF$60,MATCH(1,(GMW!$NE$2:$NE$60=G$3)*(GMW!$ND$2:$ND$60=G$4),0),$B27-1966)</f>
        <v>10</v>
      </c>
      <c r="H27" cm="1">
        <f t="array" ref="H27">INDEX(GMW!$A$2:$NF$60,MATCH(1,(GMW!$NE$2:$NE$60=H$3)*(GMW!$ND$2:$ND$60=H$4),0),$B27-1966)</f>
        <v>1E-3</v>
      </c>
      <c r="I27" cm="1">
        <f t="array" ref="I27">INDEX(GMW!$A$2:$NF$60,MATCH(1,(GMW!$NE$2:$NE$60=I$3)*(GMW!$ND$2:$ND$60=I$4),0),$B27-1966)</f>
        <v>1E-3</v>
      </c>
    </row>
    <row r="28" spans="1:9" x14ac:dyDescent="0.25">
      <c r="B28">
        <v>1995</v>
      </c>
      <c r="C28" cm="1">
        <f t="array" ref="C28">INDEX(GMW!$A$2:$NF$60,MATCH(1,(GMW!$NE$2:$NE$60=C$3)*(GMW!$ND$2:$ND$60=C$4),0),$B28-1966)</f>
        <v>0</v>
      </c>
      <c r="D28" cm="1">
        <f t="array" ref="D28">INDEX(GMW!$A$2:$NF$60,MATCH(1,(GMW!$NE$2:$NE$60=D$3)*(GMW!$ND$2:$ND$60=D$4),0),$B28-1966)</f>
        <v>3.6375359999999999</v>
      </c>
      <c r="E28" cm="1">
        <f t="array" ref="E28">INDEX(GMW!$A$2:$NF$60,MATCH(1,(GMW!$NE$2:$NE$60=E$3)*(GMW!$ND$2:$ND$60=E$4),0),$B28-1966)</f>
        <v>0</v>
      </c>
      <c r="F28" cm="1">
        <f t="array" ref="F28">INDEX(GMW!$A$2:$NF$60,MATCH(1,(GMW!$NE$2:$NE$60=F$3)*(GMW!$ND$2:$ND$60=F$4),0),$B28-1966)</f>
        <v>0</v>
      </c>
      <c r="G28" cm="1">
        <f t="array" ref="G28">INDEX(GMW!$A$2:$NF$60,MATCH(1,(GMW!$NE$2:$NE$60=G$3)*(GMW!$ND$2:$ND$60=G$4),0),$B28-1966)</f>
        <v>10</v>
      </c>
      <c r="H28" cm="1">
        <f t="array" ref="H28">INDEX(GMW!$A$2:$NF$60,MATCH(1,(GMW!$NE$2:$NE$60=H$3)*(GMW!$ND$2:$ND$60=H$4),0),$B28-1966)</f>
        <v>1E-3</v>
      </c>
      <c r="I28" cm="1">
        <f t="array" ref="I28">INDEX(GMW!$A$2:$NF$60,MATCH(1,(GMW!$NE$2:$NE$60=I$3)*(GMW!$ND$2:$ND$60=I$4),0),$B28-1966)</f>
        <v>1E-3</v>
      </c>
    </row>
    <row r="29" spans="1:9" x14ac:dyDescent="0.25">
      <c r="B29">
        <v>1996</v>
      </c>
      <c r="C29" cm="1">
        <f t="array" ref="C29">INDEX(GMW!$A$2:$NF$60,MATCH(1,(GMW!$NE$2:$NE$60=C$3)*(GMW!$ND$2:$ND$60=C$4),0),$B29-1966)</f>
        <v>0</v>
      </c>
      <c r="D29" cm="1">
        <f t="array" ref="D29">INDEX(GMW!$A$2:$NF$60,MATCH(1,(GMW!$NE$2:$NE$60=D$3)*(GMW!$ND$2:$ND$60=D$4),0),$B29-1966)</f>
        <v>3.7197179999999999</v>
      </c>
      <c r="E29" cm="1">
        <f t="array" ref="E29">INDEX(GMW!$A$2:$NF$60,MATCH(1,(GMW!$NE$2:$NE$60=E$3)*(GMW!$ND$2:$ND$60=E$4),0),$B29-1966)</f>
        <v>0</v>
      </c>
      <c r="F29" cm="1">
        <f t="array" ref="F29">INDEX(GMW!$A$2:$NF$60,MATCH(1,(GMW!$NE$2:$NE$60=F$3)*(GMW!$ND$2:$ND$60=F$4),0),$B29-1966)</f>
        <v>0</v>
      </c>
      <c r="G29" cm="1">
        <f t="array" ref="G29">INDEX(GMW!$A$2:$NF$60,MATCH(1,(GMW!$NE$2:$NE$60=G$3)*(GMW!$ND$2:$ND$60=G$4),0),$B29-1966)</f>
        <v>12.5</v>
      </c>
      <c r="H29" cm="1">
        <f t="array" ref="H29">INDEX(GMW!$A$2:$NF$60,MATCH(1,(GMW!$NE$2:$NE$60=H$3)*(GMW!$ND$2:$ND$60=H$4),0),$B29-1966)</f>
        <v>1E-3</v>
      </c>
      <c r="I29" cm="1">
        <f t="array" ref="I29">INDEX(GMW!$A$2:$NF$60,MATCH(1,(GMW!$NE$2:$NE$60=I$3)*(GMW!$ND$2:$ND$60=I$4),0),$B29-1966)</f>
        <v>1E-3</v>
      </c>
    </row>
    <row r="30" spans="1:9" x14ac:dyDescent="0.25">
      <c r="A30">
        <v>1979</v>
      </c>
      <c r="B30">
        <v>1997</v>
      </c>
      <c r="C30" cm="1">
        <f t="array" ref="C30">INDEX(GMW!$A$2:$NF$60,MATCH(1,(GMW!$NE$2:$NE$60=C$3)*(GMW!$ND$2:$ND$60=C$4),0),$B30-1966)</f>
        <v>0</v>
      </c>
      <c r="D30" cm="1">
        <f t="array" ref="D30">INDEX(GMW!$A$2:$NF$60,MATCH(1,(GMW!$NE$2:$NE$60=D$3)*(GMW!$ND$2:$ND$60=D$4),0),$B30-1966)</f>
        <v>3.7493180000000002</v>
      </c>
      <c r="E30" cm="1">
        <f t="array" ref="E30">INDEX(GMW!$A$2:$NF$60,MATCH(1,(GMW!$NE$2:$NE$60=E$3)*(GMW!$ND$2:$ND$60=E$4),0),$B30-1966)</f>
        <v>0</v>
      </c>
      <c r="F30" cm="1">
        <f t="array" ref="F30">INDEX(GMW!$A$2:$NF$60,MATCH(1,(GMW!$NE$2:$NE$60=F$3)*(GMW!$ND$2:$ND$60=F$4),0),$B30-1966)</f>
        <v>0</v>
      </c>
      <c r="G30" cm="1">
        <f t="array" ref="G30">INDEX(GMW!$A$2:$NF$60,MATCH(1,(GMW!$NE$2:$NE$60=G$3)*(GMW!$ND$2:$ND$60=G$4),0),$B30-1966)</f>
        <v>13</v>
      </c>
      <c r="H30" cm="1">
        <f t="array" ref="H30">INDEX(GMW!$A$2:$NF$60,MATCH(1,(GMW!$NE$2:$NE$60=H$3)*(GMW!$ND$2:$ND$60=H$4),0),$B30-1966)</f>
        <v>1E-3</v>
      </c>
      <c r="I30" cm="1">
        <f t="array" ref="I30">INDEX(GMW!$A$2:$NF$60,MATCH(1,(GMW!$NE$2:$NE$60=I$3)*(GMW!$ND$2:$ND$60=I$4),0),$B30-1966)</f>
        <v>1E-3</v>
      </c>
    </row>
    <row r="31" spans="1:9" x14ac:dyDescent="0.25">
      <c r="B31">
        <v>1998</v>
      </c>
      <c r="C31" cm="1">
        <f t="array" ref="C31">INDEX(GMW!$A$2:$NF$60,MATCH(1,(GMW!$NE$2:$NE$60=C$3)*(GMW!$ND$2:$ND$60=C$4),0),$B31-1966)</f>
        <v>0</v>
      </c>
      <c r="D31" cm="1">
        <f t="array" ref="D31">INDEX(GMW!$A$2:$NF$60,MATCH(1,(GMW!$NE$2:$NE$60=D$3)*(GMW!$ND$2:$ND$60=D$4),0),$B31-1966)</f>
        <v>3.4950139999999998</v>
      </c>
      <c r="E31" cm="1">
        <f t="array" ref="E31">INDEX(GMW!$A$2:$NF$60,MATCH(1,(GMW!$NE$2:$NE$60=E$3)*(GMW!$ND$2:$ND$60=E$4),0),$B31-1966)</f>
        <v>0</v>
      </c>
      <c r="F31" cm="1">
        <f t="array" ref="F31">INDEX(GMW!$A$2:$NF$60,MATCH(1,(GMW!$NE$2:$NE$60=F$3)*(GMW!$ND$2:$ND$60=F$4),0),$B31-1966)</f>
        <v>0</v>
      </c>
      <c r="G31" cm="1">
        <f t="array" ref="G31">INDEX(GMW!$A$2:$NF$60,MATCH(1,(GMW!$NE$2:$NE$60=G$3)*(GMW!$ND$2:$ND$60=G$4),0),$B31-1966)</f>
        <v>14</v>
      </c>
      <c r="H31" cm="1">
        <f t="array" ref="H31">INDEX(GMW!$A$2:$NF$60,MATCH(1,(GMW!$NE$2:$NE$60=H$3)*(GMW!$ND$2:$ND$60=H$4),0),$B31-1966)</f>
        <v>1E-3</v>
      </c>
      <c r="I31" cm="1">
        <f t="array" ref="I31">INDEX(GMW!$A$2:$NF$60,MATCH(1,(GMW!$NE$2:$NE$60=I$3)*(GMW!$ND$2:$ND$60=I$4),0),$B31-1966)</f>
        <v>1E-3</v>
      </c>
    </row>
    <row r="32" spans="1:9" x14ac:dyDescent="0.25">
      <c r="B32">
        <v>1999</v>
      </c>
      <c r="C32" cm="1">
        <f t="array" ref="C32">INDEX(GMW!$A$2:$NF$60,MATCH(1,(GMW!$NE$2:$NE$60=C$3)*(GMW!$ND$2:$ND$60=C$4),0),$B32-1966)</f>
        <v>0</v>
      </c>
      <c r="D32" cm="1">
        <f t="array" ref="D32">INDEX(GMW!$A$2:$NF$60,MATCH(1,(GMW!$NE$2:$NE$60=D$3)*(GMW!$ND$2:$ND$60=D$4),0),$B32-1966)</f>
        <v>3.1597080000000002</v>
      </c>
      <c r="E32" cm="1">
        <f t="array" ref="E32">INDEX(GMW!$A$2:$NF$60,MATCH(1,(GMW!$NE$2:$NE$60=E$3)*(GMW!$ND$2:$ND$60=E$4),0),$B32-1966)</f>
        <v>0</v>
      </c>
      <c r="F32" cm="1">
        <f t="array" ref="F32">INDEX(GMW!$A$2:$NF$60,MATCH(1,(GMW!$NE$2:$NE$60=F$3)*(GMW!$ND$2:$ND$60=F$4),0),$B32-1966)</f>
        <v>0</v>
      </c>
      <c r="G32" cm="1">
        <f t="array" ref="G32">INDEX(GMW!$A$2:$NF$60,MATCH(1,(GMW!$NE$2:$NE$60=G$3)*(GMW!$ND$2:$ND$60=G$4),0),$B32-1966)</f>
        <v>14</v>
      </c>
      <c r="H32" cm="1">
        <f t="array" ref="H32">INDEX(GMW!$A$2:$NF$60,MATCH(1,(GMW!$NE$2:$NE$60=H$3)*(GMW!$ND$2:$ND$60=H$4),0),$B32-1966)</f>
        <v>1E-3</v>
      </c>
      <c r="I32" cm="1">
        <f t="array" ref="I32">INDEX(GMW!$A$2:$NF$60,MATCH(1,(GMW!$NE$2:$NE$60=I$3)*(GMW!$ND$2:$ND$60=I$4),0),$B32-1966)</f>
        <v>1E-3</v>
      </c>
    </row>
    <row r="33" spans="1:9" x14ac:dyDescent="0.25">
      <c r="B33">
        <v>2000</v>
      </c>
      <c r="C33" cm="1">
        <f t="array" ref="C33">INDEX(GMW!$A$2:$NF$60,MATCH(1,(GMW!$NE$2:$NE$60=C$3)*(GMW!$ND$2:$ND$60=C$4),0),$B33-1966)</f>
        <v>0</v>
      </c>
      <c r="D33" cm="1">
        <f t="array" ref="D33">INDEX(GMW!$A$2:$NF$60,MATCH(1,(GMW!$NE$2:$NE$60=D$3)*(GMW!$ND$2:$ND$60=D$4),0),$B33-1966)</f>
        <v>4.1420640000000004</v>
      </c>
      <c r="E33" cm="1">
        <f t="array" ref="E33">INDEX(GMW!$A$2:$NF$60,MATCH(1,(GMW!$NE$2:$NE$60=E$3)*(GMW!$ND$2:$ND$60=E$4),0),$B33-1966)</f>
        <v>0</v>
      </c>
      <c r="F33" cm="1">
        <f t="array" ref="F33">INDEX(GMW!$A$2:$NF$60,MATCH(1,(GMW!$NE$2:$NE$60=F$3)*(GMW!$ND$2:$ND$60=F$4),0),$B33-1966)</f>
        <v>0</v>
      </c>
      <c r="G33" cm="1">
        <f t="array" ref="G33">INDEX(GMW!$A$2:$NF$60,MATCH(1,(GMW!$NE$2:$NE$60=G$3)*(GMW!$ND$2:$ND$60=G$4),0),$B33-1966)</f>
        <v>17</v>
      </c>
      <c r="H33" cm="1">
        <f t="array" ref="H33">INDEX(GMW!$A$2:$NF$60,MATCH(1,(GMW!$NE$2:$NE$60=H$3)*(GMW!$ND$2:$ND$60=H$4),0),$B33-1966)</f>
        <v>1E-3</v>
      </c>
      <c r="I33" cm="1">
        <f t="array" ref="I33">INDEX(GMW!$A$2:$NF$60,MATCH(1,(GMW!$NE$2:$NE$60=I$3)*(GMW!$ND$2:$ND$60=I$4),0),$B33-1966)</f>
        <v>1E-3</v>
      </c>
    </row>
    <row r="34" spans="1:9" x14ac:dyDescent="0.25">
      <c r="A34">
        <v>1980</v>
      </c>
      <c r="B34">
        <v>2001</v>
      </c>
      <c r="C34" cm="1">
        <f t="array" ref="C34">INDEX(GMW!$A$2:$NF$60,MATCH(1,(GMW!$NE$2:$NE$60=C$3)*(GMW!$ND$2:$ND$60=C$4),0),$B34-1966)</f>
        <v>5.0852300000000003E-2</v>
      </c>
      <c r="D34" cm="1">
        <f t="array" ref="D34">INDEX(GMW!$A$2:$NF$60,MATCH(1,(GMW!$NE$2:$NE$60=D$3)*(GMW!$ND$2:$ND$60=D$4),0),$B34-1966)</f>
        <v>5.2603929999999997</v>
      </c>
      <c r="E34" cm="1">
        <f t="array" ref="E34">INDEX(GMW!$A$2:$NF$60,MATCH(1,(GMW!$NE$2:$NE$60=E$3)*(GMW!$ND$2:$ND$60=E$4),0),$B34-1966)</f>
        <v>-811.13530000000003</v>
      </c>
      <c r="F34" cm="1">
        <f t="array" ref="F34">INDEX(GMW!$A$2:$NF$60,MATCH(1,(GMW!$NE$2:$NE$60=F$3)*(GMW!$ND$2:$ND$60=F$4),0),$B34-1966)</f>
        <v>1.1452469999999999</v>
      </c>
      <c r="G34" cm="1">
        <f t="array" ref="G34">INDEX(GMW!$A$2:$NF$60,MATCH(1,(GMW!$NE$2:$NE$60=G$3)*(GMW!$ND$2:$ND$60=G$4),0),$B34-1966)</f>
        <v>17</v>
      </c>
      <c r="H34" cm="1">
        <f t="array" ref="H34">INDEX(GMW!$A$2:$NF$60,MATCH(1,(GMW!$NE$2:$NE$60=H$3)*(GMW!$ND$2:$ND$60=H$4),0),$B34-1966)</f>
        <v>1E-3</v>
      </c>
      <c r="I34" cm="1">
        <f t="array" ref="I34">INDEX(GMW!$A$2:$NF$60,MATCH(1,(GMW!$NE$2:$NE$60=I$3)*(GMW!$ND$2:$ND$60=I$4),0),$B34-1966)</f>
        <v>1E-3</v>
      </c>
    </row>
    <row r="35" spans="1:9" x14ac:dyDescent="0.25">
      <c r="B35">
        <v>2002</v>
      </c>
      <c r="C35" cm="1">
        <f t="array" ref="C35">INDEX(GMW!$A$2:$NF$60,MATCH(1,(GMW!$NE$2:$NE$60=C$3)*(GMW!$ND$2:$ND$60=C$4),0),$B35-1966)</f>
        <v>-0.87781520000000002</v>
      </c>
      <c r="D35" cm="1">
        <f t="array" ref="D35">INDEX(GMW!$A$2:$NF$60,MATCH(1,(GMW!$NE$2:$NE$60=D$3)*(GMW!$ND$2:$ND$60=D$4),0),$B35-1966)</f>
        <v>3.364973</v>
      </c>
      <c r="E35" cm="1">
        <f t="array" ref="E35">INDEX(GMW!$A$2:$NF$60,MATCH(1,(GMW!$NE$2:$NE$60=E$3)*(GMW!$ND$2:$ND$60=E$4),0),$B35-1966)</f>
        <v>-846.97270000000003</v>
      </c>
      <c r="F35" cm="1">
        <f t="array" ref="F35">INDEX(GMW!$A$2:$NF$60,MATCH(1,(GMW!$NE$2:$NE$60=F$3)*(GMW!$ND$2:$ND$60=F$4),0),$B35-1966)</f>
        <v>0.19860050000000001</v>
      </c>
      <c r="G35" cm="1">
        <f t="array" ref="G35">INDEX(GMW!$A$2:$NF$60,MATCH(1,(GMW!$NE$2:$NE$60=G$3)*(GMW!$ND$2:$ND$60=G$4),0),$B35-1966)</f>
        <v>17</v>
      </c>
      <c r="H35" cm="1">
        <f t="array" ref="H35">INDEX(GMW!$A$2:$NF$60,MATCH(1,(GMW!$NE$2:$NE$60=H$3)*(GMW!$ND$2:$ND$60=H$4),0),$B35-1966)</f>
        <v>1E-3</v>
      </c>
      <c r="I35" cm="1">
        <f t="array" ref="I35">INDEX(GMW!$A$2:$NF$60,MATCH(1,(GMW!$NE$2:$NE$60=I$3)*(GMW!$ND$2:$ND$60=I$4),0),$B35-1966)</f>
        <v>1E-3</v>
      </c>
    </row>
    <row r="36" spans="1:9" x14ac:dyDescent="0.25">
      <c r="B36">
        <v>2003</v>
      </c>
      <c r="C36" cm="1">
        <f t="array" ref="C36">INDEX(GMW!$A$2:$NF$60,MATCH(1,(GMW!$NE$2:$NE$60=C$3)*(GMW!$ND$2:$ND$60=C$4),0),$B36-1966)</f>
        <v>-1.3855919999999999</v>
      </c>
      <c r="D36" cm="1">
        <f t="array" ref="D36">INDEX(GMW!$A$2:$NF$60,MATCH(1,(GMW!$NE$2:$NE$60=D$3)*(GMW!$ND$2:$ND$60=D$4),0),$B36-1966)</f>
        <v>3.6349300000000002</v>
      </c>
      <c r="E36" cm="1">
        <f t="array" ref="E36">INDEX(GMW!$A$2:$NF$60,MATCH(1,(GMW!$NE$2:$NE$60=E$3)*(GMW!$ND$2:$ND$60=E$4),0),$B36-1966)</f>
        <v>-867.69939999999997</v>
      </c>
      <c r="F36" cm="1">
        <f t="array" ref="F36">INDEX(GMW!$A$2:$NF$60,MATCH(1,(GMW!$NE$2:$NE$60=F$3)*(GMW!$ND$2:$ND$60=F$4),0),$B36-1966)</f>
        <v>0.1163173</v>
      </c>
      <c r="G36" cm="1">
        <f t="array" ref="G36">INDEX(GMW!$A$2:$NF$60,MATCH(1,(GMW!$NE$2:$NE$60=G$3)*(GMW!$ND$2:$ND$60=G$4),0),$B36-1966)</f>
        <v>16</v>
      </c>
      <c r="H36" cm="1">
        <f t="array" ref="H36">INDEX(GMW!$A$2:$NF$60,MATCH(1,(GMW!$NE$2:$NE$60=H$3)*(GMW!$ND$2:$ND$60=H$4),0),$B36-1966)</f>
        <v>1E-3</v>
      </c>
      <c r="I36" cm="1">
        <f t="array" ref="I36">INDEX(GMW!$A$2:$NF$60,MATCH(1,(GMW!$NE$2:$NE$60=I$3)*(GMW!$ND$2:$ND$60=I$4),0),$B36-1966)</f>
        <v>1E-3</v>
      </c>
    </row>
    <row r="37" spans="1:9" x14ac:dyDescent="0.25">
      <c r="B37">
        <v>2004</v>
      </c>
      <c r="C37" cm="1">
        <f t="array" ref="C37">INDEX(GMW!$A$2:$NF$60,MATCH(1,(GMW!$NE$2:$NE$60=C$3)*(GMW!$ND$2:$ND$60=C$4),0),$B37-1966)</f>
        <v>-1.44672</v>
      </c>
      <c r="D37" cm="1">
        <f t="array" ref="D37">INDEX(GMW!$A$2:$NF$60,MATCH(1,(GMW!$NE$2:$NE$60=D$3)*(GMW!$ND$2:$ND$60=D$4),0),$B37-1966)</f>
        <v>4.9949300000000001</v>
      </c>
      <c r="E37" cm="1">
        <f t="array" ref="E37">INDEX(GMW!$A$2:$NF$60,MATCH(1,(GMW!$NE$2:$NE$60=E$3)*(GMW!$ND$2:$ND$60=E$4),0),$B37-1966)</f>
        <v>-882.28750000000002</v>
      </c>
      <c r="F37" cm="1">
        <f t="array" ref="F37">INDEX(GMW!$A$2:$NF$60,MATCH(1,(GMW!$NE$2:$NE$60=F$3)*(GMW!$ND$2:$ND$60=F$4),0),$B37-1966)</f>
        <v>0.46745920000000002</v>
      </c>
      <c r="G37" cm="1">
        <f t="array" ref="G37">INDEX(GMW!$A$2:$NF$60,MATCH(1,(GMW!$NE$2:$NE$60=G$3)*(GMW!$ND$2:$ND$60=G$4),0),$B37-1966)</f>
        <v>14</v>
      </c>
      <c r="H37" cm="1">
        <f t="array" ref="H37">INDEX(GMW!$A$2:$NF$60,MATCH(1,(GMW!$NE$2:$NE$60=H$3)*(GMW!$ND$2:$ND$60=H$4),0),$B37-1966)</f>
        <v>1E-3</v>
      </c>
      <c r="I37" cm="1">
        <f t="array" ref="I37">INDEX(GMW!$A$2:$NF$60,MATCH(1,(GMW!$NE$2:$NE$60=I$3)*(GMW!$ND$2:$ND$60=I$4),0),$B37-1966)</f>
        <v>1E-3</v>
      </c>
    </row>
    <row r="38" spans="1:9" x14ac:dyDescent="0.25">
      <c r="A38">
        <v>1981</v>
      </c>
      <c r="B38">
        <v>2005</v>
      </c>
      <c r="C38" cm="1">
        <f t="array" ref="C38">INDEX(GMW!$A$2:$NF$60,MATCH(1,(GMW!$NE$2:$NE$60=C$3)*(GMW!$ND$2:$ND$60=C$4),0),$B38-1966)</f>
        <v>1.636982E-2</v>
      </c>
      <c r="D38" cm="1">
        <f t="array" ref="D38">INDEX(GMW!$A$2:$NF$60,MATCH(1,(GMW!$NE$2:$NE$60=D$3)*(GMW!$ND$2:$ND$60=D$4),0),$B38-1966)</f>
        <v>5.5591540000000004</v>
      </c>
      <c r="E38" cm="1">
        <f t="array" ref="E38">INDEX(GMW!$A$2:$NF$60,MATCH(1,(GMW!$NE$2:$NE$60=E$3)*(GMW!$ND$2:$ND$60=E$4),0),$B38-1966)</f>
        <v>-87.611670000000004</v>
      </c>
      <c r="F38" cm="1">
        <f t="array" ref="F38">INDEX(GMW!$A$2:$NF$60,MATCH(1,(GMW!$NE$2:$NE$60=F$3)*(GMW!$ND$2:$ND$60=F$4),0),$B38-1966)</f>
        <v>0.26867029999999997</v>
      </c>
      <c r="G38" cm="1">
        <f t="array" ref="G38">INDEX(GMW!$A$2:$NF$60,MATCH(1,(GMW!$NE$2:$NE$60=G$3)*(GMW!$ND$2:$ND$60=G$4),0),$B38-1966)</f>
        <v>12</v>
      </c>
      <c r="H38" cm="1">
        <f t="array" ref="H38">INDEX(GMW!$A$2:$NF$60,MATCH(1,(GMW!$NE$2:$NE$60=H$3)*(GMW!$ND$2:$ND$60=H$4),0),$B38-1966)</f>
        <v>1E-3</v>
      </c>
      <c r="I38" cm="1">
        <f t="array" ref="I38">INDEX(GMW!$A$2:$NF$60,MATCH(1,(GMW!$NE$2:$NE$60=I$3)*(GMW!$ND$2:$ND$60=I$4),0),$B38-1966)</f>
        <v>1E-3</v>
      </c>
    </row>
    <row r="39" spans="1:9" x14ac:dyDescent="0.25">
      <c r="B39">
        <v>2006</v>
      </c>
      <c r="C39" cm="1">
        <f t="array" ref="C39">INDEX(GMW!$A$2:$NF$60,MATCH(1,(GMW!$NE$2:$NE$60=C$3)*(GMW!$ND$2:$ND$60=C$4),0),$B39-1966)</f>
        <v>0.6267085</v>
      </c>
      <c r="D39" cm="1">
        <f t="array" ref="D39">INDEX(GMW!$A$2:$NF$60,MATCH(1,(GMW!$NE$2:$NE$60=D$3)*(GMW!$ND$2:$ND$60=D$4),0),$B39-1966)</f>
        <v>6.5122730000000004</v>
      </c>
      <c r="E39" cm="1">
        <f t="array" ref="E39">INDEX(GMW!$A$2:$NF$60,MATCH(1,(GMW!$NE$2:$NE$60=E$3)*(GMW!$ND$2:$ND$60=E$4),0),$B39-1966)</f>
        <v>-61.906329999999997</v>
      </c>
      <c r="F39" cm="1">
        <f t="array" ref="F39">INDEX(GMW!$A$2:$NF$60,MATCH(1,(GMW!$NE$2:$NE$60=F$3)*(GMW!$ND$2:$ND$60=F$4),0),$B39-1966)</f>
        <v>-0.28307680000000002</v>
      </c>
      <c r="G39" cm="1">
        <f t="array" ref="G39">INDEX(GMW!$A$2:$NF$60,MATCH(1,(GMW!$NE$2:$NE$60=G$3)*(GMW!$ND$2:$ND$60=G$4),0),$B39-1966)</f>
        <v>12</v>
      </c>
      <c r="H39" cm="1">
        <f t="array" ref="H39">INDEX(GMW!$A$2:$NF$60,MATCH(1,(GMW!$NE$2:$NE$60=H$3)*(GMW!$ND$2:$ND$60=H$4),0),$B39-1966)</f>
        <v>1E-3</v>
      </c>
      <c r="I39" cm="1">
        <f t="array" ref="I39">INDEX(GMW!$A$2:$NF$60,MATCH(1,(GMW!$NE$2:$NE$60=I$3)*(GMW!$ND$2:$ND$60=I$4),0),$B39-1966)</f>
        <v>1E-3</v>
      </c>
    </row>
    <row r="40" spans="1:9" x14ac:dyDescent="0.25">
      <c r="B40">
        <v>2007</v>
      </c>
      <c r="C40" cm="1">
        <f t="array" ref="C40">INDEX(GMW!$A$2:$NF$60,MATCH(1,(GMW!$NE$2:$NE$60=C$3)*(GMW!$ND$2:$ND$60=C$4),0),$B40-1966)</f>
        <v>0.95028400000000002</v>
      </c>
      <c r="D40" cm="1">
        <f t="array" ref="D40">INDEX(GMW!$A$2:$NF$60,MATCH(1,(GMW!$NE$2:$NE$60=D$3)*(GMW!$ND$2:$ND$60=D$4),0),$B40-1966)</f>
        <v>7.7415139999999996</v>
      </c>
      <c r="E40" cm="1">
        <f t="array" ref="E40">INDEX(GMW!$A$2:$NF$60,MATCH(1,(GMW!$NE$2:$NE$60=E$3)*(GMW!$ND$2:$ND$60=E$4),0),$B40-1966)</f>
        <v>-49.299239999999998</v>
      </c>
      <c r="F40" cm="1">
        <f t="array" ref="F40">INDEX(GMW!$A$2:$NF$60,MATCH(1,(GMW!$NE$2:$NE$60=F$3)*(GMW!$ND$2:$ND$60=F$4),0),$B40-1966)</f>
        <v>-0.43913079999999999</v>
      </c>
      <c r="G40" cm="1">
        <f t="array" ref="G40">INDEX(GMW!$A$2:$NF$60,MATCH(1,(GMW!$NE$2:$NE$60=G$3)*(GMW!$ND$2:$ND$60=G$4),0),$B40-1966)</f>
        <v>14</v>
      </c>
      <c r="H40" cm="1">
        <f t="array" ref="H40">INDEX(GMW!$A$2:$NF$60,MATCH(1,(GMW!$NE$2:$NE$60=H$3)*(GMW!$ND$2:$ND$60=H$4),0),$B40-1966)</f>
        <v>1E-3</v>
      </c>
      <c r="I40" cm="1">
        <f t="array" ref="I40">INDEX(GMW!$A$2:$NF$60,MATCH(1,(GMW!$NE$2:$NE$60=I$3)*(GMW!$ND$2:$ND$60=I$4),0),$B40-1966)</f>
        <v>1E-3</v>
      </c>
    </row>
    <row r="41" spans="1:9" x14ac:dyDescent="0.25">
      <c r="B41">
        <v>2008</v>
      </c>
      <c r="C41" cm="1">
        <f t="array" ref="C41">INDEX(GMW!$A$2:$NF$60,MATCH(1,(GMW!$NE$2:$NE$60=C$3)*(GMW!$ND$2:$ND$60=C$4),0),$B41-1966)</f>
        <v>1.0395380000000001</v>
      </c>
      <c r="D41" cm="1">
        <f t="array" ref="D41">INDEX(GMW!$A$2:$NF$60,MATCH(1,(GMW!$NE$2:$NE$60=D$3)*(GMW!$ND$2:$ND$60=D$4),0),$B41-1966)</f>
        <v>1.0974299999999999</v>
      </c>
      <c r="E41" cm="1">
        <f t="array" ref="E41">INDEX(GMW!$A$2:$NF$60,MATCH(1,(GMW!$NE$2:$NE$60=E$3)*(GMW!$ND$2:$ND$60=E$4),0),$B41-1966)</f>
        <v>-41.440539999999999</v>
      </c>
      <c r="F41" cm="1">
        <f t="array" ref="F41">INDEX(GMW!$A$2:$NF$60,MATCH(1,(GMW!$NE$2:$NE$60=F$3)*(GMW!$ND$2:$ND$60=F$4),0),$B41-1966)</f>
        <v>0.27819820000000001</v>
      </c>
      <c r="G41" cm="1">
        <f t="array" ref="G41">INDEX(GMW!$A$2:$NF$60,MATCH(1,(GMW!$NE$2:$NE$60=G$3)*(GMW!$ND$2:$ND$60=G$4),0),$B41-1966)</f>
        <v>14.375</v>
      </c>
      <c r="H41" cm="1">
        <f t="array" ref="H41">INDEX(GMW!$A$2:$NF$60,MATCH(1,(GMW!$NE$2:$NE$60=H$3)*(GMW!$ND$2:$ND$60=H$4),0),$B41-1966)</f>
        <v>1E-3</v>
      </c>
      <c r="I41" cm="1">
        <f t="array" ref="I41">INDEX(GMW!$A$2:$NF$60,MATCH(1,(GMW!$NE$2:$NE$60=I$3)*(GMW!$ND$2:$ND$60=I$4),0),$B41-1966)</f>
        <v>1E-3</v>
      </c>
    </row>
    <row r="42" spans="1:9" x14ac:dyDescent="0.25">
      <c r="A42">
        <v>1982</v>
      </c>
      <c r="B42">
        <v>2009</v>
      </c>
      <c r="C42" cm="1">
        <f t="array" ref="C42">INDEX(GMW!$A$2:$NF$60,MATCH(1,(GMW!$NE$2:$NE$60=C$3)*(GMW!$ND$2:$ND$60=C$4),0),$B42-1966)</f>
        <v>1.0576159999999999</v>
      </c>
      <c r="D42" cm="1">
        <f t="array" ref="D42">INDEX(GMW!$A$2:$NF$60,MATCH(1,(GMW!$NE$2:$NE$60=D$3)*(GMW!$ND$2:$ND$60=D$4),0),$B42-1966)</f>
        <v>1.1130370000000001</v>
      </c>
      <c r="E42" cm="1">
        <f t="array" ref="E42">INDEX(GMW!$A$2:$NF$60,MATCH(1,(GMW!$NE$2:$NE$60=E$3)*(GMW!$ND$2:$ND$60=E$4),0),$B42-1966)</f>
        <v>-30.072410000000001</v>
      </c>
      <c r="F42" cm="1">
        <f t="array" ref="F42">INDEX(GMW!$A$2:$NF$60,MATCH(1,(GMW!$NE$2:$NE$60=F$3)*(GMW!$ND$2:$ND$60=F$4),0),$B42-1966)</f>
        <v>0.65096399999999999</v>
      </c>
      <c r="G42" cm="1">
        <f t="array" ref="G42">INDEX(GMW!$A$2:$NF$60,MATCH(1,(GMW!$NE$2:$NE$60=G$3)*(GMW!$ND$2:$ND$60=G$4),0),$B42-1966)</f>
        <v>13.25</v>
      </c>
      <c r="H42" cm="1">
        <f t="array" ref="H42">INDEX(GMW!$A$2:$NF$60,MATCH(1,(GMW!$NE$2:$NE$60=H$3)*(GMW!$ND$2:$ND$60=H$4),0),$B42-1966)</f>
        <v>1E-3</v>
      </c>
      <c r="I42" cm="1">
        <f t="array" ref="I42">INDEX(GMW!$A$2:$NF$60,MATCH(1,(GMW!$NE$2:$NE$60=I$3)*(GMW!$ND$2:$ND$60=I$4),0),$B42-1966)</f>
        <v>1E-3</v>
      </c>
    </row>
    <row r="43" spans="1:9" x14ac:dyDescent="0.25">
      <c r="B43">
        <v>2010</v>
      </c>
      <c r="C43" cm="1">
        <f t="array" ref="C43">INDEX(GMW!$A$2:$NF$60,MATCH(1,(GMW!$NE$2:$NE$60=C$3)*(GMW!$ND$2:$ND$60=C$4),0),$B43-1966)</f>
        <v>1.168264</v>
      </c>
      <c r="D43" cm="1">
        <f t="array" ref="D43">INDEX(GMW!$A$2:$NF$60,MATCH(1,(GMW!$NE$2:$NE$60=D$3)*(GMW!$ND$2:$ND$60=D$4),0),$B43-1966)</f>
        <v>1.405438</v>
      </c>
      <c r="E43" cm="1">
        <f t="array" ref="E43">INDEX(GMW!$A$2:$NF$60,MATCH(1,(GMW!$NE$2:$NE$60=E$3)*(GMW!$ND$2:$ND$60=E$4),0),$B43-1966)</f>
        <v>-20.75761</v>
      </c>
      <c r="F43" cm="1">
        <f t="array" ref="F43">INDEX(GMW!$A$2:$NF$60,MATCH(1,(GMW!$NE$2:$NE$60=F$3)*(GMW!$ND$2:$ND$60=F$4),0),$B43-1966)</f>
        <v>0.47010869999999999</v>
      </c>
      <c r="G43" cm="1">
        <f t="array" ref="G43">INDEX(GMW!$A$2:$NF$60,MATCH(1,(GMW!$NE$2:$NE$60=G$3)*(GMW!$ND$2:$ND$60=G$4),0),$B43-1966)</f>
        <v>12.625</v>
      </c>
      <c r="H43" cm="1">
        <f t="array" ref="H43">INDEX(GMW!$A$2:$NF$60,MATCH(1,(GMW!$NE$2:$NE$60=H$3)*(GMW!$ND$2:$ND$60=H$4),0),$B43-1966)</f>
        <v>1E-3</v>
      </c>
      <c r="I43" cm="1">
        <f t="array" ref="I43">INDEX(GMW!$A$2:$NF$60,MATCH(1,(GMW!$NE$2:$NE$60=I$3)*(GMW!$ND$2:$ND$60=I$4),0),$B43-1966)</f>
        <v>1E-3</v>
      </c>
    </row>
    <row r="44" spans="1:9" x14ac:dyDescent="0.25">
      <c r="B44">
        <v>2011</v>
      </c>
      <c r="C44" cm="1">
        <f t="array" ref="C44">INDEX(GMW!$A$2:$NF$60,MATCH(1,(GMW!$NE$2:$NE$60=C$3)*(GMW!$ND$2:$ND$60=C$4),0),$B44-1966)</f>
        <v>1.129227</v>
      </c>
      <c r="D44" cm="1">
        <f t="array" ref="D44">INDEX(GMW!$A$2:$NF$60,MATCH(1,(GMW!$NE$2:$NE$60=D$3)*(GMW!$ND$2:$ND$60=D$4),0),$B44-1966)</f>
        <v>2.652174</v>
      </c>
      <c r="E44" cm="1">
        <f t="array" ref="E44">INDEX(GMW!$A$2:$NF$60,MATCH(1,(GMW!$NE$2:$NE$60=E$3)*(GMW!$ND$2:$ND$60=E$4),0),$B44-1966)</f>
        <v>-12.87167</v>
      </c>
      <c r="F44" cm="1">
        <f t="array" ref="F44">INDEX(GMW!$A$2:$NF$60,MATCH(1,(GMW!$NE$2:$NE$60=F$3)*(GMW!$ND$2:$ND$60=F$4),0),$B44-1966)</f>
        <v>0.61950470000000002</v>
      </c>
      <c r="G44" cm="1">
        <f t="array" ref="G44">INDEX(GMW!$A$2:$NF$60,MATCH(1,(GMW!$NE$2:$NE$60=G$3)*(GMW!$ND$2:$ND$60=G$4),0),$B44-1966)</f>
        <v>10.125</v>
      </c>
      <c r="H44" cm="1">
        <f t="array" ref="H44">INDEX(GMW!$A$2:$NF$60,MATCH(1,(GMW!$NE$2:$NE$60=H$3)*(GMW!$ND$2:$ND$60=H$4),0),$B44-1966)</f>
        <v>1E-3</v>
      </c>
      <c r="I44" cm="1">
        <f t="array" ref="I44">INDEX(GMW!$A$2:$NF$60,MATCH(1,(GMW!$NE$2:$NE$60=I$3)*(GMW!$ND$2:$ND$60=I$4),0),$B44-1966)</f>
        <v>1E-3</v>
      </c>
    </row>
    <row r="45" spans="1:9" x14ac:dyDescent="0.25">
      <c r="B45">
        <v>2012</v>
      </c>
      <c r="C45" cm="1">
        <f t="array" ref="C45">INDEX(GMW!$A$2:$NF$60,MATCH(1,(GMW!$NE$2:$NE$60=C$3)*(GMW!$ND$2:$ND$60=C$4),0),$B45-1966)</f>
        <v>0.79438209999999998</v>
      </c>
      <c r="D45" cm="1">
        <f t="array" ref="D45">INDEX(GMW!$A$2:$NF$60,MATCH(1,(GMW!$NE$2:$NE$60=D$3)*(GMW!$ND$2:$ND$60=D$4),0),$B45-1966)</f>
        <v>1.380952</v>
      </c>
      <c r="E45" cm="1">
        <f t="array" ref="E45">INDEX(GMW!$A$2:$NF$60,MATCH(1,(GMW!$NE$2:$NE$60=E$3)*(GMW!$ND$2:$ND$60=E$4),0),$B45-1966)</f>
        <v>-6.0283660000000001</v>
      </c>
      <c r="F45" cm="1">
        <f t="array" ref="F45">INDEX(GMW!$A$2:$NF$60,MATCH(1,(GMW!$NE$2:$NE$60=F$3)*(GMW!$ND$2:$ND$60=F$4),0),$B45-1966)</f>
        <v>0.68614169999999997</v>
      </c>
      <c r="G45" cm="1">
        <f t="array" ref="G45">INDEX(GMW!$A$2:$NF$60,MATCH(1,(GMW!$NE$2:$NE$60=G$3)*(GMW!$ND$2:$ND$60=G$4),0),$B45-1966)</f>
        <v>10</v>
      </c>
      <c r="H45" cm="1">
        <f t="array" ref="H45">INDEX(GMW!$A$2:$NF$60,MATCH(1,(GMW!$NE$2:$NE$60=H$3)*(GMW!$ND$2:$ND$60=H$4),0),$B45-1966)</f>
        <v>1E-3</v>
      </c>
      <c r="I45" cm="1">
        <f t="array" ref="I45">INDEX(GMW!$A$2:$NF$60,MATCH(1,(GMW!$NE$2:$NE$60=I$3)*(GMW!$ND$2:$ND$60=I$4),0),$B45-1966)</f>
        <v>1E-3</v>
      </c>
    </row>
    <row r="46" spans="1:9" x14ac:dyDescent="0.25">
      <c r="A46">
        <v>1983</v>
      </c>
      <c r="B46">
        <v>2013</v>
      </c>
      <c r="C46" cm="1">
        <f t="array" ref="C46">INDEX(GMW!$A$2:$NF$60,MATCH(1,(GMW!$NE$2:$NE$60=C$3)*(GMW!$ND$2:$ND$60=C$4),0),$B46-1966)</f>
        <v>1.1675720000000001</v>
      </c>
      <c r="D46" cm="1">
        <f t="array" ref="D46">INDEX(GMW!$A$2:$NF$60,MATCH(1,(GMW!$NE$2:$NE$60=D$3)*(GMW!$ND$2:$ND$60=D$4),0),$B46-1966)</f>
        <v>1.569348</v>
      </c>
      <c r="E46" cm="1">
        <f t="array" ref="E46">INDEX(GMW!$A$2:$NF$60,MATCH(1,(GMW!$NE$2:$NE$60=E$3)*(GMW!$ND$2:$ND$60=E$4),0),$B46-1966)</f>
        <v>-5.7465250000000001</v>
      </c>
      <c r="F46" cm="1">
        <f t="array" ref="F46">INDEX(GMW!$A$2:$NF$60,MATCH(1,(GMW!$NE$2:$NE$60=F$3)*(GMW!$ND$2:$ND$60=F$4),0),$B46-1966)</f>
        <v>1.5154380000000001</v>
      </c>
      <c r="G46" cm="1">
        <f t="array" ref="G46">INDEX(GMW!$A$2:$NF$60,MATCH(1,(GMW!$NE$2:$NE$60=G$3)*(GMW!$ND$2:$ND$60=G$4),0),$B46-1966)</f>
        <v>10.5625</v>
      </c>
      <c r="H46" cm="1">
        <f t="array" ref="H46">INDEX(GMW!$A$2:$NF$60,MATCH(1,(GMW!$NE$2:$NE$60=H$3)*(GMW!$ND$2:$ND$60=H$4),0),$B46-1966)</f>
        <v>1E-3</v>
      </c>
      <c r="I46" cm="1">
        <f t="array" ref="I46">INDEX(GMW!$A$2:$NF$60,MATCH(1,(GMW!$NE$2:$NE$60=I$3)*(GMW!$ND$2:$ND$60=I$4),0),$B46-1966)</f>
        <v>1E-3</v>
      </c>
    </row>
    <row r="47" spans="1:9" x14ac:dyDescent="0.25">
      <c r="B47">
        <v>2014</v>
      </c>
      <c r="C47" cm="1">
        <f t="array" ref="C47">INDEX(GMW!$A$2:$NF$60,MATCH(1,(GMW!$NE$2:$NE$60=C$3)*(GMW!$ND$2:$ND$60=C$4),0),$B47-1966)</f>
        <v>1.266772</v>
      </c>
      <c r="D47" cm="1">
        <f t="array" ref="D47">INDEX(GMW!$A$2:$NF$60,MATCH(1,(GMW!$NE$2:$NE$60=D$3)*(GMW!$ND$2:$ND$60=D$4),0),$B47-1966)</f>
        <v>1.7264090000000001</v>
      </c>
      <c r="E47" cm="1">
        <f t="array" ref="E47">INDEX(GMW!$A$2:$NF$60,MATCH(1,(GMW!$NE$2:$NE$60=E$3)*(GMW!$ND$2:$ND$60=E$4),0),$B47-1966)</f>
        <v>-5.5615779999999999</v>
      </c>
      <c r="F47" cm="1">
        <f t="array" ref="F47">INDEX(GMW!$A$2:$NF$60,MATCH(1,(GMW!$NE$2:$NE$60=F$3)*(GMW!$ND$2:$ND$60=F$4),0),$B47-1966)</f>
        <v>1.8381069999999999</v>
      </c>
      <c r="G47" cm="1">
        <f t="array" ref="G47">INDEX(GMW!$A$2:$NF$60,MATCH(1,(GMW!$NE$2:$NE$60=G$3)*(GMW!$ND$2:$ND$60=G$4),0),$B47-1966)</f>
        <v>9.5625</v>
      </c>
      <c r="H47" cm="1">
        <f t="array" ref="H47">INDEX(GMW!$A$2:$NF$60,MATCH(1,(GMW!$NE$2:$NE$60=H$3)*(GMW!$ND$2:$ND$60=H$4),0),$B47-1966)</f>
        <v>1E-3</v>
      </c>
      <c r="I47" cm="1">
        <f t="array" ref="I47">INDEX(GMW!$A$2:$NF$60,MATCH(1,(GMW!$NE$2:$NE$60=I$3)*(GMW!$ND$2:$ND$60=I$4),0),$B47-1966)</f>
        <v>1E-3</v>
      </c>
    </row>
    <row r="48" spans="1:9" x14ac:dyDescent="0.25">
      <c r="B48">
        <v>2015</v>
      </c>
      <c r="C48" cm="1">
        <f t="array" ref="C48">INDEX(GMW!$A$2:$NF$60,MATCH(1,(GMW!$NE$2:$NE$60=C$3)*(GMW!$ND$2:$ND$60=C$4),0),$B48-1966)</f>
        <v>2.1843240000000002</v>
      </c>
      <c r="D48" cm="1">
        <f t="array" ref="D48">INDEX(GMW!$A$2:$NF$60,MATCH(1,(GMW!$NE$2:$NE$60=D$3)*(GMW!$ND$2:$ND$60=D$4),0),$B48-1966)</f>
        <v>2.8547259999999999</v>
      </c>
      <c r="E48" cm="1">
        <f t="array" ref="E48">INDEX(GMW!$A$2:$NF$60,MATCH(1,(GMW!$NE$2:$NE$60=E$3)*(GMW!$ND$2:$ND$60=E$4),0),$B48-1966)</f>
        <v>-5.3758400000000002</v>
      </c>
      <c r="F48" cm="1">
        <f t="array" ref="F48">INDEX(GMW!$A$2:$NF$60,MATCH(1,(GMW!$NE$2:$NE$60=F$3)*(GMW!$ND$2:$ND$60=F$4),0),$B48-1966)</f>
        <v>2.3571599999999999</v>
      </c>
      <c r="G48" cm="1">
        <f t="array" ref="G48">INDEX(GMW!$A$2:$NF$60,MATCH(1,(GMW!$NE$2:$NE$60=G$3)*(GMW!$ND$2:$ND$60=G$4),0),$B48-1966)</f>
        <v>9.5625</v>
      </c>
      <c r="H48" cm="1">
        <f t="array" ref="H48">INDEX(GMW!$A$2:$NF$60,MATCH(1,(GMW!$NE$2:$NE$60=H$3)*(GMW!$ND$2:$ND$60=H$4),0),$B48-1966)</f>
        <v>1E-3</v>
      </c>
      <c r="I48" cm="1">
        <f t="array" ref="I48">INDEX(GMW!$A$2:$NF$60,MATCH(1,(GMW!$NE$2:$NE$60=I$3)*(GMW!$ND$2:$ND$60=I$4),0),$B48-1966)</f>
        <v>1E-3</v>
      </c>
    </row>
    <row r="49" spans="1:9" x14ac:dyDescent="0.25">
      <c r="B49">
        <v>2016</v>
      </c>
      <c r="C49" cm="1">
        <f t="array" ref="C49">INDEX(GMW!$A$2:$NF$60,MATCH(1,(GMW!$NE$2:$NE$60=C$3)*(GMW!$ND$2:$ND$60=C$4),0),$B49-1966)</f>
        <v>2.2344689999999998</v>
      </c>
      <c r="D49" cm="1">
        <f t="array" ref="D49">INDEX(GMW!$A$2:$NF$60,MATCH(1,(GMW!$NE$2:$NE$60=D$3)*(GMW!$ND$2:$ND$60=D$4),0),$B49-1966)</f>
        <v>3.4278659999999999</v>
      </c>
      <c r="E49" cm="1">
        <f t="array" ref="E49">INDEX(GMW!$A$2:$NF$60,MATCH(1,(GMW!$NE$2:$NE$60=E$3)*(GMW!$ND$2:$ND$60=E$4),0),$B49-1966)</f>
        <v>-4.9667649999999997</v>
      </c>
      <c r="F49" cm="1">
        <f t="array" ref="F49">INDEX(GMW!$A$2:$NF$60,MATCH(1,(GMW!$NE$2:$NE$60=F$3)*(GMW!$ND$2:$ND$60=F$4),0),$B49-1966)</f>
        <v>2.5053999999999998</v>
      </c>
      <c r="G49" cm="1">
        <f t="array" ref="G49">INDEX(GMW!$A$2:$NF$60,MATCH(1,(GMW!$NE$2:$NE$60=G$3)*(GMW!$ND$2:$ND$60=G$4),0),$B49-1966)</f>
        <v>9.0625</v>
      </c>
      <c r="H49" cm="1">
        <f t="array" ref="H49">INDEX(GMW!$A$2:$NF$60,MATCH(1,(GMW!$NE$2:$NE$60=H$3)*(GMW!$ND$2:$ND$60=H$4),0),$B49-1966)</f>
        <v>1E-3</v>
      </c>
      <c r="I49" cm="1">
        <f t="array" ref="I49">INDEX(GMW!$A$2:$NF$60,MATCH(1,(GMW!$NE$2:$NE$60=I$3)*(GMW!$ND$2:$ND$60=I$4),0),$B49-1966)</f>
        <v>1E-3</v>
      </c>
    </row>
    <row r="50" spans="1:9" x14ac:dyDescent="0.25">
      <c r="A50">
        <v>1984</v>
      </c>
      <c r="B50">
        <v>2017</v>
      </c>
      <c r="C50" cm="1">
        <f t="array" ref="C50">INDEX(GMW!$A$2:$NF$60,MATCH(1,(GMW!$NE$2:$NE$60=C$3)*(GMW!$ND$2:$ND$60=C$4),0),$B50-1966)</f>
        <v>2.8467519999999999</v>
      </c>
      <c r="D50" cm="1">
        <f t="array" ref="D50">INDEX(GMW!$A$2:$NF$60,MATCH(1,(GMW!$NE$2:$NE$60=D$3)*(GMW!$ND$2:$ND$60=D$4),0),$B50-1966)</f>
        <v>3.6302120000000002</v>
      </c>
      <c r="E50" cm="1">
        <f t="array" ref="E50">INDEX(GMW!$A$2:$NF$60,MATCH(1,(GMW!$NE$2:$NE$60=E$3)*(GMW!$ND$2:$ND$60=E$4),0),$B50-1966)</f>
        <v>-4.9271349999999998</v>
      </c>
      <c r="F50" cm="1">
        <f t="array" ref="F50">INDEX(GMW!$A$2:$NF$60,MATCH(1,(GMW!$NE$2:$NE$60=F$3)*(GMW!$ND$2:$ND$60=F$4),0),$B50-1966)</f>
        <v>2.58921</v>
      </c>
      <c r="G50" cm="1">
        <f t="array" ref="G50">INDEX(GMW!$A$2:$NF$60,MATCH(1,(GMW!$NE$2:$NE$60=G$3)*(GMW!$ND$2:$ND$60=G$4),0),$B50-1966)</f>
        <v>8.5625</v>
      </c>
      <c r="H50" cm="1">
        <f t="array" ref="H50">INDEX(GMW!$A$2:$NF$60,MATCH(1,(GMW!$NE$2:$NE$60=H$3)*(GMW!$ND$2:$ND$60=H$4),0),$B50-1966)</f>
        <v>1E-3</v>
      </c>
      <c r="I50" cm="1">
        <f t="array" ref="I50">INDEX(GMW!$A$2:$NF$60,MATCH(1,(GMW!$NE$2:$NE$60=I$3)*(GMW!$ND$2:$ND$60=I$4),0),$B50-1966)</f>
        <v>1E-3</v>
      </c>
    </row>
    <row r="51" spans="1:9" x14ac:dyDescent="0.25">
      <c r="B51">
        <v>2018</v>
      </c>
      <c r="C51" cm="1">
        <f t="array" ref="C51">INDEX(GMW!$A$2:$NF$60,MATCH(1,(GMW!$NE$2:$NE$60=C$3)*(GMW!$ND$2:$ND$60=C$4),0),$B51-1966)</f>
        <v>3.364735</v>
      </c>
      <c r="D51" cm="1">
        <f t="array" ref="D51">INDEX(GMW!$A$2:$NF$60,MATCH(1,(GMW!$NE$2:$NE$60=D$3)*(GMW!$ND$2:$ND$60=D$4),0),$B51-1966)</f>
        <v>4.6780039999999996</v>
      </c>
      <c r="E51" cm="1">
        <f t="array" ref="E51">INDEX(GMW!$A$2:$NF$60,MATCH(1,(GMW!$NE$2:$NE$60=E$3)*(GMW!$ND$2:$ND$60=E$4),0),$B51-1966)</f>
        <v>-4.9009229999999997</v>
      </c>
      <c r="F51" cm="1">
        <f t="array" ref="F51">INDEX(GMW!$A$2:$NF$60,MATCH(1,(GMW!$NE$2:$NE$60=F$3)*(GMW!$ND$2:$ND$60=F$4),0),$B51-1966)</f>
        <v>2.9241470000000001</v>
      </c>
      <c r="G51" cm="1">
        <f t="array" ref="G51">INDEX(GMW!$A$2:$NF$60,MATCH(1,(GMW!$NE$2:$NE$60=G$3)*(GMW!$ND$2:$ND$60=G$4),0),$B51-1966)</f>
        <v>8.875</v>
      </c>
      <c r="H51" cm="1">
        <f t="array" ref="H51">INDEX(GMW!$A$2:$NF$60,MATCH(1,(GMW!$NE$2:$NE$60=H$3)*(GMW!$ND$2:$ND$60=H$4),0),$B51-1966)</f>
        <v>1E-3</v>
      </c>
      <c r="I51" cm="1">
        <f t="array" ref="I51">INDEX(GMW!$A$2:$NF$60,MATCH(1,(GMW!$NE$2:$NE$60=I$3)*(GMW!$ND$2:$ND$60=I$4),0),$B51-1966)</f>
        <v>1E-3</v>
      </c>
    </row>
    <row r="52" spans="1:9" x14ac:dyDescent="0.25">
      <c r="B52">
        <v>2019</v>
      </c>
      <c r="C52" cm="1">
        <f t="array" ref="C52">INDEX(GMW!$A$2:$NF$60,MATCH(1,(GMW!$NE$2:$NE$60=C$3)*(GMW!$ND$2:$ND$60=C$4),0),$B52-1966)</f>
        <v>2.8241999999999998</v>
      </c>
      <c r="D52" cm="1">
        <f t="array" ref="D52">INDEX(GMW!$A$2:$NF$60,MATCH(1,(GMW!$NE$2:$NE$60=D$3)*(GMW!$ND$2:$ND$60=D$4),0),$B52-1966)</f>
        <v>4.1240439999999996</v>
      </c>
      <c r="E52" cm="1">
        <f t="array" ref="E52">INDEX(GMW!$A$2:$NF$60,MATCH(1,(GMW!$NE$2:$NE$60=E$3)*(GMW!$ND$2:$ND$60=E$4),0),$B52-1966)</f>
        <v>-4.8874579999999996</v>
      </c>
      <c r="F52" cm="1">
        <f t="array" ref="F52">INDEX(GMW!$A$2:$NF$60,MATCH(1,(GMW!$NE$2:$NE$60=F$3)*(GMW!$ND$2:$ND$60=F$4),0),$B52-1966)</f>
        <v>2.744129</v>
      </c>
      <c r="G52" cm="1">
        <f t="array" ref="G52">INDEX(GMW!$A$2:$NF$60,MATCH(1,(GMW!$NE$2:$NE$60=G$3)*(GMW!$ND$2:$ND$60=G$4),0),$B52-1966)</f>
        <v>10.5</v>
      </c>
      <c r="H52" cm="1">
        <f t="array" ref="H52">INDEX(GMW!$A$2:$NF$60,MATCH(1,(GMW!$NE$2:$NE$60=H$3)*(GMW!$ND$2:$ND$60=H$4),0),$B52-1966)</f>
        <v>1E-3</v>
      </c>
      <c r="I52" cm="1">
        <f t="array" ref="I52">INDEX(GMW!$A$2:$NF$60,MATCH(1,(GMW!$NE$2:$NE$60=I$3)*(GMW!$ND$2:$ND$60=I$4),0),$B52-1966)</f>
        <v>1E-3</v>
      </c>
    </row>
    <row r="53" spans="1:9" x14ac:dyDescent="0.25">
      <c r="B53">
        <v>2020</v>
      </c>
      <c r="C53" cm="1">
        <f t="array" ref="C53">INDEX(GMW!$A$2:$NF$60,MATCH(1,(GMW!$NE$2:$NE$60=C$3)*(GMW!$ND$2:$ND$60=C$4),0),$B53-1966)</f>
        <v>2.663046</v>
      </c>
      <c r="D53" cm="1">
        <f t="array" ref="D53">INDEX(GMW!$A$2:$NF$60,MATCH(1,(GMW!$NE$2:$NE$60=D$3)*(GMW!$ND$2:$ND$60=D$4),0),$B53-1966)</f>
        <v>3.7914460000000001</v>
      </c>
      <c r="E53" cm="1">
        <f t="array" ref="E53">INDEX(GMW!$A$2:$NF$60,MATCH(1,(GMW!$NE$2:$NE$60=E$3)*(GMW!$ND$2:$ND$60=E$4),0),$B53-1966)</f>
        <v>-4.9055949999999999</v>
      </c>
      <c r="F53" cm="1">
        <f t="array" ref="F53">INDEX(GMW!$A$2:$NF$60,MATCH(1,(GMW!$NE$2:$NE$60=F$3)*(GMW!$ND$2:$ND$60=F$4),0),$B53-1966)</f>
        <v>2.2238129999999998</v>
      </c>
      <c r="G53" cm="1">
        <f t="array" ref="G53">INDEX(GMW!$A$2:$NF$60,MATCH(1,(GMW!$NE$2:$NE$60=G$3)*(GMW!$ND$2:$ND$60=G$4),0),$B53-1966)</f>
        <v>9.5</v>
      </c>
      <c r="H53" cm="1">
        <f t="array" ref="H53">INDEX(GMW!$A$2:$NF$60,MATCH(1,(GMW!$NE$2:$NE$60=H$3)*(GMW!$ND$2:$ND$60=H$4),0),$B53-1966)</f>
        <v>1E-3</v>
      </c>
      <c r="I53" cm="1">
        <f t="array" ref="I53">INDEX(GMW!$A$2:$NF$60,MATCH(1,(GMW!$NE$2:$NE$60=I$3)*(GMW!$ND$2:$ND$60=I$4),0),$B53-1966)</f>
        <v>1E-3</v>
      </c>
    </row>
    <row r="54" spans="1:9" x14ac:dyDescent="0.25">
      <c r="A54">
        <v>1985</v>
      </c>
      <c r="B54">
        <v>2021</v>
      </c>
      <c r="C54" cm="1">
        <f t="array" ref="C54">INDEX(GMW!$A$2:$NF$60,MATCH(1,(GMW!$NE$2:$NE$60=C$3)*(GMW!$ND$2:$ND$60=C$4),0),$B54-1966)</f>
        <v>1.6665829999999999</v>
      </c>
      <c r="D54" cm="1">
        <f t="array" ref="D54">INDEX(GMW!$A$2:$NF$60,MATCH(1,(GMW!$NE$2:$NE$60=D$3)*(GMW!$ND$2:$ND$60=D$4),0),$B54-1966)</f>
        <v>3.9259029999999999</v>
      </c>
      <c r="E54" cm="1">
        <f t="array" ref="E54">INDEX(GMW!$A$2:$NF$60,MATCH(1,(GMW!$NE$2:$NE$60=E$3)*(GMW!$ND$2:$ND$60=E$4),0),$B54-1966)</f>
        <v>-4.939019</v>
      </c>
      <c r="F54" cm="1">
        <f t="array" ref="F54">INDEX(GMW!$A$2:$NF$60,MATCH(1,(GMW!$NE$2:$NE$60=F$3)*(GMW!$ND$2:$ND$60=F$4),0),$B54-1966)</f>
        <v>2.2555209999999999</v>
      </c>
      <c r="G54" cm="1">
        <f t="array" ref="G54">INDEX(GMW!$A$2:$NF$60,MATCH(1,(GMW!$NE$2:$NE$60=G$3)*(GMW!$ND$2:$ND$60=G$4),0),$B54-1966)</f>
        <v>12.875</v>
      </c>
      <c r="H54" cm="1">
        <f t="array" ref="H54">INDEX(GMW!$A$2:$NF$60,MATCH(1,(GMW!$NE$2:$NE$60=H$3)*(GMW!$ND$2:$ND$60=H$4),0),$B54-1966)</f>
        <v>1E-3</v>
      </c>
      <c r="I54" cm="1">
        <f t="array" ref="I54">INDEX(GMW!$A$2:$NF$60,MATCH(1,(GMW!$NE$2:$NE$60=I$3)*(GMW!$ND$2:$ND$60=I$4),0),$B54-1966)</f>
        <v>1E-3</v>
      </c>
    </row>
    <row r="55" spans="1:9" x14ac:dyDescent="0.25">
      <c r="B55">
        <v>2022</v>
      </c>
      <c r="C55" cm="1">
        <f t="array" ref="C55">INDEX(GMW!$A$2:$NF$60,MATCH(1,(GMW!$NE$2:$NE$60=C$3)*(GMW!$ND$2:$ND$60=C$4),0),$B55-1966)</f>
        <v>1.391335</v>
      </c>
      <c r="D55" cm="1">
        <f t="array" ref="D55">INDEX(GMW!$A$2:$NF$60,MATCH(1,(GMW!$NE$2:$NE$60=D$3)*(GMW!$ND$2:$ND$60=D$4),0),$B55-1966)</f>
        <v>3.4869150000000002</v>
      </c>
      <c r="E55" cm="1">
        <f t="array" ref="E55">INDEX(GMW!$A$2:$NF$60,MATCH(1,(GMW!$NE$2:$NE$60=E$3)*(GMW!$ND$2:$ND$60=E$4),0),$B55-1966)</f>
        <v>-4.9875379999999998</v>
      </c>
      <c r="F55" cm="1">
        <f t="array" ref="F55">INDEX(GMW!$A$2:$NF$60,MATCH(1,(GMW!$NE$2:$NE$60=F$3)*(GMW!$ND$2:$ND$60=F$4),0),$B55-1966)</f>
        <v>2.1814399999999998</v>
      </c>
      <c r="G55" cm="1">
        <f t="array" ref="G55">INDEX(GMW!$A$2:$NF$60,MATCH(1,(GMW!$NE$2:$NE$60=G$3)*(GMW!$ND$2:$ND$60=G$4),0),$B55-1966)</f>
        <v>12.375</v>
      </c>
      <c r="H55" cm="1">
        <f t="array" ref="H55">INDEX(GMW!$A$2:$NF$60,MATCH(1,(GMW!$NE$2:$NE$60=H$3)*(GMW!$ND$2:$ND$60=H$4),0),$B55-1966)</f>
        <v>1E-3</v>
      </c>
      <c r="I55" cm="1">
        <f t="array" ref="I55">INDEX(GMW!$A$2:$NF$60,MATCH(1,(GMW!$NE$2:$NE$60=I$3)*(GMW!$ND$2:$ND$60=I$4),0),$B55-1966)</f>
        <v>1E-3</v>
      </c>
    </row>
    <row r="56" spans="1:9" x14ac:dyDescent="0.25">
      <c r="B56">
        <v>2023</v>
      </c>
      <c r="C56" cm="1">
        <f t="array" ref="C56">INDEX(GMW!$A$2:$NF$60,MATCH(1,(GMW!$NE$2:$NE$60=C$3)*(GMW!$ND$2:$ND$60=C$4),0),$B56-1966)</f>
        <v>1.3180829999999999</v>
      </c>
      <c r="D56" cm="1">
        <f t="array" ref="D56">INDEX(GMW!$A$2:$NF$60,MATCH(1,(GMW!$NE$2:$NE$60=D$3)*(GMW!$ND$2:$ND$60=D$4),0),$B56-1966)</f>
        <v>3.119319</v>
      </c>
      <c r="E56" cm="1">
        <f t="array" ref="E56">INDEX(GMW!$A$2:$NF$60,MATCH(1,(GMW!$NE$2:$NE$60=E$3)*(GMW!$ND$2:$ND$60=E$4),0),$B56-1966)</f>
        <v>-5.1001019999999997</v>
      </c>
      <c r="F56" cm="1">
        <f t="array" ref="F56">INDEX(GMW!$A$2:$NF$60,MATCH(1,(GMW!$NE$2:$NE$60=F$3)*(GMW!$ND$2:$ND$60=F$4),0),$B56-1966)</f>
        <v>2.233263</v>
      </c>
      <c r="G56" cm="1">
        <f t="array" ref="G56">INDEX(GMW!$A$2:$NF$60,MATCH(1,(GMW!$NE$2:$NE$60=G$3)*(GMW!$ND$2:$ND$60=G$4),0),$B56-1966)</f>
        <v>11.375</v>
      </c>
      <c r="H56" cm="1">
        <f t="array" ref="H56">INDEX(GMW!$A$2:$NF$60,MATCH(1,(GMW!$NE$2:$NE$60=H$3)*(GMW!$ND$2:$ND$60=H$4),0),$B56-1966)</f>
        <v>1E-3</v>
      </c>
      <c r="I56" cm="1">
        <f t="array" ref="I56">INDEX(GMW!$A$2:$NF$60,MATCH(1,(GMW!$NE$2:$NE$60=I$3)*(GMW!$ND$2:$ND$60=I$4),0),$B56-1966)</f>
        <v>1E-3</v>
      </c>
    </row>
    <row r="57" spans="1:9" x14ac:dyDescent="0.25">
      <c r="B57">
        <v>2024</v>
      </c>
      <c r="C57" cm="1">
        <f t="array" ref="C57">INDEX(GMW!$A$2:$NF$60,MATCH(1,(GMW!$NE$2:$NE$60=C$3)*(GMW!$ND$2:$ND$60=C$4),0),$B57-1966)</f>
        <v>1.2947439999999999</v>
      </c>
      <c r="D57" cm="1">
        <f t="array" ref="D57">INDEX(GMW!$A$2:$NF$60,MATCH(1,(GMW!$NE$2:$NE$60=D$3)*(GMW!$ND$2:$ND$60=D$4),0),$B57-1966)</f>
        <v>2.471295</v>
      </c>
      <c r="E57" cm="1">
        <f t="array" ref="E57">INDEX(GMW!$A$2:$NF$60,MATCH(1,(GMW!$NE$2:$NE$60=E$3)*(GMW!$ND$2:$ND$60=E$4),0),$B57-1966)</f>
        <v>-5.1543000000000001</v>
      </c>
      <c r="F57" cm="1">
        <f t="array" ref="F57">INDEX(GMW!$A$2:$NF$60,MATCH(1,(GMW!$NE$2:$NE$60=F$3)*(GMW!$ND$2:$ND$60=F$4),0),$B57-1966)</f>
        <v>2.295032</v>
      </c>
      <c r="G57" cm="1">
        <f t="array" ref="G57">INDEX(GMW!$A$2:$NF$60,MATCH(1,(GMW!$NE$2:$NE$60=G$3)*(GMW!$ND$2:$ND$60=G$4),0),$B57-1966)</f>
        <v>11.375</v>
      </c>
      <c r="H57" cm="1">
        <f t="array" ref="H57">INDEX(GMW!$A$2:$NF$60,MATCH(1,(GMW!$NE$2:$NE$60=H$3)*(GMW!$ND$2:$ND$60=H$4),0),$B57-1966)</f>
        <v>1E-3</v>
      </c>
      <c r="I57" cm="1">
        <f t="array" ref="I57">INDEX(GMW!$A$2:$NF$60,MATCH(1,(GMW!$NE$2:$NE$60=I$3)*(GMW!$ND$2:$ND$60=I$4),0),$B57-1966)</f>
        <v>1E-3</v>
      </c>
    </row>
    <row r="58" spans="1:9" x14ac:dyDescent="0.25">
      <c r="A58">
        <v>1986</v>
      </c>
      <c r="B58">
        <v>2025</v>
      </c>
      <c r="C58" cm="1">
        <f t="array" ref="C58">INDEX(GMW!$A$2:$NF$60,MATCH(1,(GMW!$NE$2:$NE$60=C$3)*(GMW!$ND$2:$ND$60=C$4),0),$B58-1966)</f>
        <v>0.82594699999999999</v>
      </c>
      <c r="D58" cm="1">
        <f t="array" ref="D58">INDEX(GMW!$A$2:$NF$60,MATCH(1,(GMW!$NE$2:$NE$60=D$3)*(GMW!$ND$2:$ND$60=D$4),0),$B58-1966)</f>
        <v>1.483303</v>
      </c>
      <c r="E58" cm="1">
        <f t="array" ref="E58">INDEX(GMW!$A$2:$NF$60,MATCH(1,(GMW!$NE$2:$NE$60=E$3)*(GMW!$ND$2:$ND$60=E$4),0),$B58-1966)</f>
        <v>-4.9061329999999996</v>
      </c>
      <c r="F58" cm="1">
        <f t="array" ref="F58">INDEX(GMW!$A$2:$NF$60,MATCH(1,(GMW!$NE$2:$NE$60=F$3)*(GMW!$ND$2:$ND$60=F$4),0),$B58-1966)</f>
        <v>2.2263099999999998</v>
      </c>
      <c r="G58" cm="1">
        <f t="array" ref="G58">INDEX(GMW!$A$2:$NF$60,MATCH(1,(GMW!$NE$2:$NE$60=G$3)*(GMW!$ND$2:$ND$60=G$4),0),$B58-1966)</f>
        <v>11.375</v>
      </c>
      <c r="H58" cm="1">
        <f t="array" ref="H58">INDEX(GMW!$A$2:$NF$60,MATCH(1,(GMW!$NE$2:$NE$60=H$3)*(GMW!$ND$2:$ND$60=H$4),0),$B58-1966)</f>
        <v>1E-3</v>
      </c>
      <c r="I58" cm="1">
        <f t="array" ref="I58">INDEX(GMW!$A$2:$NF$60,MATCH(1,(GMW!$NE$2:$NE$60=I$3)*(GMW!$ND$2:$ND$60=I$4),0),$B58-1966)</f>
        <v>1E-3</v>
      </c>
    </row>
    <row r="59" spans="1:9" x14ac:dyDescent="0.25">
      <c r="B59">
        <v>2026</v>
      </c>
      <c r="C59" cm="1">
        <f t="array" ref="C59">INDEX(GMW!$A$2:$NF$60,MATCH(1,(GMW!$NE$2:$NE$60=C$3)*(GMW!$ND$2:$ND$60=C$4),0),$B59-1966)</f>
        <v>0.68160220000000005</v>
      </c>
      <c r="D59" cm="1">
        <f t="array" ref="D59">INDEX(GMW!$A$2:$NF$60,MATCH(1,(GMW!$NE$2:$NE$60=D$3)*(GMW!$ND$2:$ND$60=D$4),0),$B59-1966)</f>
        <v>1.080891</v>
      </c>
      <c r="E59" cm="1">
        <f t="array" ref="E59">INDEX(GMW!$A$2:$NF$60,MATCH(1,(GMW!$NE$2:$NE$60=E$3)*(GMW!$ND$2:$ND$60=E$4),0),$B59-1966)</f>
        <v>-4.390523</v>
      </c>
      <c r="F59" cm="1">
        <f t="array" ref="F59">INDEX(GMW!$A$2:$NF$60,MATCH(1,(GMW!$NE$2:$NE$60=F$3)*(GMW!$ND$2:$ND$60=F$4),0),$B59-1966)</f>
        <v>1.914369</v>
      </c>
      <c r="G59" cm="1">
        <f t="array" ref="G59">INDEX(GMW!$A$2:$NF$60,MATCH(1,(GMW!$NE$2:$NE$60=G$3)*(GMW!$ND$2:$ND$60=G$4),0),$B59-1966)</f>
        <v>9.875</v>
      </c>
      <c r="H59" cm="1">
        <f t="array" ref="H59">INDEX(GMW!$A$2:$NF$60,MATCH(1,(GMW!$NE$2:$NE$60=H$3)*(GMW!$ND$2:$ND$60=H$4),0),$B59-1966)</f>
        <v>1E-3</v>
      </c>
      <c r="I59" cm="1">
        <f t="array" ref="I59">INDEX(GMW!$A$2:$NF$60,MATCH(1,(GMW!$NE$2:$NE$60=I$3)*(GMW!$ND$2:$ND$60=I$4),0),$B59-1966)</f>
        <v>1E-3</v>
      </c>
    </row>
    <row r="60" spans="1:9" x14ac:dyDescent="0.25">
      <c r="B60">
        <v>2027</v>
      </c>
      <c r="C60" cm="1">
        <f t="array" ref="C60">INDEX(GMW!$A$2:$NF$60,MATCH(1,(GMW!$NE$2:$NE$60=C$3)*(GMW!$ND$2:$ND$60=C$4),0),$B60-1966)</f>
        <v>1.57314</v>
      </c>
      <c r="D60" cm="1">
        <f t="array" ref="D60">INDEX(GMW!$A$2:$NF$60,MATCH(1,(GMW!$NE$2:$NE$60=D$3)*(GMW!$ND$2:$ND$60=D$4),0),$B60-1966)</f>
        <v>1.260948</v>
      </c>
      <c r="E60" cm="1">
        <f t="array" ref="E60">INDEX(GMW!$A$2:$NF$60,MATCH(1,(GMW!$NE$2:$NE$60=E$3)*(GMW!$ND$2:$ND$60=E$4),0),$B60-1966)</f>
        <v>0.93159530000000002</v>
      </c>
      <c r="F60" cm="1">
        <f t="array" ref="F60">INDEX(GMW!$A$2:$NF$60,MATCH(1,(GMW!$NE$2:$NE$60=F$3)*(GMW!$ND$2:$ND$60=F$4),0),$B60-1966)</f>
        <v>2.088943</v>
      </c>
      <c r="G60" cm="1">
        <f t="array" ref="G60">INDEX(GMW!$A$2:$NF$60,MATCH(1,(GMW!$NE$2:$NE$60=G$3)*(GMW!$ND$2:$ND$60=G$4),0),$B60-1966)</f>
        <v>9.875</v>
      </c>
      <c r="H60" cm="1">
        <f t="array" ref="H60">INDEX(GMW!$A$2:$NF$60,MATCH(1,(GMW!$NE$2:$NE$60=H$3)*(GMW!$ND$2:$ND$60=H$4),0),$B60-1966)</f>
        <v>1E-3</v>
      </c>
      <c r="I60" cm="1">
        <f t="array" ref="I60">INDEX(GMW!$A$2:$NF$60,MATCH(1,(GMW!$NE$2:$NE$60=I$3)*(GMW!$ND$2:$ND$60=I$4),0),$B60-1966)</f>
        <v>1E-3</v>
      </c>
    </row>
    <row r="61" spans="1:9" x14ac:dyDescent="0.25">
      <c r="B61">
        <v>2028</v>
      </c>
      <c r="C61" cm="1">
        <f t="array" ref="C61">INDEX(GMW!$A$2:$NF$60,MATCH(1,(GMW!$NE$2:$NE$60=C$3)*(GMW!$ND$2:$ND$60=C$4),0),$B61-1966)</f>
        <v>2.281412</v>
      </c>
      <c r="D61" cm="1">
        <f t="array" ref="D61">INDEX(GMW!$A$2:$NF$60,MATCH(1,(GMW!$NE$2:$NE$60=D$3)*(GMW!$ND$2:$ND$60=D$4),0),$B61-1966)</f>
        <v>1.481668</v>
      </c>
      <c r="E61" cm="1">
        <f t="array" ref="E61">INDEX(GMW!$A$2:$NF$60,MATCH(1,(GMW!$NE$2:$NE$60=E$3)*(GMW!$ND$2:$ND$60=E$4),0),$B61-1966)</f>
        <v>1.5257700000000001</v>
      </c>
      <c r="F61" cm="1">
        <f t="array" ref="F61">INDEX(GMW!$A$2:$NF$60,MATCH(1,(GMW!$NE$2:$NE$60=F$3)*(GMW!$ND$2:$ND$60=F$4),0),$B61-1966)</f>
        <v>2.4307500000000002</v>
      </c>
      <c r="G61" cm="1">
        <f t="array" ref="G61">INDEX(GMW!$A$2:$NF$60,MATCH(1,(GMW!$NE$2:$NE$60=G$3)*(GMW!$ND$2:$ND$60=G$4),0),$B61-1966)</f>
        <v>10.875</v>
      </c>
      <c r="H61" cm="1">
        <f t="array" ref="H61">INDEX(GMW!$A$2:$NF$60,MATCH(1,(GMW!$NE$2:$NE$60=H$3)*(GMW!$ND$2:$ND$60=H$4),0),$B61-1966)</f>
        <v>1E-3</v>
      </c>
      <c r="I61" cm="1">
        <f t="array" ref="I61">INDEX(GMW!$A$2:$NF$60,MATCH(1,(GMW!$NE$2:$NE$60=I$3)*(GMW!$ND$2:$ND$60=I$4),0),$B61-1966)</f>
        <v>1E-3</v>
      </c>
    </row>
    <row r="62" spans="1:9" x14ac:dyDescent="0.25">
      <c r="A62">
        <v>1987</v>
      </c>
      <c r="B62">
        <v>2029</v>
      </c>
      <c r="C62" cm="1">
        <f t="array" ref="C62">INDEX(GMW!$A$2:$NF$60,MATCH(1,(GMW!$NE$2:$NE$60=C$3)*(GMW!$ND$2:$ND$60=C$4),0),$B62-1966)</f>
        <v>1.398326</v>
      </c>
      <c r="D62" cm="1">
        <f t="array" ref="D62">INDEX(GMW!$A$2:$NF$60,MATCH(1,(GMW!$NE$2:$NE$60=D$3)*(GMW!$ND$2:$ND$60=D$4),0),$B62-1966)</f>
        <v>1.4170130000000001</v>
      </c>
      <c r="E62" cm="1">
        <f t="array" ref="E62">INDEX(GMW!$A$2:$NF$60,MATCH(1,(GMW!$NE$2:$NE$60=E$3)*(GMW!$ND$2:$ND$60=E$4),0),$B62-1966)</f>
        <v>1.1945539999999999</v>
      </c>
      <c r="F62" cm="1">
        <f t="array" ref="F62">INDEX(GMW!$A$2:$NF$60,MATCH(1,(GMW!$NE$2:$NE$60=F$3)*(GMW!$ND$2:$ND$60=F$4),0),$B62-1966)</f>
        <v>2.7934019999999999</v>
      </c>
      <c r="G62" cm="1">
        <f t="array" ref="G62">INDEX(GMW!$A$2:$NF$60,MATCH(1,(GMW!$NE$2:$NE$60=G$3)*(GMW!$ND$2:$ND$60=G$4),0),$B62-1966)</f>
        <v>9.875</v>
      </c>
      <c r="H62" cm="1">
        <f t="array" ref="H62">INDEX(GMW!$A$2:$NF$60,MATCH(1,(GMW!$NE$2:$NE$60=H$3)*(GMW!$ND$2:$ND$60=H$4),0),$B62-1966)</f>
        <v>1E-3</v>
      </c>
      <c r="I62" cm="1">
        <f t="array" ref="I62">INDEX(GMW!$A$2:$NF$60,MATCH(1,(GMW!$NE$2:$NE$60=I$3)*(GMW!$ND$2:$ND$60=I$4),0),$B62-1966)</f>
        <v>1E-3</v>
      </c>
    </row>
    <row r="63" spans="1:9" x14ac:dyDescent="0.25">
      <c r="B63">
        <v>2030</v>
      </c>
      <c r="C63" cm="1">
        <f t="array" ref="C63">INDEX(GMW!$A$2:$NF$60,MATCH(1,(GMW!$NE$2:$NE$60=C$3)*(GMW!$ND$2:$ND$60=C$4),0),$B63-1966)</f>
        <v>1.358298</v>
      </c>
      <c r="D63" cm="1">
        <f t="array" ref="D63">INDEX(GMW!$A$2:$NF$60,MATCH(1,(GMW!$NE$2:$NE$60=D$3)*(GMW!$ND$2:$ND$60=D$4),0),$B63-1966)</f>
        <v>2.4997790000000002</v>
      </c>
      <c r="E63" cm="1">
        <f t="array" ref="E63">INDEX(GMW!$A$2:$NF$60,MATCH(1,(GMW!$NE$2:$NE$60=E$3)*(GMW!$ND$2:$ND$60=E$4),0),$B63-1966)</f>
        <v>0.55809379999999997</v>
      </c>
      <c r="F63" cm="1">
        <f t="array" ref="F63">INDEX(GMW!$A$2:$NF$60,MATCH(1,(GMW!$NE$2:$NE$60=F$3)*(GMW!$ND$2:$ND$60=F$4),0),$B63-1966)</f>
        <v>3.0418820000000002</v>
      </c>
      <c r="G63" cm="1">
        <f t="array" ref="G63">INDEX(GMW!$A$2:$NF$60,MATCH(1,(GMW!$NE$2:$NE$60=G$3)*(GMW!$ND$2:$ND$60=G$4),0),$B63-1966)</f>
        <v>8.875</v>
      </c>
      <c r="H63" cm="1">
        <f t="array" ref="H63">INDEX(GMW!$A$2:$NF$60,MATCH(1,(GMW!$NE$2:$NE$60=H$3)*(GMW!$ND$2:$ND$60=H$4),0),$B63-1966)</f>
        <v>1E-3</v>
      </c>
      <c r="I63" cm="1">
        <f t="array" ref="I63">INDEX(GMW!$A$2:$NF$60,MATCH(1,(GMW!$NE$2:$NE$60=I$3)*(GMW!$ND$2:$ND$60=I$4),0),$B63-1966)</f>
        <v>1E-3</v>
      </c>
    </row>
    <row r="64" spans="1:9" x14ac:dyDescent="0.25">
      <c r="B64">
        <v>2031</v>
      </c>
      <c r="C64" cm="1">
        <f t="array" ref="C64">INDEX(GMW!$A$2:$NF$60,MATCH(1,(GMW!$NE$2:$NE$60=C$3)*(GMW!$ND$2:$ND$60=C$4),0),$B64-1966)</f>
        <v>2.085874</v>
      </c>
      <c r="D64" cm="1">
        <f t="array" ref="D64">INDEX(GMW!$A$2:$NF$60,MATCH(1,(GMW!$NE$2:$NE$60=D$3)*(GMW!$ND$2:$ND$60=D$4),0),$B64-1966)</f>
        <v>2.7944460000000002</v>
      </c>
      <c r="E64" cm="1">
        <f t="array" ref="E64">INDEX(GMW!$A$2:$NF$60,MATCH(1,(GMW!$NE$2:$NE$60=E$3)*(GMW!$ND$2:$ND$60=E$4),0),$B64-1966)</f>
        <v>2.0928620000000002</v>
      </c>
      <c r="F64" cm="1">
        <f t="array" ref="F64">INDEX(GMW!$A$2:$NF$60,MATCH(1,(GMW!$NE$2:$NE$60=F$3)*(GMW!$ND$2:$ND$60=F$4),0),$B64-1966)</f>
        <v>3.6107300000000002</v>
      </c>
      <c r="G64" cm="1">
        <f t="array" ref="G64">INDEX(GMW!$A$2:$NF$60,MATCH(1,(GMW!$NE$2:$NE$60=G$3)*(GMW!$ND$2:$ND$60=G$4),0),$B64-1966)</f>
        <v>9.875</v>
      </c>
      <c r="H64" cm="1">
        <f t="array" ref="H64">INDEX(GMW!$A$2:$NF$60,MATCH(1,(GMW!$NE$2:$NE$60=H$3)*(GMW!$ND$2:$ND$60=H$4),0),$B64-1966)</f>
        <v>1E-3</v>
      </c>
      <c r="I64" cm="1">
        <f t="array" ref="I64">INDEX(GMW!$A$2:$NF$60,MATCH(1,(GMW!$NE$2:$NE$60=I$3)*(GMW!$ND$2:$ND$60=I$4),0),$B64-1966)</f>
        <v>1E-3</v>
      </c>
    </row>
    <row r="65" spans="1:9" x14ac:dyDescent="0.25">
      <c r="B65">
        <v>2032</v>
      </c>
      <c r="C65" cm="1">
        <f t="array" ref="C65">INDEX(GMW!$A$2:$NF$60,MATCH(1,(GMW!$NE$2:$NE$60=C$3)*(GMW!$ND$2:$ND$60=C$4),0),$B65-1966)</f>
        <v>2.231811</v>
      </c>
      <c r="D65" cm="1">
        <f t="array" ref="D65">INDEX(GMW!$A$2:$NF$60,MATCH(1,(GMW!$NE$2:$NE$60=D$3)*(GMW!$ND$2:$ND$60=D$4),0),$B65-1966)</f>
        <v>3.0879629999999998</v>
      </c>
      <c r="E65" cm="1">
        <f t="array" ref="E65">INDEX(GMW!$A$2:$NF$60,MATCH(1,(GMW!$NE$2:$NE$60=E$3)*(GMW!$ND$2:$ND$60=E$4),0),$B65-1966)</f>
        <v>2.1778909999999998</v>
      </c>
      <c r="F65" cm="1">
        <f t="array" ref="F65">INDEX(GMW!$A$2:$NF$60,MATCH(1,(GMW!$NE$2:$NE$60=F$3)*(GMW!$ND$2:$ND$60=F$4),0),$B65-1966)</f>
        <v>3.6933980000000002</v>
      </c>
      <c r="G65" cm="1">
        <f t="array" ref="G65">INDEX(GMW!$A$2:$NF$60,MATCH(1,(GMW!$NE$2:$NE$60=G$3)*(GMW!$ND$2:$ND$60=G$4),0),$B65-1966)</f>
        <v>8.375</v>
      </c>
      <c r="H65" cm="1">
        <f t="array" ref="H65">INDEX(GMW!$A$2:$NF$60,MATCH(1,(GMW!$NE$2:$NE$60=H$3)*(GMW!$ND$2:$ND$60=H$4),0),$B65-1966)</f>
        <v>1E-3</v>
      </c>
      <c r="I65" cm="1">
        <f t="array" ref="I65">INDEX(GMW!$A$2:$NF$60,MATCH(1,(GMW!$NE$2:$NE$60=I$3)*(GMW!$ND$2:$ND$60=I$4),0),$B65-1966)</f>
        <v>1E-3</v>
      </c>
    </row>
    <row r="66" spans="1:9" x14ac:dyDescent="0.25">
      <c r="A66">
        <v>1988</v>
      </c>
      <c r="B66">
        <v>2033</v>
      </c>
      <c r="C66" cm="1">
        <f t="array" ref="C66">INDEX(GMW!$A$2:$NF$60,MATCH(1,(GMW!$NE$2:$NE$60=C$3)*(GMW!$ND$2:$ND$60=C$4),0),$B66-1966)</f>
        <v>2.1752880000000001</v>
      </c>
      <c r="D66" cm="1">
        <f t="array" ref="D66">INDEX(GMW!$A$2:$NF$60,MATCH(1,(GMW!$NE$2:$NE$60=D$3)*(GMW!$ND$2:$ND$60=D$4),0),$B66-1966)</f>
        <v>2.4264519999999998</v>
      </c>
      <c r="E66" cm="1">
        <f t="array" ref="E66">INDEX(GMW!$A$2:$NF$60,MATCH(1,(GMW!$NE$2:$NE$60=E$3)*(GMW!$ND$2:$ND$60=E$4),0),$B66-1966)</f>
        <v>1.2891820000000001</v>
      </c>
      <c r="F66" cm="1">
        <f t="array" ref="F66">INDEX(GMW!$A$2:$NF$60,MATCH(1,(GMW!$NE$2:$NE$60=F$3)*(GMW!$ND$2:$ND$60=F$4),0),$B66-1966)</f>
        <v>3.7139229999999999</v>
      </c>
      <c r="G66" cm="1">
        <f t="array" ref="G66">INDEX(GMW!$A$2:$NF$60,MATCH(1,(GMW!$NE$2:$NE$60=G$3)*(GMW!$ND$2:$ND$60=G$4),0),$B66-1966)</f>
        <v>8.375</v>
      </c>
      <c r="H66" cm="1">
        <f t="array" ref="H66">INDEX(GMW!$A$2:$NF$60,MATCH(1,(GMW!$NE$2:$NE$60=H$3)*(GMW!$ND$2:$ND$60=H$4),0),$B66-1966)</f>
        <v>1E-3</v>
      </c>
      <c r="I66" cm="1">
        <f t="array" ref="I66">INDEX(GMW!$A$2:$NF$60,MATCH(1,(GMW!$NE$2:$NE$60=I$3)*(GMW!$ND$2:$ND$60=I$4),0),$B66-1966)</f>
        <v>1E-3</v>
      </c>
    </row>
    <row r="67" spans="1:9" x14ac:dyDescent="0.25">
      <c r="B67">
        <v>2034</v>
      </c>
      <c r="C67" cm="1">
        <f t="array" ref="C67">INDEX(GMW!$A$2:$NF$60,MATCH(1,(GMW!$NE$2:$NE$60=C$3)*(GMW!$ND$2:$ND$60=C$4),0),$B67-1966)</f>
        <v>2.2344590000000002</v>
      </c>
      <c r="D67" cm="1">
        <f t="array" ref="D67">INDEX(GMW!$A$2:$NF$60,MATCH(1,(GMW!$NE$2:$NE$60=D$3)*(GMW!$ND$2:$ND$60=D$4),0),$B67-1966)</f>
        <v>2.5536059999999998</v>
      </c>
      <c r="E67" cm="1">
        <f t="array" ref="E67">INDEX(GMW!$A$2:$NF$60,MATCH(1,(GMW!$NE$2:$NE$60=E$3)*(GMW!$ND$2:$ND$60=E$4),0),$B67-1966)</f>
        <v>1.7080139999999999</v>
      </c>
      <c r="F67" cm="1">
        <f t="array" ref="F67">INDEX(GMW!$A$2:$NF$60,MATCH(1,(GMW!$NE$2:$NE$60=F$3)*(GMW!$ND$2:$ND$60=F$4),0),$B67-1966)</f>
        <v>3.7046000000000001</v>
      </c>
      <c r="G67" cm="1">
        <f t="array" ref="G67">INDEX(GMW!$A$2:$NF$60,MATCH(1,(GMW!$NE$2:$NE$60=G$3)*(GMW!$ND$2:$ND$60=G$4),0),$B67-1966)</f>
        <v>8.875</v>
      </c>
      <c r="H67" cm="1">
        <f t="array" ref="H67">INDEX(GMW!$A$2:$NF$60,MATCH(1,(GMW!$NE$2:$NE$60=H$3)*(GMW!$ND$2:$ND$60=H$4),0),$B67-1966)</f>
        <v>1E-3</v>
      </c>
      <c r="I67" cm="1">
        <f t="array" ref="I67">INDEX(GMW!$A$2:$NF$60,MATCH(1,(GMW!$NE$2:$NE$60=I$3)*(GMW!$ND$2:$ND$60=I$4),0),$B67-1966)</f>
        <v>1E-3</v>
      </c>
    </row>
    <row r="68" spans="1:9" x14ac:dyDescent="0.25">
      <c r="B68">
        <v>2035</v>
      </c>
      <c r="C68" cm="1">
        <f t="array" ref="C68">INDEX(GMW!$A$2:$NF$60,MATCH(1,(GMW!$NE$2:$NE$60=C$3)*(GMW!$ND$2:$ND$60=C$4),0),$B68-1966)</f>
        <v>1.242445</v>
      </c>
      <c r="D68" cm="1">
        <f t="array" ref="D68">INDEX(GMW!$A$2:$NF$60,MATCH(1,(GMW!$NE$2:$NE$60=D$3)*(GMW!$ND$2:$ND$60=D$4),0),$B68-1966)</f>
        <v>2.1926269999999999</v>
      </c>
      <c r="E68" cm="1">
        <f t="array" ref="E68">INDEX(GMW!$A$2:$NF$60,MATCH(1,(GMW!$NE$2:$NE$60=E$3)*(GMW!$ND$2:$ND$60=E$4),0),$B68-1966)</f>
        <v>2.131049</v>
      </c>
      <c r="F68" cm="1">
        <f t="array" ref="F68">INDEX(GMW!$A$2:$NF$60,MATCH(1,(GMW!$NE$2:$NE$60=F$3)*(GMW!$ND$2:$ND$60=F$4),0),$B68-1966)</f>
        <v>2.8955860000000002</v>
      </c>
      <c r="G68" cm="1">
        <f t="array" ref="G68">INDEX(GMW!$A$2:$NF$60,MATCH(1,(GMW!$NE$2:$NE$60=G$3)*(GMW!$ND$2:$ND$60=G$4),0),$B68-1966)</f>
        <v>11.875</v>
      </c>
      <c r="H68" cm="1">
        <f t="array" ref="H68">INDEX(GMW!$A$2:$NF$60,MATCH(1,(GMW!$NE$2:$NE$60=H$3)*(GMW!$ND$2:$ND$60=H$4),0),$B68-1966)</f>
        <v>1E-3</v>
      </c>
      <c r="I68" cm="1">
        <f t="array" ref="I68">INDEX(GMW!$A$2:$NF$60,MATCH(1,(GMW!$NE$2:$NE$60=I$3)*(GMW!$ND$2:$ND$60=I$4),0),$B68-1966)</f>
        <v>1E-3</v>
      </c>
    </row>
    <row r="69" spans="1:9" x14ac:dyDescent="0.25">
      <c r="B69">
        <v>2036</v>
      </c>
      <c r="C69" cm="1">
        <f t="array" ref="C69">INDEX(GMW!$A$2:$NF$60,MATCH(1,(GMW!$NE$2:$NE$60=C$3)*(GMW!$ND$2:$ND$60=C$4),0),$B69-1966)</f>
        <v>0.50102729999999995</v>
      </c>
      <c r="D69" cm="1">
        <f t="array" ref="D69">INDEX(GMW!$A$2:$NF$60,MATCH(1,(GMW!$NE$2:$NE$60=D$3)*(GMW!$ND$2:$ND$60=D$4),0),$B69-1966)</f>
        <v>1.5187820000000001</v>
      </c>
      <c r="E69" cm="1">
        <f t="array" ref="E69">INDEX(GMW!$A$2:$NF$60,MATCH(1,(GMW!$NE$2:$NE$60=E$3)*(GMW!$ND$2:$ND$60=E$4),0),$B69-1966)</f>
        <v>1.332543</v>
      </c>
      <c r="F69" cm="1">
        <f t="array" ref="F69">INDEX(GMW!$A$2:$NF$60,MATCH(1,(GMW!$NE$2:$NE$60=F$3)*(GMW!$ND$2:$ND$60=F$4),0),$B69-1966)</f>
        <v>2.4602179999999998</v>
      </c>
      <c r="G69" cm="1">
        <f t="array" ref="G69">INDEX(GMW!$A$2:$NF$60,MATCH(1,(GMW!$NE$2:$NE$60=G$3)*(GMW!$ND$2:$ND$60=G$4),0),$B69-1966)</f>
        <v>12.875</v>
      </c>
      <c r="H69" cm="1">
        <f t="array" ref="H69">INDEX(GMW!$A$2:$NF$60,MATCH(1,(GMW!$NE$2:$NE$60=H$3)*(GMW!$ND$2:$ND$60=H$4),0),$B69-1966)</f>
        <v>1E-3</v>
      </c>
      <c r="I69" cm="1">
        <f t="array" ref="I69">INDEX(GMW!$A$2:$NF$60,MATCH(1,(GMW!$NE$2:$NE$60=I$3)*(GMW!$ND$2:$ND$60=I$4),0),$B69-1966)</f>
        <v>1E-3</v>
      </c>
    </row>
    <row r="70" spans="1:9" x14ac:dyDescent="0.25">
      <c r="A70">
        <v>1989</v>
      </c>
      <c r="B70">
        <v>2037</v>
      </c>
      <c r="C70" cm="1">
        <f t="array" ref="C70">INDEX(GMW!$A$2:$NF$60,MATCH(1,(GMW!$NE$2:$NE$60=C$3)*(GMW!$ND$2:$ND$60=C$4),0),$B70-1966)</f>
        <v>1.0165449999999999E-2</v>
      </c>
      <c r="D70" cm="1">
        <f t="array" ref="D70">INDEX(GMW!$A$2:$NF$60,MATCH(1,(GMW!$NE$2:$NE$60=D$3)*(GMW!$ND$2:$ND$60=D$4),0),$B70-1966)</f>
        <v>1.2069859999999999</v>
      </c>
      <c r="E70" cm="1">
        <f t="array" ref="E70">INDEX(GMW!$A$2:$NF$60,MATCH(1,(GMW!$NE$2:$NE$60=E$3)*(GMW!$ND$2:$ND$60=E$4),0),$B70-1966)</f>
        <v>1.408015</v>
      </c>
      <c r="F70" cm="1">
        <f t="array" ref="F70">INDEX(GMW!$A$2:$NF$60,MATCH(1,(GMW!$NE$2:$NE$60=F$3)*(GMW!$ND$2:$ND$60=F$4),0),$B70-1966)</f>
        <v>1.79725</v>
      </c>
      <c r="G70" cm="1">
        <f t="array" ref="G70">INDEX(GMW!$A$2:$NF$60,MATCH(1,(GMW!$NE$2:$NE$60=G$3)*(GMW!$ND$2:$ND$60=G$4),0),$B70-1966)</f>
        <v>12.875</v>
      </c>
      <c r="H70" cm="1">
        <f t="array" ref="H70">INDEX(GMW!$A$2:$NF$60,MATCH(1,(GMW!$NE$2:$NE$60=H$3)*(GMW!$ND$2:$ND$60=H$4),0),$B70-1966)</f>
        <v>1E-3</v>
      </c>
      <c r="I70" cm="1">
        <f t="array" ref="I70">INDEX(GMW!$A$2:$NF$60,MATCH(1,(GMW!$NE$2:$NE$60=I$3)*(GMW!$ND$2:$ND$60=I$4),0),$B70-1966)</f>
        <v>1E-3</v>
      </c>
    </row>
    <row r="71" spans="1:9" x14ac:dyDescent="0.25">
      <c r="B71">
        <v>2038</v>
      </c>
      <c r="C71" cm="1">
        <f t="array" ref="C71">INDEX(GMW!$A$2:$NF$60,MATCH(1,(GMW!$NE$2:$NE$60=C$3)*(GMW!$ND$2:$ND$60=C$4),0),$B71-1966)</f>
        <v>2.1674869999999999E-2</v>
      </c>
      <c r="D71" cm="1">
        <f t="array" ref="D71">INDEX(GMW!$A$2:$NF$60,MATCH(1,(GMW!$NE$2:$NE$60=D$3)*(GMW!$ND$2:$ND$60=D$4),0),$B71-1966)</f>
        <v>0.77321819999999997</v>
      </c>
      <c r="E71" cm="1">
        <f t="array" ref="E71">INDEX(GMW!$A$2:$NF$60,MATCH(1,(GMW!$NE$2:$NE$60=E$3)*(GMW!$ND$2:$ND$60=E$4),0),$B71-1966)</f>
        <v>1.1984520000000001</v>
      </c>
      <c r="F71" cm="1">
        <f t="array" ref="F71">INDEX(GMW!$A$2:$NF$60,MATCH(1,(GMW!$NE$2:$NE$60=F$3)*(GMW!$ND$2:$ND$60=F$4),0),$B71-1966)</f>
        <v>1.3877200000000001</v>
      </c>
      <c r="G71" cm="1">
        <f t="array" ref="G71">INDEX(GMW!$A$2:$NF$60,MATCH(1,(GMW!$NE$2:$NE$60=G$3)*(GMW!$ND$2:$ND$60=G$4),0),$B71-1966)</f>
        <v>13.75</v>
      </c>
      <c r="H71" cm="1">
        <f t="array" ref="H71">INDEX(GMW!$A$2:$NF$60,MATCH(1,(GMW!$NE$2:$NE$60=H$3)*(GMW!$ND$2:$ND$60=H$4),0),$B71-1966)</f>
        <v>1E-3</v>
      </c>
      <c r="I71" cm="1">
        <f t="array" ref="I71">INDEX(GMW!$A$2:$NF$60,MATCH(1,(GMW!$NE$2:$NE$60=I$3)*(GMW!$ND$2:$ND$60=I$4),0),$B71-1966)</f>
        <v>1E-3</v>
      </c>
    </row>
    <row r="72" spans="1:9" x14ac:dyDescent="0.25">
      <c r="B72">
        <v>2039</v>
      </c>
      <c r="C72" cm="1">
        <f t="array" ref="C72">INDEX(GMW!$A$2:$NF$60,MATCH(1,(GMW!$NE$2:$NE$60=C$3)*(GMW!$ND$2:$ND$60=C$4),0),$B72-1966)</f>
        <v>-0.57642789999999999</v>
      </c>
      <c r="D72" cm="1">
        <f t="array" ref="D72">INDEX(GMW!$A$2:$NF$60,MATCH(1,(GMW!$NE$2:$NE$60=D$3)*(GMW!$ND$2:$ND$60=D$4),0),$B72-1966)</f>
        <v>0.39159939999999999</v>
      </c>
      <c r="E72" cm="1">
        <f t="array" ref="E72">INDEX(GMW!$A$2:$NF$60,MATCH(1,(GMW!$NE$2:$NE$60=E$3)*(GMW!$ND$2:$ND$60=E$4),0),$B72-1966)</f>
        <v>0.71192</v>
      </c>
      <c r="F72" cm="1">
        <f t="array" ref="F72">INDEX(GMW!$A$2:$NF$60,MATCH(1,(GMW!$NE$2:$NE$60=F$3)*(GMW!$ND$2:$ND$60=F$4),0),$B72-1966)</f>
        <v>1.0527390000000001</v>
      </c>
      <c r="G72" cm="1">
        <f t="array" ref="G72">INDEX(GMW!$A$2:$NF$60,MATCH(1,(GMW!$NE$2:$NE$60=G$3)*(GMW!$ND$2:$ND$60=G$4),0),$B72-1966)</f>
        <v>13.75</v>
      </c>
      <c r="H72" cm="1">
        <f t="array" ref="H72">INDEX(GMW!$A$2:$NF$60,MATCH(1,(GMW!$NE$2:$NE$60=H$3)*(GMW!$ND$2:$ND$60=H$4),0),$B72-1966)</f>
        <v>1E-3</v>
      </c>
      <c r="I72" cm="1">
        <f t="array" ref="I72">INDEX(GMW!$A$2:$NF$60,MATCH(1,(GMW!$NE$2:$NE$60=I$3)*(GMW!$ND$2:$ND$60=I$4),0),$B72-1966)</f>
        <v>1E-3</v>
      </c>
    </row>
    <row r="73" spans="1:9" x14ac:dyDescent="0.25">
      <c r="B73">
        <v>2040</v>
      </c>
      <c r="C73" cm="1">
        <f t="array" ref="C73">INDEX(GMW!$A$2:$NF$60,MATCH(1,(GMW!$NE$2:$NE$60=C$3)*(GMW!$ND$2:$ND$60=C$4),0),$B73-1966)</f>
        <v>-0.81145049999999996</v>
      </c>
      <c r="D73" cm="1">
        <f t="array" ref="D73">INDEX(GMW!$A$2:$NF$60,MATCH(1,(GMW!$NE$2:$NE$60=D$3)*(GMW!$ND$2:$ND$60=D$4),0),$B73-1966)</f>
        <v>0.29755470000000001</v>
      </c>
      <c r="E73" cm="1">
        <f t="array" ref="E73">INDEX(GMW!$A$2:$NF$60,MATCH(1,(GMW!$NE$2:$NE$60=E$3)*(GMW!$ND$2:$ND$60=E$4),0),$B73-1966)</f>
        <v>0.72312069999999995</v>
      </c>
      <c r="F73" cm="1">
        <f t="array" ref="F73">INDEX(GMW!$A$2:$NF$60,MATCH(1,(GMW!$NE$2:$NE$60=F$3)*(GMW!$ND$2:$ND$60=F$4),0),$B73-1966)</f>
        <v>0.96500350000000001</v>
      </c>
      <c r="G73" cm="1">
        <f t="array" ref="G73">INDEX(GMW!$A$2:$NF$60,MATCH(1,(GMW!$NE$2:$NE$60=G$3)*(GMW!$ND$2:$ND$60=G$4),0),$B73-1966)</f>
        <v>14.875</v>
      </c>
      <c r="H73" cm="1">
        <f t="array" ref="H73">INDEX(GMW!$A$2:$NF$60,MATCH(1,(GMW!$NE$2:$NE$60=H$3)*(GMW!$ND$2:$ND$60=H$4),0),$B73-1966)</f>
        <v>1E-3</v>
      </c>
      <c r="I73" cm="1">
        <f t="array" ref="I73">INDEX(GMW!$A$2:$NF$60,MATCH(1,(GMW!$NE$2:$NE$60=I$3)*(GMW!$ND$2:$ND$60=I$4),0),$B73-1966)</f>
        <v>1E-3</v>
      </c>
    </row>
    <row r="74" spans="1:9" x14ac:dyDescent="0.25">
      <c r="A74">
        <v>1990</v>
      </c>
      <c r="B74">
        <v>2041</v>
      </c>
      <c r="C74" cm="1">
        <f t="array" ref="C74">INDEX(GMW!$A$2:$NF$60,MATCH(1,(GMW!$NE$2:$NE$60=C$3)*(GMW!$ND$2:$ND$60=C$4),0),$B74-1966)</f>
        <v>1.5324590000000001E-2</v>
      </c>
      <c r="D74" cm="1">
        <f t="array" ref="D74">INDEX(GMW!$A$2:$NF$60,MATCH(1,(GMW!$NE$2:$NE$60=D$3)*(GMW!$ND$2:$ND$60=D$4),0),$B74-1966)</f>
        <v>0.69680359999999997</v>
      </c>
      <c r="E74" cm="1">
        <f t="array" ref="E74">INDEX(GMW!$A$2:$NF$60,MATCH(1,(GMW!$NE$2:$NE$60=E$3)*(GMW!$ND$2:$ND$60=E$4),0),$B74-1966)</f>
        <v>1.2557370000000001</v>
      </c>
      <c r="F74" cm="1">
        <f t="array" ref="F74">INDEX(GMW!$A$2:$NF$60,MATCH(1,(GMW!$NE$2:$NE$60=F$3)*(GMW!$ND$2:$ND$60=F$4),0),$B74-1966)</f>
        <v>1.7014210000000001</v>
      </c>
      <c r="G74" cm="1">
        <f t="array" ref="G74">INDEX(GMW!$A$2:$NF$60,MATCH(1,(GMW!$NE$2:$NE$60=G$3)*(GMW!$ND$2:$ND$60=G$4),0),$B74-1966)</f>
        <v>14.875</v>
      </c>
      <c r="H74" cm="1">
        <f t="array" ref="H74">INDEX(GMW!$A$2:$NF$60,MATCH(1,(GMW!$NE$2:$NE$60=H$3)*(GMW!$ND$2:$ND$60=H$4),0),$B74-1966)</f>
        <v>1E-3</v>
      </c>
      <c r="I74" cm="1">
        <f t="array" ref="I74">INDEX(GMW!$A$2:$NF$60,MATCH(1,(GMW!$NE$2:$NE$60=I$3)*(GMW!$ND$2:$ND$60=I$4),0),$B74-1966)</f>
        <v>1E-3</v>
      </c>
    </row>
    <row r="75" spans="1:9" x14ac:dyDescent="0.25">
      <c r="B75">
        <v>2042</v>
      </c>
      <c r="C75" cm="1">
        <f t="array" ref="C75">INDEX(GMW!$A$2:$NF$60,MATCH(1,(GMW!$NE$2:$NE$60=C$3)*(GMW!$ND$2:$ND$60=C$4),0),$B75-1966)</f>
        <v>0.6858339</v>
      </c>
      <c r="D75" cm="1">
        <f t="array" ref="D75">INDEX(GMW!$A$2:$NF$60,MATCH(1,(GMW!$NE$2:$NE$60=D$3)*(GMW!$ND$2:$ND$60=D$4),0),$B75-1966)</f>
        <v>0.9370465</v>
      </c>
      <c r="E75" cm="1">
        <f t="array" ref="E75">INDEX(GMW!$A$2:$NF$60,MATCH(1,(GMW!$NE$2:$NE$60=E$3)*(GMW!$ND$2:$ND$60=E$4),0),$B75-1966)</f>
        <v>0.76445719999999995</v>
      </c>
      <c r="F75" cm="1">
        <f t="array" ref="F75">INDEX(GMW!$A$2:$NF$60,MATCH(1,(GMW!$NE$2:$NE$60=F$3)*(GMW!$ND$2:$ND$60=F$4),0),$B75-1966)</f>
        <v>2.0825399999999998</v>
      </c>
      <c r="G75" cm="1">
        <f t="array" ref="G75">INDEX(GMW!$A$2:$NF$60,MATCH(1,(GMW!$NE$2:$NE$60=G$3)*(GMW!$ND$2:$ND$60=G$4),0),$B75-1966)</f>
        <v>14.875</v>
      </c>
      <c r="H75" cm="1">
        <f t="array" ref="H75">INDEX(GMW!$A$2:$NF$60,MATCH(1,(GMW!$NE$2:$NE$60=H$3)*(GMW!$ND$2:$ND$60=H$4),0),$B75-1966)</f>
        <v>1E-3</v>
      </c>
      <c r="I75" cm="1">
        <f t="array" ref="I75">INDEX(GMW!$A$2:$NF$60,MATCH(1,(GMW!$NE$2:$NE$60=I$3)*(GMW!$ND$2:$ND$60=I$4),0),$B75-1966)</f>
        <v>1E-3</v>
      </c>
    </row>
    <row r="76" spans="1:9" x14ac:dyDescent="0.25">
      <c r="B76">
        <v>2043</v>
      </c>
      <c r="C76" cm="1">
        <f t="array" ref="C76">INDEX(GMW!$A$2:$NF$60,MATCH(1,(GMW!$NE$2:$NE$60=C$3)*(GMW!$ND$2:$ND$60=C$4),0),$B76-1966)</f>
        <v>0.3639426</v>
      </c>
      <c r="D76" cm="1">
        <f t="array" ref="D76">INDEX(GMW!$A$2:$NF$60,MATCH(1,(GMW!$NE$2:$NE$60=D$3)*(GMW!$ND$2:$ND$60=D$4),0),$B76-1966)</f>
        <v>1.039954</v>
      </c>
      <c r="E76" cm="1">
        <f t="array" ref="E76">INDEX(GMW!$A$2:$NF$60,MATCH(1,(GMW!$NE$2:$NE$60=E$3)*(GMW!$ND$2:$ND$60=E$4),0),$B76-1966)</f>
        <v>1.3897189999999999</v>
      </c>
      <c r="F76" cm="1">
        <f t="array" ref="F76">INDEX(GMW!$A$2:$NF$60,MATCH(1,(GMW!$NE$2:$NE$60=F$3)*(GMW!$ND$2:$ND$60=F$4),0),$B76-1966)</f>
        <v>1.950329</v>
      </c>
      <c r="G76" cm="1">
        <f t="array" ref="G76">INDEX(GMW!$A$2:$NF$60,MATCH(1,(GMW!$NE$2:$NE$60=G$3)*(GMW!$ND$2:$ND$60=G$4),0),$B76-1966)</f>
        <v>14.875</v>
      </c>
      <c r="H76" cm="1">
        <f t="array" ref="H76">INDEX(GMW!$A$2:$NF$60,MATCH(1,(GMW!$NE$2:$NE$60=H$3)*(GMW!$ND$2:$ND$60=H$4),0),$B76-1966)</f>
        <v>1E-3</v>
      </c>
      <c r="I76" cm="1">
        <f t="array" ref="I76">INDEX(GMW!$A$2:$NF$60,MATCH(1,(GMW!$NE$2:$NE$60=I$3)*(GMW!$ND$2:$ND$60=I$4),0),$B76-1966)</f>
        <v>1E-3</v>
      </c>
    </row>
    <row r="77" spans="1:9" x14ac:dyDescent="0.25">
      <c r="B77">
        <v>2044</v>
      </c>
      <c r="C77" cm="1">
        <f t="array" ref="C77">INDEX(GMW!$A$2:$NF$60,MATCH(1,(GMW!$NE$2:$NE$60=C$3)*(GMW!$ND$2:$ND$60=C$4),0),$B77-1966)</f>
        <v>9.6798899999999993E-2</v>
      </c>
      <c r="D77" cm="1">
        <f t="array" ref="D77">INDEX(GMW!$A$2:$NF$60,MATCH(1,(GMW!$NE$2:$NE$60=D$3)*(GMW!$ND$2:$ND$60=D$4),0),$B77-1966)</f>
        <v>0.88209800000000005</v>
      </c>
      <c r="E77" cm="1">
        <f t="array" ref="E77">INDEX(GMW!$A$2:$NF$60,MATCH(1,(GMW!$NE$2:$NE$60=E$3)*(GMW!$ND$2:$ND$60=E$4),0),$B77-1966)</f>
        <v>0.96191499999999996</v>
      </c>
      <c r="F77" cm="1">
        <f t="array" ref="F77">INDEX(GMW!$A$2:$NF$60,MATCH(1,(GMW!$NE$2:$NE$60=F$3)*(GMW!$ND$2:$ND$60=F$4),0),$B77-1966)</f>
        <v>1.6199920000000001</v>
      </c>
      <c r="G77" cm="1">
        <f t="array" ref="G77">INDEX(GMW!$A$2:$NF$60,MATCH(1,(GMW!$NE$2:$NE$60=G$3)*(GMW!$ND$2:$ND$60=G$4),0),$B77-1966)</f>
        <v>13.875</v>
      </c>
      <c r="H77" cm="1">
        <f t="array" ref="H77">INDEX(GMW!$A$2:$NF$60,MATCH(1,(GMW!$NE$2:$NE$60=H$3)*(GMW!$ND$2:$ND$60=H$4),0),$B77-1966)</f>
        <v>1E-3</v>
      </c>
      <c r="I77" cm="1">
        <f t="array" ref="I77">INDEX(GMW!$A$2:$NF$60,MATCH(1,(GMW!$NE$2:$NE$60=I$3)*(GMW!$ND$2:$ND$60=I$4),0),$B77-1966)</f>
        <v>1E-3</v>
      </c>
    </row>
    <row r="78" spans="1:9" x14ac:dyDescent="0.25">
      <c r="A78">
        <v>1991</v>
      </c>
      <c r="B78">
        <v>2045</v>
      </c>
      <c r="C78" cm="1">
        <f t="array" ref="C78">INDEX(GMW!$A$2:$NF$60,MATCH(1,(GMW!$NE$2:$NE$60=C$3)*(GMW!$ND$2:$ND$60=C$4),0),$B78-1966)</f>
        <v>-0.52548689999999998</v>
      </c>
      <c r="D78" cm="1">
        <f t="array" ref="D78">INDEX(GMW!$A$2:$NF$60,MATCH(1,(GMW!$NE$2:$NE$60=D$3)*(GMW!$ND$2:$ND$60=D$4),0),$B78-1966)</f>
        <v>0.98614190000000002</v>
      </c>
      <c r="E78" cm="1">
        <f t="array" ref="E78">INDEX(GMW!$A$2:$NF$60,MATCH(1,(GMW!$NE$2:$NE$60=E$3)*(GMW!$ND$2:$ND$60=E$4),0),$B78-1966)</f>
        <v>0.17022680000000001</v>
      </c>
      <c r="F78" cm="1">
        <f t="array" ref="F78">INDEX(GMW!$A$2:$NF$60,MATCH(1,(GMW!$NE$2:$NE$60=F$3)*(GMW!$ND$2:$ND$60=F$4),0),$B78-1966)</f>
        <v>1.0595159999999999</v>
      </c>
      <c r="G78" cm="1">
        <f t="array" ref="G78">INDEX(GMW!$A$2:$NF$60,MATCH(1,(GMW!$NE$2:$NE$60=G$3)*(GMW!$ND$2:$ND$60=G$4),0),$B78-1966)</f>
        <v>12.375</v>
      </c>
      <c r="H78" cm="1">
        <f t="array" ref="H78">INDEX(GMW!$A$2:$NF$60,MATCH(1,(GMW!$NE$2:$NE$60=H$3)*(GMW!$ND$2:$ND$60=H$4),0),$B78-1966)</f>
        <v>1E-3</v>
      </c>
      <c r="I78" cm="1">
        <f t="array" ref="I78">INDEX(GMW!$A$2:$NF$60,MATCH(1,(GMW!$NE$2:$NE$60=I$3)*(GMW!$ND$2:$ND$60=I$4),0),$B78-1966)</f>
        <v>1E-3</v>
      </c>
    </row>
    <row r="79" spans="1:9" x14ac:dyDescent="0.25">
      <c r="B79">
        <v>2046</v>
      </c>
      <c r="C79" cm="1">
        <f t="array" ref="C79">INDEX(GMW!$A$2:$NF$60,MATCH(1,(GMW!$NE$2:$NE$60=C$3)*(GMW!$ND$2:$ND$60=C$4),0),$B79-1966)</f>
        <v>0.20688200000000001</v>
      </c>
      <c r="D79" cm="1">
        <f t="array" ref="D79">INDEX(GMW!$A$2:$NF$60,MATCH(1,(GMW!$NE$2:$NE$60=D$3)*(GMW!$ND$2:$ND$60=D$4),0),$B79-1966)</f>
        <v>1.3712629999999999</v>
      </c>
      <c r="E79" cm="1">
        <f t="array" ref="E79">INDEX(GMW!$A$2:$NF$60,MATCH(1,(GMW!$NE$2:$NE$60=E$3)*(GMW!$ND$2:$ND$60=E$4),0),$B79-1966)</f>
        <v>0.3263836</v>
      </c>
      <c r="F79" cm="1">
        <f t="array" ref="F79">INDEX(GMW!$A$2:$NF$60,MATCH(1,(GMW!$NE$2:$NE$60=F$3)*(GMW!$ND$2:$ND$60=F$4),0),$B79-1966)</f>
        <v>0.76575369999999998</v>
      </c>
      <c r="G79" cm="1">
        <f t="array" ref="G79">INDEX(GMW!$A$2:$NF$60,MATCH(1,(GMW!$NE$2:$NE$60=G$3)*(GMW!$ND$2:$ND$60=G$4),0),$B79-1966)</f>
        <v>11.375</v>
      </c>
      <c r="H79" cm="1">
        <f t="array" ref="H79">INDEX(GMW!$A$2:$NF$60,MATCH(1,(GMW!$NE$2:$NE$60=H$3)*(GMW!$ND$2:$ND$60=H$4),0),$B79-1966)</f>
        <v>1E-3</v>
      </c>
      <c r="I79" cm="1">
        <f t="array" ref="I79">INDEX(GMW!$A$2:$NF$60,MATCH(1,(GMW!$NE$2:$NE$60=I$3)*(GMW!$ND$2:$ND$60=I$4),0),$B79-1966)</f>
        <v>1E-3</v>
      </c>
    </row>
    <row r="80" spans="1:9" x14ac:dyDescent="0.25">
      <c r="B80">
        <v>2047</v>
      </c>
      <c r="C80" cm="1">
        <f t="array" ref="C80">INDEX(GMW!$A$2:$NF$60,MATCH(1,(GMW!$NE$2:$NE$60=C$3)*(GMW!$ND$2:$ND$60=C$4),0),$B80-1966)</f>
        <v>0.237958</v>
      </c>
      <c r="D80" cm="1">
        <f t="array" ref="D80">INDEX(GMW!$A$2:$NF$60,MATCH(1,(GMW!$NE$2:$NE$60=D$3)*(GMW!$ND$2:$ND$60=D$4),0),$B80-1966)</f>
        <v>1.3541529999999999</v>
      </c>
      <c r="E80" cm="1">
        <f t="array" ref="E80">INDEX(GMW!$A$2:$NF$60,MATCH(1,(GMW!$NE$2:$NE$60=E$3)*(GMW!$ND$2:$ND$60=E$4),0),$B80-1966)</f>
        <v>0.22026709999999999</v>
      </c>
      <c r="F80" cm="1">
        <f t="array" ref="F80">INDEX(GMW!$A$2:$NF$60,MATCH(1,(GMW!$NE$2:$NE$60=F$3)*(GMW!$ND$2:$ND$60=F$4),0),$B80-1966)</f>
        <v>0.76242279999999996</v>
      </c>
      <c r="G80" cm="1">
        <f t="array" ref="G80">INDEX(GMW!$A$2:$NF$60,MATCH(1,(GMW!$NE$2:$NE$60=G$3)*(GMW!$ND$2:$ND$60=G$4),0),$B80-1966)</f>
        <v>10.375</v>
      </c>
      <c r="H80" cm="1">
        <f t="array" ref="H80">INDEX(GMW!$A$2:$NF$60,MATCH(1,(GMW!$NE$2:$NE$60=H$3)*(GMW!$ND$2:$ND$60=H$4),0),$B80-1966)</f>
        <v>1E-3</v>
      </c>
      <c r="I80" cm="1">
        <f t="array" ref="I80">INDEX(GMW!$A$2:$NF$60,MATCH(1,(GMW!$NE$2:$NE$60=I$3)*(GMW!$ND$2:$ND$60=I$4),0),$B80-1966)</f>
        <v>1E-3</v>
      </c>
    </row>
    <row r="81" spans="1:9" x14ac:dyDescent="0.25">
      <c r="B81">
        <v>2048</v>
      </c>
      <c r="C81" cm="1">
        <f t="array" ref="C81">INDEX(GMW!$A$2:$NF$60,MATCH(1,(GMW!$NE$2:$NE$60=C$3)*(GMW!$ND$2:$ND$60=C$4),0),$B81-1966)</f>
        <v>0.14917710000000001</v>
      </c>
      <c r="D81" cm="1">
        <f t="array" ref="D81">INDEX(GMW!$A$2:$NF$60,MATCH(1,(GMW!$NE$2:$NE$60=D$3)*(GMW!$ND$2:$ND$60=D$4),0),$B81-1966)</f>
        <v>1.319143</v>
      </c>
      <c r="E81" cm="1">
        <f t="array" ref="E81">INDEX(GMW!$A$2:$NF$60,MATCH(1,(GMW!$NE$2:$NE$60=E$3)*(GMW!$ND$2:$ND$60=E$4),0),$B81-1966)</f>
        <v>-7.2263960000000002E-2</v>
      </c>
      <c r="F81" cm="1">
        <f t="array" ref="F81">INDEX(GMW!$A$2:$NF$60,MATCH(1,(GMW!$NE$2:$NE$60=F$3)*(GMW!$ND$2:$ND$60=F$4),0),$B81-1966)</f>
        <v>0.28368900000000002</v>
      </c>
      <c r="G81" cm="1">
        <f t="array" ref="G81">INDEX(GMW!$A$2:$NF$60,MATCH(1,(GMW!$NE$2:$NE$60=G$3)*(GMW!$ND$2:$ND$60=G$4),0),$B81-1966)</f>
        <v>10.375</v>
      </c>
      <c r="H81" cm="1">
        <f t="array" ref="H81">INDEX(GMW!$A$2:$NF$60,MATCH(1,(GMW!$NE$2:$NE$60=H$3)*(GMW!$ND$2:$ND$60=H$4),0),$B81-1966)</f>
        <v>1E-3</v>
      </c>
      <c r="I81" cm="1">
        <f t="array" ref="I81">INDEX(GMW!$A$2:$NF$60,MATCH(1,(GMW!$NE$2:$NE$60=I$3)*(GMW!$ND$2:$ND$60=I$4),0),$B81-1966)</f>
        <v>1E-3</v>
      </c>
    </row>
    <row r="82" spans="1:9" x14ac:dyDescent="0.25">
      <c r="A82">
        <v>1992</v>
      </c>
      <c r="B82">
        <v>2049</v>
      </c>
      <c r="C82" cm="1">
        <f t="array" ref="C82">INDEX(GMW!$A$2:$NF$60,MATCH(1,(GMW!$NE$2:$NE$60=C$3)*(GMW!$ND$2:$ND$60=C$4),0),$B82-1966)</f>
        <v>-6.1588290000000002E-3</v>
      </c>
      <c r="D82" cm="1">
        <f t="array" ref="D82">INDEX(GMW!$A$2:$NF$60,MATCH(1,(GMW!$NE$2:$NE$60=D$3)*(GMW!$ND$2:$ND$60=D$4),0),$B82-1966)</f>
        <v>1.7701359999999999</v>
      </c>
      <c r="E82" cm="1">
        <f t="array" ref="E82">INDEX(GMW!$A$2:$NF$60,MATCH(1,(GMW!$NE$2:$NE$60=E$3)*(GMW!$ND$2:$ND$60=E$4),0),$B82-1966)</f>
        <v>6.1938050000000001E-2</v>
      </c>
      <c r="F82" cm="1">
        <f t="array" ref="F82">INDEX(GMW!$A$2:$NF$60,MATCH(1,(GMW!$NE$2:$NE$60=F$3)*(GMW!$ND$2:$ND$60=F$4),0),$B82-1966)</f>
        <v>-0.31834750000000001</v>
      </c>
      <c r="G82" cm="1">
        <f t="array" ref="G82">INDEX(GMW!$A$2:$NF$60,MATCH(1,(GMW!$NE$2:$NE$60=G$3)*(GMW!$ND$2:$ND$60=G$4),0),$B82-1966)</f>
        <v>10.375</v>
      </c>
      <c r="H82" cm="1">
        <f t="array" ref="H82">INDEX(GMW!$A$2:$NF$60,MATCH(1,(GMW!$NE$2:$NE$60=H$3)*(GMW!$ND$2:$ND$60=H$4),0),$B82-1966)</f>
        <v>1E-3</v>
      </c>
      <c r="I82" cm="1">
        <f t="array" ref="I82">INDEX(GMW!$A$2:$NF$60,MATCH(1,(GMW!$NE$2:$NE$60=I$3)*(GMW!$ND$2:$ND$60=I$4),0),$B82-1966)</f>
        <v>1E-3</v>
      </c>
    </row>
    <row r="83" spans="1:9" x14ac:dyDescent="0.25">
      <c r="B83">
        <v>2050</v>
      </c>
      <c r="C83" cm="1">
        <f t="array" ref="C83">INDEX(GMW!$A$2:$NF$60,MATCH(1,(GMW!$NE$2:$NE$60=C$3)*(GMW!$ND$2:$ND$60=C$4),0),$B83-1966)</f>
        <v>8.2742209999999997E-2</v>
      </c>
      <c r="D83" cm="1">
        <f t="array" ref="D83">INDEX(GMW!$A$2:$NF$60,MATCH(1,(GMW!$NE$2:$NE$60=D$3)*(GMW!$ND$2:$ND$60=D$4),0),$B83-1966)</f>
        <v>2.0658400000000001</v>
      </c>
      <c r="E83" cm="1">
        <f t="array" ref="E83">INDEX(GMW!$A$2:$NF$60,MATCH(1,(GMW!$NE$2:$NE$60=E$3)*(GMW!$ND$2:$ND$60=E$4),0),$B83-1966)</f>
        <v>0.66472580000000003</v>
      </c>
      <c r="F83" cm="1">
        <f t="array" ref="F83">INDEX(GMW!$A$2:$NF$60,MATCH(1,(GMW!$NE$2:$NE$60=F$3)*(GMW!$ND$2:$ND$60=F$4),0),$B83-1966)</f>
        <v>-0.538296</v>
      </c>
      <c r="G83" cm="1">
        <f t="array" ref="G83">INDEX(GMW!$A$2:$NF$60,MATCH(1,(GMW!$NE$2:$NE$60=G$3)*(GMW!$ND$2:$ND$60=G$4),0),$B83-1966)</f>
        <v>9.875</v>
      </c>
      <c r="H83" cm="1">
        <f t="array" ref="H83">INDEX(GMW!$A$2:$NF$60,MATCH(1,(GMW!$NE$2:$NE$60=H$3)*(GMW!$ND$2:$ND$60=H$4),0),$B83-1966)</f>
        <v>1E-3</v>
      </c>
      <c r="I83" cm="1">
        <f t="array" ref="I83">INDEX(GMW!$A$2:$NF$60,MATCH(1,(GMW!$NE$2:$NE$60=I$3)*(GMW!$ND$2:$ND$60=I$4),0),$B83-1966)</f>
        <v>1E-3</v>
      </c>
    </row>
    <row r="84" spans="1:9" x14ac:dyDescent="0.25">
      <c r="B84">
        <v>2051</v>
      </c>
      <c r="C84" cm="1">
        <f t="array" ref="C84">INDEX(GMW!$A$2:$NF$60,MATCH(1,(GMW!$NE$2:$NE$60=C$3)*(GMW!$ND$2:$ND$60=C$4),0),$B84-1966)</f>
        <v>0.54686310000000005</v>
      </c>
      <c r="D84" cm="1">
        <f t="array" ref="D84">INDEX(GMW!$A$2:$NF$60,MATCH(1,(GMW!$NE$2:$NE$60=D$3)*(GMW!$ND$2:$ND$60=D$4),0),$B84-1966)</f>
        <v>1.772632</v>
      </c>
      <c r="E84" cm="1">
        <f t="array" ref="E84">INDEX(GMW!$A$2:$NF$60,MATCH(1,(GMW!$NE$2:$NE$60=E$3)*(GMW!$ND$2:$ND$60=E$4),0),$B84-1966)</f>
        <v>0.524142</v>
      </c>
      <c r="F84" cm="1">
        <f t="array" ref="F84">INDEX(GMW!$A$2:$NF$60,MATCH(1,(GMW!$NE$2:$NE$60=F$3)*(GMW!$ND$2:$ND$60=F$4),0),$B84-1966)</f>
        <v>-0.63558029999999999</v>
      </c>
      <c r="G84" cm="1">
        <f t="array" ref="G84">INDEX(GMW!$A$2:$NF$60,MATCH(1,(GMW!$NE$2:$NE$60=G$3)*(GMW!$ND$2:$ND$60=G$4),0),$B84-1966)</f>
        <v>8.875</v>
      </c>
      <c r="H84" cm="1">
        <f t="array" ref="H84">INDEX(GMW!$A$2:$NF$60,MATCH(1,(GMW!$NE$2:$NE$60=H$3)*(GMW!$ND$2:$ND$60=H$4),0),$B84-1966)</f>
        <v>1E-3</v>
      </c>
      <c r="I84" cm="1">
        <f t="array" ref="I84">INDEX(GMW!$A$2:$NF$60,MATCH(1,(GMW!$NE$2:$NE$60=I$3)*(GMW!$ND$2:$ND$60=I$4),0),$B84-1966)</f>
        <v>1E-3</v>
      </c>
    </row>
    <row r="85" spans="1:9" x14ac:dyDescent="0.25">
      <c r="B85">
        <v>2052</v>
      </c>
      <c r="C85" cm="1">
        <f t="array" ref="C85">INDEX(GMW!$A$2:$NF$60,MATCH(1,(GMW!$NE$2:$NE$60=C$3)*(GMW!$ND$2:$ND$60=C$4),0),$B85-1966)</f>
        <v>1.398074</v>
      </c>
      <c r="D85" cm="1">
        <f t="array" ref="D85">INDEX(GMW!$A$2:$NF$60,MATCH(1,(GMW!$NE$2:$NE$60=D$3)*(GMW!$ND$2:$ND$60=D$4),0),$B85-1966)</f>
        <v>2.0924740000000002</v>
      </c>
      <c r="E85" cm="1">
        <f t="array" ref="E85">INDEX(GMW!$A$2:$NF$60,MATCH(1,(GMW!$NE$2:$NE$60=E$3)*(GMW!$ND$2:$ND$60=E$4),0),$B85-1966)</f>
        <v>0.60401439999999995</v>
      </c>
      <c r="F85" cm="1">
        <f t="array" ref="F85">INDEX(GMW!$A$2:$NF$60,MATCH(1,(GMW!$NE$2:$NE$60=F$3)*(GMW!$ND$2:$ND$60=F$4),0),$B85-1966)</f>
        <v>-0.51691010000000004</v>
      </c>
      <c r="G85" cm="1">
        <f t="array" ref="G85">INDEX(GMW!$A$2:$NF$60,MATCH(1,(GMW!$NE$2:$NE$60=G$3)*(GMW!$ND$2:$ND$60=G$4),0),$B85-1966)</f>
        <v>6.875</v>
      </c>
      <c r="H85" cm="1">
        <f t="array" ref="H85">INDEX(GMW!$A$2:$NF$60,MATCH(1,(GMW!$NE$2:$NE$60=H$3)*(GMW!$ND$2:$ND$60=H$4),0),$B85-1966)</f>
        <v>1E-3</v>
      </c>
      <c r="I85" cm="1">
        <f t="array" ref="I85">INDEX(GMW!$A$2:$NF$60,MATCH(1,(GMW!$NE$2:$NE$60=I$3)*(GMW!$ND$2:$ND$60=I$4),0),$B85-1966)</f>
        <v>1E-3</v>
      </c>
    </row>
    <row r="86" spans="1:9" x14ac:dyDescent="0.25">
      <c r="A86">
        <v>1993</v>
      </c>
      <c r="B86">
        <v>2053</v>
      </c>
      <c r="C86" cm="1">
        <f t="array" ref="C86">INDEX(GMW!$A$2:$NF$60,MATCH(1,(GMW!$NE$2:$NE$60=C$3)*(GMW!$ND$2:$ND$60=C$4),0),$B86-1966)</f>
        <v>1.868206</v>
      </c>
      <c r="D86" cm="1">
        <f t="array" ref="D86">INDEX(GMW!$A$2:$NF$60,MATCH(1,(GMW!$NE$2:$NE$60=D$3)*(GMW!$ND$2:$ND$60=D$4),0),$B86-1966)</f>
        <v>1.810824</v>
      </c>
      <c r="E86" cm="1">
        <f t="array" ref="E86">INDEX(GMW!$A$2:$NF$60,MATCH(1,(GMW!$NE$2:$NE$60=E$3)*(GMW!$ND$2:$ND$60=E$4),0),$B86-1966)</f>
        <v>0.66522689999999995</v>
      </c>
      <c r="F86" cm="1">
        <f t="array" ref="F86">INDEX(GMW!$A$2:$NF$60,MATCH(1,(GMW!$NE$2:$NE$60=F$3)*(GMW!$ND$2:$ND$60=F$4),0),$B86-1966)</f>
        <v>-0.50133870000000003</v>
      </c>
      <c r="G86" cm="1">
        <f t="array" ref="G86">INDEX(GMW!$A$2:$NF$60,MATCH(1,(GMW!$NE$2:$NE$60=G$3)*(GMW!$ND$2:$ND$60=G$4),0),$B86-1966)</f>
        <v>5.875</v>
      </c>
      <c r="H86" cm="1">
        <f t="array" ref="H86">INDEX(GMW!$A$2:$NF$60,MATCH(1,(GMW!$NE$2:$NE$60=H$3)*(GMW!$ND$2:$ND$60=H$4),0),$B86-1966)</f>
        <v>1E-3</v>
      </c>
      <c r="I86" cm="1">
        <f t="array" ref="I86">INDEX(GMW!$A$2:$NF$60,MATCH(1,(GMW!$NE$2:$NE$60=I$3)*(GMW!$ND$2:$ND$60=I$4),0),$B86-1966)</f>
        <v>1E-3</v>
      </c>
    </row>
    <row r="87" spans="1:9" x14ac:dyDescent="0.25">
      <c r="B87">
        <v>2054</v>
      </c>
      <c r="C87" cm="1">
        <f t="array" ref="C87">INDEX(GMW!$A$2:$NF$60,MATCH(1,(GMW!$NE$2:$NE$60=C$3)*(GMW!$ND$2:$ND$60=C$4),0),$B87-1966)</f>
        <v>2.3437250000000001</v>
      </c>
      <c r="D87" cm="1">
        <f t="array" ref="D87">INDEX(GMW!$A$2:$NF$60,MATCH(1,(GMW!$NE$2:$NE$60=D$3)*(GMW!$ND$2:$ND$60=D$4),0),$B87-1966)</f>
        <v>1.610466</v>
      </c>
      <c r="E87" cm="1">
        <f t="array" ref="E87">INDEX(GMW!$A$2:$NF$60,MATCH(1,(GMW!$NE$2:$NE$60=E$3)*(GMW!$ND$2:$ND$60=E$4),0),$B87-1966)</f>
        <v>1.2297370000000001</v>
      </c>
      <c r="F87" cm="1">
        <f t="array" ref="F87">INDEX(GMW!$A$2:$NF$60,MATCH(1,(GMW!$NE$2:$NE$60=F$3)*(GMW!$ND$2:$ND$60=F$4),0),$B87-1966)</f>
        <v>-0.38016080000000002</v>
      </c>
      <c r="G87" cm="1">
        <f t="array" ref="G87">INDEX(GMW!$A$2:$NF$60,MATCH(1,(GMW!$NE$2:$NE$60=G$3)*(GMW!$ND$2:$ND$60=G$4),0),$B87-1966)</f>
        <v>5.875</v>
      </c>
      <c r="H87" cm="1">
        <f t="array" ref="H87">INDEX(GMW!$A$2:$NF$60,MATCH(1,(GMW!$NE$2:$NE$60=H$3)*(GMW!$ND$2:$ND$60=H$4),0),$B87-1966)</f>
        <v>1E-3</v>
      </c>
      <c r="I87" cm="1">
        <f t="array" ref="I87">INDEX(GMW!$A$2:$NF$60,MATCH(1,(GMW!$NE$2:$NE$60=I$3)*(GMW!$ND$2:$ND$60=I$4),0),$B87-1966)</f>
        <v>1E-3</v>
      </c>
    </row>
    <row r="88" spans="1:9" x14ac:dyDescent="0.25">
      <c r="B88">
        <v>2055</v>
      </c>
      <c r="C88" cm="1">
        <f t="array" ref="C88">INDEX(GMW!$A$2:$NF$60,MATCH(1,(GMW!$NE$2:$NE$60=C$3)*(GMW!$ND$2:$ND$60=C$4),0),$B88-1966)</f>
        <v>1.9423760000000001</v>
      </c>
      <c r="D88" cm="1">
        <f t="array" ref="D88">INDEX(GMW!$A$2:$NF$60,MATCH(1,(GMW!$NE$2:$NE$60=D$3)*(GMW!$ND$2:$ND$60=D$4),0),$B88-1966)</f>
        <v>1.270165</v>
      </c>
      <c r="E88" cm="1">
        <f t="array" ref="E88">INDEX(GMW!$A$2:$NF$60,MATCH(1,(GMW!$NE$2:$NE$60=E$3)*(GMW!$ND$2:$ND$60=E$4),0),$B88-1966)</f>
        <v>1.1833260000000001</v>
      </c>
      <c r="F88" cm="1">
        <f t="array" ref="F88">INDEX(GMW!$A$2:$NF$60,MATCH(1,(GMW!$NE$2:$NE$60=F$3)*(GMW!$ND$2:$ND$60=F$4),0),$B88-1966)</f>
        <v>-0.58511400000000002</v>
      </c>
      <c r="G88" cm="1">
        <f t="array" ref="G88">INDEX(GMW!$A$2:$NF$60,MATCH(1,(GMW!$NE$2:$NE$60=G$3)*(GMW!$ND$2:$ND$60=G$4),0),$B88-1966)</f>
        <v>5.875</v>
      </c>
      <c r="H88" cm="1">
        <f t="array" ref="H88">INDEX(GMW!$A$2:$NF$60,MATCH(1,(GMW!$NE$2:$NE$60=H$3)*(GMW!$ND$2:$ND$60=H$4),0),$B88-1966)</f>
        <v>1E-3</v>
      </c>
      <c r="I88" cm="1">
        <f t="array" ref="I88">INDEX(GMW!$A$2:$NF$60,MATCH(1,(GMW!$NE$2:$NE$60=I$3)*(GMW!$ND$2:$ND$60=I$4),0),$B88-1966)</f>
        <v>1E-3</v>
      </c>
    </row>
    <row r="89" spans="1:9" x14ac:dyDescent="0.25">
      <c r="B89">
        <v>2056</v>
      </c>
      <c r="C89" cm="1">
        <f t="array" ref="C89">INDEX(GMW!$A$2:$NF$60,MATCH(1,(GMW!$NE$2:$NE$60=C$3)*(GMW!$ND$2:$ND$60=C$4),0),$B89-1966)</f>
        <v>1.726785</v>
      </c>
      <c r="D89" cm="1">
        <f t="array" ref="D89">INDEX(GMW!$A$2:$NF$60,MATCH(1,(GMW!$NE$2:$NE$60=D$3)*(GMW!$ND$2:$ND$60=D$4),0),$B89-1966)</f>
        <v>1.2273860000000001</v>
      </c>
      <c r="E89" cm="1">
        <f t="array" ref="E89">INDEX(GMW!$A$2:$NF$60,MATCH(1,(GMW!$NE$2:$NE$60=E$3)*(GMW!$ND$2:$ND$60=E$4),0),$B89-1966)</f>
        <v>0.99108790000000002</v>
      </c>
      <c r="F89" cm="1">
        <f t="array" ref="F89">INDEX(GMW!$A$2:$NF$60,MATCH(1,(GMW!$NE$2:$NE$60=F$3)*(GMW!$ND$2:$ND$60=F$4),0),$B89-1966)</f>
        <v>-0.57131240000000005</v>
      </c>
      <c r="G89" cm="1">
        <f t="array" ref="G89">INDEX(GMW!$A$2:$NF$60,MATCH(1,(GMW!$NE$2:$NE$60=G$3)*(GMW!$ND$2:$ND$60=G$4),0),$B89-1966)</f>
        <v>5.375</v>
      </c>
      <c r="H89" cm="1">
        <f t="array" ref="H89">INDEX(GMW!$A$2:$NF$60,MATCH(1,(GMW!$NE$2:$NE$60=H$3)*(GMW!$ND$2:$ND$60=H$4),0),$B89-1966)</f>
        <v>1E-3</v>
      </c>
      <c r="I89" cm="1">
        <f t="array" ref="I89">INDEX(GMW!$A$2:$NF$60,MATCH(1,(GMW!$NE$2:$NE$60=I$3)*(GMW!$ND$2:$ND$60=I$4),0),$B89-1966)</f>
        <v>1E-3</v>
      </c>
    </row>
    <row r="90" spans="1:9" x14ac:dyDescent="0.25">
      <c r="A90">
        <v>1994</v>
      </c>
      <c r="B90">
        <v>2057</v>
      </c>
      <c r="C90" cm="1">
        <f t="array" ref="C90">INDEX(GMW!$A$2:$NF$60,MATCH(1,(GMW!$NE$2:$NE$60=C$3)*(GMW!$ND$2:$ND$60=C$4),0),$B90-1966)</f>
        <v>2.2116739999999999</v>
      </c>
      <c r="D90" cm="1">
        <f t="array" ref="D90">INDEX(GMW!$A$2:$NF$60,MATCH(1,(GMW!$NE$2:$NE$60=D$3)*(GMW!$ND$2:$ND$60=D$4),0),$B90-1966)</f>
        <v>1.6015349999999999</v>
      </c>
      <c r="E90" cm="1">
        <f t="array" ref="E90">INDEX(GMW!$A$2:$NF$60,MATCH(1,(GMW!$NE$2:$NE$60=E$3)*(GMW!$ND$2:$ND$60=E$4),0),$B90-1966)</f>
        <v>1.404801</v>
      </c>
      <c r="F90" cm="1">
        <f t="array" ref="F90">INDEX(GMW!$A$2:$NF$60,MATCH(1,(GMW!$NE$2:$NE$60=F$3)*(GMW!$ND$2:$ND$60=F$4),0),$B90-1966)</f>
        <v>-0.31898569999999998</v>
      </c>
      <c r="G90" cm="1">
        <f t="array" ref="G90">INDEX(GMW!$A$2:$NF$60,MATCH(1,(GMW!$NE$2:$NE$60=G$3)*(GMW!$ND$2:$ND$60=G$4),0),$B90-1966)</f>
        <v>5.125</v>
      </c>
      <c r="H90" cm="1">
        <f t="array" ref="H90">INDEX(GMW!$A$2:$NF$60,MATCH(1,(GMW!$NE$2:$NE$60=H$3)*(GMW!$ND$2:$ND$60=H$4),0),$B90-1966)</f>
        <v>1E-3</v>
      </c>
      <c r="I90" cm="1">
        <f t="array" ref="I90">INDEX(GMW!$A$2:$NF$60,MATCH(1,(GMW!$NE$2:$NE$60=I$3)*(GMW!$ND$2:$ND$60=I$4),0),$B90-1966)</f>
        <v>1E-3</v>
      </c>
    </row>
    <row r="91" spans="1:9" x14ac:dyDescent="0.25">
      <c r="B91">
        <v>2058</v>
      </c>
      <c r="C91" cm="1">
        <f t="array" ref="C91">INDEX(GMW!$A$2:$NF$60,MATCH(1,(GMW!$NE$2:$NE$60=C$3)*(GMW!$ND$2:$ND$60=C$4),0),$B91-1966)</f>
        <v>3.504305</v>
      </c>
      <c r="D91" cm="1">
        <f t="array" ref="D91">INDEX(GMW!$A$2:$NF$60,MATCH(1,(GMW!$NE$2:$NE$60=D$3)*(GMW!$ND$2:$ND$60=D$4),0),$B91-1966)</f>
        <v>2.2573029999999998</v>
      </c>
      <c r="E91" cm="1">
        <f t="array" ref="E91">INDEX(GMW!$A$2:$NF$60,MATCH(1,(GMW!$NE$2:$NE$60=E$3)*(GMW!$ND$2:$ND$60=E$4),0),$B91-1966)</f>
        <v>1.7592179999999999</v>
      </c>
      <c r="F91" cm="1">
        <f t="array" ref="F91">INDEX(GMW!$A$2:$NF$60,MATCH(1,(GMW!$NE$2:$NE$60=F$3)*(GMW!$ND$2:$ND$60=F$4),0),$B91-1966)</f>
        <v>0.91385340000000004</v>
      </c>
      <c r="G91" cm="1">
        <f t="array" ref="G91">INDEX(GMW!$A$2:$NF$60,MATCH(1,(GMW!$NE$2:$NE$60=G$3)*(GMW!$ND$2:$ND$60=G$4),0),$B91-1966)</f>
        <v>5.125</v>
      </c>
      <c r="H91" cm="1">
        <f t="array" ref="H91">INDEX(GMW!$A$2:$NF$60,MATCH(1,(GMW!$NE$2:$NE$60=H$3)*(GMW!$ND$2:$ND$60=H$4),0),$B91-1966)</f>
        <v>1E-3</v>
      </c>
      <c r="I91" cm="1">
        <f t="array" ref="I91">INDEX(GMW!$A$2:$NF$60,MATCH(1,(GMW!$NE$2:$NE$60=I$3)*(GMW!$ND$2:$ND$60=I$4),0),$B91-1966)</f>
        <v>1E-3</v>
      </c>
    </row>
    <row r="92" spans="1:9" x14ac:dyDescent="0.25">
      <c r="B92">
        <v>2059</v>
      </c>
      <c r="C92" cm="1">
        <f t="array" ref="C92">INDEX(GMW!$A$2:$NF$60,MATCH(1,(GMW!$NE$2:$NE$60=C$3)*(GMW!$ND$2:$ND$60=C$4),0),$B92-1966)</f>
        <v>3.7761629999999999</v>
      </c>
      <c r="D92" cm="1">
        <f t="array" ref="D92">INDEX(GMW!$A$2:$NF$60,MATCH(1,(GMW!$NE$2:$NE$60=D$3)*(GMW!$ND$2:$ND$60=D$4),0),$B92-1966)</f>
        <v>2.2531889999999999</v>
      </c>
      <c r="E92" cm="1">
        <f t="array" ref="E92">INDEX(GMW!$A$2:$NF$60,MATCH(1,(GMW!$NE$2:$NE$60=E$3)*(GMW!$ND$2:$ND$60=E$4),0),$B92-1966)</f>
        <v>2.38964</v>
      </c>
      <c r="F92" cm="1">
        <f t="array" ref="F92">INDEX(GMW!$A$2:$NF$60,MATCH(1,(GMW!$NE$2:$NE$60=F$3)*(GMW!$ND$2:$ND$60=F$4),0),$B92-1966)</f>
        <v>1.679</v>
      </c>
      <c r="G92" cm="1">
        <f t="array" ref="G92">INDEX(GMW!$A$2:$NF$60,MATCH(1,(GMW!$NE$2:$NE$60=G$3)*(GMW!$ND$2:$ND$60=G$4),0),$B92-1966)</f>
        <v>5.625</v>
      </c>
      <c r="H92" cm="1">
        <f t="array" ref="H92">INDEX(GMW!$A$2:$NF$60,MATCH(1,(GMW!$NE$2:$NE$60=H$3)*(GMW!$ND$2:$ND$60=H$4),0),$B92-1966)</f>
        <v>1E-3</v>
      </c>
      <c r="I92" cm="1">
        <f t="array" ref="I92">INDEX(GMW!$A$2:$NF$60,MATCH(1,(GMW!$NE$2:$NE$60=I$3)*(GMW!$ND$2:$ND$60=I$4),0),$B92-1966)</f>
        <v>1E-3</v>
      </c>
    </row>
    <row r="93" spans="1:9" x14ac:dyDescent="0.25">
      <c r="B93">
        <v>2060</v>
      </c>
      <c r="C93" cm="1">
        <f t="array" ref="C93">INDEX(GMW!$A$2:$NF$60,MATCH(1,(GMW!$NE$2:$NE$60=C$3)*(GMW!$ND$2:$ND$60=C$4),0),$B93-1966)</f>
        <v>3.4238680000000001</v>
      </c>
      <c r="D93" cm="1">
        <f t="array" ref="D93">INDEX(GMW!$A$2:$NF$60,MATCH(1,(GMW!$NE$2:$NE$60=D$3)*(GMW!$ND$2:$ND$60=D$4),0),$B93-1966)</f>
        <v>2.3607819999999999</v>
      </c>
      <c r="E93" cm="1">
        <f t="array" ref="E93">INDEX(GMW!$A$2:$NF$60,MATCH(1,(GMW!$NE$2:$NE$60=E$3)*(GMW!$ND$2:$ND$60=E$4),0),$B93-1966)</f>
        <v>2.5214050000000001</v>
      </c>
      <c r="F93" cm="1">
        <f t="array" ref="F93">INDEX(GMW!$A$2:$NF$60,MATCH(1,(GMW!$NE$2:$NE$60=F$3)*(GMW!$ND$2:$ND$60=F$4),0),$B93-1966)</f>
        <v>1.925511</v>
      </c>
      <c r="G93" cm="1">
        <f t="array" ref="G93">INDEX(GMW!$A$2:$NF$60,MATCH(1,(GMW!$NE$2:$NE$60=G$3)*(GMW!$ND$2:$ND$60=G$4),0),$B93-1966)</f>
        <v>6.125</v>
      </c>
      <c r="H93" cm="1">
        <f t="array" ref="H93">INDEX(GMW!$A$2:$NF$60,MATCH(1,(GMW!$NE$2:$NE$60=H$3)*(GMW!$ND$2:$ND$60=H$4),0),$B93-1966)</f>
        <v>1E-3</v>
      </c>
      <c r="I93" cm="1">
        <f t="array" ref="I93">INDEX(GMW!$A$2:$NF$60,MATCH(1,(GMW!$NE$2:$NE$60=I$3)*(GMW!$ND$2:$ND$60=I$4),0),$B93-1966)</f>
        <v>1E-3</v>
      </c>
    </row>
    <row r="94" spans="1:9" x14ac:dyDescent="0.25">
      <c r="A94">
        <v>1995</v>
      </c>
      <c r="B94">
        <v>2061</v>
      </c>
      <c r="C94" cm="1">
        <f t="array" ref="C94">INDEX(GMW!$A$2:$NF$60,MATCH(1,(GMW!$NE$2:$NE$60=C$3)*(GMW!$ND$2:$ND$60=C$4),0),$B94-1966)</f>
        <v>3.0784859999999998</v>
      </c>
      <c r="D94" cm="1">
        <f t="array" ref="D94">INDEX(GMW!$A$2:$NF$60,MATCH(1,(GMW!$NE$2:$NE$60=D$3)*(GMW!$ND$2:$ND$60=D$4),0),$B94-1966)</f>
        <v>1.775441</v>
      </c>
      <c r="E94" cm="1">
        <f t="array" ref="E94">INDEX(GMW!$A$2:$NF$60,MATCH(1,(GMW!$NE$2:$NE$60=E$3)*(GMW!$ND$2:$ND$60=E$4),0),$B94-1966)</f>
        <v>2.382682</v>
      </c>
      <c r="F94" cm="1">
        <f t="array" ref="F94">INDEX(GMW!$A$2:$NF$60,MATCH(1,(GMW!$NE$2:$NE$60=F$3)*(GMW!$ND$2:$ND$60=F$4),0),$B94-1966)</f>
        <v>2.0521940000000001</v>
      </c>
      <c r="G94" cm="1">
        <f t="array" ref="G94">INDEX(GMW!$A$2:$NF$60,MATCH(1,(GMW!$NE$2:$NE$60=G$3)*(GMW!$ND$2:$ND$60=G$4),0),$B94-1966)</f>
        <v>6.625</v>
      </c>
      <c r="H94" cm="1">
        <f t="array" ref="H94">INDEX(GMW!$A$2:$NF$60,MATCH(1,(GMW!$NE$2:$NE$60=H$3)*(GMW!$ND$2:$ND$60=H$4),0),$B94-1966)</f>
        <v>1E-3</v>
      </c>
      <c r="I94" cm="1">
        <f t="array" ref="I94">INDEX(GMW!$A$2:$NF$60,MATCH(1,(GMW!$NE$2:$NE$60=I$3)*(GMW!$ND$2:$ND$60=I$4),0),$B94-1966)</f>
        <v>1E-3</v>
      </c>
    </row>
    <row r="95" spans="1:9" x14ac:dyDescent="0.25">
      <c r="B95">
        <v>2062</v>
      </c>
      <c r="C95" cm="1">
        <f t="array" ref="C95">INDEX(GMW!$A$2:$NF$60,MATCH(1,(GMW!$NE$2:$NE$60=C$3)*(GMW!$ND$2:$ND$60=C$4),0),$B95-1966)</f>
        <v>2.5629870000000001</v>
      </c>
      <c r="D95" cm="1">
        <f t="array" ref="D95">INDEX(GMW!$A$2:$NF$60,MATCH(1,(GMW!$NE$2:$NE$60=D$3)*(GMW!$ND$2:$ND$60=D$4),0),$B95-1966)</f>
        <v>0.97085949999999999</v>
      </c>
      <c r="E95" cm="1">
        <f t="array" ref="E95">INDEX(GMW!$A$2:$NF$60,MATCH(1,(GMW!$NE$2:$NE$60=E$3)*(GMW!$ND$2:$ND$60=E$4),0),$B95-1966)</f>
        <v>1.7293400000000001</v>
      </c>
      <c r="F95" cm="1">
        <f t="array" ref="F95">INDEX(GMW!$A$2:$NF$60,MATCH(1,(GMW!$NE$2:$NE$60=F$3)*(GMW!$ND$2:$ND$60=F$4),0),$B95-1966)</f>
        <v>2.0174690000000002</v>
      </c>
      <c r="G95" cm="1">
        <f t="array" ref="G95">INDEX(GMW!$A$2:$NF$60,MATCH(1,(GMW!$NE$2:$NE$60=G$3)*(GMW!$ND$2:$ND$60=G$4),0),$B95-1966)</f>
        <v>6.625</v>
      </c>
      <c r="H95" cm="1">
        <f t="array" ref="H95">INDEX(GMW!$A$2:$NF$60,MATCH(1,(GMW!$NE$2:$NE$60=H$3)*(GMW!$ND$2:$ND$60=H$4),0),$B95-1966)</f>
        <v>1E-3</v>
      </c>
      <c r="I95" cm="1">
        <f t="array" ref="I95">INDEX(GMW!$A$2:$NF$60,MATCH(1,(GMW!$NE$2:$NE$60=I$3)*(GMW!$ND$2:$ND$60=I$4),0),$B95-1966)</f>
        <v>1E-3</v>
      </c>
    </row>
    <row r="96" spans="1:9" x14ac:dyDescent="0.25">
      <c r="B96">
        <v>2063</v>
      </c>
      <c r="C96" cm="1">
        <f t="array" ref="C96">INDEX(GMW!$A$2:$NF$60,MATCH(1,(GMW!$NE$2:$NE$60=C$3)*(GMW!$ND$2:$ND$60=C$4),0),$B96-1966)</f>
        <v>2.355985</v>
      </c>
      <c r="D96" cm="1">
        <f t="array" ref="D96">INDEX(GMW!$A$2:$NF$60,MATCH(1,(GMW!$NE$2:$NE$60=D$3)*(GMW!$ND$2:$ND$60=D$4),0),$B96-1966)</f>
        <v>0.79578879999999996</v>
      </c>
      <c r="E96" cm="1">
        <f t="array" ref="E96">INDEX(GMW!$A$2:$NF$60,MATCH(1,(GMW!$NE$2:$NE$60=E$3)*(GMW!$ND$2:$ND$60=E$4),0),$B96-1966)</f>
        <v>1.6709689999999999</v>
      </c>
      <c r="F96" cm="1">
        <f t="array" ref="F96">INDEX(GMW!$A$2:$NF$60,MATCH(1,(GMW!$NE$2:$NE$60=F$3)*(GMW!$ND$2:$ND$60=F$4),0),$B96-1966)</f>
        <v>2.2703950000000002</v>
      </c>
      <c r="G96" cm="1">
        <f t="array" ref="G96">INDEX(GMW!$A$2:$NF$60,MATCH(1,(GMW!$NE$2:$NE$60=G$3)*(GMW!$ND$2:$ND$60=G$4),0),$B96-1966)</f>
        <v>6.625</v>
      </c>
      <c r="H96" cm="1">
        <f t="array" ref="H96">INDEX(GMW!$A$2:$NF$60,MATCH(1,(GMW!$NE$2:$NE$60=H$3)*(GMW!$ND$2:$ND$60=H$4),0),$B96-1966)</f>
        <v>1E-3</v>
      </c>
      <c r="I96" cm="1">
        <f t="array" ref="I96">INDEX(GMW!$A$2:$NF$60,MATCH(1,(GMW!$NE$2:$NE$60=I$3)*(GMW!$ND$2:$ND$60=I$4),0),$B96-1966)</f>
        <v>1E-3</v>
      </c>
    </row>
    <row r="97" spans="1:9" x14ac:dyDescent="0.25">
      <c r="B97">
        <v>2064</v>
      </c>
      <c r="C97" cm="1">
        <f t="array" ref="C97">INDEX(GMW!$A$2:$NF$60,MATCH(1,(GMW!$NE$2:$NE$60=C$3)*(GMW!$ND$2:$ND$60=C$4),0),$B97-1966)</f>
        <v>2.014551</v>
      </c>
      <c r="D97" cm="1">
        <f t="array" ref="D97">INDEX(GMW!$A$2:$NF$60,MATCH(1,(GMW!$NE$2:$NE$60=D$3)*(GMW!$ND$2:$ND$60=D$4),0),$B97-1966)</f>
        <v>0.42124030000000001</v>
      </c>
      <c r="E97" cm="1">
        <f t="array" ref="E97">INDEX(GMW!$A$2:$NF$60,MATCH(1,(GMW!$NE$2:$NE$60=E$3)*(GMW!$ND$2:$ND$60=E$4),0),$B97-1966)</f>
        <v>1.7275309999999999</v>
      </c>
      <c r="F97" cm="1">
        <f t="array" ref="F97">INDEX(GMW!$A$2:$NF$60,MATCH(1,(GMW!$NE$2:$NE$60=F$3)*(GMW!$ND$2:$ND$60=F$4),0),$B97-1966)</f>
        <v>2.2899669999999999</v>
      </c>
      <c r="G97" cm="1">
        <f t="array" ref="G97">INDEX(GMW!$A$2:$NF$60,MATCH(1,(GMW!$NE$2:$NE$60=G$3)*(GMW!$ND$2:$ND$60=G$4),0),$B97-1966)</f>
        <v>6.375</v>
      </c>
      <c r="H97" cm="1">
        <f t="array" ref="H97">INDEX(GMW!$A$2:$NF$60,MATCH(1,(GMW!$NE$2:$NE$60=H$3)*(GMW!$ND$2:$ND$60=H$4),0),$B97-1966)</f>
        <v>1E-3</v>
      </c>
      <c r="I97" cm="1">
        <f t="array" ref="I97">INDEX(GMW!$A$2:$NF$60,MATCH(1,(GMW!$NE$2:$NE$60=I$3)*(GMW!$ND$2:$ND$60=I$4),0),$B97-1966)</f>
        <v>1E-3</v>
      </c>
    </row>
    <row r="98" spans="1:9" x14ac:dyDescent="0.25">
      <c r="A98">
        <v>1996</v>
      </c>
      <c r="B98">
        <v>2065</v>
      </c>
      <c r="C98" cm="1">
        <f t="array" ref="C98">INDEX(GMW!$A$2:$NF$60,MATCH(1,(GMW!$NE$2:$NE$60=C$3)*(GMW!$ND$2:$ND$60=C$4),0),$B98-1966)</f>
        <v>2.1849539999999998</v>
      </c>
      <c r="D98" cm="1">
        <f t="array" ref="D98">INDEX(GMW!$A$2:$NF$60,MATCH(1,(GMW!$NE$2:$NE$60=D$3)*(GMW!$ND$2:$ND$60=D$4),0),$B98-1966)</f>
        <v>0.58553529999999998</v>
      </c>
      <c r="E98" cm="1">
        <f t="array" ref="E98">INDEX(GMW!$A$2:$NF$60,MATCH(1,(GMW!$NE$2:$NE$60=E$3)*(GMW!$ND$2:$ND$60=E$4),0),$B98-1966)</f>
        <v>2.0611329999999999</v>
      </c>
      <c r="F98" cm="1">
        <f t="array" ref="F98">INDEX(GMW!$A$2:$NF$60,MATCH(1,(GMW!$NE$2:$NE$60=F$3)*(GMW!$ND$2:$ND$60=F$4),0),$B98-1966)</f>
        <v>2.7356029999999998</v>
      </c>
      <c r="G98" cm="1">
        <f t="array" ref="G98">INDEX(GMW!$A$2:$NF$60,MATCH(1,(GMW!$NE$2:$NE$60=G$3)*(GMW!$ND$2:$ND$60=G$4),0),$B98-1966)</f>
        <v>5.9375</v>
      </c>
      <c r="H98" cm="1">
        <f t="array" ref="H98">INDEX(GMW!$A$2:$NF$60,MATCH(1,(GMW!$NE$2:$NE$60=H$3)*(GMW!$ND$2:$ND$60=H$4),0),$B98-1966)</f>
        <v>1E-3</v>
      </c>
      <c r="I98" cm="1">
        <f t="array" ref="I98">INDEX(GMW!$A$2:$NF$60,MATCH(1,(GMW!$NE$2:$NE$60=I$3)*(GMW!$ND$2:$ND$60=I$4),0),$B98-1966)</f>
        <v>1E-3</v>
      </c>
    </row>
    <row r="99" spans="1:9" x14ac:dyDescent="0.25">
      <c r="B99">
        <v>2066</v>
      </c>
      <c r="C99" cm="1">
        <f t="array" ref="C99">INDEX(GMW!$A$2:$NF$60,MATCH(1,(GMW!$NE$2:$NE$60=C$3)*(GMW!$ND$2:$ND$60=C$4),0),$B99-1966)</f>
        <v>2.6089410000000002</v>
      </c>
      <c r="D99" cm="1">
        <f t="array" ref="D99">INDEX(GMW!$A$2:$NF$60,MATCH(1,(GMW!$NE$2:$NE$60=D$3)*(GMW!$ND$2:$ND$60=D$4),0),$B99-1966)</f>
        <v>1.31281</v>
      </c>
      <c r="E99" cm="1">
        <f t="array" ref="E99">INDEX(GMW!$A$2:$NF$60,MATCH(1,(GMW!$NE$2:$NE$60=E$3)*(GMW!$ND$2:$ND$60=E$4),0),$B99-1966)</f>
        <v>2.1078290000000002</v>
      </c>
      <c r="F99" cm="1">
        <f t="array" ref="F99">INDEX(GMW!$A$2:$NF$60,MATCH(1,(GMW!$NE$2:$NE$60=F$3)*(GMW!$ND$2:$ND$60=F$4),0),$B99-1966)</f>
        <v>3.0881409999999998</v>
      </c>
      <c r="G99" cm="1">
        <f t="array" ref="G99">INDEX(GMW!$A$2:$NF$60,MATCH(1,(GMW!$NE$2:$NE$60=G$3)*(GMW!$ND$2:$ND$60=G$4),0),$B99-1966)</f>
        <v>5.6875</v>
      </c>
      <c r="H99" cm="1">
        <f t="array" ref="H99">INDEX(GMW!$A$2:$NF$60,MATCH(1,(GMW!$NE$2:$NE$60=H$3)*(GMW!$ND$2:$ND$60=H$4),0),$B99-1966)</f>
        <v>1E-3</v>
      </c>
      <c r="I99" cm="1">
        <f t="array" ref="I99">INDEX(GMW!$A$2:$NF$60,MATCH(1,(GMW!$NE$2:$NE$60=I$3)*(GMW!$ND$2:$ND$60=I$4),0),$B99-1966)</f>
        <v>1E-3</v>
      </c>
    </row>
    <row r="100" spans="1:9" x14ac:dyDescent="0.25">
      <c r="B100">
        <v>2067</v>
      </c>
      <c r="C100" cm="1">
        <f t="array" ref="C100">INDEX(GMW!$A$2:$NF$60,MATCH(1,(GMW!$NE$2:$NE$60=C$3)*(GMW!$ND$2:$ND$60=C$4),0),$B100-1966)</f>
        <v>2.4652729999999998</v>
      </c>
      <c r="D100" cm="1">
        <f t="array" ref="D100">INDEX(GMW!$A$2:$NF$60,MATCH(1,(GMW!$NE$2:$NE$60=D$3)*(GMW!$ND$2:$ND$60=D$4),0),$B100-1966)</f>
        <v>1.308297</v>
      </c>
      <c r="E100" cm="1">
        <f t="array" ref="E100">INDEX(GMW!$A$2:$NF$60,MATCH(1,(GMW!$NE$2:$NE$60=E$3)*(GMW!$ND$2:$ND$60=E$4),0),$B100-1966)</f>
        <v>1.8917440000000001</v>
      </c>
      <c r="F100" cm="1">
        <f t="array" ref="F100">INDEX(GMW!$A$2:$NF$60,MATCH(1,(GMW!$NE$2:$NE$60=F$3)*(GMW!$ND$2:$ND$60=F$4),0),$B100-1966)</f>
        <v>3.0536569999999998</v>
      </c>
      <c r="G100" cm="1">
        <f t="array" ref="G100">INDEX(GMW!$A$2:$NF$60,MATCH(1,(GMW!$NE$2:$NE$60=G$3)*(GMW!$ND$2:$ND$60=G$4),0),$B100-1966)</f>
        <v>5.6875</v>
      </c>
      <c r="H100" cm="1">
        <f t="array" ref="H100">INDEX(GMW!$A$2:$NF$60,MATCH(1,(GMW!$NE$2:$NE$60=H$3)*(GMW!$ND$2:$ND$60=H$4),0),$B100-1966)</f>
        <v>1E-3</v>
      </c>
      <c r="I100" cm="1">
        <f t="array" ref="I100">INDEX(GMW!$A$2:$NF$60,MATCH(1,(GMW!$NE$2:$NE$60=I$3)*(GMW!$ND$2:$ND$60=I$4),0),$B100-1966)</f>
        <v>1E-3</v>
      </c>
    </row>
    <row r="101" spans="1:9" x14ac:dyDescent="0.25">
      <c r="B101">
        <v>2068</v>
      </c>
      <c r="C101" cm="1">
        <f t="array" ref="C101">INDEX(GMW!$A$2:$NF$60,MATCH(1,(GMW!$NE$2:$NE$60=C$3)*(GMW!$ND$2:$ND$60=C$4),0),$B101-1966)</f>
        <v>1.920288</v>
      </c>
      <c r="D101" cm="1">
        <f t="array" ref="D101">INDEX(GMW!$A$2:$NF$60,MATCH(1,(GMW!$NE$2:$NE$60=D$3)*(GMW!$ND$2:$ND$60=D$4),0),$B101-1966)</f>
        <v>0.87341740000000001</v>
      </c>
      <c r="E101" cm="1">
        <f t="array" ref="E101">INDEX(GMW!$A$2:$NF$60,MATCH(1,(GMW!$NE$2:$NE$60=E$3)*(GMW!$ND$2:$ND$60=E$4),0),$B101-1966)</f>
        <v>1.4738119999999999</v>
      </c>
      <c r="F101" cm="1">
        <f t="array" ref="F101">INDEX(GMW!$A$2:$NF$60,MATCH(1,(GMW!$NE$2:$NE$60=F$3)*(GMW!$ND$2:$ND$60=F$4),0),$B101-1966)</f>
        <v>2.7204190000000001</v>
      </c>
      <c r="G101" cm="1">
        <f t="array" ref="G101">INDEX(GMW!$A$2:$NF$60,MATCH(1,(GMW!$NE$2:$NE$60=G$3)*(GMW!$ND$2:$ND$60=G$4),0),$B101-1966)</f>
        <v>5.9375</v>
      </c>
      <c r="H101" cm="1">
        <f t="array" ref="H101">INDEX(GMW!$A$2:$NF$60,MATCH(1,(GMW!$NE$2:$NE$60=H$3)*(GMW!$ND$2:$ND$60=H$4),0),$B101-1966)</f>
        <v>1E-3</v>
      </c>
      <c r="I101" cm="1">
        <f t="array" ref="I101">INDEX(GMW!$A$2:$NF$60,MATCH(1,(GMW!$NE$2:$NE$60=I$3)*(GMW!$ND$2:$ND$60=I$4),0),$B101-1966)</f>
        <v>1E-3</v>
      </c>
    </row>
    <row r="102" spans="1:9" x14ac:dyDescent="0.25">
      <c r="A102">
        <v>1997</v>
      </c>
      <c r="B102">
        <v>2069</v>
      </c>
      <c r="C102" cm="1">
        <f t="array" ref="C102">INDEX(GMW!$A$2:$NF$60,MATCH(1,(GMW!$NE$2:$NE$60=C$3)*(GMW!$ND$2:$ND$60=C$4),0),$B102-1966)</f>
        <v>1.7381310000000001</v>
      </c>
      <c r="D102" cm="1">
        <f t="array" ref="D102">INDEX(GMW!$A$2:$NF$60,MATCH(1,(GMW!$NE$2:$NE$60=D$3)*(GMW!$ND$2:$ND$60=D$4),0),$B102-1966)</f>
        <v>1.008561</v>
      </c>
      <c r="E102" cm="1">
        <f t="array" ref="E102">INDEX(GMW!$A$2:$NF$60,MATCH(1,(GMW!$NE$2:$NE$60=E$3)*(GMW!$ND$2:$ND$60=E$4),0),$B102-1966)</f>
        <v>1.3707640000000001</v>
      </c>
      <c r="F102" cm="1">
        <f t="array" ref="F102">INDEX(GMW!$A$2:$NF$60,MATCH(1,(GMW!$NE$2:$NE$60=F$3)*(GMW!$ND$2:$ND$60=F$4),0),$B102-1966)</f>
        <v>2.5300159999999998</v>
      </c>
      <c r="G102" cm="1">
        <f t="array" ref="G102">INDEX(GMW!$A$2:$NF$60,MATCH(1,(GMW!$NE$2:$NE$60=G$3)*(GMW!$ND$2:$ND$60=G$4),0),$B102-1966)</f>
        <v>5.9375</v>
      </c>
      <c r="H102" cm="1">
        <f t="array" ref="H102">INDEX(GMW!$A$2:$NF$60,MATCH(1,(GMW!$NE$2:$NE$60=H$3)*(GMW!$ND$2:$ND$60=H$4),0),$B102-1966)</f>
        <v>1E-3</v>
      </c>
      <c r="I102" cm="1">
        <f t="array" ref="I102">INDEX(GMW!$A$2:$NF$60,MATCH(1,(GMW!$NE$2:$NE$60=I$3)*(GMW!$ND$2:$ND$60=I$4),0),$B102-1966)</f>
        <v>1E-3</v>
      </c>
    </row>
    <row r="103" spans="1:9" x14ac:dyDescent="0.25">
      <c r="B103">
        <v>2070</v>
      </c>
      <c r="C103" cm="1">
        <f t="array" ref="C103">INDEX(GMW!$A$2:$NF$60,MATCH(1,(GMW!$NE$2:$NE$60=C$3)*(GMW!$ND$2:$ND$60=C$4),0),$B103-1966)</f>
        <v>1.650382</v>
      </c>
      <c r="D103" cm="1">
        <f t="array" ref="D103">INDEX(GMW!$A$2:$NF$60,MATCH(1,(GMW!$NE$2:$NE$60=D$3)*(GMW!$ND$2:$ND$60=D$4),0),$B103-1966)</f>
        <v>1.150555</v>
      </c>
      <c r="E103" cm="1">
        <f t="array" ref="E103">INDEX(GMW!$A$2:$NF$60,MATCH(1,(GMW!$NE$2:$NE$60=E$3)*(GMW!$ND$2:$ND$60=E$4),0),$B103-1966)</f>
        <v>1.3669070000000001</v>
      </c>
      <c r="F103" cm="1">
        <f t="array" ref="F103">INDEX(GMW!$A$2:$NF$60,MATCH(1,(GMW!$NE$2:$NE$60=F$3)*(GMW!$ND$2:$ND$60=F$4),0),$B103-1966)</f>
        <v>2.7176040000000001</v>
      </c>
      <c r="G103" cm="1">
        <f t="array" ref="G103">INDEX(GMW!$A$2:$NF$60,MATCH(1,(GMW!$NE$2:$NE$60=G$3)*(GMW!$ND$2:$ND$60=G$4),0),$B103-1966)</f>
        <v>6.5</v>
      </c>
      <c r="H103" cm="1">
        <f t="array" ref="H103">INDEX(GMW!$A$2:$NF$60,MATCH(1,(GMW!$NE$2:$NE$60=H$3)*(GMW!$ND$2:$ND$60=H$4),0),$B103-1966)</f>
        <v>1E-3</v>
      </c>
      <c r="I103" cm="1">
        <f t="array" ref="I103">INDEX(GMW!$A$2:$NF$60,MATCH(1,(GMW!$NE$2:$NE$60=I$3)*(GMW!$ND$2:$ND$60=I$4),0),$B103-1966)</f>
        <v>1E-3</v>
      </c>
    </row>
    <row r="104" spans="1:9" x14ac:dyDescent="0.25">
      <c r="B104">
        <v>2071</v>
      </c>
      <c r="C104" cm="1">
        <f t="array" ref="C104">INDEX(GMW!$A$2:$NF$60,MATCH(1,(GMW!$NE$2:$NE$60=C$3)*(GMW!$ND$2:$ND$60=C$4),0),$B104-1966)</f>
        <v>1.0866830000000001</v>
      </c>
      <c r="D104" cm="1">
        <f t="array" ref="D104">INDEX(GMW!$A$2:$NF$60,MATCH(1,(GMW!$NE$2:$NE$60=D$3)*(GMW!$ND$2:$ND$60=D$4),0),$B104-1966)</f>
        <v>0.67717649999999996</v>
      </c>
      <c r="E104" cm="1">
        <f t="array" ref="E104">INDEX(GMW!$A$2:$NF$60,MATCH(1,(GMW!$NE$2:$NE$60=E$3)*(GMW!$ND$2:$ND$60=E$4),0),$B104-1966)</f>
        <v>1.141834</v>
      </c>
      <c r="F104" cm="1">
        <f t="array" ref="F104">INDEX(GMW!$A$2:$NF$60,MATCH(1,(GMW!$NE$2:$NE$60=F$3)*(GMW!$ND$2:$ND$60=F$4),0),$B104-1966)</f>
        <v>2.4529339999999999</v>
      </c>
      <c r="G104" cm="1">
        <f t="array" ref="G104">INDEX(GMW!$A$2:$NF$60,MATCH(1,(GMW!$NE$2:$NE$60=G$3)*(GMW!$ND$2:$ND$60=G$4),0),$B104-1966)</f>
        <v>7</v>
      </c>
      <c r="H104" cm="1">
        <f t="array" ref="H104">INDEX(GMW!$A$2:$NF$60,MATCH(1,(GMW!$NE$2:$NE$60=H$3)*(GMW!$ND$2:$ND$60=H$4),0),$B104-1966)</f>
        <v>1E-3</v>
      </c>
      <c r="I104" cm="1">
        <f t="array" ref="I104">INDEX(GMW!$A$2:$NF$60,MATCH(1,(GMW!$NE$2:$NE$60=I$3)*(GMW!$ND$2:$ND$60=I$4),0),$B104-1966)</f>
        <v>1E-3</v>
      </c>
    </row>
    <row r="105" spans="1:9" x14ac:dyDescent="0.25">
      <c r="B105">
        <v>2072</v>
      </c>
      <c r="C105" cm="1">
        <f t="array" ref="C105">INDEX(GMW!$A$2:$NF$60,MATCH(1,(GMW!$NE$2:$NE$60=C$3)*(GMW!$ND$2:$ND$60=C$4),0),$B105-1966)</f>
        <v>0.4998012</v>
      </c>
      <c r="D105" cm="1">
        <f t="array" ref="D105">INDEX(GMW!$A$2:$NF$60,MATCH(1,(GMW!$NE$2:$NE$60=D$3)*(GMW!$ND$2:$ND$60=D$4),0),$B105-1966)</f>
        <v>0.30675049999999998</v>
      </c>
      <c r="E105" cm="1">
        <f t="array" ref="E105">INDEX(GMW!$A$2:$NF$60,MATCH(1,(GMW!$NE$2:$NE$60=E$3)*(GMW!$ND$2:$ND$60=E$4),0),$B105-1966)</f>
        <v>0.6932893</v>
      </c>
      <c r="F105" cm="1">
        <f t="array" ref="F105">INDEX(GMW!$A$2:$NF$60,MATCH(1,(GMW!$NE$2:$NE$60=F$3)*(GMW!$ND$2:$ND$60=F$4),0),$B105-1966)</f>
        <v>2.095504</v>
      </c>
      <c r="G105" cm="1">
        <f t="array" ref="G105">INDEX(GMW!$A$2:$NF$60,MATCH(1,(GMW!$NE$2:$NE$60=G$3)*(GMW!$ND$2:$ND$60=G$4),0),$B105-1966)</f>
        <v>7.25</v>
      </c>
      <c r="H105" cm="1">
        <f t="array" ref="H105">INDEX(GMW!$A$2:$NF$60,MATCH(1,(GMW!$NE$2:$NE$60=H$3)*(GMW!$ND$2:$ND$60=H$4),0),$B105-1966)</f>
        <v>1E-3</v>
      </c>
      <c r="I105" cm="1">
        <f t="array" ref="I105">INDEX(GMW!$A$2:$NF$60,MATCH(1,(GMW!$NE$2:$NE$60=I$3)*(GMW!$ND$2:$ND$60=I$4),0),$B105-1966)</f>
        <v>1E-3</v>
      </c>
    </row>
    <row r="106" spans="1:9" x14ac:dyDescent="0.25">
      <c r="A106">
        <v>1998</v>
      </c>
      <c r="B106">
        <v>2073</v>
      </c>
      <c r="C106" cm="1">
        <f t="array" ref="C106">INDEX(GMW!$A$2:$NF$60,MATCH(1,(GMW!$NE$2:$NE$60=C$3)*(GMW!$ND$2:$ND$60=C$4),0),$B106-1966)</f>
        <v>0.10325670000000001</v>
      </c>
      <c r="D106" cm="1">
        <f t="array" ref="D106">INDEX(GMW!$A$2:$NF$60,MATCH(1,(GMW!$NE$2:$NE$60=D$3)*(GMW!$ND$2:$ND$60=D$4),0),$B106-1966)</f>
        <v>2.6681659999999999E-2</v>
      </c>
      <c r="E106" cm="1">
        <f t="array" ref="E106">INDEX(GMW!$A$2:$NF$60,MATCH(1,(GMW!$NE$2:$NE$60=E$3)*(GMW!$ND$2:$ND$60=E$4),0),$B106-1966)</f>
        <v>0.64401169999999996</v>
      </c>
      <c r="F106" cm="1">
        <f t="array" ref="F106">INDEX(GMW!$A$2:$NF$60,MATCH(1,(GMW!$NE$2:$NE$60=F$3)*(GMW!$ND$2:$ND$60=F$4),0),$B106-1966)</f>
        <v>1.588087</v>
      </c>
      <c r="G106" cm="1">
        <f t="array" ref="G106">INDEX(GMW!$A$2:$NF$60,MATCH(1,(GMW!$NE$2:$NE$60=G$3)*(GMW!$ND$2:$ND$60=G$4),0),$B106-1966)</f>
        <v>7.25</v>
      </c>
      <c r="H106" cm="1">
        <f t="array" ref="H106">INDEX(GMW!$A$2:$NF$60,MATCH(1,(GMW!$NE$2:$NE$60=H$3)*(GMW!$ND$2:$ND$60=H$4),0),$B106-1966)</f>
        <v>1E-3</v>
      </c>
      <c r="I106" cm="1">
        <f t="array" ref="I106">INDEX(GMW!$A$2:$NF$60,MATCH(1,(GMW!$NE$2:$NE$60=I$3)*(GMW!$ND$2:$ND$60=I$4),0),$B106-1966)</f>
        <v>1E-3</v>
      </c>
    </row>
    <row r="107" spans="1:9" x14ac:dyDescent="0.25">
      <c r="B107">
        <v>2074</v>
      </c>
      <c r="C107" cm="1">
        <f t="array" ref="C107">INDEX(GMW!$A$2:$NF$60,MATCH(1,(GMW!$NE$2:$NE$60=C$3)*(GMW!$ND$2:$ND$60=C$4),0),$B107-1966)</f>
        <v>-4.4825320000000002E-2</v>
      </c>
      <c r="D107" cm="1">
        <f t="array" ref="D107">INDEX(GMW!$A$2:$NF$60,MATCH(1,(GMW!$NE$2:$NE$60=D$3)*(GMW!$ND$2:$ND$60=D$4),0),$B107-1966)</f>
        <v>8.8913439999999996E-2</v>
      </c>
      <c r="E107" cm="1">
        <f t="array" ref="E107">INDEX(GMW!$A$2:$NF$60,MATCH(1,(GMW!$NE$2:$NE$60=E$3)*(GMW!$ND$2:$ND$60=E$4),0),$B107-1966)</f>
        <v>0.50549920000000004</v>
      </c>
      <c r="F107" cm="1">
        <f t="array" ref="F107">INDEX(GMW!$A$2:$NF$60,MATCH(1,(GMW!$NE$2:$NE$60=F$3)*(GMW!$ND$2:$ND$60=F$4),0),$B107-1966)</f>
        <v>1.5134339999999999</v>
      </c>
      <c r="G107" cm="1">
        <f t="array" ref="G107">INDEX(GMW!$A$2:$NF$60,MATCH(1,(GMW!$NE$2:$NE$60=G$3)*(GMW!$ND$2:$ND$60=G$4),0),$B107-1966)</f>
        <v>7.5</v>
      </c>
      <c r="H107" cm="1">
        <f t="array" ref="H107">INDEX(GMW!$A$2:$NF$60,MATCH(1,(GMW!$NE$2:$NE$60=H$3)*(GMW!$ND$2:$ND$60=H$4),0),$B107-1966)</f>
        <v>1E-3</v>
      </c>
      <c r="I107" cm="1">
        <f t="array" ref="I107">INDEX(GMW!$A$2:$NF$60,MATCH(1,(GMW!$NE$2:$NE$60=I$3)*(GMW!$ND$2:$ND$60=I$4),0),$B107-1966)</f>
        <v>1E-3</v>
      </c>
    </row>
    <row r="108" spans="1:9" x14ac:dyDescent="0.25">
      <c r="B108">
        <v>2075</v>
      </c>
      <c r="C108" cm="1">
        <f t="array" ref="C108">INDEX(GMW!$A$2:$NF$60,MATCH(1,(GMW!$NE$2:$NE$60=C$3)*(GMW!$ND$2:$ND$60=C$4),0),$B108-1966)</f>
        <v>-0.30419750000000001</v>
      </c>
      <c r="D108" cm="1">
        <f t="array" ref="D108">INDEX(GMW!$A$2:$NF$60,MATCH(1,(GMW!$NE$2:$NE$60=D$3)*(GMW!$ND$2:$ND$60=D$4),0),$B108-1966)</f>
        <v>-0.20663619999999999</v>
      </c>
      <c r="E108" cm="1">
        <f t="array" ref="E108">INDEX(GMW!$A$2:$NF$60,MATCH(1,(GMW!$NE$2:$NE$60=E$3)*(GMW!$ND$2:$ND$60=E$4),0),$B108-1966)</f>
        <v>0.45357409999999998</v>
      </c>
      <c r="F108" cm="1">
        <f t="array" ref="F108">INDEX(GMW!$A$2:$NF$60,MATCH(1,(GMW!$NE$2:$NE$60=F$3)*(GMW!$ND$2:$ND$60=F$4),0),$B108-1966)</f>
        <v>1.093561</v>
      </c>
      <c r="G108" cm="1">
        <f t="array" ref="G108">INDEX(GMW!$A$2:$NF$60,MATCH(1,(GMW!$NE$2:$NE$60=G$3)*(GMW!$ND$2:$ND$60=G$4),0),$B108-1966)</f>
        <v>7.5</v>
      </c>
      <c r="H108" cm="1">
        <f t="array" ref="H108">INDEX(GMW!$A$2:$NF$60,MATCH(1,(GMW!$NE$2:$NE$60=H$3)*(GMW!$ND$2:$ND$60=H$4),0),$B108-1966)</f>
        <v>1E-3</v>
      </c>
      <c r="I108" cm="1">
        <f t="array" ref="I108">INDEX(GMW!$A$2:$NF$60,MATCH(1,(GMW!$NE$2:$NE$60=I$3)*(GMW!$ND$2:$ND$60=I$4),0),$B108-1966)</f>
        <v>1E-3</v>
      </c>
    </row>
    <row r="109" spans="1:9" x14ac:dyDescent="0.25">
      <c r="B109">
        <v>2076</v>
      </c>
      <c r="C109" cm="1">
        <f t="array" ref="C109">INDEX(GMW!$A$2:$NF$60,MATCH(1,(GMW!$NE$2:$NE$60=C$3)*(GMW!$ND$2:$ND$60=C$4),0),$B109-1966)</f>
        <v>-0.4768889</v>
      </c>
      <c r="D109" cm="1">
        <f t="array" ref="D109">INDEX(GMW!$A$2:$NF$60,MATCH(1,(GMW!$NE$2:$NE$60=D$3)*(GMW!$ND$2:$ND$60=D$4),0),$B109-1966)</f>
        <v>-0.39764830000000001</v>
      </c>
      <c r="E109" cm="1">
        <f t="array" ref="E109">INDEX(GMW!$A$2:$NF$60,MATCH(1,(GMW!$NE$2:$NE$60=E$3)*(GMW!$ND$2:$ND$60=E$4),0),$B109-1966)</f>
        <v>0.3183646</v>
      </c>
      <c r="F109" cm="1">
        <f t="array" ref="F109">INDEX(GMW!$A$2:$NF$60,MATCH(1,(GMW!$NE$2:$NE$60=F$3)*(GMW!$ND$2:$ND$60=F$4),0),$B109-1966)</f>
        <v>1.0132060000000001</v>
      </c>
      <c r="G109" cm="1">
        <f t="array" ref="G109">INDEX(GMW!$A$2:$NF$60,MATCH(1,(GMW!$NE$2:$NE$60=G$3)*(GMW!$ND$2:$ND$60=G$4),0),$B109-1966)</f>
        <v>6.25</v>
      </c>
      <c r="H109" cm="1">
        <f t="array" ref="H109">INDEX(GMW!$A$2:$NF$60,MATCH(1,(GMW!$NE$2:$NE$60=H$3)*(GMW!$ND$2:$ND$60=H$4),0),$B109-1966)</f>
        <v>1E-3</v>
      </c>
      <c r="I109" cm="1">
        <f t="array" ref="I109">INDEX(GMW!$A$2:$NF$60,MATCH(1,(GMW!$NE$2:$NE$60=I$3)*(GMW!$ND$2:$ND$60=I$4),0),$B109-1966)</f>
        <v>1E-3</v>
      </c>
    </row>
    <row r="110" spans="1:9" x14ac:dyDescent="0.25">
      <c r="A110">
        <v>1999</v>
      </c>
      <c r="B110">
        <v>2077</v>
      </c>
      <c r="C110" cm="1">
        <f t="array" ref="C110">INDEX(GMW!$A$2:$NF$60,MATCH(1,(GMW!$NE$2:$NE$60=C$3)*(GMW!$ND$2:$ND$60=C$4),0),$B110-1966)</f>
        <v>-0.18577440000000001</v>
      </c>
      <c r="D110" cm="1">
        <f t="array" ref="D110">INDEX(GMW!$A$2:$NF$60,MATCH(1,(GMW!$NE$2:$NE$60=D$3)*(GMW!$ND$2:$ND$60=D$4),0),$B110-1966)</f>
        <v>-0.1354544</v>
      </c>
      <c r="E110" cm="1">
        <f t="array" ref="E110">INDEX(GMW!$A$2:$NF$60,MATCH(1,(GMW!$NE$2:$NE$60=E$3)*(GMW!$ND$2:$ND$60=E$4),0),$B110-1966)</f>
        <v>1.288918</v>
      </c>
      <c r="F110" cm="1">
        <f t="array" ref="F110">INDEX(GMW!$A$2:$NF$60,MATCH(1,(GMW!$NE$2:$NE$60=F$3)*(GMW!$ND$2:$ND$60=F$4),0),$B110-1966)</f>
        <v>1.2304980000000001</v>
      </c>
      <c r="G110" cm="1">
        <f t="array" ref="G110">INDEX(GMW!$A$2:$NF$60,MATCH(1,(GMW!$NE$2:$NE$60=G$3)*(GMW!$ND$2:$ND$60=G$4),0),$B110-1966)</f>
        <v>5.5</v>
      </c>
      <c r="H110" cm="1">
        <f t="array" ref="H110">INDEX(GMW!$A$2:$NF$60,MATCH(1,(GMW!$NE$2:$NE$60=H$3)*(GMW!$ND$2:$ND$60=H$4),0),$B110-1966)</f>
        <v>1E-3</v>
      </c>
      <c r="I110" cm="1">
        <f t="array" ref="I110">INDEX(GMW!$A$2:$NF$60,MATCH(1,(GMW!$NE$2:$NE$60=I$3)*(GMW!$ND$2:$ND$60=I$4),0),$B110-1966)</f>
        <v>1E-3</v>
      </c>
    </row>
    <row r="111" spans="1:9" x14ac:dyDescent="0.25">
      <c r="B111">
        <v>2078</v>
      </c>
      <c r="C111" cm="1">
        <f t="array" ref="C111">INDEX(GMW!$A$2:$NF$60,MATCH(1,(GMW!$NE$2:$NE$60=C$3)*(GMW!$ND$2:$ND$60=C$4),0),$B111-1966)</f>
        <v>0.34499170000000001</v>
      </c>
      <c r="D111" cm="1">
        <f t="array" ref="D111">INDEX(GMW!$A$2:$NF$60,MATCH(1,(GMW!$NE$2:$NE$60=D$3)*(GMW!$ND$2:$ND$60=D$4),0),$B111-1966)</f>
        <v>0.3622496</v>
      </c>
      <c r="E111" cm="1">
        <f t="array" ref="E111">INDEX(GMW!$A$2:$NF$60,MATCH(1,(GMW!$NE$2:$NE$60=E$3)*(GMW!$ND$2:$ND$60=E$4),0),$B111-1966)</f>
        <v>1.095248</v>
      </c>
      <c r="F111" cm="1">
        <f t="array" ref="F111">INDEX(GMW!$A$2:$NF$60,MATCH(1,(GMW!$NE$2:$NE$60=F$3)*(GMW!$ND$2:$ND$60=F$4),0),$B111-1966)</f>
        <v>1.687378</v>
      </c>
      <c r="G111" cm="1">
        <f t="array" ref="G111">INDEX(GMW!$A$2:$NF$60,MATCH(1,(GMW!$NE$2:$NE$60=G$3)*(GMW!$ND$2:$ND$60=G$4),0),$B111-1966)</f>
        <v>5</v>
      </c>
      <c r="H111" cm="1">
        <f t="array" ref="H111">INDEX(GMW!$A$2:$NF$60,MATCH(1,(GMW!$NE$2:$NE$60=H$3)*(GMW!$ND$2:$ND$60=H$4),0),$B111-1966)</f>
        <v>1E-3</v>
      </c>
      <c r="I111" cm="1">
        <f t="array" ref="I111">INDEX(GMW!$A$2:$NF$60,MATCH(1,(GMW!$NE$2:$NE$60=I$3)*(GMW!$ND$2:$ND$60=I$4),0),$B111-1966)</f>
        <v>1E-3</v>
      </c>
    </row>
    <row r="112" spans="1:9" x14ac:dyDescent="0.25">
      <c r="B112">
        <v>2079</v>
      </c>
      <c r="C112" cm="1">
        <f t="array" ref="C112">INDEX(GMW!$A$2:$NF$60,MATCH(1,(GMW!$NE$2:$NE$60=C$3)*(GMW!$ND$2:$ND$60=C$4),0),$B112-1966)</f>
        <v>0.94475849999999995</v>
      </c>
      <c r="D112" cm="1">
        <f t="array" ref="D112">INDEX(GMW!$A$2:$NF$60,MATCH(1,(GMW!$NE$2:$NE$60=D$3)*(GMW!$ND$2:$ND$60=D$4),0),$B112-1966)</f>
        <v>0.56193349999999997</v>
      </c>
      <c r="E112" cm="1">
        <f t="array" ref="E112">INDEX(GMW!$A$2:$NF$60,MATCH(1,(GMW!$NE$2:$NE$60=E$3)*(GMW!$ND$2:$ND$60=E$4),0),$B112-1966)</f>
        <v>1.5067630000000001</v>
      </c>
      <c r="F112" cm="1">
        <f t="array" ref="F112">INDEX(GMW!$A$2:$NF$60,MATCH(1,(GMW!$NE$2:$NE$60=F$3)*(GMW!$ND$2:$ND$60=F$4),0),$B112-1966)</f>
        <v>2.4212289999999999</v>
      </c>
      <c r="G112" cm="1">
        <f t="array" ref="G112">INDEX(GMW!$A$2:$NF$60,MATCH(1,(GMW!$NE$2:$NE$60=G$3)*(GMW!$ND$2:$ND$60=G$4),0),$B112-1966)</f>
        <v>5.25</v>
      </c>
      <c r="H112" cm="1">
        <f t="array" ref="H112">INDEX(GMW!$A$2:$NF$60,MATCH(1,(GMW!$NE$2:$NE$60=H$3)*(GMW!$ND$2:$ND$60=H$4),0),$B112-1966)</f>
        <v>1E-3</v>
      </c>
      <c r="I112" cm="1">
        <f t="array" ref="I112">INDEX(GMW!$A$2:$NF$60,MATCH(1,(GMW!$NE$2:$NE$60=I$3)*(GMW!$ND$2:$ND$60=I$4),0),$B112-1966)</f>
        <v>1E-3</v>
      </c>
    </row>
    <row r="113" spans="1:9" x14ac:dyDescent="0.25">
      <c r="B113">
        <v>2080</v>
      </c>
      <c r="C113" cm="1">
        <f t="array" ref="C113">INDEX(GMW!$A$2:$NF$60,MATCH(1,(GMW!$NE$2:$NE$60=C$3)*(GMW!$ND$2:$ND$60=C$4),0),$B113-1966)</f>
        <v>0.78305999999999998</v>
      </c>
      <c r="D113" cm="1">
        <f t="array" ref="D113">INDEX(GMW!$A$2:$NF$60,MATCH(1,(GMW!$NE$2:$NE$60=D$3)*(GMW!$ND$2:$ND$60=D$4),0),$B113-1966)</f>
        <v>0.54350299999999996</v>
      </c>
      <c r="E113" cm="1">
        <f t="array" ref="E113">INDEX(GMW!$A$2:$NF$60,MATCH(1,(GMW!$NE$2:$NE$60=E$3)*(GMW!$ND$2:$ND$60=E$4),0),$B113-1966)</f>
        <v>1.6076250000000001</v>
      </c>
      <c r="F113" cm="1">
        <f t="array" ref="F113">INDEX(GMW!$A$2:$NF$60,MATCH(1,(GMW!$NE$2:$NE$60=F$3)*(GMW!$ND$2:$ND$60=F$4),0),$B113-1966)</f>
        <v>2.4570080000000001</v>
      </c>
      <c r="G113" cm="1">
        <f t="array" ref="G113">INDEX(GMW!$A$2:$NF$60,MATCH(1,(GMW!$NE$2:$NE$60=G$3)*(GMW!$ND$2:$ND$60=G$4),0),$B113-1966)</f>
        <v>5.5</v>
      </c>
      <c r="H113" cm="1">
        <f t="array" ref="H113">INDEX(GMW!$A$2:$NF$60,MATCH(1,(GMW!$NE$2:$NE$60=H$3)*(GMW!$ND$2:$ND$60=H$4),0),$B113-1966)</f>
        <v>1E-3</v>
      </c>
      <c r="I113" cm="1">
        <f t="array" ref="I113">INDEX(GMW!$A$2:$NF$60,MATCH(1,(GMW!$NE$2:$NE$60=I$3)*(GMW!$ND$2:$ND$60=I$4),0),$B113-1966)</f>
        <v>1E-3</v>
      </c>
    </row>
    <row r="114" spans="1:9" x14ac:dyDescent="0.25">
      <c r="A114">
        <v>2000</v>
      </c>
      <c r="B114">
        <v>2081</v>
      </c>
      <c r="C114" cm="1">
        <f t="array" ref="C114">INDEX(GMW!$A$2:$NF$60,MATCH(1,(GMW!$NE$2:$NE$60=C$3)*(GMW!$ND$2:$ND$60=C$4),0),$B114-1966)</f>
        <v>0.73358679999999998</v>
      </c>
      <c r="D114" cm="1">
        <f t="array" ref="D114">INDEX(GMW!$A$2:$NF$60,MATCH(1,(GMW!$NE$2:$NE$60=D$3)*(GMW!$ND$2:$ND$60=D$4),0),$B114-1966)</f>
        <v>0.50927330000000004</v>
      </c>
      <c r="E114" cm="1">
        <f t="array" ref="E114">INDEX(GMW!$A$2:$NF$60,MATCH(1,(GMW!$NE$2:$NE$60=E$3)*(GMW!$ND$2:$ND$60=E$4),0),$B114-1966)</f>
        <v>1.8315129999999999</v>
      </c>
      <c r="F114" cm="1">
        <f t="array" ref="F114">INDEX(GMW!$A$2:$NF$60,MATCH(1,(GMW!$NE$2:$NE$60=F$3)*(GMW!$ND$2:$ND$60=F$4),0),$B114-1966)</f>
        <v>2.5253079999999999</v>
      </c>
      <c r="G114" cm="1">
        <f t="array" ref="G114">INDEX(GMW!$A$2:$NF$60,MATCH(1,(GMW!$NE$2:$NE$60=G$3)*(GMW!$ND$2:$ND$60=G$4),0),$B114-1966)</f>
        <v>6</v>
      </c>
      <c r="H114" cm="1">
        <f t="array" ref="H114">INDEX(GMW!$A$2:$NF$60,MATCH(1,(GMW!$NE$2:$NE$60=H$3)*(GMW!$ND$2:$ND$60=H$4),0),$B114-1966)</f>
        <v>1E-3</v>
      </c>
      <c r="I114" cm="1">
        <f t="array" ref="I114">INDEX(GMW!$A$2:$NF$60,MATCH(1,(GMW!$NE$2:$NE$60=I$3)*(GMW!$ND$2:$ND$60=I$4),0),$B114-1966)</f>
        <v>1E-3</v>
      </c>
    </row>
    <row r="115" spans="1:9" x14ac:dyDescent="0.25">
      <c r="B115">
        <v>2082</v>
      </c>
      <c r="C115" cm="1">
        <f t="array" ref="C115">INDEX(GMW!$A$2:$NF$60,MATCH(1,(GMW!$NE$2:$NE$60=C$3)*(GMW!$ND$2:$ND$60=C$4),0),$B115-1966)</f>
        <v>0.4622773</v>
      </c>
      <c r="D115" cm="1">
        <f t="array" ref="D115">INDEX(GMW!$A$2:$NF$60,MATCH(1,(GMW!$NE$2:$NE$60=D$3)*(GMW!$ND$2:$ND$60=D$4),0),$B115-1966)</f>
        <v>-6.5486429999999998E-3</v>
      </c>
      <c r="E115" cm="1">
        <f t="array" ref="E115">INDEX(GMW!$A$2:$NF$60,MATCH(1,(GMW!$NE$2:$NE$60=E$3)*(GMW!$ND$2:$ND$60=E$4),0),$B115-1966)</f>
        <v>1.790095</v>
      </c>
      <c r="F115" cm="1">
        <f t="array" ref="F115">INDEX(GMW!$A$2:$NF$60,MATCH(1,(GMW!$NE$2:$NE$60=F$3)*(GMW!$ND$2:$ND$60=F$4),0),$B115-1966)</f>
        <v>1.873794</v>
      </c>
      <c r="G115" cm="1">
        <f t="array" ref="G115">INDEX(GMW!$A$2:$NF$60,MATCH(1,(GMW!$NE$2:$NE$60=G$3)*(GMW!$ND$2:$ND$60=G$4),0),$B115-1966)</f>
        <v>6</v>
      </c>
      <c r="H115" cm="1">
        <f t="array" ref="H115">INDEX(GMW!$A$2:$NF$60,MATCH(1,(GMW!$NE$2:$NE$60=H$3)*(GMW!$ND$2:$ND$60=H$4),0),$B115-1966)</f>
        <v>1E-3</v>
      </c>
      <c r="I115" cm="1">
        <f t="array" ref="I115">INDEX(GMW!$A$2:$NF$60,MATCH(1,(GMW!$NE$2:$NE$60=I$3)*(GMW!$ND$2:$ND$60=I$4),0),$B115-1966)</f>
        <v>1E-3</v>
      </c>
    </row>
    <row r="116" spans="1:9" x14ac:dyDescent="0.25">
      <c r="B116">
        <v>2083</v>
      </c>
      <c r="C116" cm="1">
        <f t="array" ref="C116">INDEX(GMW!$A$2:$NF$60,MATCH(1,(GMW!$NE$2:$NE$60=C$3)*(GMW!$ND$2:$ND$60=C$4),0),$B116-1966)</f>
        <v>0.55322990000000005</v>
      </c>
      <c r="D116" cm="1">
        <f t="array" ref="D116">INDEX(GMW!$A$2:$NF$60,MATCH(1,(GMW!$NE$2:$NE$60=D$3)*(GMW!$ND$2:$ND$60=D$4),0),$B116-1966)</f>
        <v>-0.56068059999999997</v>
      </c>
      <c r="E116" cm="1">
        <f t="array" ref="E116">INDEX(GMW!$A$2:$NF$60,MATCH(1,(GMW!$NE$2:$NE$60=E$3)*(GMW!$ND$2:$ND$60=E$4),0),$B116-1966)</f>
        <v>1.70662</v>
      </c>
      <c r="F116" cm="1">
        <f t="array" ref="F116">INDEX(GMW!$A$2:$NF$60,MATCH(1,(GMW!$NE$2:$NE$60=F$3)*(GMW!$ND$2:$ND$60=F$4),0),$B116-1966)</f>
        <v>1.5545150000000001</v>
      </c>
      <c r="G116" cm="1">
        <f t="array" ref="G116">INDEX(GMW!$A$2:$NF$60,MATCH(1,(GMW!$NE$2:$NE$60=G$3)*(GMW!$ND$2:$ND$60=G$4),0),$B116-1966)</f>
        <v>6</v>
      </c>
      <c r="H116" cm="1">
        <f t="array" ref="H116">INDEX(GMW!$A$2:$NF$60,MATCH(1,(GMW!$NE$2:$NE$60=H$3)*(GMW!$ND$2:$ND$60=H$4),0),$B116-1966)</f>
        <v>1E-3</v>
      </c>
      <c r="I116" cm="1">
        <f t="array" ref="I116">INDEX(GMW!$A$2:$NF$60,MATCH(1,(GMW!$NE$2:$NE$60=I$3)*(GMW!$ND$2:$ND$60=I$4),0),$B116-1966)</f>
        <v>1E-3</v>
      </c>
    </row>
    <row r="117" spans="1:9" x14ac:dyDescent="0.25">
      <c r="B117">
        <v>2084</v>
      </c>
      <c r="C117" cm="1">
        <f t="array" ref="C117">INDEX(GMW!$A$2:$NF$60,MATCH(1,(GMW!$NE$2:$NE$60=C$3)*(GMW!$ND$2:$ND$60=C$4),0),$B117-1966)</f>
        <v>0.38962279999999999</v>
      </c>
      <c r="D117" cm="1">
        <f t="array" ref="D117">INDEX(GMW!$A$2:$NF$60,MATCH(1,(GMW!$NE$2:$NE$60=D$3)*(GMW!$ND$2:$ND$60=D$4),0),$B117-1966)</f>
        <v>-0.99231000000000003</v>
      </c>
      <c r="E117" cm="1">
        <f t="array" ref="E117">INDEX(GMW!$A$2:$NF$60,MATCH(1,(GMW!$NE$2:$NE$60=E$3)*(GMW!$ND$2:$ND$60=E$4),0),$B117-1966)</f>
        <v>1.553024</v>
      </c>
      <c r="F117" cm="1">
        <f t="array" ref="F117">INDEX(GMW!$A$2:$NF$60,MATCH(1,(GMW!$NE$2:$NE$60=F$3)*(GMW!$ND$2:$ND$60=F$4),0),$B117-1966)</f>
        <v>1.3221309999999999</v>
      </c>
      <c r="G117" cm="1">
        <f t="array" ref="G117">INDEX(GMW!$A$2:$NF$60,MATCH(1,(GMW!$NE$2:$NE$60=G$3)*(GMW!$ND$2:$ND$60=G$4),0),$B117-1966)</f>
        <v>6</v>
      </c>
      <c r="H117" cm="1">
        <f t="array" ref="H117">INDEX(GMW!$A$2:$NF$60,MATCH(1,(GMW!$NE$2:$NE$60=H$3)*(GMW!$ND$2:$ND$60=H$4),0),$B117-1966)</f>
        <v>1E-3</v>
      </c>
      <c r="I117" cm="1">
        <f t="array" ref="I117">INDEX(GMW!$A$2:$NF$60,MATCH(1,(GMW!$NE$2:$NE$60=I$3)*(GMW!$ND$2:$ND$60=I$4),0),$B117-1966)</f>
        <v>1E-3</v>
      </c>
    </row>
    <row r="118" spans="1:9" x14ac:dyDescent="0.25">
      <c r="A118">
        <v>2001</v>
      </c>
      <c r="B118">
        <v>2085</v>
      </c>
      <c r="C118" cm="1">
        <f t="array" ref="C118">INDEX(GMW!$A$2:$NF$60,MATCH(1,(GMW!$NE$2:$NE$60=C$3)*(GMW!$ND$2:$ND$60=C$4),0),$B118-1966)</f>
        <v>0.33843020000000001</v>
      </c>
      <c r="D118" cm="1">
        <f t="array" ref="D118">INDEX(GMW!$A$2:$NF$60,MATCH(1,(GMW!$NE$2:$NE$60=D$3)*(GMW!$ND$2:$ND$60=D$4),0),$B118-1966)</f>
        <v>-0.96657249999999995</v>
      </c>
      <c r="E118" cm="1">
        <f t="array" ref="E118">INDEX(GMW!$A$2:$NF$60,MATCH(1,(GMW!$NE$2:$NE$60=E$3)*(GMW!$ND$2:$ND$60=E$4),0),$B118-1966)</f>
        <v>1.215077</v>
      </c>
      <c r="F118" cm="1">
        <f t="array" ref="F118">INDEX(GMW!$A$2:$NF$60,MATCH(1,(GMW!$NE$2:$NE$60=F$3)*(GMW!$ND$2:$ND$60=F$4),0),$B118-1966)</f>
        <v>1.0078739999999999</v>
      </c>
      <c r="G118" cm="1">
        <f t="array" ref="G118">INDEX(GMW!$A$2:$NF$60,MATCH(1,(GMW!$NE$2:$NE$60=G$3)*(GMW!$ND$2:$ND$60=G$4),0),$B118-1966)</f>
        <v>5.75</v>
      </c>
      <c r="H118" cm="1">
        <f t="array" ref="H118">INDEX(GMW!$A$2:$NF$60,MATCH(1,(GMW!$NE$2:$NE$60=H$3)*(GMW!$ND$2:$ND$60=H$4),0),$B118-1966)</f>
        <v>1E-3</v>
      </c>
      <c r="I118" cm="1">
        <f t="array" ref="I118">INDEX(GMW!$A$2:$NF$60,MATCH(1,(GMW!$NE$2:$NE$60=I$3)*(GMW!$ND$2:$ND$60=I$4),0),$B118-1966)</f>
        <v>1E-3</v>
      </c>
    </row>
    <row r="119" spans="1:9" x14ac:dyDescent="0.25">
      <c r="B119">
        <v>2086</v>
      </c>
      <c r="C119" cm="1">
        <f t="array" ref="C119">INDEX(GMW!$A$2:$NF$60,MATCH(1,(GMW!$NE$2:$NE$60=C$3)*(GMW!$ND$2:$ND$60=C$4),0),$B119-1966)</f>
        <v>0.71158589999999999</v>
      </c>
      <c r="D119" cm="1">
        <f t="array" ref="D119">INDEX(GMW!$A$2:$NF$60,MATCH(1,(GMW!$NE$2:$NE$60=D$3)*(GMW!$ND$2:$ND$60=D$4),0),$B119-1966)</f>
        <v>-0.18284919999999999</v>
      </c>
      <c r="E119" cm="1">
        <f t="array" ref="E119">INDEX(GMW!$A$2:$NF$60,MATCH(1,(GMW!$NE$2:$NE$60=E$3)*(GMW!$ND$2:$ND$60=E$4),0),$B119-1966)</f>
        <v>1.0836809999999999</v>
      </c>
      <c r="F119" cm="1">
        <f t="array" ref="F119">INDEX(GMW!$A$2:$NF$60,MATCH(1,(GMW!$NE$2:$NE$60=F$3)*(GMW!$ND$2:$ND$60=F$4),0),$B119-1966)</f>
        <v>1.140889</v>
      </c>
      <c r="G119" cm="1">
        <f t="array" ref="G119">INDEX(GMW!$A$2:$NF$60,MATCH(1,(GMW!$NE$2:$NE$60=G$3)*(GMW!$ND$2:$ND$60=G$4),0),$B119-1966)</f>
        <v>5.25</v>
      </c>
      <c r="H119" cm="1">
        <f t="array" ref="H119">INDEX(GMW!$A$2:$NF$60,MATCH(1,(GMW!$NE$2:$NE$60=H$3)*(GMW!$ND$2:$ND$60=H$4),0),$B119-1966)</f>
        <v>1E-3</v>
      </c>
      <c r="I119" cm="1">
        <f t="array" ref="I119">INDEX(GMW!$A$2:$NF$60,MATCH(1,(GMW!$NE$2:$NE$60=I$3)*(GMW!$ND$2:$ND$60=I$4),0),$B119-1966)</f>
        <v>1E-3</v>
      </c>
    </row>
    <row r="120" spans="1:9" x14ac:dyDescent="0.25">
      <c r="B120">
        <v>2087</v>
      </c>
      <c r="C120" cm="1">
        <f t="array" ref="C120">INDEX(GMW!$A$2:$NF$60,MATCH(1,(GMW!$NE$2:$NE$60=C$3)*(GMW!$ND$2:$ND$60=C$4),0),$B120-1966)</f>
        <v>0.69029379999999996</v>
      </c>
      <c r="D120" cm="1">
        <f t="array" ref="D120">INDEX(GMW!$A$2:$NF$60,MATCH(1,(GMW!$NE$2:$NE$60=D$3)*(GMW!$ND$2:$ND$60=D$4),0),$B120-1966)</f>
        <v>-0.18404010000000001</v>
      </c>
      <c r="E120" cm="1">
        <f t="array" ref="E120">INDEX(GMW!$A$2:$NF$60,MATCH(1,(GMW!$NE$2:$NE$60=E$3)*(GMW!$ND$2:$ND$60=E$4),0),$B120-1966)</f>
        <v>1.043757</v>
      </c>
      <c r="F120" cm="1">
        <f t="array" ref="F120">INDEX(GMW!$A$2:$NF$60,MATCH(1,(GMW!$NE$2:$NE$60=F$3)*(GMW!$ND$2:$ND$60=F$4),0),$B120-1966)</f>
        <v>1.227573</v>
      </c>
      <c r="G120" cm="1">
        <f t="array" ref="G120">INDEX(GMW!$A$2:$NF$60,MATCH(1,(GMW!$NE$2:$NE$60=G$3)*(GMW!$ND$2:$ND$60=G$4),0),$B120-1966)</f>
        <v>4.75</v>
      </c>
      <c r="H120" cm="1">
        <f t="array" ref="H120">INDEX(GMW!$A$2:$NF$60,MATCH(1,(GMW!$NE$2:$NE$60=H$3)*(GMW!$ND$2:$ND$60=H$4),0),$B120-1966)</f>
        <v>1E-3</v>
      </c>
      <c r="I120" cm="1">
        <f t="array" ref="I120">INDEX(GMW!$A$2:$NF$60,MATCH(1,(GMW!$NE$2:$NE$60=I$3)*(GMW!$ND$2:$ND$60=I$4),0),$B120-1966)</f>
        <v>1E-3</v>
      </c>
    </row>
    <row r="121" spans="1:9" x14ac:dyDescent="0.25">
      <c r="B121">
        <v>2088</v>
      </c>
      <c r="C121" cm="1">
        <f t="array" ref="C121">INDEX(GMW!$A$2:$NF$60,MATCH(1,(GMW!$NE$2:$NE$60=C$3)*(GMW!$ND$2:$ND$60=C$4),0),$B121-1966)</f>
        <v>0.90952840000000001</v>
      </c>
      <c r="D121" cm="1">
        <f t="array" ref="D121">INDEX(GMW!$A$2:$NF$60,MATCH(1,(GMW!$NE$2:$NE$60=D$3)*(GMW!$ND$2:$ND$60=D$4),0),$B121-1966)</f>
        <v>0.3691082</v>
      </c>
      <c r="E121" cm="1">
        <f t="array" ref="E121">INDEX(GMW!$A$2:$NF$60,MATCH(1,(GMW!$NE$2:$NE$60=E$3)*(GMW!$ND$2:$ND$60=E$4),0),$B121-1966)</f>
        <v>0.93878320000000004</v>
      </c>
      <c r="F121" cm="1">
        <f t="array" ref="F121">INDEX(GMW!$A$2:$NF$60,MATCH(1,(GMW!$NE$2:$NE$60=F$3)*(GMW!$ND$2:$ND$60=F$4),0),$B121-1966)</f>
        <v>1.2560439999999999</v>
      </c>
      <c r="G121" cm="1">
        <f t="array" ref="G121">INDEX(GMW!$A$2:$NF$60,MATCH(1,(GMW!$NE$2:$NE$60=G$3)*(GMW!$ND$2:$ND$60=G$4),0),$B121-1966)</f>
        <v>4</v>
      </c>
      <c r="H121" cm="1">
        <f t="array" ref="H121">INDEX(GMW!$A$2:$NF$60,MATCH(1,(GMW!$NE$2:$NE$60=H$3)*(GMW!$ND$2:$ND$60=H$4),0),$B121-1966)</f>
        <v>1E-3</v>
      </c>
      <c r="I121" cm="1">
        <f t="array" ref="I121">INDEX(GMW!$A$2:$NF$60,MATCH(1,(GMW!$NE$2:$NE$60=I$3)*(GMW!$ND$2:$ND$60=I$4),0),$B121-1966)</f>
        <v>1E-3</v>
      </c>
    </row>
    <row r="122" spans="1:9" x14ac:dyDescent="0.25">
      <c r="A122">
        <v>2002</v>
      </c>
      <c r="B122">
        <v>2089</v>
      </c>
      <c r="C122" cm="1">
        <f t="array" ref="C122">INDEX(GMW!$A$2:$NF$60,MATCH(1,(GMW!$NE$2:$NE$60=C$3)*(GMW!$ND$2:$ND$60=C$4),0),$B122-1966)</f>
        <v>1.1349309999999999</v>
      </c>
      <c r="D122" cm="1">
        <f t="array" ref="D122">INDEX(GMW!$A$2:$NF$60,MATCH(1,(GMW!$NE$2:$NE$60=D$3)*(GMW!$ND$2:$ND$60=D$4),0),$B122-1966)</f>
        <v>0.97798419999999997</v>
      </c>
      <c r="E122" cm="1">
        <f t="array" ref="E122">INDEX(GMW!$A$2:$NF$60,MATCH(1,(GMW!$NE$2:$NE$60=E$3)*(GMW!$ND$2:$ND$60=E$4),0),$B122-1966)</f>
        <v>1.0500890000000001</v>
      </c>
      <c r="F122" cm="1">
        <f t="array" ref="F122">INDEX(GMW!$A$2:$NF$60,MATCH(1,(GMW!$NE$2:$NE$60=F$3)*(GMW!$ND$2:$ND$60=F$4),0),$B122-1966)</f>
        <v>1.6452929999999999</v>
      </c>
      <c r="G122" cm="1">
        <f t="array" ref="G122">INDEX(GMW!$A$2:$NF$60,MATCH(1,(GMW!$NE$2:$NE$60=G$3)*(GMW!$ND$2:$ND$60=G$4),0),$B122-1966)</f>
        <v>4</v>
      </c>
      <c r="H122" cm="1">
        <f t="array" ref="H122">INDEX(GMW!$A$2:$NF$60,MATCH(1,(GMW!$NE$2:$NE$60=H$3)*(GMW!$ND$2:$ND$60=H$4),0),$B122-1966)</f>
        <v>1E-3</v>
      </c>
      <c r="I122" cm="1">
        <f t="array" ref="I122">INDEX(GMW!$A$2:$NF$60,MATCH(1,(GMW!$NE$2:$NE$60=I$3)*(GMW!$ND$2:$ND$60=I$4),0),$B122-1966)</f>
        <v>1E-3</v>
      </c>
    </row>
    <row r="123" spans="1:9" x14ac:dyDescent="0.25">
      <c r="B123">
        <v>2090</v>
      </c>
      <c r="C123" cm="1">
        <f t="array" ref="C123">INDEX(GMW!$A$2:$NF$60,MATCH(1,(GMW!$NE$2:$NE$60=C$3)*(GMW!$ND$2:$ND$60=C$4),0),$B123-1966)</f>
        <v>1.244014</v>
      </c>
      <c r="D123" cm="1">
        <f t="array" ref="D123">INDEX(GMW!$A$2:$NF$60,MATCH(1,(GMW!$NE$2:$NE$60=D$3)*(GMW!$ND$2:$ND$60=D$4),0),$B123-1966)</f>
        <v>1.2214769999999999</v>
      </c>
      <c r="E123" cm="1">
        <f t="array" ref="E123">INDEX(GMW!$A$2:$NF$60,MATCH(1,(GMW!$NE$2:$NE$60=E$3)*(GMW!$ND$2:$ND$60=E$4),0),$B123-1966)</f>
        <v>0.94509909999999997</v>
      </c>
      <c r="F123" cm="1">
        <f t="array" ref="F123">INDEX(GMW!$A$2:$NF$60,MATCH(1,(GMW!$NE$2:$NE$60=F$3)*(GMW!$ND$2:$ND$60=F$4),0),$B123-1966)</f>
        <v>1.8132029999999999</v>
      </c>
      <c r="G123" cm="1">
        <f t="array" ref="G123">INDEX(GMW!$A$2:$NF$60,MATCH(1,(GMW!$NE$2:$NE$60=G$3)*(GMW!$ND$2:$ND$60=G$4),0),$B123-1966)</f>
        <v>4</v>
      </c>
      <c r="H123" cm="1">
        <f t="array" ref="H123">INDEX(GMW!$A$2:$NF$60,MATCH(1,(GMW!$NE$2:$NE$60=H$3)*(GMW!$ND$2:$ND$60=H$4),0),$B123-1966)</f>
        <v>1E-3</v>
      </c>
      <c r="I123" cm="1">
        <f t="array" ref="I123">INDEX(GMW!$A$2:$NF$60,MATCH(1,(GMW!$NE$2:$NE$60=I$3)*(GMW!$ND$2:$ND$60=I$4),0),$B123-1966)</f>
        <v>1E-3</v>
      </c>
    </row>
    <row r="124" spans="1:9" x14ac:dyDescent="0.25">
      <c r="B124">
        <v>2091</v>
      </c>
      <c r="C124" cm="1">
        <f t="array" ref="C124">INDEX(GMW!$A$2:$NF$60,MATCH(1,(GMW!$NE$2:$NE$60=C$3)*(GMW!$ND$2:$ND$60=C$4),0),$B124-1966)</f>
        <v>0.7848157</v>
      </c>
      <c r="D124" cm="1">
        <f t="array" ref="D124">INDEX(GMW!$A$2:$NF$60,MATCH(1,(GMW!$NE$2:$NE$60=D$3)*(GMW!$ND$2:$ND$60=D$4),0),$B124-1966)</f>
        <v>0.63070300000000001</v>
      </c>
      <c r="E124" cm="1">
        <f t="array" ref="E124">INDEX(GMW!$A$2:$NF$60,MATCH(1,(GMW!$NE$2:$NE$60=E$3)*(GMW!$ND$2:$ND$60=E$4),0),$B124-1966)</f>
        <v>0.82135250000000004</v>
      </c>
      <c r="F124" cm="1">
        <f t="array" ref="F124">INDEX(GMW!$A$2:$NF$60,MATCH(1,(GMW!$NE$2:$NE$60=F$3)*(GMW!$ND$2:$ND$60=F$4),0),$B124-1966)</f>
        <v>1.4458329999999999</v>
      </c>
      <c r="G124" cm="1">
        <f t="array" ref="G124">INDEX(GMW!$A$2:$NF$60,MATCH(1,(GMW!$NE$2:$NE$60=G$3)*(GMW!$ND$2:$ND$60=G$4),0),$B124-1966)</f>
        <v>4</v>
      </c>
      <c r="H124" cm="1">
        <f t="array" ref="H124">INDEX(GMW!$A$2:$NF$60,MATCH(1,(GMW!$NE$2:$NE$60=H$3)*(GMW!$ND$2:$ND$60=H$4),0),$B124-1966)</f>
        <v>1E-3</v>
      </c>
      <c r="I124" cm="1">
        <f t="array" ref="I124">INDEX(GMW!$A$2:$NF$60,MATCH(1,(GMW!$NE$2:$NE$60=I$3)*(GMW!$ND$2:$ND$60=I$4),0),$B124-1966)</f>
        <v>1E-3</v>
      </c>
    </row>
    <row r="125" spans="1:9" x14ac:dyDescent="0.25">
      <c r="B125">
        <v>2092</v>
      </c>
      <c r="C125" cm="1">
        <f t="array" ref="C125">INDEX(GMW!$A$2:$NF$60,MATCH(1,(GMW!$NE$2:$NE$60=C$3)*(GMW!$ND$2:$ND$60=C$4),0),$B125-1966)</f>
        <v>0.63078999999999996</v>
      </c>
      <c r="D125" cm="1">
        <f t="array" ref="D125">INDEX(GMW!$A$2:$NF$60,MATCH(1,(GMW!$NE$2:$NE$60=D$3)*(GMW!$ND$2:$ND$60=D$4),0),$B125-1966)</f>
        <v>0.70175189999999998</v>
      </c>
      <c r="E125" cm="1">
        <f t="array" ref="E125">INDEX(GMW!$A$2:$NF$60,MATCH(1,(GMW!$NE$2:$NE$60=E$3)*(GMW!$ND$2:$ND$60=E$4),0),$B125-1966)</f>
        <v>0.61602060000000003</v>
      </c>
      <c r="F125" cm="1">
        <f t="array" ref="F125">INDEX(GMW!$A$2:$NF$60,MATCH(1,(GMW!$NE$2:$NE$60=F$3)*(GMW!$ND$2:$ND$60=F$4),0),$B125-1966)</f>
        <v>1.4185570000000001</v>
      </c>
      <c r="G125" cm="1">
        <f t="array" ref="G125">INDEX(GMW!$A$2:$NF$60,MATCH(1,(GMW!$NE$2:$NE$60=G$3)*(GMW!$ND$2:$ND$60=G$4),0),$B125-1966)</f>
        <v>4</v>
      </c>
      <c r="H125" cm="1">
        <f t="array" ref="H125">INDEX(GMW!$A$2:$NF$60,MATCH(1,(GMW!$NE$2:$NE$60=H$3)*(GMW!$ND$2:$ND$60=H$4),0),$B125-1966)</f>
        <v>1E-3</v>
      </c>
      <c r="I125" cm="1">
        <f t="array" ref="I125">INDEX(GMW!$A$2:$NF$60,MATCH(1,(GMW!$NE$2:$NE$60=I$3)*(GMW!$ND$2:$ND$60=I$4),0),$B125-1966)</f>
        <v>1E-3</v>
      </c>
    </row>
    <row r="126" spans="1:9" x14ac:dyDescent="0.25">
      <c r="A126">
        <v>2003</v>
      </c>
      <c r="B126">
        <v>2093</v>
      </c>
      <c r="C126" cm="1">
        <f t="array" ref="C126">INDEX(GMW!$A$2:$NF$60,MATCH(1,(GMW!$NE$2:$NE$60=C$3)*(GMW!$ND$2:$ND$60=C$4),0),$B126-1966)</f>
        <v>0.43133500000000002</v>
      </c>
      <c r="D126" cm="1">
        <f t="array" ref="D126">INDEX(GMW!$A$2:$NF$60,MATCH(1,(GMW!$NE$2:$NE$60=D$3)*(GMW!$ND$2:$ND$60=D$4),0),$B126-1966)</f>
        <v>0.81729870000000004</v>
      </c>
      <c r="E126" cm="1">
        <f t="array" ref="E126">INDEX(GMW!$A$2:$NF$60,MATCH(1,(GMW!$NE$2:$NE$60=E$3)*(GMW!$ND$2:$ND$60=E$4),0),$B126-1966)</f>
        <v>0.46073910000000001</v>
      </c>
      <c r="F126" cm="1">
        <f t="array" ref="F126">INDEX(GMW!$A$2:$NF$60,MATCH(1,(GMW!$NE$2:$NE$60=F$3)*(GMW!$ND$2:$ND$60=F$4),0),$B126-1966)</f>
        <v>1.333747</v>
      </c>
      <c r="G126" cm="1">
        <f t="array" ref="G126">INDEX(GMW!$A$2:$NF$60,MATCH(1,(GMW!$NE$2:$NE$60=G$3)*(GMW!$ND$2:$ND$60=G$4),0),$B126-1966)</f>
        <v>3.75</v>
      </c>
      <c r="H126" cm="1">
        <f t="array" ref="H126">INDEX(GMW!$A$2:$NF$60,MATCH(1,(GMW!$NE$2:$NE$60=H$3)*(GMW!$ND$2:$ND$60=H$4),0),$B126-1966)</f>
        <v>1E-3</v>
      </c>
      <c r="I126" cm="1">
        <f t="array" ref="I126">INDEX(GMW!$A$2:$NF$60,MATCH(1,(GMW!$NE$2:$NE$60=I$3)*(GMW!$ND$2:$ND$60=I$4),0),$B126-1966)</f>
        <v>1E-3</v>
      </c>
    </row>
    <row r="127" spans="1:9" x14ac:dyDescent="0.25">
      <c r="B127">
        <v>2094</v>
      </c>
      <c r="C127" cm="1">
        <f t="array" ref="C127">INDEX(GMW!$A$2:$NF$60,MATCH(1,(GMW!$NE$2:$NE$60=C$3)*(GMW!$ND$2:$ND$60=C$4),0),$B127-1966)</f>
        <v>0.4697752</v>
      </c>
      <c r="D127" cm="1">
        <f t="array" ref="D127">INDEX(GMW!$A$2:$NF$60,MATCH(1,(GMW!$NE$2:$NE$60=D$3)*(GMW!$ND$2:$ND$60=D$4),0),$B127-1966)</f>
        <v>0.73247289999999998</v>
      </c>
      <c r="E127" cm="1">
        <f t="array" ref="E127">INDEX(GMW!$A$2:$NF$60,MATCH(1,(GMW!$NE$2:$NE$60=E$3)*(GMW!$ND$2:$ND$60=E$4),0),$B127-1966)</f>
        <v>0.34422609999999998</v>
      </c>
      <c r="F127" cm="1">
        <f t="array" ref="F127">INDEX(GMW!$A$2:$NF$60,MATCH(1,(GMW!$NE$2:$NE$60=F$3)*(GMW!$ND$2:$ND$60=F$4),0),$B127-1966)</f>
        <v>1.400617</v>
      </c>
      <c r="G127" cm="1">
        <f t="array" ref="G127">INDEX(GMW!$A$2:$NF$60,MATCH(1,(GMW!$NE$2:$NE$60=G$3)*(GMW!$ND$2:$ND$60=G$4),0),$B127-1966)</f>
        <v>3.75</v>
      </c>
      <c r="H127" cm="1">
        <f t="array" ref="H127">INDEX(GMW!$A$2:$NF$60,MATCH(1,(GMW!$NE$2:$NE$60=H$3)*(GMW!$ND$2:$ND$60=H$4),0),$B127-1966)</f>
        <v>1E-3</v>
      </c>
      <c r="I127" cm="1">
        <f t="array" ref="I127">INDEX(GMW!$A$2:$NF$60,MATCH(1,(GMW!$NE$2:$NE$60=I$3)*(GMW!$ND$2:$ND$60=I$4),0),$B127-1966)</f>
        <v>1E-3</v>
      </c>
    </row>
    <row r="128" spans="1:9" x14ac:dyDescent="0.25">
      <c r="B128">
        <v>2095</v>
      </c>
      <c r="C128" cm="1">
        <f t="array" ref="C128">INDEX(GMW!$A$2:$NF$60,MATCH(1,(GMW!$NE$2:$NE$60=C$3)*(GMW!$ND$2:$ND$60=C$4),0),$B128-1966)</f>
        <v>0.82784120000000005</v>
      </c>
      <c r="D128" cm="1">
        <f t="array" ref="D128">INDEX(GMW!$A$2:$NF$60,MATCH(1,(GMW!$NE$2:$NE$60=D$3)*(GMW!$ND$2:$ND$60=D$4),0),$B128-1966)</f>
        <v>1.4918450000000001</v>
      </c>
      <c r="E128" cm="1">
        <f t="array" ref="E128">INDEX(GMW!$A$2:$NF$60,MATCH(1,(GMW!$NE$2:$NE$60=E$3)*(GMW!$ND$2:$ND$60=E$4),0),$B128-1966)</f>
        <v>1.019898</v>
      </c>
      <c r="F128" cm="1">
        <f t="array" ref="F128">INDEX(GMW!$A$2:$NF$60,MATCH(1,(GMW!$NE$2:$NE$60=F$3)*(GMW!$ND$2:$ND$60=F$4),0),$B128-1966)</f>
        <v>1.7912090000000001</v>
      </c>
      <c r="G128" cm="1">
        <f t="array" ref="G128">INDEX(GMW!$A$2:$NF$60,MATCH(1,(GMW!$NE$2:$NE$60=G$3)*(GMW!$ND$2:$ND$60=G$4),0),$B128-1966)</f>
        <v>3.5</v>
      </c>
      <c r="H128" cm="1">
        <f t="array" ref="H128">INDEX(GMW!$A$2:$NF$60,MATCH(1,(GMW!$NE$2:$NE$60=H$3)*(GMW!$ND$2:$ND$60=H$4),0),$B128-1966)</f>
        <v>1E-3</v>
      </c>
      <c r="I128" cm="1">
        <f t="array" ref="I128">INDEX(GMW!$A$2:$NF$60,MATCH(1,(GMW!$NE$2:$NE$60=I$3)*(GMW!$ND$2:$ND$60=I$4),0),$B128-1966)</f>
        <v>1E-3</v>
      </c>
    </row>
    <row r="129" spans="1:9" x14ac:dyDescent="0.25">
      <c r="B129">
        <v>2096</v>
      </c>
      <c r="C129" cm="1">
        <f t="array" ref="C129">INDEX(GMW!$A$2:$NF$60,MATCH(1,(GMW!$NE$2:$NE$60=C$3)*(GMW!$ND$2:$ND$60=C$4),0),$B129-1966)</f>
        <v>1.055207</v>
      </c>
      <c r="D129" cm="1">
        <f t="array" ref="D129">INDEX(GMW!$A$2:$NF$60,MATCH(1,(GMW!$NE$2:$NE$60=D$3)*(GMW!$ND$2:$ND$60=D$4),0),$B129-1966)</f>
        <v>1.5940589999999999</v>
      </c>
      <c r="E129" cm="1">
        <f t="array" ref="E129">INDEX(GMW!$A$2:$NF$60,MATCH(1,(GMW!$NE$2:$NE$60=E$3)*(GMW!$ND$2:$ND$60=E$4),0),$B129-1966)</f>
        <v>1.2663180000000001</v>
      </c>
      <c r="F129" cm="1">
        <f t="array" ref="F129">INDEX(GMW!$A$2:$NF$60,MATCH(1,(GMW!$NE$2:$NE$60=F$3)*(GMW!$ND$2:$ND$60=F$4),0),$B129-1966)</f>
        <v>2.0588690000000001</v>
      </c>
      <c r="G129" cm="1">
        <f t="array" ref="G129">INDEX(GMW!$A$2:$NF$60,MATCH(1,(GMW!$NE$2:$NE$60=G$3)*(GMW!$ND$2:$ND$60=G$4),0),$B129-1966)</f>
        <v>3.75</v>
      </c>
      <c r="H129" cm="1">
        <f t="array" ref="H129">INDEX(GMW!$A$2:$NF$60,MATCH(1,(GMW!$NE$2:$NE$60=H$3)*(GMW!$ND$2:$ND$60=H$4),0),$B129-1966)</f>
        <v>1E-3</v>
      </c>
      <c r="I129" cm="1">
        <f t="array" ref="I129">INDEX(GMW!$A$2:$NF$60,MATCH(1,(GMW!$NE$2:$NE$60=I$3)*(GMW!$ND$2:$ND$60=I$4),0),$B129-1966)</f>
        <v>1E-3</v>
      </c>
    </row>
    <row r="130" spans="1:9" x14ac:dyDescent="0.25">
      <c r="A130">
        <v>2004</v>
      </c>
      <c r="B130">
        <v>2097</v>
      </c>
      <c r="C130" cm="1">
        <f t="array" ref="C130">INDEX(GMW!$A$2:$NF$60,MATCH(1,(GMW!$NE$2:$NE$60=C$3)*(GMW!$ND$2:$ND$60=C$4),0),$B130-1966)</f>
        <v>0.79442659999999998</v>
      </c>
      <c r="D130" cm="1">
        <f t="array" ref="D130">INDEX(GMW!$A$2:$NF$60,MATCH(1,(GMW!$NE$2:$NE$60=D$3)*(GMW!$ND$2:$ND$60=D$4),0),$B130-1966)</f>
        <v>1.325912</v>
      </c>
      <c r="E130" cm="1">
        <f t="array" ref="E130">INDEX(GMW!$A$2:$NF$60,MATCH(1,(GMW!$NE$2:$NE$60=E$3)*(GMW!$ND$2:$ND$60=E$4),0),$B130-1966)</f>
        <v>1.1781170000000001</v>
      </c>
      <c r="F130" cm="1">
        <f t="array" ref="F130">INDEX(GMW!$A$2:$NF$60,MATCH(1,(GMW!$NE$2:$NE$60=F$3)*(GMW!$ND$2:$ND$60=F$4),0),$B130-1966)</f>
        <v>1.8439989999999999</v>
      </c>
      <c r="G130" cm="1">
        <f t="array" ref="G130">INDEX(GMW!$A$2:$NF$60,MATCH(1,(GMW!$NE$2:$NE$60=G$3)*(GMW!$ND$2:$ND$60=G$4),0),$B130-1966)</f>
        <v>4</v>
      </c>
      <c r="H130" cm="1">
        <f t="array" ref="H130">INDEX(GMW!$A$2:$NF$60,MATCH(1,(GMW!$NE$2:$NE$60=H$3)*(GMW!$ND$2:$ND$60=H$4),0),$B130-1966)</f>
        <v>1E-3</v>
      </c>
      <c r="I130" cm="1">
        <f t="array" ref="I130">INDEX(GMW!$A$2:$NF$60,MATCH(1,(GMW!$NE$2:$NE$60=I$3)*(GMW!$ND$2:$ND$60=I$4),0),$B130-1966)</f>
        <v>1E-3</v>
      </c>
    </row>
    <row r="131" spans="1:9" x14ac:dyDescent="0.25">
      <c r="B131">
        <v>2098</v>
      </c>
      <c r="C131" cm="1">
        <f t="array" ref="C131">INDEX(GMW!$A$2:$NF$60,MATCH(1,(GMW!$NE$2:$NE$60=C$3)*(GMW!$ND$2:$ND$60=C$4),0),$B131-1966)</f>
        <v>0.86395379999999999</v>
      </c>
      <c r="D131" cm="1">
        <f t="array" ref="D131">INDEX(GMW!$A$2:$NF$60,MATCH(1,(GMW!$NE$2:$NE$60=D$3)*(GMW!$ND$2:$ND$60=D$4),0),$B131-1966)</f>
        <v>1.749242</v>
      </c>
      <c r="E131" cm="1">
        <f t="array" ref="E131">INDEX(GMW!$A$2:$NF$60,MATCH(1,(GMW!$NE$2:$NE$60=E$3)*(GMW!$ND$2:$ND$60=E$4),0),$B131-1966)</f>
        <v>1.4673160000000001</v>
      </c>
      <c r="F131" cm="1">
        <f t="array" ref="F131">INDEX(GMW!$A$2:$NF$60,MATCH(1,(GMW!$NE$2:$NE$60=F$3)*(GMW!$ND$2:$ND$60=F$4),0),$B131-1966)</f>
        <v>1.9180330000000001</v>
      </c>
      <c r="G131" cm="1">
        <f t="array" ref="G131">INDEX(GMW!$A$2:$NF$60,MATCH(1,(GMW!$NE$2:$NE$60=G$3)*(GMW!$ND$2:$ND$60=G$4),0),$B131-1966)</f>
        <v>4.5</v>
      </c>
      <c r="H131" cm="1">
        <f t="array" ref="H131">INDEX(GMW!$A$2:$NF$60,MATCH(1,(GMW!$NE$2:$NE$60=H$3)*(GMW!$ND$2:$ND$60=H$4),0),$B131-1966)</f>
        <v>1E-3</v>
      </c>
      <c r="I131" cm="1">
        <f t="array" ref="I131">INDEX(GMW!$A$2:$NF$60,MATCH(1,(GMW!$NE$2:$NE$60=I$3)*(GMW!$ND$2:$ND$60=I$4),0),$B131-1966)</f>
        <v>1E-3</v>
      </c>
    </row>
    <row r="132" spans="1:9" x14ac:dyDescent="0.25">
      <c r="B132">
        <v>2099</v>
      </c>
      <c r="C132" cm="1">
        <f t="array" ref="C132">INDEX(GMW!$A$2:$NF$60,MATCH(1,(GMW!$NE$2:$NE$60=C$3)*(GMW!$ND$2:$ND$60=C$4),0),$B132-1966)</f>
        <v>0.59656699999999996</v>
      </c>
      <c r="D132" cm="1">
        <f t="array" ref="D132">INDEX(GMW!$A$2:$NF$60,MATCH(1,(GMW!$NE$2:$NE$60=D$3)*(GMW!$ND$2:$ND$60=D$4),0),$B132-1966)</f>
        <v>1.181516</v>
      </c>
      <c r="E132" cm="1">
        <f t="array" ref="E132">INDEX(GMW!$A$2:$NF$60,MATCH(1,(GMW!$NE$2:$NE$60=E$3)*(GMW!$ND$2:$ND$60=E$4),0),$B132-1966)</f>
        <v>1.5110859999999999</v>
      </c>
      <c r="F132" cm="1">
        <f t="array" ref="F132">INDEX(GMW!$A$2:$NF$60,MATCH(1,(GMW!$NE$2:$NE$60=F$3)*(GMW!$ND$2:$ND$60=F$4),0),$B132-1966)</f>
        <v>1.842989</v>
      </c>
      <c r="G132" cm="1">
        <f t="array" ref="G132">INDEX(GMW!$A$2:$NF$60,MATCH(1,(GMW!$NE$2:$NE$60=G$3)*(GMW!$ND$2:$ND$60=G$4),0),$B132-1966)</f>
        <v>4.75</v>
      </c>
      <c r="H132" cm="1">
        <f t="array" ref="H132">INDEX(GMW!$A$2:$NF$60,MATCH(1,(GMW!$NE$2:$NE$60=H$3)*(GMW!$ND$2:$ND$60=H$4),0),$B132-1966)</f>
        <v>1E-3</v>
      </c>
      <c r="I132" cm="1">
        <f t="array" ref="I132">INDEX(GMW!$A$2:$NF$60,MATCH(1,(GMW!$NE$2:$NE$60=I$3)*(GMW!$ND$2:$ND$60=I$4),0),$B132-1966)</f>
        <v>1E-3</v>
      </c>
    </row>
    <row r="133" spans="1:9" x14ac:dyDescent="0.25">
      <c r="B133">
        <v>2100</v>
      </c>
      <c r="C133" cm="1">
        <f t="array" ref="C133">INDEX(GMW!$A$2:$NF$60,MATCH(1,(GMW!$NE$2:$NE$60=C$3)*(GMW!$ND$2:$ND$60=C$4),0),$B133-1966)</f>
        <v>0.25236629999999999</v>
      </c>
      <c r="D133" cm="1">
        <f t="array" ref="D133">INDEX(GMW!$A$2:$NF$60,MATCH(1,(GMW!$NE$2:$NE$60=D$3)*(GMW!$ND$2:$ND$60=D$4),0),$B133-1966)</f>
        <v>0.7125764</v>
      </c>
      <c r="E133" cm="1">
        <f t="array" ref="E133">INDEX(GMW!$A$2:$NF$60,MATCH(1,(GMW!$NE$2:$NE$60=E$3)*(GMW!$ND$2:$ND$60=E$4),0),$B133-1966)</f>
        <v>1.250664</v>
      </c>
      <c r="F133" cm="1">
        <f t="array" ref="F133">INDEX(GMW!$A$2:$NF$60,MATCH(1,(GMW!$NE$2:$NE$60=F$3)*(GMW!$ND$2:$ND$60=F$4),0),$B133-1966)</f>
        <v>1.561183</v>
      </c>
      <c r="G133" cm="1">
        <f t="array" ref="G133">INDEX(GMW!$A$2:$NF$60,MATCH(1,(GMW!$NE$2:$NE$60=G$3)*(GMW!$ND$2:$ND$60=G$4),0),$B133-1966)</f>
        <v>4.75</v>
      </c>
      <c r="H133" cm="1">
        <f t="array" ref="H133">INDEX(GMW!$A$2:$NF$60,MATCH(1,(GMW!$NE$2:$NE$60=H$3)*(GMW!$ND$2:$ND$60=H$4),0),$B133-1966)</f>
        <v>1E-3</v>
      </c>
      <c r="I133" cm="1">
        <f t="array" ref="I133">INDEX(GMW!$A$2:$NF$60,MATCH(1,(GMW!$NE$2:$NE$60=I$3)*(GMW!$ND$2:$ND$60=I$4),0),$B133-1966)</f>
        <v>1E-3</v>
      </c>
    </row>
    <row r="134" spans="1:9" x14ac:dyDescent="0.25">
      <c r="A134">
        <v>2005</v>
      </c>
      <c r="B134">
        <v>2101</v>
      </c>
      <c r="C134" cm="1">
        <f t="array" ref="C134">INDEX(GMW!$A$2:$NF$60,MATCH(1,(GMW!$NE$2:$NE$60=C$3)*(GMW!$ND$2:$ND$60=C$4),0),$B134-1966)</f>
        <v>0.23047019999999999</v>
      </c>
      <c r="D134" cm="1">
        <f t="array" ref="D134">INDEX(GMW!$A$2:$NF$60,MATCH(1,(GMW!$NE$2:$NE$60=D$3)*(GMW!$ND$2:$ND$60=D$4),0),$B134-1966)</f>
        <v>0.54862619999999995</v>
      </c>
      <c r="E134" cm="1">
        <f t="array" ref="E134">INDEX(GMW!$A$2:$NF$60,MATCH(1,(GMW!$NE$2:$NE$60=E$3)*(GMW!$ND$2:$ND$60=E$4),0),$B134-1966)</f>
        <v>1.143176</v>
      </c>
      <c r="F134" cm="1">
        <f t="array" ref="F134">INDEX(GMW!$A$2:$NF$60,MATCH(1,(GMW!$NE$2:$NE$60=F$3)*(GMW!$ND$2:$ND$60=F$4),0),$B134-1966)</f>
        <v>1.4159409999999999</v>
      </c>
      <c r="G134" cm="1">
        <f t="array" ref="G134">INDEX(GMW!$A$2:$NF$60,MATCH(1,(GMW!$NE$2:$NE$60=G$3)*(GMW!$ND$2:$ND$60=G$4),0),$B134-1966)</f>
        <v>4.75</v>
      </c>
      <c r="H134" cm="1">
        <f t="array" ref="H134">INDEX(GMW!$A$2:$NF$60,MATCH(1,(GMW!$NE$2:$NE$60=H$3)*(GMW!$ND$2:$ND$60=H$4),0),$B134-1966)</f>
        <v>1E-3</v>
      </c>
      <c r="I134" cm="1">
        <f t="array" ref="I134">INDEX(GMW!$A$2:$NF$60,MATCH(1,(GMW!$NE$2:$NE$60=I$3)*(GMW!$ND$2:$ND$60=I$4),0),$B134-1966)</f>
        <v>1E-3</v>
      </c>
    </row>
    <row r="135" spans="1:9" x14ac:dyDescent="0.25">
      <c r="B135">
        <v>2102</v>
      </c>
      <c r="C135" cm="1">
        <f t="array" ref="C135">INDEX(GMW!$A$2:$NF$60,MATCH(1,(GMW!$NE$2:$NE$60=C$3)*(GMW!$ND$2:$ND$60=C$4),0),$B135-1966)</f>
        <v>-3.496552E-2</v>
      </c>
      <c r="D135" cm="1">
        <f t="array" ref="D135">INDEX(GMW!$A$2:$NF$60,MATCH(1,(GMW!$NE$2:$NE$60=D$3)*(GMW!$ND$2:$ND$60=D$4),0),$B135-1966)</f>
        <v>0.17208960000000001</v>
      </c>
      <c r="E135" cm="1">
        <f t="array" ref="E135">INDEX(GMW!$A$2:$NF$60,MATCH(1,(GMW!$NE$2:$NE$60=E$3)*(GMW!$ND$2:$ND$60=E$4),0),$B135-1966)</f>
        <v>0.94047340000000001</v>
      </c>
      <c r="F135" cm="1">
        <f t="array" ref="F135">INDEX(GMW!$A$2:$NF$60,MATCH(1,(GMW!$NE$2:$NE$60=F$3)*(GMW!$ND$2:$ND$60=F$4),0),$B135-1966)</f>
        <v>1.149891</v>
      </c>
      <c r="G135" cm="1">
        <f t="array" ref="G135">INDEX(GMW!$A$2:$NF$60,MATCH(1,(GMW!$NE$2:$NE$60=G$3)*(GMW!$ND$2:$ND$60=G$4),0),$B135-1966)</f>
        <v>4.75</v>
      </c>
      <c r="H135" cm="1">
        <f t="array" ref="H135">INDEX(GMW!$A$2:$NF$60,MATCH(1,(GMW!$NE$2:$NE$60=H$3)*(GMW!$ND$2:$ND$60=H$4),0),$B135-1966)</f>
        <v>1E-3</v>
      </c>
      <c r="I135" cm="1">
        <f t="array" ref="I135">INDEX(GMW!$A$2:$NF$60,MATCH(1,(GMW!$NE$2:$NE$60=I$3)*(GMW!$ND$2:$ND$60=I$4),0),$B135-1966)</f>
        <v>1E-3</v>
      </c>
    </row>
    <row r="136" spans="1:9" x14ac:dyDescent="0.25">
      <c r="B136">
        <v>2103</v>
      </c>
      <c r="C136" cm="1">
        <f t="array" ref="C136">INDEX(GMW!$A$2:$NF$60,MATCH(1,(GMW!$NE$2:$NE$60=C$3)*(GMW!$ND$2:$ND$60=C$4),0),$B136-1966)</f>
        <v>-0.26579140000000001</v>
      </c>
      <c r="D136" cm="1">
        <f t="array" ref="D136">INDEX(GMW!$A$2:$NF$60,MATCH(1,(GMW!$NE$2:$NE$60=D$3)*(GMW!$ND$2:$ND$60=D$4),0),$B136-1966)</f>
        <v>-0.1370625</v>
      </c>
      <c r="E136" cm="1">
        <f t="array" ref="E136">INDEX(GMW!$A$2:$NF$60,MATCH(1,(GMW!$NE$2:$NE$60=E$3)*(GMW!$ND$2:$ND$60=E$4),0),$B136-1966)</f>
        <v>0.95045970000000002</v>
      </c>
      <c r="F136" cm="1">
        <f t="array" ref="F136">INDEX(GMW!$A$2:$NF$60,MATCH(1,(GMW!$NE$2:$NE$60=F$3)*(GMW!$ND$2:$ND$60=F$4),0),$B136-1966)</f>
        <v>0.86793889999999996</v>
      </c>
      <c r="G136" cm="1">
        <f t="array" ref="G136">INDEX(GMW!$A$2:$NF$60,MATCH(1,(GMW!$NE$2:$NE$60=G$3)*(GMW!$ND$2:$ND$60=G$4),0),$B136-1966)</f>
        <v>4.5</v>
      </c>
      <c r="H136" cm="1">
        <f t="array" ref="H136">INDEX(GMW!$A$2:$NF$60,MATCH(1,(GMW!$NE$2:$NE$60=H$3)*(GMW!$ND$2:$ND$60=H$4),0),$B136-1966)</f>
        <v>1E-3</v>
      </c>
      <c r="I136" cm="1">
        <f t="array" ref="I136">INDEX(GMW!$A$2:$NF$60,MATCH(1,(GMW!$NE$2:$NE$60=I$3)*(GMW!$ND$2:$ND$60=I$4),0),$B136-1966)</f>
        <v>1E-3</v>
      </c>
    </row>
    <row r="137" spans="1:9" x14ac:dyDescent="0.25">
      <c r="B137">
        <v>2104</v>
      </c>
      <c r="C137" cm="1">
        <f t="array" ref="C137">INDEX(GMW!$A$2:$NF$60,MATCH(1,(GMW!$NE$2:$NE$60=C$3)*(GMW!$ND$2:$ND$60=C$4),0),$B137-1966)</f>
        <v>-4.4988159999999999E-2</v>
      </c>
      <c r="D137" cm="1">
        <f t="array" ref="D137">INDEX(GMW!$A$2:$NF$60,MATCH(1,(GMW!$NE$2:$NE$60=D$3)*(GMW!$ND$2:$ND$60=D$4),0),$B137-1966)</f>
        <v>-0.20627899999999999</v>
      </c>
      <c r="E137" cm="1">
        <f t="array" ref="E137">INDEX(GMW!$A$2:$NF$60,MATCH(1,(GMW!$NE$2:$NE$60=E$3)*(GMW!$ND$2:$ND$60=E$4),0),$B137-1966)</f>
        <v>1.129402</v>
      </c>
      <c r="F137" cm="1">
        <f t="array" ref="F137">INDEX(GMW!$A$2:$NF$60,MATCH(1,(GMW!$NE$2:$NE$60=F$3)*(GMW!$ND$2:$ND$60=F$4),0),$B137-1966)</f>
        <v>0.923485</v>
      </c>
      <c r="G137" cm="1">
        <f t="array" ref="G137">INDEX(GMW!$A$2:$NF$60,MATCH(1,(GMW!$NE$2:$NE$60=G$3)*(GMW!$ND$2:$ND$60=G$4),0),$B137-1966)</f>
        <v>4.5</v>
      </c>
      <c r="H137" cm="1">
        <f t="array" ref="H137">INDEX(GMW!$A$2:$NF$60,MATCH(1,(GMW!$NE$2:$NE$60=H$3)*(GMW!$ND$2:$ND$60=H$4),0),$B137-1966)</f>
        <v>1E-3</v>
      </c>
      <c r="I137" cm="1">
        <f t="array" ref="I137">INDEX(GMW!$A$2:$NF$60,MATCH(1,(GMW!$NE$2:$NE$60=I$3)*(GMW!$ND$2:$ND$60=I$4),0),$B137-1966)</f>
        <v>1E-3</v>
      </c>
    </row>
    <row r="138" spans="1:9" x14ac:dyDescent="0.25">
      <c r="A138">
        <v>2006</v>
      </c>
      <c r="B138">
        <v>2105</v>
      </c>
      <c r="C138" cm="1">
        <f t="array" ref="C138">INDEX(GMW!$A$2:$NF$60,MATCH(1,(GMW!$NE$2:$NE$60=C$3)*(GMW!$ND$2:$ND$60=C$4),0),$B138-1966)</f>
        <v>-0.29413650000000002</v>
      </c>
      <c r="D138" cm="1">
        <f t="array" ref="D138">INDEX(GMW!$A$2:$NF$60,MATCH(1,(GMW!$NE$2:$NE$60=D$3)*(GMW!$ND$2:$ND$60=D$4),0),$B138-1966)</f>
        <v>-0.53564500000000004</v>
      </c>
      <c r="E138" cm="1">
        <f t="array" ref="E138">INDEX(GMW!$A$2:$NF$60,MATCH(1,(GMW!$NE$2:$NE$60=E$3)*(GMW!$ND$2:$ND$60=E$4),0),$B138-1966)</f>
        <v>1.186115</v>
      </c>
      <c r="F138" cm="1">
        <f t="array" ref="F138">INDEX(GMW!$A$2:$NF$60,MATCH(1,(GMW!$NE$2:$NE$60=F$3)*(GMW!$ND$2:$ND$60=F$4),0),$B138-1966)</f>
        <v>0.95058299999999996</v>
      </c>
      <c r="G138" cm="1">
        <f t="array" ref="G138">INDEX(GMW!$A$2:$NF$60,MATCH(1,(GMW!$NE$2:$NE$60=G$3)*(GMW!$ND$2:$ND$60=G$4),0),$B138-1966)</f>
        <v>4.5</v>
      </c>
      <c r="H138" cm="1">
        <f t="array" ref="H138">INDEX(GMW!$A$2:$NF$60,MATCH(1,(GMW!$NE$2:$NE$60=H$3)*(GMW!$ND$2:$ND$60=H$4),0),$B138-1966)</f>
        <v>1E-3</v>
      </c>
      <c r="I138" cm="1">
        <f t="array" ref="I138">INDEX(GMW!$A$2:$NF$60,MATCH(1,(GMW!$NE$2:$NE$60=I$3)*(GMW!$ND$2:$ND$60=I$4),0),$B138-1966)</f>
        <v>1E-3</v>
      </c>
    </row>
    <row r="139" spans="1:9" x14ac:dyDescent="0.25">
      <c r="B139">
        <v>2106</v>
      </c>
      <c r="C139" cm="1">
        <f t="array" ref="C139">INDEX(GMW!$A$2:$NF$60,MATCH(1,(GMW!$NE$2:$NE$60=C$3)*(GMW!$ND$2:$ND$60=C$4),0),$B139-1966)</f>
        <v>-6.5667629999999998E-3</v>
      </c>
      <c r="D139" cm="1">
        <f t="array" ref="D139">INDEX(GMW!$A$2:$NF$60,MATCH(1,(GMW!$NE$2:$NE$60=D$3)*(GMW!$ND$2:$ND$60=D$4),0),$B139-1966)</f>
        <v>-0.26043630000000001</v>
      </c>
      <c r="E139" cm="1">
        <f t="array" ref="E139">INDEX(GMW!$A$2:$NF$60,MATCH(1,(GMW!$NE$2:$NE$60=E$3)*(GMW!$ND$2:$ND$60=E$4),0),$B139-1966)</f>
        <v>1.4415290000000001</v>
      </c>
      <c r="F139" cm="1">
        <f t="array" ref="F139">INDEX(GMW!$A$2:$NF$60,MATCH(1,(GMW!$NE$2:$NE$60=F$3)*(GMW!$ND$2:$ND$60=F$4),0),$B139-1966)</f>
        <v>1.319815</v>
      </c>
      <c r="G139" cm="1">
        <f t="array" ref="G139">INDEX(GMW!$A$2:$NF$60,MATCH(1,(GMW!$NE$2:$NE$60=G$3)*(GMW!$ND$2:$ND$60=G$4),0),$B139-1966)</f>
        <v>4.5</v>
      </c>
      <c r="H139" cm="1">
        <f t="array" ref="H139">INDEX(GMW!$A$2:$NF$60,MATCH(1,(GMW!$NE$2:$NE$60=H$3)*(GMW!$ND$2:$ND$60=H$4),0),$B139-1966)</f>
        <v>1E-3</v>
      </c>
      <c r="I139" cm="1">
        <f t="array" ref="I139">INDEX(GMW!$A$2:$NF$60,MATCH(1,(GMW!$NE$2:$NE$60=I$3)*(GMW!$ND$2:$ND$60=I$4),0),$B139-1966)</f>
        <v>1E-3</v>
      </c>
    </row>
    <row r="140" spans="1:9" x14ac:dyDescent="0.25">
      <c r="B140">
        <v>2107</v>
      </c>
      <c r="C140" cm="1">
        <f t="array" ref="C140">INDEX(GMW!$A$2:$NF$60,MATCH(1,(GMW!$NE$2:$NE$60=C$3)*(GMW!$ND$2:$ND$60=C$4),0),$B140-1966)</f>
        <v>-0.20325470000000001</v>
      </c>
      <c r="D140" cm="1">
        <f t="array" ref="D140">INDEX(GMW!$A$2:$NF$60,MATCH(1,(GMW!$NE$2:$NE$60=D$3)*(GMW!$ND$2:$ND$60=D$4),0),$B140-1966)</f>
        <v>-0.56237130000000002</v>
      </c>
      <c r="E140" cm="1">
        <f t="array" ref="E140">INDEX(GMW!$A$2:$NF$60,MATCH(1,(GMW!$NE$2:$NE$60=E$3)*(GMW!$ND$2:$ND$60=E$4),0),$B140-1966)</f>
        <v>1.303928</v>
      </c>
      <c r="F140" cm="1">
        <f t="array" ref="F140">INDEX(GMW!$A$2:$NF$60,MATCH(1,(GMW!$NE$2:$NE$60=F$3)*(GMW!$ND$2:$ND$60=F$4),0),$B140-1966)</f>
        <v>1.070114</v>
      </c>
      <c r="G140" cm="1">
        <f t="array" ref="G140">INDEX(GMW!$A$2:$NF$60,MATCH(1,(GMW!$NE$2:$NE$60=G$3)*(GMW!$ND$2:$ND$60=G$4),0),$B140-1966)</f>
        <v>4.75</v>
      </c>
      <c r="H140" cm="1">
        <f t="array" ref="H140">INDEX(GMW!$A$2:$NF$60,MATCH(1,(GMW!$NE$2:$NE$60=H$3)*(GMW!$ND$2:$ND$60=H$4),0),$B140-1966)</f>
        <v>1E-3</v>
      </c>
      <c r="I140" cm="1">
        <f t="array" ref="I140">INDEX(GMW!$A$2:$NF$60,MATCH(1,(GMW!$NE$2:$NE$60=I$3)*(GMW!$ND$2:$ND$60=I$4),0),$B140-1966)</f>
        <v>1E-3</v>
      </c>
    </row>
    <row r="141" spans="1:9" x14ac:dyDescent="0.25">
      <c r="B141">
        <v>2108</v>
      </c>
      <c r="C141" cm="1">
        <f t="array" ref="C141">INDEX(GMW!$A$2:$NF$60,MATCH(1,(GMW!$NE$2:$NE$60=C$3)*(GMW!$ND$2:$ND$60=C$4),0),$B141-1966)</f>
        <v>-0.3476031</v>
      </c>
      <c r="D141" cm="1">
        <f t="array" ref="D141">INDEX(GMW!$A$2:$NF$60,MATCH(1,(GMW!$NE$2:$NE$60=D$3)*(GMW!$ND$2:$ND$60=D$4),0),$B141-1966)</f>
        <v>-0.71663710000000003</v>
      </c>
      <c r="E141" cm="1">
        <f t="array" ref="E141">INDEX(GMW!$A$2:$NF$60,MATCH(1,(GMW!$NE$2:$NE$60=E$3)*(GMW!$ND$2:$ND$60=E$4),0),$B141-1966)</f>
        <v>1.250918</v>
      </c>
      <c r="F141" cm="1">
        <f t="array" ref="F141">INDEX(GMW!$A$2:$NF$60,MATCH(1,(GMW!$NE$2:$NE$60=F$3)*(GMW!$ND$2:$ND$60=F$4),0),$B141-1966)</f>
        <v>0.70139110000000005</v>
      </c>
      <c r="G141" cm="1">
        <f t="array" ref="G141">INDEX(GMW!$A$2:$NF$60,MATCH(1,(GMW!$NE$2:$NE$60=G$3)*(GMW!$ND$2:$ND$60=G$4),0),$B141-1966)</f>
        <v>5</v>
      </c>
      <c r="H141" cm="1">
        <f t="array" ref="H141">INDEX(GMW!$A$2:$NF$60,MATCH(1,(GMW!$NE$2:$NE$60=H$3)*(GMW!$ND$2:$ND$60=H$4),0),$B141-1966)</f>
        <v>1E-3</v>
      </c>
      <c r="I141" cm="1">
        <f t="array" ref="I141">INDEX(GMW!$A$2:$NF$60,MATCH(1,(GMW!$NE$2:$NE$60=I$3)*(GMW!$ND$2:$ND$60=I$4),0),$B141-1966)</f>
        <v>1E-3</v>
      </c>
    </row>
    <row r="142" spans="1:9" x14ac:dyDescent="0.25">
      <c r="A142">
        <v>2007</v>
      </c>
      <c r="B142">
        <v>2109</v>
      </c>
      <c r="C142" cm="1">
        <f t="array" ref="C142">INDEX(GMW!$A$2:$NF$60,MATCH(1,(GMW!$NE$2:$NE$60=C$3)*(GMW!$ND$2:$ND$60=C$4),0),$B142-1966)</f>
        <v>-0.2969716</v>
      </c>
      <c r="D142" cm="1">
        <f t="array" ref="D142">INDEX(GMW!$A$2:$NF$60,MATCH(1,(GMW!$NE$2:$NE$60=D$3)*(GMW!$ND$2:$ND$60=D$4),0),$B142-1966)</f>
        <v>-0.64408180000000004</v>
      </c>
      <c r="E142" cm="1">
        <f t="array" ref="E142">INDEX(GMW!$A$2:$NF$60,MATCH(1,(GMW!$NE$2:$NE$60=E$3)*(GMW!$ND$2:$ND$60=E$4),0),$B142-1966)</f>
        <v>1.254413</v>
      </c>
      <c r="F142" cm="1">
        <f t="array" ref="F142">INDEX(GMW!$A$2:$NF$60,MATCH(1,(GMW!$NE$2:$NE$60=F$3)*(GMW!$ND$2:$ND$60=F$4),0),$B142-1966)</f>
        <v>0.71885299999999996</v>
      </c>
      <c r="G142" cm="1">
        <f t="array" ref="G142">INDEX(GMW!$A$2:$NF$60,MATCH(1,(GMW!$NE$2:$NE$60=G$3)*(GMW!$ND$2:$ND$60=G$4),0),$B142-1966)</f>
        <v>5.25</v>
      </c>
      <c r="H142" cm="1">
        <f t="array" ref="H142">INDEX(GMW!$A$2:$NF$60,MATCH(1,(GMW!$NE$2:$NE$60=H$3)*(GMW!$ND$2:$ND$60=H$4),0),$B142-1966)</f>
        <v>1E-3</v>
      </c>
      <c r="I142" cm="1">
        <f t="array" ref="I142">INDEX(GMW!$A$2:$NF$60,MATCH(1,(GMW!$NE$2:$NE$60=I$3)*(GMW!$ND$2:$ND$60=I$4),0),$B142-1966)</f>
        <v>1E-3</v>
      </c>
    </row>
    <row r="143" spans="1:9" x14ac:dyDescent="0.25">
      <c r="B143">
        <v>2110</v>
      </c>
      <c r="C143" cm="1">
        <f t="array" ref="C143">INDEX(GMW!$A$2:$NF$60,MATCH(1,(GMW!$NE$2:$NE$60=C$3)*(GMW!$ND$2:$ND$60=C$4),0),$B143-1966)</f>
        <v>-0.113122</v>
      </c>
      <c r="D143" cm="1">
        <f t="array" ref="D143">INDEX(GMW!$A$2:$NF$60,MATCH(1,(GMW!$NE$2:$NE$60=D$3)*(GMW!$ND$2:$ND$60=D$4),0),$B143-1966)</f>
        <v>-0.30934119999999998</v>
      </c>
      <c r="E143" cm="1">
        <f t="array" ref="E143">INDEX(GMW!$A$2:$NF$60,MATCH(1,(GMW!$NE$2:$NE$60=E$3)*(GMW!$ND$2:$ND$60=E$4),0),$B143-1966)</f>
        <v>1.362703</v>
      </c>
      <c r="F143" cm="1">
        <f t="array" ref="F143">INDEX(GMW!$A$2:$NF$60,MATCH(1,(GMW!$NE$2:$NE$60=F$3)*(GMW!$ND$2:$ND$60=F$4),0),$B143-1966)</f>
        <v>0.925095</v>
      </c>
      <c r="G143" cm="1">
        <f t="array" ref="G143">INDEX(GMW!$A$2:$NF$60,MATCH(1,(GMW!$NE$2:$NE$60=G$3)*(GMW!$ND$2:$ND$60=G$4),0),$B143-1966)</f>
        <v>5.5</v>
      </c>
      <c r="H143" cm="1">
        <f t="array" ref="H143">INDEX(GMW!$A$2:$NF$60,MATCH(1,(GMW!$NE$2:$NE$60=H$3)*(GMW!$ND$2:$ND$60=H$4),0),$B143-1966)</f>
        <v>1E-3</v>
      </c>
      <c r="I143" cm="1">
        <f t="array" ref="I143">INDEX(GMW!$A$2:$NF$60,MATCH(1,(GMW!$NE$2:$NE$60=I$3)*(GMW!$ND$2:$ND$60=I$4),0),$B143-1966)</f>
        <v>1E-3</v>
      </c>
    </row>
    <row r="144" spans="1:9" x14ac:dyDescent="0.25">
      <c r="B144">
        <v>2111</v>
      </c>
      <c r="C144" cm="1">
        <f t="array" ref="C144">INDEX(GMW!$A$2:$NF$60,MATCH(1,(GMW!$NE$2:$NE$60=C$3)*(GMW!$ND$2:$ND$60=C$4),0),$B144-1966)</f>
        <v>-0.138128</v>
      </c>
      <c r="D144" cm="1">
        <f t="array" ref="D144">INDEX(GMW!$A$2:$NF$60,MATCH(1,(GMW!$NE$2:$NE$60=D$3)*(GMW!$ND$2:$ND$60=D$4),0),$B144-1966)</f>
        <v>-8.3041429999999999E-2</v>
      </c>
      <c r="E144" cm="1">
        <f t="array" ref="E144">INDEX(GMW!$A$2:$NF$60,MATCH(1,(GMW!$NE$2:$NE$60=E$3)*(GMW!$ND$2:$ND$60=E$4),0),$B144-1966)</f>
        <v>1.378026</v>
      </c>
      <c r="F144" cm="1">
        <f t="array" ref="F144">INDEX(GMW!$A$2:$NF$60,MATCH(1,(GMW!$NE$2:$NE$60=F$3)*(GMW!$ND$2:$ND$60=F$4),0),$B144-1966)</f>
        <v>0.8895786</v>
      </c>
      <c r="G144" cm="1">
        <f t="array" ref="G144">INDEX(GMW!$A$2:$NF$60,MATCH(1,(GMW!$NE$2:$NE$60=G$3)*(GMW!$ND$2:$ND$60=G$4),0),$B144-1966)</f>
        <v>5.75</v>
      </c>
      <c r="H144" cm="1">
        <f t="array" ref="H144">INDEX(GMW!$A$2:$NF$60,MATCH(1,(GMW!$NE$2:$NE$60=H$3)*(GMW!$ND$2:$ND$60=H$4),0),$B144-1966)</f>
        <v>5.8152299999999997</v>
      </c>
      <c r="I144" cm="1">
        <f t="array" ref="I144">INDEX(GMW!$A$2:$NF$60,MATCH(1,(GMW!$NE$2:$NE$60=I$3)*(GMW!$ND$2:$ND$60=I$4),0),$B144-1966)</f>
        <v>1E-3</v>
      </c>
    </row>
    <row r="145" spans="1:9" x14ac:dyDescent="0.25">
      <c r="B145">
        <v>2112</v>
      </c>
      <c r="C145" cm="1">
        <f t="array" ref="C145">INDEX(GMW!$A$2:$NF$60,MATCH(1,(GMW!$NE$2:$NE$60=C$3)*(GMW!$ND$2:$ND$60=C$4),0),$B145-1966)</f>
        <v>-0.30939480000000003</v>
      </c>
      <c r="D145" cm="1">
        <f t="array" ref="D145">INDEX(GMW!$A$2:$NF$60,MATCH(1,(GMW!$NE$2:$NE$60=D$3)*(GMW!$ND$2:$ND$60=D$4),0),$B145-1966)</f>
        <v>-7.7950480000000003E-2</v>
      </c>
      <c r="E145" cm="1">
        <f t="array" ref="E145">INDEX(GMW!$A$2:$NF$60,MATCH(1,(GMW!$NE$2:$NE$60=E$3)*(GMW!$ND$2:$ND$60=E$4),0),$B145-1966)</f>
        <v>1.2208140000000001</v>
      </c>
      <c r="F145" cm="1">
        <f t="array" ref="F145">INDEX(GMW!$A$2:$NF$60,MATCH(1,(GMW!$NE$2:$NE$60=F$3)*(GMW!$ND$2:$ND$60=F$4),0),$B145-1966)</f>
        <v>0.70703550000000004</v>
      </c>
      <c r="G145" cm="1">
        <f t="array" ref="G145">INDEX(GMW!$A$2:$NF$60,MATCH(1,(GMW!$NE$2:$NE$60=G$3)*(GMW!$ND$2:$ND$60=G$4),0),$B145-1966)</f>
        <v>5.5</v>
      </c>
      <c r="H145" cm="1">
        <f t="array" ref="H145">INDEX(GMW!$A$2:$NF$60,MATCH(1,(GMW!$NE$2:$NE$60=H$3)*(GMW!$ND$2:$ND$60=H$4),0),$B145-1966)</f>
        <v>5.2973499999999998</v>
      </c>
      <c r="I145" cm="1">
        <f t="array" ref="I145">INDEX(GMW!$A$2:$NF$60,MATCH(1,(GMW!$NE$2:$NE$60=I$3)*(GMW!$ND$2:$ND$60=I$4),0),$B145-1966)</f>
        <v>1E-3</v>
      </c>
    </row>
    <row r="146" spans="1:9" x14ac:dyDescent="0.25">
      <c r="A146">
        <v>2008</v>
      </c>
      <c r="B146">
        <v>2113</v>
      </c>
      <c r="C146" cm="1">
        <f t="array" ref="C146">INDEX(GMW!$A$2:$NF$60,MATCH(1,(GMW!$NE$2:$NE$60=C$3)*(GMW!$ND$2:$ND$60=C$4),0),$B146-1966)</f>
        <v>-0.42270609999999997</v>
      </c>
      <c r="D146" cm="1">
        <f t="array" ref="D146">INDEX(GMW!$A$2:$NF$60,MATCH(1,(GMW!$NE$2:$NE$60=D$3)*(GMW!$ND$2:$ND$60=D$4),0),$B146-1966)</f>
        <v>7.9915520000000007E-3</v>
      </c>
      <c r="E146" cm="1">
        <f t="array" ref="E146">INDEX(GMW!$A$2:$NF$60,MATCH(1,(GMW!$NE$2:$NE$60=E$3)*(GMW!$ND$2:$ND$60=E$4),0),$B146-1966)</f>
        <v>0.96296599999999999</v>
      </c>
      <c r="F146" cm="1">
        <f t="array" ref="F146">INDEX(GMW!$A$2:$NF$60,MATCH(1,(GMW!$NE$2:$NE$60=F$3)*(GMW!$ND$2:$ND$60=F$4),0),$B146-1966)</f>
        <v>0.30189939999999998</v>
      </c>
      <c r="G146" cm="1">
        <f t="array" ref="G146">INDEX(GMW!$A$2:$NF$60,MATCH(1,(GMW!$NE$2:$NE$60=G$3)*(GMW!$ND$2:$ND$60=G$4),0),$B146-1966)</f>
        <v>5.25</v>
      </c>
      <c r="H146" cm="1">
        <f t="array" ref="H146">INDEX(GMW!$A$2:$NF$60,MATCH(1,(GMW!$NE$2:$NE$60=H$3)*(GMW!$ND$2:$ND$60=H$4),0),$B146-1966)</f>
        <v>4.6163600000000002</v>
      </c>
      <c r="I146" cm="1">
        <f t="array" ref="I146">INDEX(GMW!$A$2:$NF$60,MATCH(1,(GMW!$NE$2:$NE$60=I$3)*(GMW!$ND$2:$ND$60=I$4),0),$B146-1966)</f>
        <v>1E-3</v>
      </c>
    </row>
    <row r="147" spans="1:9" x14ac:dyDescent="0.25">
      <c r="B147">
        <v>2114</v>
      </c>
      <c r="C147" cm="1">
        <f t="array" ref="C147">INDEX(GMW!$A$2:$NF$60,MATCH(1,(GMW!$NE$2:$NE$60=C$3)*(GMW!$ND$2:$ND$60=C$4),0),$B147-1966)</f>
        <v>-1.6244169999999999E-2</v>
      </c>
      <c r="D147" cm="1">
        <f t="array" ref="D147">INDEX(GMW!$A$2:$NF$60,MATCH(1,(GMW!$NE$2:$NE$60=D$3)*(GMW!$ND$2:$ND$60=D$4),0),$B147-1966)</f>
        <v>0.44484000000000001</v>
      </c>
      <c r="E147" cm="1">
        <f t="array" ref="E147">INDEX(GMW!$A$2:$NF$60,MATCH(1,(GMW!$NE$2:$NE$60=E$3)*(GMW!$ND$2:$ND$60=E$4),0),$B147-1966)</f>
        <v>1.0660080000000001</v>
      </c>
      <c r="F147" cm="1">
        <f t="array" ref="F147">INDEX(GMW!$A$2:$NF$60,MATCH(1,(GMW!$NE$2:$NE$60=F$3)*(GMW!$ND$2:$ND$60=F$4),0),$B147-1966)</f>
        <v>0.47441260000000002</v>
      </c>
      <c r="G147" cm="1">
        <f t="array" ref="G147">INDEX(GMW!$A$2:$NF$60,MATCH(1,(GMW!$NE$2:$NE$60=G$3)*(GMW!$ND$2:$ND$60=G$4),0),$B147-1966)</f>
        <v>5</v>
      </c>
      <c r="H147" cm="1">
        <f t="array" ref="H147">INDEX(GMW!$A$2:$NF$60,MATCH(1,(GMW!$NE$2:$NE$60=H$3)*(GMW!$ND$2:$ND$60=H$4),0),$B147-1966)</f>
        <v>5.0938999999999997</v>
      </c>
      <c r="I147" cm="1">
        <f t="array" ref="I147">INDEX(GMW!$A$2:$NF$60,MATCH(1,(GMW!$NE$2:$NE$60=I$3)*(GMW!$ND$2:$ND$60=I$4),0),$B147-1966)</f>
        <v>1E-3</v>
      </c>
    </row>
    <row r="148" spans="1:9" x14ac:dyDescent="0.25">
      <c r="B148">
        <v>2115</v>
      </c>
      <c r="C148" cm="1">
        <f t="array" ref="C148">INDEX(GMW!$A$2:$NF$60,MATCH(1,(GMW!$NE$2:$NE$60=C$3)*(GMW!$ND$2:$ND$60=C$4),0),$B148-1966)</f>
        <v>-0.29219699999999998</v>
      </c>
      <c r="D148" cm="1">
        <f t="array" ref="D148">INDEX(GMW!$A$2:$NF$60,MATCH(1,(GMW!$NE$2:$NE$60=D$3)*(GMW!$ND$2:$ND$60=D$4),0),$B148-1966)</f>
        <v>0.39135530000000002</v>
      </c>
      <c r="E148" cm="1">
        <f t="array" ref="E148">INDEX(GMW!$A$2:$NF$60,MATCH(1,(GMW!$NE$2:$NE$60=E$3)*(GMW!$ND$2:$ND$60=E$4),0),$B148-1966)</f>
        <v>0.83187529999999998</v>
      </c>
      <c r="F148" cm="1">
        <f t="array" ref="F148">INDEX(GMW!$A$2:$NF$60,MATCH(1,(GMW!$NE$2:$NE$60=F$3)*(GMW!$ND$2:$ND$60=F$4),0),$B148-1966)</f>
        <v>0.25574170000000002</v>
      </c>
      <c r="G148" cm="1">
        <f t="array" ref="G148">INDEX(GMW!$A$2:$NF$60,MATCH(1,(GMW!$NE$2:$NE$60=G$3)*(GMW!$ND$2:$ND$60=G$4),0),$B148-1966)</f>
        <v>5</v>
      </c>
      <c r="H148" cm="1">
        <f t="array" ref="H148">INDEX(GMW!$A$2:$NF$60,MATCH(1,(GMW!$NE$2:$NE$60=H$3)*(GMW!$ND$2:$ND$60=H$4),0),$B148-1966)</f>
        <v>4.8329899999999997</v>
      </c>
      <c r="I148" cm="1">
        <f t="array" ref="I148">INDEX(GMW!$A$2:$NF$60,MATCH(1,(GMW!$NE$2:$NE$60=I$3)*(GMW!$ND$2:$ND$60=I$4),0),$B148-1966)</f>
        <v>1E-3</v>
      </c>
    </row>
    <row r="149" spans="1:9" x14ac:dyDescent="0.25">
      <c r="B149">
        <v>2116</v>
      </c>
      <c r="C149" cm="1">
        <f t="array" ref="C149">INDEX(GMW!$A$2:$NF$60,MATCH(1,(GMW!$NE$2:$NE$60=C$3)*(GMW!$ND$2:$ND$60=C$4),0),$B149-1966)</f>
        <v>0.1711338</v>
      </c>
      <c r="D149" cm="1">
        <f t="array" ref="D149">INDEX(GMW!$A$2:$NF$60,MATCH(1,(GMW!$NE$2:$NE$60=D$3)*(GMW!$ND$2:$ND$60=D$4),0),$B149-1966)</f>
        <v>0.43859619999999999</v>
      </c>
      <c r="E149" cm="1">
        <f t="array" ref="E149">INDEX(GMW!$A$2:$NF$60,MATCH(1,(GMW!$NE$2:$NE$60=E$3)*(GMW!$ND$2:$ND$60=E$4),0),$B149-1966)</f>
        <v>0.72054180000000001</v>
      </c>
      <c r="F149" cm="1">
        <f t="array" ref="F149">INDEX(GMW!$A$2:$NF$60,MATCH(1,(GMW!$NE$2:$NE$60=F$3)*(GMW!$ND$2:$ND$60=F$4),0),$B149-1966)</f>
        <v>0.42212450000000001</v>
      </c>
      <c r="G149" cm="1">
        <f t="array" ref="G149">INDEX(GMW!$A$2:$NF$60,MATCH(1,(GMW!$NE$2:$NE$60=G$3)*(GMW!$ND$2:$ND$60=G$4),0),$B149-1966)</f>
        <v>2</v>
      </c>
      <c r="H149" cm="1">
        <f t="array" ref="H149">INDEX(GMW!$A$2:$NF$60,MATCH(1,(GMW!$NE$2:$NE$60=H$3)*(GMW!$ND$2:$ND$60=H$4),0),$B149-1966)</f>
        <v>2.4878300000000002</v>
      </c>
      <c r="I149" cm="1">
        <f t="array" ref="I149">INDEX(GMW!$A$2:$NF$60,MATCH(1,(GMW!$NE$2:$NE$60=I$3)*(GMW!$ND$2:$ND$60=I$4),0),$B149-1966)</f>
        <v>1E-3</v>
      </c>
    </row>
    <row r="150" spans="1:9" x14ac:dyDescent="0.25">
      <c r="A150">
        <v>2009</v>
      </c>
      <c r="B150">
        <v>2117</v>
      </c>
      <c r="C150" cm="1">
        <f t="array" ref="C150">INDEX(GMW!$A$2:$NF$60,MATCH(1,(GMW!$NE$2:$NE$60=C$3)*(GMW!$ND$2:$ND$60=C$4),0),$B150-1966)</f>
        <v>0.58856889999999995</v>
      </c>
      <c r="D150" cm="1">
        <f t="array" ref="D150">INDEX(GMW!$A$2:$NF$60,MATCH(1,(GMW!$NE$2:$NE$60=D$3)*(GMW!$ND$2:$ND$60=D$4),0),$B150-1966)</f>
        <v>0.15984319999999999</v>
      </c>
      <c r="E150" cm="1">
        <f t="array" ref="E150">INDEX(GMW!$A$2:$NF$60,MATCH(1,(GMW!$NE$2:$NE$60=E$3)*(GMW!$ND$2:$ND$60=E$4),0),$B150-1966)</f>
        <v>0.66025009999999995</v>
      </c>
      <c r="F150" cm="1">
        <f t="array" ref="F150">INDEX(GMW!$A$2:$NF$60,MATCH(1,(GMW!$NE$2:$NE$60=F$3)*(GMW!$ND$2:$ND$60=F$4),0),$B150-1966)</f>
        <v>0.93877069999999996</v>
      </c>
      <c r="G150" cm="1">
        <f t="array" ref="G150">INDEX(GMW!$A$2:$NF$60,MATCH(1,(GMW!$NE$2:$NE$60=G$3)*(GMW!$ND$2:$ND$60=G$4),0),$B150-1966)</f>
        <v>0.5</v>
      </c>
      <c r="H150" cm="1">
        <f t="array" ref="H150">INDEX(GMW!$A$2:$NF$60,MATCH(1,(GMW!$NE$2:$NE$60=H$3)*(GMW!$ND$2:$ND$60=H$4),0),$B150-1966)</f>
        <v>1.107</v>
      </c>
      <c r="I150" cm="1">
        <f t="array" ref="I150">INDEX(GMW!$A$2:$NF$60,MATCH(1,(GMW!$NE$2:$NE$60=I$3)*(GMW!$ND$2:$ND$60=I$4),0),$B150-1966)</f>
        <v>1E-3</v>
      </c>
    </row>
    <row r="151" spans="1:9" x14ac:dyDescent="0.25">
      <c r="B151">
        <v>2118</v>
      </c>
      <c r="C151" cm="1">
        <f t="array" ref="C151">INDEX(GMW!$A$2:$NF$60,MATCH(1,(GMW!$NE$2:$NE$60=C$3)*(GMW!$ND$2:$ND$60=C$4),0),$B151-1966)</f>
        <v>1.0723510000000001</v>
      </c>
      <c r="D151" cm="1">
        <f t="array" ref="D151">INDEX(GMW!$A$2:$NF$60,MATCH(1,(GMW!$NE$2:$NE$60=D$3)*(GMW!$ND$2:$ND$60=D$4),0),$B151-1966)</f>
        <v>1.0196400000000001</v>
      </c>
      <c r="E151" cm="1">
        <f t="array" ref="E151">INDEX(GMW!$A$2:$NF$60,MATCH(1,(GMW!$NE$2:$NE$60=E$3)*(GMW!$ND$2:$ND$60=E$4),0),$B151-1966)</f>
        <v>0.87934369999999995</v>
      </c>
      <c r="F151" cm="1">
        <f t="array" ref="F151">INDEX(GMW!$A$2:$NF$60,MATCH(1,(GMW!$NE$2:$NE$60=F$3)*(GMW!$ND$2:$ND$60=F$4),0),$B151-1966)</f>
        <v>1.4539359999999999</v>
      </c>
      <c r="G151" cm="1">
        <f t="array" ref="G151">INDEX(GMW!$A$2:$NF$60,MATCH(1,(GMW!$NE$2:$NE$60=G$3)*(GMW!$ND$2:$ND$60=G$4),0),$B151-1966)</f>
        <v>0.5</v>
      </c>
      <c r="H151" cm="1">
        <f t="array" ref="H151">INDEX(GMW!$A$2:$NF$60,MATCH(1,(GMW!$NE$2:$NE$60=H$3)*(GMW!$ND$2:$ND$60=H$4),0),$B151-1966)</f>
        <v>1.3100099999999999</v>
      </c>
      <c r="I151" cm="1">
        <f t="array" ref="I151">INDEX(GMW!$A$2:$NF$60,MATCH(1,(GMW!$NE$2:$NE$60=I$3)*(GMW!$ND$2:$ND$60=I$4),0),$B151-1966)</f>
        <v>1E-3</v>
      </c>
    </row>
    <row r="152" spans="1:9" x14ac:dyDescent="0.25">
      <c r="B152">
        <v>2119</v>
      </c>
      <c r="C152" cm="1">
        <f t="array" ref="C152">INDEX(GMW!$A$2:$NF$60,MATCH(1,(GMW!$NE$2:$NE$60=C$3)*(GMW!$ND$2:$ND$60=C$4),0),$B152-1966)</f>
        <v>1.4067890000000001</v>
      </c>
      <c r="D152" cm="1">
        <f t="array" ref="D152">INDEX(GMW!$A$2:$NF$60,MATCH(1,(GMW!$NE$2:$NE$60=D$3)*(GMW!$ND$2:$ND$60=D$4),0),$B152-1966)</f>
        <v>1.5233380000000001</v>
      </c>
      <c r="E152" cm="1">
        <f t="array" ref="E152">INDEX(GMW!$A$2:$NF$60,MATCH(1,(GMW!$NE$2:$NE$60=E$3)*(GMW!$ND$2:$ND$60=E$4),0),$B152-1966)</f>
        <v>0.91200910000000002</v>
      </c>
      <c r="F152" cm="1">
        <f t="array" ref="F152">INDEX(GMW!$A$2:$NF$60,MATCH(1,(GMW!$NE$2:$NE$60=F$3)*(GMW!$ND$2:$ND$60=F$4),0),$B152-1966)</f>
        <v>1.664398</v>
      </c>
      <c r="G152" cm="1">
        <f t="array" ref="G152">INDEX(GMW!$A$2:$NF$60,MATCH(1,(GMW!$NE$2:$NE$60=G$3)*(GMW!$ND$2:$ND$60=G$4),0),$B152-1966)</f>
        <v>0.5</v>
      </c>
      <c r="H152" cm="1">
        <f t="array" ref="H152">INDEX(GMW!$A$2:$NF$60,MATCH(1,(GMW!$NE$2:$NE$60=H$3)*(GMW!$ND$2:$ND$60=H$4),0),$B152-1966)</f>
        <v>1.5602100000000001</v>
      </c>
      <c r="I152" cm="1">
        <f t="array" ref="I152">INDEX(GMW!$A$2:$NF$60,MATCH(1,(GMW!$NE$2:$NE$60=I$3)*(GMW!$ND$2:$ND$60=I$4),0),$B152-1966)</f>
        <v>1E-3</v>
      </c>
    </row>
    <row r="153" spans="1:9" x14ac:dyDescent="0.25">
      <c r="B153">
        <v>2120</v>
      </c>
      <c r="C153" cm="1">
        <f t="array" ref="C153">INDEX(GMW!$A$2:$NF$60,MATCH(1,(GMW!$NE$2:$NE$60=C$3)*(GMW!$ND$2:$ND$60=C$4),0),$B153-1966)</f>
        <v>1.4723269999999999</v>
      </c>
      <c r="D153" cm="1">
        <f t="array" ref="D153">INDEX(GMW!$A$2:$NF$60,MATCH(1,(GMW!$NE$2:$NE$60=D$3)*(GMW!$ND$2:$ND$60=D$4),0),$B153-1966)</f>
        <v>1.7121280000000001</v>
      </c>
      <c r="E153" cm="1">
        <f t="array" ref="E153">INDEX(GMW!$A$2:$NF$60,MATCH(1,(GMW!$NE$2:$NE$60=E$3)*(GMW!$ND$2:$ND$60=E$4),0),$B153-1966)</f>
        <v>1.0258430000000001</v>
      </c>
      <c r="F153" cm="1">
        <f t="array" ref="F153">INDEX(GMW!$A$2:$NF$60,MATCH(1,(GMW!$NE$2:$NE$60=F$3)*(GMW!$ND$2:$ND$60=F$4),0),$B153-1966)</f>
        <v>1.7591399999999999</v>
      </c>
      <c r="G153" cm="1">
        <f t="array" ref="G153">INDEX(GMW!$A$2:$NF$60,MATCH(1,(GMW!$NE$2:$NE$60=G$3)*(GMW!$ND$2:$ND$60=G$4),0),$B153-1966)</f>
        <v>0.5</v>
      </c>
      <c r="H153" cm="1">
        <f t="array" ref="H153">INDEX(GMW!$A$2:$NF$60,MATCH(1,(GMW!$NE$2:$NE$60=H$3)*(GMW!$ND$2:$ND$60=H$4),0),$B153-1966)</f>
        <v>1.43008</v>
      </c>
      <c r="I153" cm="1">
        <f t="array" ref="I153">INDEX(GMW!$A$2:$NF$60,MATCH(1,(GMW!$NE$2:$NE$60=I$3)*(GMW!$ND$2:$ND$60=I$4),0),$B153-1966)</f>
        <v>1E-3</v>
      </c>
    </row>
    <row r="154" spans="1:9" x14ac:dyDescent="0.25">
      <c r="A154">
        <v>2010</v>
      </c>
      <c r="B154">
        <v>2121</v>
      </c>
      <c r="C154" cm="1">
        <f t="array" ref="C154">INDEX(GMW!$A$2:$NF$60,MATCH(1,(GMW!$NE$2:$NE$60=C$3)*(GMW!$ND$2:$ND$60=C$4),0),$B154-1966)</f>
        <v>1.8227869999999999</v>
      </c>
      <c r="D154" cm="1">
        <f t="array" ref="D154">INDEX(GMW!$A$2:$NF$60,MATCH(1,(GMW!$NE$2:$NE$60=D$3)*(GMW!$ND$2:$ND$60=D$4),0),$B154-1966)</f>
        <v>2.0951780000000002</v>
      </c>
      <c r="E154" cm="1">
        <f t="array" ref="E154">INDEX(GMW!$A$2:$NF$60,MATCH(1,(GMW!$NE$2:$NE$60=E$3)*(GMW!$ND$2:$ND$60=E$4),0),$B154-1966)</f>
        <v>1.170679</v>
      </c>
      <c r="F154" cm="1">
        <f t="array" ref="F154">INDEX(GMW!$A$2:$NF$60,MATCH(1,(GMW!$NE$2:$NE$60=F$3)*(GMW!$ND$2:$ND$60=F$4),0),$B154-1966)</f>
        <v>1.8694010000000001</v>
      </c>
      <c r="G154" cm="1">
        <f t="array" ref="G154">INDEX(GMW!$A$2:$NF$60,MATCH(1,(GMW!$NE$2:$NE$60=G$3)*(GMW!$ND$2:$ND$60=G$4),0),$B154-1966)</f>
        <v>0.5</v>
      </c>
      <c r="H154" cm="1">
        <f t="array" ref="H154">INDEX(GMW!$A$2:$NF$60,MATCH(1,(GMW!$NE$2:$NE$60=H$3)*(GMW!$ND$2:$ND$60=H$4),0),$B154-1966)</f>
        <v>1.2319599999999999</v>
      </c>
      <c r="I154" cm="1">
        <f t="array" ref="I154">INDEX(GMW!$A$2:$NF$60,MATCH(1,(GMW!$NE$2:$NE$60=I$3)*(GMW!$ND$2:$ND$60=I$4),0),$B154-1966)</f>
        <v>1E-3</v>
      </c>
    </row>
    <row r="155" spans="1:9" x14ac:dyDescent="0.25">
      <c r="B155">
        <v>2122</v>
      </c>
      <c r="C155" cm="1">
        <f t="array" ref="C155">INDEX(GMW!$A$2:$NF$60,MATCH(1,(GMW!$NE$2:$NE$60=C$3)*(GMW!$ND$2:$ND$60=C$4),0),$B155-1966)</f>
        <v>1.588705</v>
      </c>
      <c r="D155" cm="1">
        <f t="array" ref="D155">INDEX(GMW!$A$2:$NF$60,MATCH(1,(GMW!$NE$2:$NE$60=D$3)*(GMW!$ND$2:$ND$60=D$4),0),$B155-1966)</f>
        <v>2.045944</v>
      </c>
      <c r="E155" cm="1">
        <f t="array" ref="E155">INDEX(GMW!$A$2:$NF$60,MATCH(1,(GMW!$NE$2:$NE$60=E$3)*(GMW!$ND$2:$ND$60=E$4),0),$B155-1966)</f>
        <v>1.2471859999999999</v>
      </c>
      <c r="F155" cm="1">
        <f t="array" ref="F155">INDEX(GMW!$A$2:$NF$60,MATCH(1,(GMW!$NE$2:$NE$60=F$3)*(GMW!$ND$2:$ND$60=F$4),0),$B155-1966)</f>
        <v>1.5790729999999999</v>
      </c>
      <c r="G155" cm="1">
        <f t="array" ref="G155">INDEX(GMW!$A$2:$NF$60,MATCH(1,(GMW!$NE$2:$NE$60=G$3)*(GMW!$ND$2:$ND$60=G$4),0),$B155-1966)</f>
        <v>0.5</v>
      </c>
      <c r="H155" cm="1">
        <f t="array" ref="H155">INDEX(GMW!$A$2:$NF$60,MATCH(1,(GMW!$NE$2:$NE$60=H$3)*(GMW!$ND$2:$ND$60=H$4),0),$B155-1966)</f>
        <v>1.0097</v>
      </c>
      <c r="I155" cm="1">
        <f t="array" ref="I155">INDEX(GMW!$A$2:$NF$60,MATCH(1,(GMW!$NE$2:$NE$60=I$3)*(GMW!$ND$2:$ND$60=I$4),0),$B155-1966)</f>
        <v>1E-3</v>
      </c>
    </row>
    <row r="156" spans="1:9" x14ac:dyDescent="0.25">
      <c r="B156">
        <v>2123</v>
      </c>
      <c r="C156" cm="1">
        <f t="array" ref="C156">INDEX(GMW!$A$2:$NF$60,MATCH(1,(GMW!$NE$2:$NE$60=C$3)*(GMW!$ND$2:$ND$60=C$4),0),$B156-1966)</f>
        <v>1.131783</v>
      </c>
      <c r="D156" cm="1">
        <f t="array" ref="D156">INDEX(GMW!$A$2:$NF$60,MATCH(1,(GMW!$NE$2:$NE$60=D$3)*(GMW!$ND$2:$ND$60=D$4),0),$B156-1966)</f>
        <v>1.622449</v>
      </c>
      <c r="E156" cm="1">
        <f t="array" ref="E156">INDEX(GMW!$A$2:$NF$60,MATCH(1,(GMW!$NE$2:$NE$60=E$3)*(GMW!$ND$2:$ND$60=E$4),0),$B156-1966)</f>
        <v>1.2272529999999999</v>
      </c>
      <c r="F156" cm="1">
        <f t="array" ref="F156">INDEX(GMW!$A$2:$NF$60,MATCH(1,(GMW!$NE$2:$NE$60=F$3)*(GMW!$ND$2:$ND$60=F$4),0),$B156-1966)</f>
        <v>1.2778830000000001</v>
      </c>
      <c r="G156" cm="1">
        <f t="array" ref="G156">INDEX(GMW!$A$2:$NF$60,MATCH(1,(GMW!$NE$2:$NE$60=G$3)*(GMW!$ND$2:$ND$60=G$4),0),$B156-1966)</f>
        <v>0.5</v>
      </c>
      <c r="H156" cm="1">
        <f t="array" ref="H156">INDEX(GMW!$A$2:$NF$60,MATCH(1,(GMW!$NE$2:$NE$60=H$3)*(GMW!$ND$2:$ND$60=H$4),0),$B156-1966)</f>
        <v>0.80574999999999997</v>
      </c>
      <c r="I156" cm="1">
        <f t="array" ref="I156">INDEX(GMW!$A$2:$NF$60,MATCH(1,(GMW!$NE$2:$NE$60=I$3)*(GMW!$ND$2:$ND$60=I$4),0),$B156-1966)</f>
        <v>1E-3</v>
      </c>
    </row>
    <row r="157" spans="1:9" x14ac:dyDescent="0.25">
      <c r="B157">
        <v>2124</v>
      </c>
      <c r="C157" cm="1">
        <f t="array" ref="C157">INDEX(GMW!$A$2:$NF$60,MATCH(1,(GMW!$NE$2:$NE$60=C$3)*(GMW!$ND$2:$ND$60=C$4),0),$B157-1966)</f>
        <v>1.225698</v>
      </c>
      <c r="D157" cm="1">
        <f t="array" ref="D157">INDEX(GMW!$A$2:$NF$60,MATCH(1,(GMW!$NE$2:$NE$60=D$3)*(GMW!$ND$2:$ND$60=D$4),0),$B157-1966)</f>
        <v>1.7619689999999999</v>
      </c>
      <c r="E157" cm="1">
        <f t="array" ref="E157">INDEX(GMW!$A$2:$NF$60,MATCH(1,(GMW!$NE$2:$NE$60=E$3)*(GMW!$ND$2:$ND$60=E$4),0),$B157-1966)</f>
        <v>1.31148</v>
      </c>
      <c r="F157" cm="1">
        <f t="array" ref="F157">INDEX(GMW!$A$2:$NF$60,MATCH(1,(GMW!$NE$2:$NE$60=F$3)*(GMW!$ND$2:$ND$60=F$4),0),$B157-1966)</f>
        <v>1.2979590000000001</v>
      </c>
      <c r="G157" cm="1">
        <f t="array" ref="G157">INDEX(GMW!$A$2:$NF$60,MATCH(1,(GMW!$NE$2:$NE$60=G$3)*(GMW!$ND$2:$ND$60=G$4),0),$B157-1966)</f>
        <v>0.5</v>
      </c>
      <c r="H157" cm="1">
        <f t="array" ref="H157">INDEX(GMW!$A$2:$NF$60,MATCH(1,(GMW!$NE$2:$NE$60=H$3)*(GMW!$ND$2:$ND$60=H$4),0),$B157-1966)</f>
        <v>0.83750999999999998</v>
      </c>
      <c r="I157" cm="1">
        <f t="array" ref="I157">INDEX(GMW!$A$2:$NF$60,MATCH(1,(GMW!$NE$2:$NE$60=I$3)*(GMW!$ND$2:$ND$60=I$4),0),$B157-1966)</f>
        <v>1E-3</v>
      </c>
    </row>
    <row r="158" spans="1:9" x14ac:dyDescent="0.25">
      <c r="A158">
        <v>2011</v>
      </c>
      <c r="B158">
        <v>2125</v>
      </c>
      <c r="C158" cm="1">
        <f t="array" ref="C158">INDEX(GMW!$A$2:$NF$60,MATCH(1,(GMW!$NE$2:$NE$60=C$3)*(GMW!$ND$2:$ND$60=C$4),0),$B158-1966)</f>
        <v>1.505306</v>
      </c>
      <c r="D158" cm="1">
        <f t="array" ref="D158">INDEX(GMW!$A$2:$NF$60,MATCH(1,(GMW!$NE$2:$NE$60=D$3)*(GMW!$ND$2:$ND$60=D$4),0),$B158-1966)</f>
        <v>2.238588</v>
      </c>
      <c r="E158" cm="1">
        <f t="array" ref="E158">INDEX(GMW!$A$2:$NF$60,MATCH(1,(GMW!$NE$2:$NE$60=E$3)*(GMW!$ND$2:$ND$60=E$4),0),$B158-1966)</f>
        <v>1.555034</v>
      </c>
      <c r="F158" cm="1">
        <f t="array" ref="F158">INDEX(GMW!$A$2:$NF$60,MATCH(1,(GMW!$NE$2:$NE$60=F$3)*(GMW!$ND$2:$ND$60=F$4),0),$B158-1966)</f>
        <v>1.5755669999999999</v>
      </c>
      <c r="G158" cm="1">
        <f t="array" ref="G158">INDEX(GMW!$A$2:$NF$60,MATCH(1,(GMW!$NE$2:$NE$60=G$3)*(GMW!$ND$2:$ND$60=G$4),0),$B158-1966)</f>
        <v>0.5</v>
      </c>
      <c r="H158" cm="1">
        <f t="array" ref="H158">INDEX(GMW!$A$2:$NF$60,MATCH(1,(GMW!$NE$2:$NE$60=H$3)*(GMW!$ND$2:$ND$60=H$4),0),$B158-1966)</f>
        <v>1.29715</v>
      </c>
      <c r="I158" cm="1">
        <f t="array" ref="I158">INDEX(GMW!$A$2:$NF$60,MATCH(1,(GMW!$NE$2:$NE$60=I$3)*(GMW!$ND$2:$ND$60=I$4),0),$B158-1966)</f>
        <v>1E-3</v>
      </c>
    </row>
    <row r="159" spans="1:9" x14ac:dyDescent="0.25">
      <c r="B159">
        <v>2126</v>
      </c>
      <c r="C159" cm="1">
        <f t="array" ref="C159">INDEX(GMW!$A$2:$NF$60,MATCH(1,(GMW!$NE$2:$NE$60=C$3)*(GMW!$ND$2:$ND$60=C$4),0),$B159-1966)</f>
        <v>1.1437820000000001</v>
      </c>
      <c r="D159" cm="1">
        <f t="array" ref="D159">INDEX(GMW!$A$2:$NF$60,MATCH(1,(GMW!$NE$2:$NE$60=D$3)*(GMW!$ND$2:$ND$60=D$4),0),$B159-1966)</f>
        <v>1.7700290000000001</v>
      </c>
      <c r="E159" cm="1">
        <f t="array" ref="E159">INDEX(GMW!$A$2:$NF$60,MATCH(1,(GMW!$NE$2:$NE$60=E$3)*(GMW!$ND$2:$ND$60=E$4),0),$B159-1966)</f>
        <v>1.4806429999999999</v>
      </c>
      <c r="F159" cm="1">
        <f t="array" ref="F159">INDEX(GMW!$A$2:$NF$60,MATCH(1,(GMW!$NE$2:$NE$60=F$3)*(GMW!$ND$2:$ND$60=F$4),0),$B159-1966)</f>
        <v>1.387162</v>
      </c>
      <c r="G159" cm="1">
        <f t="array" ref="G159">INDEX(GMW!$A$2:$NF$60,MATCH(1,(GMW!$NE$2:$NE$60=G$3)*(GMW!$ND$2:$ND$60=G$4),0),$B159-1966)</f>
        <v>0.5</v>
      </c>
      <c r="H159" cm="1">
        <f t="array" ref="H159">INDEX(GMW!$A$2:$NF$60,MATCH(1,(GMW!$NE$2:$NE$60=H$3)*(GMW!$ND$2:$ND$60=H$4),0),$B159-1966)</f>
        <v>1.04826</v>
      </c>
      <c r="I159" cm="1">
        <f t="array" ref="I159">INDEX(GMW!$A$2:$NF$60,MATCH(1,(GMW!$NE$2:$NE$60=I$3)*(GMW!$ND$2:$ND$60=I$4),0),$B159-1966)</f>
        <v>1E-3</v>
      </c>
    </row>
    <row r="160" spans="1:9" x14ac:dyDescent="0.25">
      <c r="B160">
        <v>2127</v>
      </c>
      <c r="C160" cm="1">
        <f t="array" ref="C160">INDEX(GMW!$A$2:$NF$60,MATCH(1,(GMW!$NE$2:$NE$60=C$3)*(GMW!$ND$2:$ND$60=C$4),0),$B160-1966)</f>
        <v>0.19456200000000001</v>
      </c>
      <c r="D160" cm="1">
        <f t="array" ref="D160">INDEX(GMW!$A$2:$NF$60,MATCH(1,(GMW!$NE$2:$NE$60=D$3)*(GMW!$ND$2:$ND$60=D$4),0),$B160-1966)</f>
        <v>0.66341660000000002</v>
      </c>
      <c r="E160" cm="1">
        <f t="array" ref="E160">INDEX(GMW!$A$2:$NF$60,MATCH(1,(GMW!$NE$2:$NE$60=E$3)*(GMW!$ND$2:$ND$60=E$4),0),$B160-1966)</f>
        <v>1.220709</v>
      </c>
      <c r="F160" cm="1">
        <f t="array" ref="F160">INDEX(GMW!$A$2:$NF$60,MATCH(1,(GMW!$NE$2:$NE$60=F$3)*(GMW!$ND$2:$ND$60=F$4),0),$B160-1966)</f>
        <v>0.55935880000000004</v>
      </c>
      <c r="G160" cm="1">
        <f t="array" ref="G160">INDEX(GMW!$A$2:$NF$60,MATCH(1,(GMW!$NE$2:$NE$60=G$3)*(GMW!$ND$2:$ND$60=G$4),0),$B160-1966)</f>
        <v>0.5</v>
      </c>
      <c r="H160" cm="1">
        <f t="array" ref="H160">INDEX(GMW!$A$2:$NF$60,MATCH(1,(GMW!$NE$2:$NE$60=H$3)*(GMW!$ND$2:$ND$60=H$4),0),$B160-1966)</f>
        <v>0.57635999999999998</v>
      </c>
      <c r="I160" cm="1">
        <f t="array" ref="I160">INDEX(GMW!$A$2:$NF$60,MATCH(1,(GMW!$NE$2:$NE$60=I$3)*(GMW!$ND$2:$ND$60=I$4),0),$B160-1966)</f>
        <v>1E-3</v>
      </c>
    </row>
    <row r="161" spans="1:9" x14ac:dyDescent="0.25">
      <c r="B161">
        <v>2128</v>
      </c>
      <c r="C161" cm="1">
        <f t="array" ref="C161">INDEX(GMW!$A$2:$NF$60,MATCH(1,(GMW!$NE$2:$NE$60=C$3)*(GMW!$ND$2:$ND$60=C$4),0),$B161-1966)</f>
        <v>-0.38565159999999998</v>
      </c>
      <c r="D161" cm="1">
        <f t="array" ref="D161">INDEX(GMW!$A$2:$NF$60,MATCH(1,(GMW!$NE$2:$NE$60=D$3)*(GMW!$ND$2:$ND$60=D$4),0),$B161-1966)</f>
        <v>0.16202720000000001</v>
      </c>
      <c r="E161" cm="1">
        <f t="array" ref="E161">INDEX(GMW!$A$2:$NF$60,MATCH(1,(GMW!$NE$2:$NE$60=E$3)*(GMW!$ND$2:$ND$60=E$4),0),$B161-1966)</f>
        <v>1.061213</v>
      </c>
      <c r="F161" cm="1">
        <f t="array" ref="F161">INDEX(GMW!$A$2:$NF$60,MATCH(1,(GMW!$NE$2:$NE$60=F$3)*(GMW!$ND$2:$ND$60=F$4),0),$B161-1966)</f>
        <v>-5.7485340000000003E-2</v>
      </c>
      <c r="G161" cm="1">
        <f t="array" ref="G161">INDEX(GMW!$A$2:$NF$60,MATCH(1,(GMW!$NE$2:$NE$60=G$3)*(GMW!$ND$2:$ND$60=G$4),0),$B161-1966)</f>
        <v>0.5</v>
      </c>
      <c r="H161" cm="1">
        <f t="array" ref="H161">INDEX(GMW!$A$2:$NF$60,MATCH(1,(GMW!$NE$2:$NE$60=H$3)*(GMW!$ND$2:$ND$60=H$4),0),$B161-1966)</f>
        <v>0.52529000000000003</v>
      </c>
      <c r="I161" cm="1">
        <f t="array" ref="I161">INDEX(GMW!$A$2:$NF$60,MATCH(1,(GMW!$NE$2:$NE$60=I$3)*(GMW!$ND$2:$ND$60=I$4),0),$B161-1966)</f>
        <v>1E-3</v>
      </c>
    </row>
    <row r="162" spans="1:9" x14ac:dyDescent="0.25">
      <c r="A162">
        <v>2012</v>
      </c>
      <c r="B162">
        <v>2129</v>
      </c>
      <c r="C162" cm="1">
        <f t="array" ref="C162">INDEX(GMW!$A$2:$NF$60,MATCH(1,(GMW!$NE$2:$NE$60=C$3)*(GMW!$ND$2:$ND$60=C$4),0),$B162-1966)</f>
        <v>-0.5315666</v>
      </c>
      <c r="D162" cm="1">
        <f t="array" ref="D162">INDEX(GMW!$A$2:$NF$60,MATCH(1,(GMW!$NE$2:$NE$60=D$3)*(GMW!$ND$2:$ND$60=D$4),0),$B162-1966)</f>
        <v>7.7308890000000005E-2</v>
      </c>
      <c r="E162" cm="1">
        <f t="array" ref="E162">INDEX(GMW!$A$2:$NF$60,MATCH(1,(GMW!$NE$2:$NE$60=E$3)*(GMW!$ND$2:$ND$60=E$4),0),$B162-1966)</f>
        <v>0.94980659999999995</v>
      </c>
      <c r="F162" cm="1">
        <f t="array" ref="F162">INDEX(GMW!$A$2:$NF$60,MATCH(1,(GMW!$NE$2:$NE$60=F$3)*(GMW!$ND$2:$ND$60=F$4),0),$B162-1966)</f>
        <v>0.27204689999999998</v>
      </c>
      <c r="G162" cm="1">
        <f t="array" ref="G162">INDEX(GMW!$A$2:$NF$60,MATCH(1,(GMW!$NE$2:$NE$60=G$3)*(GMW!$ND$2:$ND$60=G$4),0),$B162-1966)</f>
        <v>0.5</v>
      </c>
      <c r="H162" cm="1">
        <f t="array" ref="H162">INDEX(GMW!$A$2:$NF$60,MATCH(1,(GMW!$NE$2:$NE$60=H$3)*(GMW!$ND$2:$ND$60=H$4),0),$B162-1966)</f>
        <v>0.51646999999999998</v>
      </c>
      <c r="I162" cm="1">
        <f t="array" ref="I162">INDEX(GMW!$A$2:$NF$60,MATCH(1,(GMW!$NE$2:$NE$60=I$3)*(GMW!$ND$2:$ND$60=I$4),0),$B162-1966)</f>
        <v>1E-3</v>
      </c>
    </row>
    <row r="163" spans="1:9" x14ac:dyDescent="0.25">
      <c r="B163">
        <v>2130</v>
      </c>
      <c r="C163" cm="1">
        <f t="array" ref="C163">INDEX(GMW!$A$2:$NF$60,MATCH(1,(GMW!$NE$2:$NE$60=C$3)*(GMW!$ND$2:$ND$60=C$4),0),$B163-1966)</f>
        <v>-0.8157605</v>
      </c>
      <c r="D163" cm="1">
        <f t="array" ref="D163">INDEX(GMW!$A$2:$NF$60,MATCH(1,(GMW!$NE$2:$NE$60=D$3)*(GMW!$ND$2:$ND$60=D$4),0),$B163-1966)</f>
        <v>-0.1737213</v>
      </c>
      <c r="E163" cm="1">
        <f t="array" ref="E163">INDEX(GMW!$A$2:$NF$60,MATCH(1,(GMW!$NE$2:$NE$60=E$3)*(GMW!$ND$2:$ND$60=E$4),0),$B163-1966)</f>
        <v>0.76497959999999998</v>
      </c>
      <c r="F163" cm="1">
        <f t="array" ref="F163">INDEX(GMW!$A$2:$NF$60,MATCH(1,(GMW!$NE$2:$NE$60=F$3)*(GMW!$ND$2:$ND$60=F$4),0),$B163-1966)</f>
        <v>-0.22933210000000001</v>
      </c>
      <c r="G163" cm="1">
        <f t="array" ref="G163">INDEX(GMW!$A$2:$NF$60,MATCH(1,(GMW!$NE$2:$NE$60=G$3)*(GMW!$ND$2:$ND$60=G$4),0),$B163-1966)</f>
        <v>0.5</v>
      </c>
      <c r="H163" cm="1">
        <f t="array" ref="H163">INDEX(GMW!$A$2:$NF$60,MATCH(1,(GMW!$NE$2:$NE$60=H$3)*(GMW!$ND$2:$ND$60=H$4),0),$B163-1966)</f>
        <v>0.47708</v>
      </c>
      <c r="I163" cm="1">
        <f t="array" ref="I163">INDEX(GMW!$A$2:$NF$60,MATCH(1,(GMW!$NE$2:$NE$60=I$3)*(GMW!$ND$2:$ND$60=I$4),0),$B163-1966)</f>
        <v>1E-3</v>
      </c>
    </row>
    <row r="164" spans="1:9" x14ac:dyDescent="0.25">
      <c r="B164">
        <v>2131</v>
      </c>
      <c r="C164" cm="1">
        <f t="array" ref="C164">INDEX(GMW!$A$2:$NF$60,MATCH(1,(GMW!$NE$2:$NE$60=C$3)*(GMW!$ND$2:$ND$60=C$4),0),$B164-1966)</f>
        <v>-1.053353</v>
      </c>
      <c r="D164" cm="1">
        <f t="array" ref="D164">INDEX(GMW!$A$2:$NF$60,MATCH(1,(GMW!$NE$2:$NE$60=D$3)*(GMW!$ND$2:$ND$60=D$4),0),$B164-1966)</f>
        <v>-0.41280840000000002</v>
      </c>
      <c r="E164" cm="1">
        <f t="array" ref="E164">INDEX(GMW!$A$2:$NF$60,MATCH(1,(GMW!$NE$2:$NE$60=E$3)*(GMW!$ND$2:$ND$60=E$4),0),$B164-1966)</f>
        <v>0.59263370000000004</v>
      </c>
      <c r="F164" cm="1">
        <f t="array" ref="F164">INDEX(GMW!$A$2:$NF$60,MATCH(1,(GMW!$NE$2:$NE$60=F$3)*(GMW!$ND$2:$ND$60=F$4),0),$B164-1966)</f>
        <v>-0.42696050000000002</v>
      </c>
      <c r="G164" cm="1">
        <f t="array" ref="G164">INDEX(GMW!$A$2:$NF$60,MATCH(1,(GMW!$NE$2:$NE$60=G$3)*(GMW!$ND$2:$ND$60=G$4),0),$B164-1966)</f>
        <v>0.5</v>
      </c>
      <c r="H164" cm="1">
        <f t="array" ref="H164">INDEX(GMW!$A$2:$NF$60,MATCH(1,(GMW!$NE$2:$NE$60=H$3)*(GMW!$ND$2:$ND$60=H$4),0),$B164-1966)</f>
        <v>0.31757999999999997</v>
      </c>
      <c r="I164" cm="1">
        <f t="array" ref="I164">INDEX(GMW!$A$2:$NF$60,MATCH(1,(GMW!$NE$2:$NE$60=I$3)*(GMW!$ND$2:$ND$60=I$4),0),$B164-1966)</f>
        <v>1E-3</v>
      </c>
    </row>
    <row r="165" spans="1:9" x14ac:dyDescent="0.25">
      <c r="B165">
        <v>2132</v>
      </c>
      <c r="C165" cm="1">
        <f t="array" ref="C165">INDEX(GMW!$A$2:$NF$60,MATCH(1,(GMW!$NE$2:$NE$60=C$3)*(GMW!$ND$2:$ND$60=C$4),0),$B165-1966)</f>
        <v>-0.85376490000000005</v>
      </c>
      <c r="D165" cm="1">
        <f t="array" ref="D165">INDEX(GMW!$A$2:$NF$60,MATCH(1,(GMW!$NE$2:$NE$60=D$3)*(GMW!$ND$2:$ND$60=D$4),0),$B165-1966)</f>
        <v>-0.40343050000000003</v>
      </c>
      <c r="E165" cm="1">
        <f t="array" ref="E165">INDEX(GMW!$A$2:$NF$60,MATCH(1,(GMW!$NE$2:$NE$60=E$3)*(GMW!$ND$2:$ND$60=E$4),0),$B165-1966)</f>
        <v>0.48664200000000002</v>
      </c>
      <c r="F165" cm="1">
        <f t="array" ref="F165">INDEX(GMW!$A$2:$NF$60,MATCH(1,(GMW!$NE$2:$NE$60=F$3)*(GMW!$ND$2:$ND$60=F$4),0),$B165-1966)</f>
        <v>-0.38171640000000001</v>
      </c>
      <c r="G165" cm="1">
        <f t="array" ref="G165">INDEX(GMW!$A$2:$NF$60,MATCH(1,(GMW!$NE$2:$NE$60=G$3)*(GMW!$ND$2:$ND$60=G$4),0),$B165-1966)</f>
        <v>0.5</v>
      </c>
      <c r="H165" cm="1">
        <f t="array" ref="H165">INDEX(GMW!$A$2:$NF$60,MATCH(1,(GMW!$NE$2:$NE$60=H$3)*(GMW!$ND$2:$ND$60=H$4),0),$B165-1966)</f>
        <v>0.36157</v>
      </c>
      <c r="I165" cm="1">
        <f t="array" ref="I165">INDEX(GMW!$A$2:$NF$60,MATCH(1,(GMW!$NE$2:$NE$60=I$3)*(GMW!$ND$2:$ND$60=I$4),0),$B165-1966)</f>
        <v>1E-3</v>
      </c>
    </row>
    <row r="166" spans="1:9" x14ac:dyDescent="0.25">
      <c r="A166">
        <v>2013</v>
      </c>
      <c r="B166">
        <v>2133</v>
      </c>
      <c r="C166" cm="1">
        <f t="array" ref="C166">INDEX(GMW!$A$2:$NF$60,MATCH(1,(GMW!$NE$2:$NE$60=C$3)*(GMW!$ND$2:$ND$60=C$4),0),$B166-1966)</f>
        <v>-0.55797839999999999</v>
      </c>
      <c r="D166" cm="1">
        <f t="array" ref="D166">INDEX(GMW!$A$2:$NF$60,MATCH(1,(GMW!$NE$2:$NE$60=D$3)*(GMW!$ND$2:$ND$60=D$4),0),$B166-1966)</f>
        <v>-0.1552336</v>
      </c>
      <c r="E166" cm="1">
        <f t="array" ref="E166">INDEX(GMW!$A$2:$NF$60,MATCH(1,(GMW!$NE$2:$NE$60=E$3)*(GMW!$ND$2:$ND$60=E$4),0),$B166-1966)</f>
        <v>0.35990929999999999</v>
      </c>
      <c r="F166" cm="1">
        <f t="array" ref="F166">INDEX(GMW!$A$2:$NF$60,MATCH(1,(GMW!$NE$2:$NE$60=F$3)*(GMW!$ND$2:$ND$60=F$4),0),$B166-1966)</f>
        <v>-8.378708E-2</v>
      </c>
      <c r="G166" cm="1">
        <f t="array" ref="G166">INDEX(GMW!$A$2:$NF$60,MATCH(1,(GMW!$NE$2:$NE$60=G$3)*(GMW!$ND$2:$ND$60=G$4),0),$B166-1966)</f>
        <v>0.5</v>
      </c>
      <c r="H166" cm="1">
        <f t="array" ref="H166">INDEX(GMW!$A$2:$NF$60,MATCH(1,(GMW!$NE$2:$NE$60=H$3)*(GMW!$ND$2:$ND$60=H$4),0),$B166-1966)</f>
        <v>0.37318000000000001</v>
      </c>
      <c r="I166" cm="1">
        <f t="array" ref="I166">INDEX(GMW!$A$2:$NF$60,MATCH(1,(GMW!$NE$2:$NE$60=I$3)*(GMW!$ND$2:$ND$60=I$4),0),$B166-1966)</f>
        <v>1E-3</v>
      </c>
    </row>
    <row r="167" spans="1:9" x14ac:dyDescent="0.25">
      <c r="B167">
        <v>2134</v>
      </c>
      <c r="C167" cm="1">
        <f t="array" ref="C167">INDEX(GMW!$A$2:$NF$60,MATCH(1,(GMW!$NE$2:$NE$60=C$3)*(GMW!$ND$2:$ND$60=C$4),0),$B167-1966)</f>
        <v>-0.63344509999999998</v>
      </c>
      <c r="D167" cm="1">
        <f t="array" ref="D167">INDEX(GMW!$A$2:$NF$60,MATCH(1,(GMW!$NE$2:$NE$60=D$3)*(GMW!$ND$2:$ND$60=D$4),0),$B167-1966)</f>
        <v>7.69639E-3</v>
      </c>
      <c r="E167" cm="1">
        <f t="array" ref="E167">INDEX(GMW!$A$2:$NF$60,MATCH(1,(GMW!$NE$2:$NE$60=E$3)*(GMW!$ND$2:$ND$60=E$4),0),$B167-1966)</f>
        <v>0.2369359</v>
      </c>
      <c r="F167" cm="1">
        <f t="array" ref="F167">INDEX(GMW!$A$2:$NF$60,MATCH(1,(GMW!$NE$2:$NE$60=F$3)*(GMW!$ND$2:$ND$60=F$4),0),$B167-1966)</f>
        <v>-0.21776509999999999</v>
      </c>
      <c r="G167" cm="1">
        <f t="array" ref="G167">INDEX(GMW!$A$2:$NF$60,MATCH(1,(GMW!$NE$2:$NE$60=G$3)*(GMW!$ND$2:$ND$60=G$4),0),$B167-1966)</f>
        <v>0.5</v>
      </c>
      <c r="H167" cm="1">
        <f t="array" ref="H167">INDEX(GMW!$A$2:$NF$60,MATCH(1,(GMW!$NE$2:$NE$60=H$3)*(GMW!$ND$2:$ND$60=H$4),0),$B167-1966)</f>
        <v>0.39372000000000001</v>
      </c>
      <c r="I167" cm="1">
        <f t="array" ref="I167">INDEX(GMW!$A$2:$NF$60,MATCH(1,(GMW!$NE$2:$NE$60=I$3)*(GMW!$ND$2:$ND$60=I$4),0),$B167-1966)</f>
        <v>1E-3</v>
      </c>
    </row>
    <row r="168" spans="1:9" x14ac:dyDescent="0.25">
      <c r="B168">
        <v>2135</v>
      </c>
      <c r="C168" cm="1">
        <f t="array" ref="C168">INDEX(GMW!$A$2:$NF$60,MATCH(1,(GMW!$NE$2:$NE$60=C$3)*(GMW!$ND$2:$ND$60=C$4),0),$B168-1966)</f>
        <v>0.1312971</v>
      </c>
      <c r="D168" cm="1">
        <f t="array" ref="D168">INDEX(GMW!$A$2:$NF$60,MATCH(1,(GMW!$NE$2:$NE$60=D$3)*(GMW!$ND$2:$ND$60=D$4),0),$B168-1966)</f>
        <v>0.84432910000000005</v>
      </c>
      <c r="E168" cm="1">
        <f t="array" ref="E168">INDEX(GMW!$A$2:$NF$60,MATCH(1,(GMW!$NE$2:$NE$60=E$3)*(GMW!$ND$2:$ND$60=E$4),0),$B168-1966)</f>
        <v>9.9959140000000002E-2</v>
      </c>
      <c r="F168" cm="1">
        <f t="array" ref="F168">INDEX(GMW!$A$2:$NF$60,MATCH(1,(GMW!$NE$2:$NE$60=F$3)*(GMW!$ND$2:$ND$60=F$4),0),$B168-1966)</f>
        <v>9.3652840000000001E-2</v>
      </c>
      <c r="G168" cm="1">
        <f t="array" ref="G168">INDEX(GMW!$A$2:$NF$60,MATCH(1,(GMW!$NE$2:$NE$60=G$3)*(GMW!$ND$2:$ND$60=G$4),0),$B168-1966)</f>
        <v>0.5</v>
      </c>
      <c r="H168" cm="1">
        <f t="array" ref="H168">INDEX(GMW!$A$2:$NF$60,MATCH(1,(GMW!$NE$2:$NE$60=H$3)*(GMW!$ND$2:$ND$60=H$4),0),$B168-1966)</f>
        <v>0.50307999999999997</v>
      </c>
      <c r="I168" cm="1">
        <f t="array" ref="I168">INDEX(GMW!$A$2:$NF$60,MATCH(1,(GMW!$NE$2:$NE$60=I$3)*(GMW!$ND$2:$ND$60=I$4),0),$B168-1966)</f>
        <v>1E-3</v>
      </c>
    </row>
    <row r="169" spans="1:9" x14ac:dyDescent="0.25">
      <c r="B169">
        <v>2136</v>
      </c>
      <c r="C169" cm="1">
        <f t="array" ref="C169">INDEX(GMW!$A$2:$NF$60,MATCH(1,(GMW!$NE$2:$NE$60=C$3)*(GMW!$ND$2:$ND$60=C$4),0),$B169-1966)</f>
        <v>0.39674039999999999</v>
      </c>
      <c r="D169" cm="1">
        <f t="array" ref="D169">INDEX(GMW!$A$2:$NF$60,MATCH(1,(GMW!$NE$2:$NE$60=D$3)*(GMW!$ND$2:$ND$60=D$4),0),$B169-1966)</f>
        <v>0.97844249999999999</v>
      </c>
      <c r="E169" cm="1">
        <f t="array" ref="E169">INDEX(GMW!$A$2:$NF$60,MATCH(1,(GMW!$NE$2:$NE$60=E$3)*(GMW!$ND$2:$ND$60=E$4),0),$B169-1966)</f>
        <v>-0.20042789999999999</v>
      </c>
      <c r="F169" cm="1">
        <f t="array" ref="F169">INDEX(GMW!$A$2:$NF$60,MATCH(1,(GMW!$NE$2:$NE$60=F$3)*(GMW!$ND$2:$ND$60=F$4),0),$B169-1966)</f>
        <v>0.13285530000000001</v>
      </c>
      <c r="G169" cm="1">
        <f t="array" ref="G169">INDEX(GMW!$A$2:$NF$60,MATCH(1,(GMW!$NE$2:$NE$60=G$3)*(GMW!$ND$2:$ND$60=G$4),0),$B169-1966)</f>
        <v>0.5</v>
      </c>
      <c r="H169" cm="1">
        <f t="array" ref="H169">INDEX(GMW!$A$2:$NF$60,MATCH(1,(GMW!$NE$2:$NE$60=H$3)*(GMW!$ND$2:$ND$60=H$4),0),$B169-1966)</f>
        <v>0.58089999999999997</v>
      </c>
      <c r="I169" cm="1">
        <f t="array" ref="I169">INDEX(GMW!$A$2:$NF$60,MATCH(1,(GMW!$NE$2:$NE$60=I$3)*(GMW!$ND$2:$ND$60=I$4),0),$B169-1966)</f>
        <v>1E-3</v>
      </c>
    </row>
    <row r="170" spans="1:9" x14ac:dyDescent="0.25">
      <c r="A170">
        <v>2014</v>
      </c>
      <c r="B170">
        <v>2137</v>
      </c>
      <c r="C170" cm="1">
        <f t="array" ref="C170">INDEX(GMW!$A$2:$NF$60,MATCH(1,(GMW!$NE$2:$NE$60=C$3)*(GMW!$ND$2:$ND$60=C$4),0),$B170-1966)</f>
        <v>0.45125320000000002</v>
      </c>
      <c r="D170" cm="1">
        <f t="array" ref="D170">INDEX(GMW!$A$2:$NF$60,MATCH(1,(GMW!$NE$2:$NE$60=D$3)*(GMW!$ND$2:$ND$60=D$4),0),$B170-1966)</f>
        <v>1.0720700000000001</v>
      </c>
      <c r="E170" cm="1">
        <f t="array" ref="E170">INDEX(GMW!$A$2:$NF$60,MATCH(1,(GMW!$NE$2:$NE$60=E$3)*(GMW!$ND$2:$ND$60=E$4),0),$B170-1966)</f>
        <v>-0.28583449999999999</v>
      </c>
      <c r="F170" cm="1">
        <f t="array" ref="F170">INDEX(GMW!$A$2:$NF$60,MATCH(1,(GMW!$NE$2:$NE$60=F$3)*(GMW!$ND$2:$ND$60=F$4),0),$B170-1966)</f>
        <v>-4.4640300000000001E-2</v>
      </c>
      <c r="G170" cm="1">
        <f t="array" ref="G170">INDEX(GMW!$A$2:$NF$60,MATCH(1,(GMW!$NE$2:$NE$60=G$3)*(GMW!$ND$2:$ND$60=G$4),0),$B170-1966)</f>
        <v>0.5</v>
      </c>
      <c r="H170" cm="1">
        <f t="array" ref="H170">INDEX(GMW!$A$2:$NF$60,MATCH(1,(GMW!$NE$2:$NE$60=H$3)*(GMW!$ND$2:$ND$60=H$4),0),$B170-1966)</f>
        <v>0.72970999999999997</v>
      </c>
      <c r="I170" cm="1">
        <f t="array" ref="I170">INDEX(GMW!$A$2:$NF$60,MATCH(1,(GMW!$NE$2:$NE$60=I$3)*(GMW!$ND$2:$ND$60=I$4),0),$B170-1966)</f>
        <v>1E-3</v>
      </c>
    </row>
    <row r="171" spans="1:9" x14ac:dyDescent="0.25">
      <c r="B171">
        <v>2138</v>
      </c>
      <c r="C171" cm="1">
        <f t="array" ref="C171">INDEX(GMW!$A$2:$NF$60,MATCH(1,(GMW!$NE$2:$NE$60=C$3)*(GMW!$ND$2:$ND$60=C$4),0),$B171-1966)</f>
        <v>0.39714529999999998</v>
      </c>
      <c r="D171" cm="1">
        <f t="array" ref="D171">INDEX(GMW!$A$2:$NF$60,MATCH(1,(GMW!$NE$2:$NE$60=D$3)*(GMW!$ND$2:$ND$60=D$4),0),$B171-1966)</f>
        <v>0.9111496</v>
      </c>
      <c r="E171" cm="1">
        <f t="array" ref="E171">INDEX(GMW!$A$2:$NF$60,MATCH(1,(GMW!$NE$2:$NE$60=E$3)*(GMW!$ND$2:$ND$60=E$4),0),$B171-1966)</f>
        <v>-0.47763090000000002</v>
      </c>
      <c r="F171" cm="1">
        <f t="array" ref="F171">INDEX(GMW!$A$2:$NF$60,MATCH(1,(GMW!$NE$2:$NE$60=F$3)*(GMW!$ND$2:$ND$60=F$4),0),$B171-1966)</f>
        <v>-0.19082379999999999</v>
      </c>
      <c r="G171" cm="1">
        <f t="array" ref="G171">INDEX(GMW!$A$2:$NF$60,MATCH(1,(GMW!$NE$2:$NE$60=G$3)*(GMW!$ND$2:$ND$60=G$4),0),$B171-1966)</f>
        <v>0.5</v>
      </c>
      <c r="H171" cm="1">
        <f t="array" ref="H171">INDEX(GMW!$A$2:$NF$60,MATCH(1,(GMW!$NE$2:$NE$60=H$3)*(GMW!$ND$2:$ND$60=H$4),0),$B171-1966)</f>
        <v>0.90707000000000004</v>
      </c>
      <c r="I171" cm="1">
        <f t="array" ref="I171">INDEX(GMW!$A$2:$NF$60,MATCH(1,(GMW!$NE$2:$NE$60=I$3)*(GMW!$ND$2:$ND$60=I$4),0),$B171-1966)</f>
        <v>1E-3</v>
      </c>
    </row>
    <row r="172" spans="1:9" x14ac:dyDescent="0.25">
      <c r="B172">
        <v>2139</v>
      </c>
      <c r="C172" cm="1">
        <f t="array" ref="C172">INDEX(GMW!$A$2:$NF$60,MATCH(1,(GMW!$NE$2:$NE$60=C$3)*(GMW!$ND$2:$ND$60=C$4),0),$B172-1966)</f>
        <v>0.32885360000000002</v>
      </c>
      <c r="D172" cm="1">
        <f t="array" ref="D172">INDEX(GMW!$A$2:$NF$60,MATCH(1,(GMW!$NE$2:$NE$60=D$3)*(GMW!$ND$2:$ND$60=D$4),0),$B172-1966)</f>
        <v>0.76669180000000003</v>
      </c>
      <c r="E172" cm="1">
        <f t="array" ref="E172">INDEX(GMW!$A$2:$NF$60,MATCH(1,(GMW!$NE$2:$NE$60=E$3)*(GMW!$ND$2:$ND$60=E$4),0),$B172-1966)</f>
        <v>-0.71238299999999999</v>
      </c>
      <c r="F172" cm="1">
        <f t="array" ref="F172">INDEX(GMW!$A$2:$NF$60,MATCH(1,(GMW!$NE$2:$NE$60=F$3)*(GMW!$ND$2:$ND$60=F$4),0),$B172-1966)</f>
        <v>-0.36990190000000001</v>
      </c>
      <c r="G172" cm="1">
        <f t="array" ref="G172">INDEX(GMW!$A$2:$NF$60,MATCH(1,(GMW!$NE$2:$NE$60=G$3)*(GMW!$ND$2:$ND$60=G$4),0),$B172-1966)</f>
        <v>0.5</v>
      </c>
      <c r="H172" cm="1">
        <f t="array" ref="H172">INDEX(GMW!$A$2:$NF$60,MATCH(1,(GMW!$NE$2:$NE$60=H$3)*(GMW!$ND$2:$ND$60=H$4),0),$B172-1966)</f>
        <v>0.97910770000000003</v>
      </c>
      <c r="I172" cm="1">
        <f t="array" ref="I172">INDEX(GMW!$A$2:$NF$60,MATCH(1,(GMW!$NE$2:$NE$60=I$3)*(GMW!$ND$2:$ND$60=I$4),0),$B172-1966)</f>
        <v>1.6628039999999999</v>
      </c>
    </row>
    <row r="173" spans="1:9" x14ac:dyDescent="0.25">
      <c r="B173">
        <v>2140</v>
      </c>
      <c r="C173" cm="1">
        <f t="array" ref="C173">INDEX(GMW!$A$2:$NF$60,MATCH(1,(GMW!$NE$2:$NE$60=C$3)*(GMW!$ND$2:$ND$60=C$4),0),$B173-1966)</f>
        <v>1.2557270000000001E-2</v>
      </c>
      <c r="D173" cm="1">
        <f t="array" ref="D173">INDEX(GMW!$A$2:$NF$60,MATCH(1,(GMW!$NE$2:$NE$60=D$3)*(GMW!$ND$2:$ND$60=D$4),0),$B173-1966)</f>
        <v>0.58338239999999997</v>
      </c>
      <c r="E173" cm="1">
        <f t="array" ref="E173">INDEX(GMW!$A$2:$NF$60,MATCH(1,(GMW!$NE$2:$NE$60=E$3)*(GMW!$ND$2:$ND$60=E$4),0),$B173-1966)</f>
        <v>-0.92035109999999998</v>
      </c>
      <c r="F173" cm="1">
        <f t="array" ref="F173">INDEX(GMW!$A$2:$NF$60,MATCH(1,(GMW!$NE$2:$NE$60=F$3)*(GMW!$ND$2:$ND$60=F$4),0),$B173-1966)</f>
        <v>-0.62730439999999998</v>
      </c>
      <c r="G173" cm="1">
        <f t="array" ref="G173">INDEX(GMW!$A$2:$NF$60,MATCH(1,(GMW!$NE$2:$NE$60=G$3)*(GMW!$ND$2:$ND$60=G$4),0),$B173-1966)</f>
        <v>0.5</v>
      </c>
      <c r="H173" cm="1">
        <f t="array" ref="H173">INDEX(GMW!$A$2:$NF$60,MATCH(1,(GMW!$NE$2:$NE$60=H$3)*(GMW!$ND$2:$ND$60=H$4),0),$B173-1966)</f>
        <v>0.77225880000000002</v>
      </c>
      <c r="I173" cm="1">
        <f t="array" ref="I173">INDEX(GMW!$A$2:$NF$60,MATCH(1,(GMW!$NE$2:$NE$60=I$3)*(GMW!$ND$2:$ND$60=I$4),0),$B173-1966)</f>
        <v>1.3238080000000001</v>
      </c>
    </row>
    <row r="174" spans="1:9" x14ac:dyDescent="0.25">
      <c r="A174">
        <v>2015</v>
      </c>
      <c r="B174">
        <v>2141</v>
      </c>
      <c r="C174" cm="1">
        <f t="array" ref="C174">INDEX(GMW!$A$2:$NF$60,MATCH(1,(GMW!$NE$2:$NE$60=C$3)*(GMW!$ND$2:$ND$60=C$4),0),$B174-1966)</f>
        <v>-0.23125850000000001</v>
      </c>
      <c r="D174" cm="1">
        <f t="array" ref="D174">INDEX(GMW!$A$2:$NF$60,MATCH(1,(GMW!$NE$2:$NE$60=D$3)*(GMW!$ND$2:$ND$60=D$4),0),$B174-1966)</f>
        <v>0.37048449999999999</v>
      </c>
      <c r="E174" cm="1">
        <f t="array" ref="E174">INDEX(GMW!$A$2:$NF$60,MATCH(1,(GMW!$NE$2:$NE$60=E$3)*(GMW!$ND$2:$ND$60=E$4),0),$B174-1966)</f>
        <v>-1.193603</v>
      </c>
      <c r="F174" cm="1">
        <f t="array" ref="F174">INDEX(GMW!$A$2:$NF$60,MATCH(1,(GMW!$NE$2:$NE$60=F$3)*(GMW!$ND$2:$ND$60=F$4),0),$B174-1966)</f>
        <v>-0.99761239999999995</v>
      </c>
      <c r="G174" cm="1">
        <f t="array" ref="G174">INDEX(GMW!$A$2:$NF$60,MATCH(1,(GMW!$NE$2:$NE$60=G$3)*(GMW!$ND$2:$ND$60=G$4),0),$B174-1966)</f>
        <v>0.5</v>
      </c>
      <c r="H174" cm="1">
        <f t="array" ref="H174">INDEX(GMW!$A$2:$NF$60,MATCH(1,(GMW!$NE$2:$NE$60=H$3)*(GMW!$ND$2:$ND$60=H$4),0),$B174-1966)</f>
        <v>0.65256449999999999</v>
      </c>
      <c r="I174" cm="1">
        <f t="array" ref="I174">INDEX(GMW!$A$2:$NF$60,MATCH(1,(GMW!$NE$2:$NE$60=I$3)*(GMW!$ND$2:$ND$60=I$4),0),$B174-1966)</f>
        <v>1.0758099999999999</v>
      </c>
    </row>
    <row r="175" spans="1:9" x14ac:dyDescent="0.25">
      <c r="B175">
        <v>2142</v>
      </c>
      <c r="C175" cm="1">
        <f t="array" ref="C175">INDEX(GMW!$A$2:$NF$60,MATCH(1,(GMW!$NE$2:$NE$60=C$3)*(GMW!$ND$2:$ND$60=C$4),0),$B175-1966)</f>
        <v>0.189196</v>
      </c>
      <c r="D175" cm="1">
        <f t="array" ref="D175">INDEX(GMW!$A$2:$NF$60,MATCH(1,(GMW!$NE$2:$NE$60=D$3)*(GMW!$ND$2:$ND$60=D$4),0),$B175-1966)</f>
        <v>0.6462561</v>
      </c>
      <c r="E175" cm="1">
        <f t="array" ref="E175">INDEX(GMW!$A$2:$NF$60,MATCH(1,(GMW!$NE$2:$NE$60=E$3)*(GMW!$ND$2:$ND$60=E$4),0),$B175-1966)</f>
        <v>-1.1787939999999999</v>
      </c>
      <c r="F175" cm="1">
        <f t="array" ref="F175">INDEX(GMW!$A$2:$NF$60,MATCH(1,(GMW!$NE$2:$NE$60=F$3)*(GMW!$ND$2:$ND$60=F$4),0),$B175-1966)</f>
        <v>-0.74192939999999996</v>
      </c>
      <c r="G175" cm="1">
        <f t="array" ref="G175">INDEX(GMW!$A$2:$NF$60,MATCH(1,(GMW!$NE$2:$NE$60=G$3)*(GMW!$ND$2:$ND$60=G$4),0),$B175-1966)</f>
        <v>0.5</v>
      </c>
      <c r="H175" cm="1">
        <f t="array" ref="H175">INDEX(GMW!$A$2:$NF$60,MATCH(1,(GMW!$NE$2:$NE$60=H$3)*(GMW!$ND$2:$ND$60=H$4),0),$B175-1966)</f>
        <v>0.72182809999999997</v>
      </c>
      <c r="I175" cm="1">
        <f t="array" ref="I175">INDEX(GMW!$A$2:$NF$60,MATCH(1,(GMW!$NE$2:$NE$60=I$3)*(GMW!$ND$2:$ND$60=I$4),0),$B175-1966)</f>
        <v>1.2271669999999999</v>
      </c>
    </row>
    <row r="176" spans="1:9" x14ac:dyDescent="0.25">
      <c r="B176">
        <v>2143</v>
      </c>
      <c r="C176" cm="1">
        <f t="array" ref="C176">INDEX(GMW!$A$2:$NF$60,MATCH(1,(GMW!$NE$2:$NE$60=C$3)*(GMW!$ND$2:$ND$60=C$4),0),$B176-1966)</f>
        <v>0.43963989999999997</v>
      </c>
      <c r="D176" cm="1">
        <f t="array" ref="D176">INDEX(GMW!$A$2:$NF$60,MATCH(1,(GMW!$NE$2:$NE$60=D$3)*(GMW!$ND$2:$ND$60=D$4),0),$B176-1966)</f>
        <v>0.75986520000000002</v>
      </c>
      <c r="E176" cm="1">
        <f t="array" ref="E176">INDEX(GMW!$A$2:$NF$60,MATCH(1,(GMW!$NE$2:$NE$60=E$3)*(GMW!$ND$2:$ND$60=E$4),0),$B176-1966)</f>
        <v>-1.130201</v>
      </c>
      <c r="F176" cm="1">
        <f t="array" ref="F176">INDEX(GMW!$A$2:$NF$60,MATCH(1,(GMW!$NE$2:$NE$60=F$3)*(GMW!$ND$2:$ND$60=F$4),0),$B176-1966)</f>
        <v>-0.49541770000000002</v>
      </c>
      <c r="G176" cm="1">
        <f t="array" ref="G176">INDEX(GMW!$A$2:$NF$60,MATCH(1,(GMW!$NE$2:$NE$60=G$3)*(GMW!$ND$2:$ND$60=G$4),0),$B176-1966)</f>
        <v>0.5</v>
      </c>
      <c r="H176" cm="1">
        <f t="array" ref="H176">INDEX(GMW!$A$2:$NF$60,MATCH(1,(GMW!$NE$2:$NE$60=H$3)*(GMW!$ND$2:$ND$60=H$4),0),$B176-1966)</f>
        <v>0.79340460000000002</v>
      </c>
      <c r="I176" cm="1">
        <f t="array" ref="I176">INDEX(GMW!$A$2:$NF$60,MATCH(1,(GMW!$NE$2:$NE$60=I$3)*(GMW!$ND$2:$ND$60=I$4),0),$B176-1966)</f>
        <v>1.3077449999999999</v>
      </c>
    </row>
    <row r="177" spans="1:9" x14ac:dyDescent="0.25">
      <c r="B177">
        <v>2144</v>
      </c>
      <c r="C177" cm="1">
        <f t="array" ref="C177">INDEX(GMW!$A$2:$NF$60,MATCH(1,(GMW!$NE$2:$NE$60=C$3)*(GMW!$ND$2:$ND$60=C$4),0),$B177-1966)</f>
        <v>0.48032380000000002</v>
      </c>
      <c r="D177" cm="1">
        <f t="array" ref="D177">INDEX(GMW!$A$2:$NF$60,MATCH(1,(GMW!$NE$2:$NE$60=D$3)*(GMW!$ND$2:$ND$60=D$4),0),$B177-1966)</f>
        <v>0.72376490000000004</v>
      </c>
      <c r="E177" cm="1">
        <f t="array" ref="E177">INDEX(GMW!$A$2:$NF$60,MATCH(1,(GMW!$NE$2:$NE$60=E$3)*(GMW!$ND$2:$ND$60=E$4),0),$B177-1966)</f>
        <v>-1.1340790000000001</v>
      </c>
      <c r="F177" cm="1">
        <f t="array" ref="F177">INDEX(GMW!$A$2:$NF$60,MATCH(1,(GMW!$NE$2:$NE$60=F$3)*(GMW!$ND$2:$ND$60=F$4),0),$B177-1966)</f>
        <v>-0.52516689999999999</v>
      </c>
      <c r="G177" cm="1">
        <f t="array" ref="G177">INDEX(GMW!$A$2:$NF$60,MATCH(1,(GMW!$NE$2:$NE$60=G$3)*(GMW!$ND$2:$ND$60=G$4),0),$B177-1966)</f>
        <v>0.5</v>
      </c>
      <c r="H177" cm="1">
        <f t="array" ref="H177">INDEX(GMW!$A$2:$NF$60,MATCH(1,(GMW!$NE$2:$NE$60=H$3)*(GMW!$ND$2:$ND$60=H$4),0),$B177-1966)</f>
        <v>0.70783030000000002</v>
      </c>
      <c r="I177" cm="1">
        <f t="array" ref="I177">INDEX(GMW!$A$2:$NF$60,MATCH(1,(GMW!$NE$2:$NE$60=I$3)*(GMW!$ND$2:$ND$60=I$4),0),$B177-1966)</f>
        <v>1.1407590000000001</v>
      </c>
    </row>
    <row r="178" spans="1:9" x14ac:dyDescent="0.25">
      <c r="A178">
        <v>2016</v>
      </c>
      <c r="B178">
        <v>2145</v>
      </c>
      <c r="C178" cm="1">
        <f t="array" ref="C178">INDEX(GMW!$A$2:$NF$60,MATCH(1,(GMW!$NE$2:$NE$60=C$3)*(GMW!$ND$2:$ND$60=C$4),0),$B178-1966)</f>
        <v>0.25464360000000003</v>
      </c>
      <c r="D178" cm="1">
        <f t="array" ref="D178">INDEX(GMW!$A$2:$NF$60,MATCH(1,(GMW!$NE$2:$NE$60=D$3)*(GMW!$ND$2:$ND$60=D$4),0),$B178-1966)</f>
        <v>0.38685459999999999</v>
      </c>
      <c r="E178" cm="1">
        <f t="array" ref="E178">INDEX(GMW!$A$2:$NF$60,MATCH(1,(GMW!$NE$2:$NE$60=E$3)*(GMW!$ND$2:$ND$60=E$4),0),$B178-1966)</f>
        <v>-1.279763</v>
      </c>
      <c r="F178" cm="1">
        <f t="array" ref="F178">INDEX(GMW!$A$2:$NF$60,MATCH(1,(GMW!$NE$2:$NE$60=F$3)*(GMW!$ND$2:$ND$60=F$4),0),$B178-1966)</f>
        <v>-0.64661740000000001</v>
      </c>
      <c r="G178" cm="1">
        <f t="array" ref="G178">INDEX(GMW!$A$2:$NF$60,MATCH(1,(GMW!$NE$2:$NE$60=G$3)*(GMW!$ND$2:$ND$60=G$4),0),$B178-1966)</f>
        <v>0.5</v>
      </c>
      <c r="H178" cm="1">
        <f t="array" ref="H178">INDEX(GMW!$A$2:$NF$60,MATCH(1,(GMW!$NE$2:$NE$60=H$3)*(GMW!$ND$2:$ND$60=H$4),0),$B178-1966)</f>
        <v>0.4868692</v>
      </c>
      <c r="I178" cm="1">
        <f t="array" ref="I178">INDEX(GMW!$A$2:$NF$60,MATCH(1,(GMW!$NE$2:$NE$60=I$3)*(GMW!$ND$2:$ND$60=I$4),0),$B178-1966)</f>
        <v>0.7460831</v>
      </c>
    </row>
    <row r="179" spans="1:9" x14ac:dyDescent="0.25">
      <c r="B179">
        <v>2146</v>
      </c>
      <c r="C179" cm="1">
        <f t="array" ref="C179">INDEX(GMW!$A$2:$NF$60,MATCH(1,(GMW!$NE$2:$NE$60=C$3)*(GMW!$ND$2:$ND$60=C$4),0),$B179-1966)</f>
        <v>0.16992560000000001</v>
      </c>
      <c r="D179" cm="1">
        <f t="array" ref="D179">INDEX(GMW!$A$2:$NF$60,MATCH(1,(GMW!$NE$2:$NE$60=D$3)*(GMW!$ND$2:$ND$60=D$4),0),$B179-1966)</f>
        <v>0.2829853</v>
      </c>
      <c r="E179" cm="1">
        <f t="array" ref="E179">INDEX(GMW!$A$2:$NF$60,MATCH(1,(GMW!$NE$2:$NE$60=E$3)*(GMW!$ND$2:$ND$60=E$4),0),$B179-1966)</f>
        <v>-1.157845</v>
      </c>
      <c r="F179" cm="1">
        <f t="array" ref="F179">INDEX(GMW!$A$2:$NF$60,MATCH(1,(GMW!$NE$2:$NE$60=F$3)*(GMW!$ND$2:$ND$60=F$4),0),$B179-1966)</f>
        <v>-0.80835360000000001</v>
      </c>
      <c r="G179" cm="1">
        <f t="array" ref="G179">INDEX(GMW!$A$2:$NF$60,MATCH(1,(GMW!$NE$2:$NE$60=G$3)*(GMW!$ND$2:$ND$60=G$4),0),$B179-1966)</f>
        <v>0.5</v>
      </c>
      <c r="H179" cm="1">
        <f t="array" ref="H179">INDEX(GMW!$A$2:$NF$60,MATCH(1,(GMW!$NE$2:$NE$60=H$3)*(GMW!$ND$2:$ND$60=H$4),0),$B179-1966)</f>
        <v>0.42560619999999999</v>
      </c>
      <c r="I179" cm="1">
        <f t="array" ref="I179">INDEX(GMW!$A$2:$NF$60,MATCH(1,(GMW!$NE$2:$NE$60=I$3)*(GMW!$ND$2:$ND$60=I$4),0),$B179-1966)</f>
        <v>0.61635689999999999</v>
      </c>
    </row>
    <row r="180" spans="1:9" x14ac:dyDescent="0.25">
      <c r="B180">
        <v>2147</v>
      </c>
      <c r="C180" cm="1">
        <f t="array" ref="C180">INDEX(GMW!$A$2:$NF$60,MATCH(1,(GMW!$NE$2:$NE$60=C$3)*(GMW!$ND$2:$ND$60=C$4),0),$B180-1966)</f>
        <v>-0.37631530000000002</v>
      </c>
      <c r="D180" cm="1">
        <f t="array" ref="D180">INDEX(GMW!$A$2:$NF$60,MATCH(1,(GMW!$NE$2:$NE$60=D$3)*(GMW!$ND$2:$ND$60=D$4),0),$B180-1966)</f>
        <v>0.104046</v>
      </c>
      <c r="E180" cm="1">
        <f t="array" ref="E180">INDEX(GMW!$A$2:$NF$60,MATCH(1,(GMW!$NE$2:$NE$60=E$3)*(GMW!$ND$2:$ND$60=E$4),0),$B180-1966)</f>
        <v>-0.93813749999999996</v>
      </c>
      <c r="F180" cm="1">
        <f t="array" ref="F180">INDEX(GMW!$A$2:$NF$60,MATCH(1,(GMW!$NE$2:$NE$60=F$3)*(GMW!$ND$2:$ND$60=F$4),0),$B180-1966)</f>
        <v>-0.95340670000000005</v>
      </c>
      <c r="G180" cm="1">
        <f t="array" ref="G180">INDEX(GMW!$A$2:$NF$60,MATCH(1,(GMW!$NE$2:$NE$60=G$3)*(GMW!$ND$2:$ND$60=G$4),0),$B180-1966)</f>
        <v>0.25</v>
      </c>
      <c r="H180" cm="1">
        <f t="array" ref="H180">INDEX(GMW!$A$2:$NF$60,MATCH(1,(GMW!$NE$2:$NE$60=H$3)*(GMW!$ND$2:$ND$60=H$4),0),$B180-1966)</f>
        <v>0.1208545</v>
      </c>
      <c r="I180" cm="1">
        <f t="array" ref="I180">INDEX(GMW!$A$2:$NF$60,MATCH(1,(GMW!$NE$2:$NE$60=I$3)*(GMW!$ND$2:$ND$60=I$4),0),$B180-1966)</f>
        <v>0.20009389999999999</v>
      </c>
    </row>
    <row r="181" spans="1:9" x14ac:dyDescent="0.25">
      <c r="B181">
        <v>2148</v>
      </c>
      <c r="C181" cm="1">
        <f t="array" ref="C181">INDEX(GMW!$A$2:$NF$60,MATCH(1,(GMW!$NE$2:$NE$60=C$3)*(GMW!$ND$2:$ND$60=C$4),0),$B181-1966)</f>
        <v>0.2026008</v>
      </c>
      <c r="D181" cm="1">
        <f t="array" ref="D181">INDEX(GMW!$A$2:$NF$60,MATCH(1,(GMW!$NE$2:$NE$60=D$3)*(GMW!$ND$2:$ND$60=D$4),0),$B181-1966)</f>
        <v>0.55700780000000005</v>
      </c>
      <c r="E181" cm="1">
        <f t="array" ref="E181">INDEX(GMW!$A$2:$NF$60,MATCH(1,(GMW!$NE$2:$NE$60=E$3)*(GMW!$ND$2:$ND$60=E$4),0),$B181-1966)</f>
        <v>-0.63078310000000004</v>
      </c>
      <c r="F181" cm="1">
        <f t="array" ref="F181">INDEX(GMW!$A$2:$NF$60,MATCH(1,(GMW!$NE$2:$NE$60=F$3)*(GMW!$ND$2:$ND$60=F$4),0),$B181-1966)</f>
        <v>-0.62157150000000005</v>
      </c>
      <c r="G181" cm="1">
        <f t="array" ref="G181">INDEX(GMW!$A$2:$NF$60,MATCH(1,(GMW!$NE$2:$NE$60=G$3)*(GMW!$ND$2:$ND$60=G$4),0),$B181-1966)</f>
        <v>0.25</v>
      </c>
      <c r="H181" cm="1">
        <f t="array" ref="H181">INDEX(GMW!$A$2:$NF$60,MATCH(1,(GMW!$NE$2:$NE$60=H$3)*(GMW!$ND$2:$ND$60=H$4),0),$B181-1966)</f>
        <v>0.25840619999999997</v>
      </c>
      <c r="I181" cm="1">
        <f t="array" ref="I181">INDEX(GMW!$A$2:$NF$60,MATCH(1,(GMW!$NE$2:$NE$60=I$3)*(GMW!$ND$2:$ND$60=I$4),0),$B181-1966)</f>
        <v>0.51158150000000002</v>
      </c>
    </row>
    <row r="182" spans="1:9" x14ac:dyDescent="0.25">
      <c r="A182">
        <v>2017</v>
      </c>
      <c r="B182">
        <v>2149</v>
      </c>
      <c r="C182" cm="1">
        <f t="array" ref="C182">INDEX(GMW!$A$2:$NF$60,MATCH(1,(GMW!$NE$2:$NE$60=C$3)*(GMW!$ND$2:$ND$60=C$4),0),$B182-1966)</f>
        <v>7.4223280000000003E-2</v>
      </c>
      <c r="D182" cm="1">
        <f t="array" ref="D182">INDEX(GMW!$A$2:$NF$60,MATCH(1,(GMW!$NE$2:$NE$60=D$3)*(GMW!$ND$2:$ND$60=D$4),0),$B182-1966)</f>
        <v>0.61394459999999995</v>
      </c>
      <c r="E182" cm="1">
        <f t="array" ref="E182">INDEX(GMW!$A$2:$NF$60,MATCH(1,(GMW!$NE$2:$NE$60=E$3)*(GMW!$ND$2:$ND$60=E$4),0),$B182-1966)</f>
        <v>-0.3800963</v>
      </c>
      <c r="F182" cm="1">
        <f t="array" ref="F182">INDEX(GMW!$A$2:$NF$60,MATCH(1,(GMW!$NE$2:$NE$60=F$3)*(GMW!$ND$2:$ND$60=F$4),0),$B182-1966)</f>
        <v>-0.51817970000000002</v>
      </c>
      <c r="G182" cm="1">
        <f t="array" ref="G182">INDEX(GMW!$A$2:$NF$60,MATCH(1,(GMW!$NE$2:$NE$60=G$3)*(GMW!$ND$2:$ND$60=G$4),0),$B182-1966)</f>
        <v>0.25</v>
      </c>
      <c r="H182" cm="1">
        <f t="array" ref="H182">INDEX(GMW!$A$2:$NF$60,MATCH(1,(GMW!$NE$2:$NE$60=H$3)*(GMW!$ND$2:$ND$60=H$4),0),$B182-1966)</f>
        <v>0.31564920000000002</v>
      </c>
      <c r="I182" cm="1">
        <f t="array" ref="I182">INDEX(GMW!$A$2:$NF$60,MATCH(1,(GMW!$NE$2:$NE$60=I$3)*(GMW!$ND$2:$ND$60=I$4),0),$B182-1966)</f>
        <v>0.5734416</v>
      </c>
    </row>
    <row r="183" spans="1:9" x14ac:dyDescent="0.25">
      <c r="B183">
        <v>2150</v>
      </c>
      <c r="C183" cm="1">
        <f t="array" ref="C183">INDEX(GMW!$A$2:$NF$60,MATCH(1,(GMW!$NE$2:$NE$60=C$3)*(GMW!$ND$2:$ND$60=C$4),0),$B183-1966)</f>
        <v>-0.34594789999999997</v>
      </c>
      <c r="D183" cm="1">
        <f t="array" ref="D183">INDEX(GMW!$A$2:$NF$60,MATCH(1,(GMW!$NE$2:$NE$60=D$3)*(GMW!$ND$2:$ND$60=D$4),0),$B183-1966)</f>
        <v>0.16670389999999999</v>
      </c>
      <c r="E183" cm="1">
        <f t="array" ref="E183">INDEX(GMW!$A$2:$NF$60,MATCH(1,(GMW!$NE$2:$NE$60=E$3)*(GMW!$ND$2:$ND$60=E$4),0),$B183-1966)</f>
        <v>-0.38417509999999999</v>
      </c>
      <c r="F183" cm="1">
        <f t="array" ref="F183">INDEX(GMW!$A$2:$NF$60,MATCH(1,(GMW!$NE$2:$NE$60=F$3)*(GMW!$ND$2:$ND$60=F$4),0),$B183-1966)</f>
        <v>-0.52558349999999998</v>
      </c>
      <c r="G183" cm="1">
        <f t="array" ref="G183">INDEX(GMW!$A$2:$NF$60,MATCH(1,(GMW!$NE$2:$NE$60=G$3)*(GMW!$ND$2:$ND$60=G$4),0),$B183-1966)</f>
        <v>0.25</v>
      </c>
      <c r="H183" cm="1">
        <f t="array" ref="H183">INDEX(GMW!$A$2:$NF$60,MATCH(1,(GMW!$NE$2:$NE$60=H$3)*(GMW!$ND$2:$ND$60=H$4),0),$B183-1966)</f>
        <v>0.3102123</v>
      </c>
      <c r="I183" cm="1">
        <f t="array" ref="I183">INDEX(GMW!$A$2:$NF$60,MATCH(1,(GMW!$NE$2:$NE$60=I$3)*(GMW!$ND$2:$ND$60=I$4),0),$B183-1966)</f>
        <v>0.51767390000000002</v>
      </c>
    </row>
    <row r="184" spans="1:9" x14ac:dyDescent="0.25">
      <c r="B184">
        <v>2151</v>
      </c>
      <c r="C184" cm="1">
        <f t="array" ref="C184">INDEX(GMW!$A$2:$NF$60,MATCH(1,(GMW!$NE$2:$NE$60=C$3)*(GMW!$ND$2:$ND$60=C$4),0),$B184-1966)</f>
        <v>-0.42813180000000001</v>
      </c>
      <c r="D184" cm="1">
        <f t="array" ref="D184">INDEX(GMW!$A$2:$NF$60,MATCH(1,(GMW!$NE$2:$NE$60=D$3)*(GMW!$ND$2:$ND$60=D$4),0),$B184-1966)</f>
        <v>-3.9631130000000001E-2</v>
      </c>
      <c r="E184" cm="1">
        <f t="array" ref="E184">INDEX(GMW!$A$2:$NF$60,MATCH(1,(GMW!$NE$2:$NE$60=E$3)*(GMW!$ND$2:$ND$60=E$4),0),$B184-1966)</f>
        <v>-0.29309780000000002</v>
      </c>
      <c r="F184" cm="1">
        <f t="array" ref="F184">INDEX(GMW!$A$2:$NF$60,MATCH(1,(GMW!$NE$2:$NE$60=F$3)*(GMW!$ND$2:$ND$60=F$4),0),$B184-1966)</f>
        <v>-0.39818429999999999</v>
      </c>
      <c r="G184" cm="1">
        <f t="array" ref="G184">INDEX(GMW!$A$2:$NF$60,MATCH(1,(GMW!$NE$2:$NE$60=G$3)*(GMW!$ND$2:$ND$60=G$4),0),$B184-1966)</f>
        <v>0.25</v>
      </c>
      <c r="H184" cm="1">
        <f t="array" ref="H184">INDEX(GMW!$A$2:$NF$60,MATCH(1,(GMW!$NE$2:$NE$60=H$3)*(GMW!$ND$2:$ND$60=H$4),0),$B184-1966)</f>
        <v>0.44710460000000002</v>
      </c>
      <c r="I184" cm="1">
        <f t="array" ref="I184">INDEX(GMW!$A$2:$NF$60,MATCH(1,(GMW!$NE$2:$NE$60=I$3)*(GMW!$ND$2:$ND$60=I$4),0),$B184-1966)</f>
        <v>0.67274920000000005</v>
      </c>
    </row>
    <row r="185" spans="1:9" x14ac:dyDescent="0.25">
      <c r="B185">
        <v>2152</v>
      </c>
      <c r="C185" cm="1">
        <f t="array" ref="C185">INDEX(GMW!$A$2:$NF$60,MATCH(1,(GMW!$NE$2:$NE$60=C$3)*(GMW!$ND$2:$ND$60=C$4),0),$B185-1966)</f>
        <v>-0.51589019999999997</v>
      </c>
      <c r="D185" cm="1">
        <f t="array" ref="D185">INDEX(GMW!$A$2:$NF$60,MATCH(1,(GMW!$NE$2:$NE$60=D$3)*(GMW!$ND$2:$ND$60=D$4),0),$B185-1966)</f>
        <v>-0.10112210000000001</v>
      </c>
      <c r="E185" cm="1">
        <f t="array" ref="E185">INDEX(GMW!$A$2:$NF$60,MATCH(1,(GMW!$NE$2:$NE$60=E$3)*(GMW!$ND$2:$ND$60=E$4),0),$B185-1966)</f>
        <v>-0.20100670000000001</v>
      </c>
      <c r="F185" cm="1">
        <f t="array" ref="F185">INDEX(GMW!$A$2:$NF$60,MATCH(1,(GMW!$NE$2:$NE$60=F$3)*(GMW!$ND$2:$ND$60=F$4),0),$B185-1966)</f>
        <v>-0.54723489999999997</v>
      </c>
      <c r="G185" cm="1">
        <f t="array" ref="G185">INDEX(GMW!$A$2:$NF$60,MATCH(1,(GMW!$NE$2:$NE$60=G$3)*(GMW!$ND$2:$ND$60=G$4),0),$B185-1966)</f>
        <v>0.5</v>
      </c>
      <c r="H185" cm="1">
        <f t="array" ref="H185">INDEX(GMW!$A$2:$NF$60,MATCH(1,(GMW!$NE$2:$NE$60=H$3)*(GMW!$ND$2:$ND$60=H$4),0),$B185-1966)</f>
        <v>0.67998899999999995</v>
      </c>
      <c r="I185" cm="1">
        <f t="array" ref="I185">INDEX(GMW!$A$2:$NF$60,MATCH(1,(GMW!$NE$2:$NE$60=I$3)*(GMW!$ND$2:$ND$60=I$4),0),$B185-1966)</f>
        <v>0.89198120000000003</v>
      </c>
    </row>
    <row r="186" spans="1:9" x14ac:dyDescent="0.25">
      <c r="A186">
        <v>2018</v>
      </c>
      <c r="B186">
        <v>2153</v>
      </c>
      <c r="C186" cm="1">
        <f t="array" ref="C186">INDEX(GMW!$A$2:$NF$60,MATCH(1,(GMW!$NE$2:$NE$60=C$3)*(GMW!$ND$2:$ND$60=C$4),0),$B186-1966)</f>
        <v>-0.47436309999999998</v>
      </c>
      <c r="D186" cm="1">
        <f t="array" ref="D186">INDEX(GMW!$A$2:$NF$60,MATCH(1,(GMW!$NE$2:$NE$60=D$3)*(GMW!$ND$2:$ND$60=D$4),0),$B186-1966)</f>
        <v>3.6481619999999999E-2</v>
      </c>
      <c r="E186" cm="1">
        <f t="array" ref="E186">INDEX(GMW!$A$2:$NF$60,MATCH(1,(GMW!$NE$2:$NE$60=E$3)*(GMW!$ND$2:$ND$60=E$4),0),$B186-1966)</f>
        <v>-0.23655660000000001</v>
      </c>
      <c r="F186" cm="1">
        <f t="array" ref="F186">INDEX(GMW!$A$2:$NF$60,MATCH(1,(GMW!$NE$2:$NE$60=F$3)*(GMW!$ND$2:$ND$60=F$4),0),$B186-1966)</f>
        <v>-0.36349670000000001</v>
      </c>
      <c r="G186" cm="1">
        <f t="array" ref="G186">INDEX(GMW!$A$2:$NF$60,MATCH(1,(GMW!$NE$2:$NE$60=G$3)*(GMW!$ND$2:$ND$60=G$4),0),$B186-1966)</f>
        <v>0.5</v>
      </c>
      <c r="H186" cm="1">
        <f t="array" ref="H186">INDEX(GMW!$A$2:$NF$60,MATCH(1,(GMW!$NE$2:$NE$60=H$3)*(GMW!$ND$2:$ND$60=H$4),0),$B186-1966)</f>
        <v>0.83303119999999997</v>
      </c>
      <c r="I186" cm="1">
        <f t="array" ref="I186">INDEX(GMW!$A$2:$NF$60,MATCH(1,(GMW!$NE$2:$NE$60=I$3)*(GMW!$ND$2:$ND$60=I$4),0),$B186-1966)</f>
        <v>1.092973</v>
      </c>
    </row>
    <row r="187" spans="1:9" x14ac:dyDescent="0.25">
      <c r="B187">
        <v>2154</v>
      </c>
      <c r="C187" cm="1">
        <f t="array" ref="C187">INDEX(GMW!$A$2:$NF$60,MATCH(1,(GMW!$NE$2:$NE$60=C$3)*(GMW!$ND$2:$ND$60=C$4),0),$B187-1966)</f>
        <v>-0.64954190000000001</v>
      </c>
      <c r="D187" cm="1">
        <f t="array" ref="D187">INDEX(GMW!$A$2:$NF$60,MATCH(1,(GMW!$NE$2:$NE$60=D$3)*(GMW!$ND$2:$ND$60=D$4),0),$B187-1966)</f>
        <v>-4.4963360000000001E-2</v>
      </c>
      <c r="E187" cm="1">
        <f t="array" ref="E187">INDEX(GMW!$A$2:$NF$60,MATCH(1,(GMW!$NE$2:$NE$60=E$3)*(GMW!$ND$2:$ND$60=E$4),0),$B187-1966)</f>
        <v>-0.2990121</v>
      </c>
      <c r="F187" cm="1">
        <f t="array" ref="F187">INDEX(GMW!$A$2:$NF$60,MATCH(1,(GMW!$NE$2:$NE$60=F$3)*(GMW!$ND$2:$ND$60=F$4),0),$B187-1966)</f>
        <v>-0.64142840000000001</v>
      </c>
      <c r="G187" cm="1">
        <f t="array" ref="G187">INDEX(GMW!$A$2:$NF$60,MATCH(1,(GMW!$NE$2:$NE$60=G$3)*(GMW!$ND$2:$ND$60=G$4),0),$B187-1966)</f>
        <v>0.5</v>
      </c>
      <c r="H187" cm="1">
        <f t="array" ref="H187">INDEX(GMW!$A$2:$NF$60,MATCH(1,(GMW!$NE$2:$NE$60=H$3)*(GMW!$ND$2:$ND$60=H$4),0),$B187-1966)</f>
        <v>0.81829079999999998</v>
      </c>
      <c r="I187" cm="1">
        <f t="array" ref="I187">INDEX(GMW!$A$2:$NF$60,MATCH(1,(GMW!$NE$2:$NE$60=I$3)*(GMW!$ND$2:$ND$60=I$4),0),$B187-1966)</f>
        <v>1.0622720000000001</v>
      </c>
    </row>
    <row r="188" spans="1:9" x14ac:dyDescent="0.25">
      <c r="B188">
        <v>2155</v>
      </c>
      <c r="C188" cm="1">
        <f t="array" ref="C188">INDEX(GMW!$A$2:$NF$60,MATCH(1,(GMW!$NE$2:$NE$60=C$3)*(GMW!$ND$2:$ND$60=C$4),0),$B188-1966)</f>
        <v>-0.89651250000000005</v>
      </c>
      <c r="D188" cm="1">
        <f t="array" ref="D188">INDEX(GMW!$A$2:$NF$60,MATCH(1,(GMW!$NE$2:$NE$60=D$3)*(GMW!$ND$2:$ND$60=D$4),0),$B188-1966)</f>
        <v>-0.22628509999999999</v>
      </c>
      <c r="E188" cm="1">
        <f t="array" ref="E188">INDEX(GMW!$A$2:$NF$60,MATCH(1,(GMW!$NE$2:$NE$60=E$3)*(GMW!$ND$2:$ND$60=E$4),0),$B188-1966)</f>
        <v>-0.33384130000000001</v>
      </c>
      <c r="F188" cm="1">
        <f t="array" ref="F188">INDEX(GMW!$A$2:$NF$60,MATCH(1,(GMW!$NE$2:$NE$60=F$3)*(GMW!$ND$2:$ND$60=F$4),0),$B188-1966)</f>
        <v>-0.8319455</v>
      </c>
      <c r="G188" cm="1">
        <f t="array" ref="G188">INDEX(GMW!$A$2:$NF$60,MATCH(1,(GMW!$NE$2:$NE$60=G$3)*(GMW!$ND$2:$ND$60=G$4),0),$B188-1966)</f>
        <v>0.75</v>
      </c>
      <c r="H188" cm="1">
        <f t="array" ref="H188">INDEX(GMW!$A$2:$NF$60,MATCH(1,(GMW!$NE$2:$NE$60=H$3)*(GMW!$ND$2:$ND$60=H$4),0),$B188-1966)</f>
        <v>0.87234769999999995</v>
      </c>
      <c r="I188" cm="1">
        <f t="array" ref="I188">INDEX(GMW!$A$2:$NF$60,MATCH(1,(GMW!$NE$2:$NE$60=I$3)*(GMW!$ND$2:$ND$60=I$4),0),$B188-1966)</f>
        <v>1.0784629999999999</v>
      </c>
    </row>
    <row r="189" spans="1:9" x14ac:dyDescent="0.25">
      <c r="B189">
        <v>2156</v>
      </c>
      <c r="C189" cm="1">
        <f t="array" ref="C189">INDEX(GMW!$A$2:$NF$60,MATCH(1,(GMW!$NE$2:$NE$60=C$3)*(GMW!$ND$2:$ND$60=C$4),0),$B189-1966)</f>
        <v>-0.95616409999999996</v>
      </c>
      <c r="D189" cm="1">
        <f t="array" ref="D189">INDEX(GMW!$A$2:$NF$60,MATCH(1,(GMW!$NE$2:$NE$60=D$3)*(GMW!$ND$2:$ND$60=D$4),0),$B189-1966)</f>
        <v>-0.28477839999999999</v>
      </c>
      <c r="E189" cm="1">
        <f t="array" ref="E189">INDEX(GMW!$A$2:$NF$60,MATCH(1,(GMW!$NE$2:$NE$60=E$3)*(GMW!$ND$2:$ND$60=E$4),0),$B189-1966)</f>
        <v>-0.2935064</v>
      </c>
      <c r="F189" cm="1">
        <f t="array" ref="F189">INDEX(GMW!$A$2:$NF$60,MATCH(1,(GMW!$NE$2:$NE$60=F$3)*(GMW!$ND$2:$ND$60=F$4),0),$B189-1966)</f>
        <v>-0.83768609999999999</v>
      </c>
      <c r="G189" cm="1">
        <f t="array" ref="G189">INDEX(GMW!$A$2:$NF$60,MATCH(1,(GMW!$NE$2:$NE$60=G$3)*(GMW!$ND$2:$ND$60=G$4),0),$B189-1966)</f>
        <v>0.75</v>
      </c>
      <c r="H189" cm="1">
        <f t="array" ref="H189">INDEX(GMW!$A$2:$NF$60,MATCH(1,(GMW!$NE$2:$NE$60=H$3)*(GMW!$ND$2:$ND$60=H$4),0),$B189-1966)</f>
        <v>0.91356660000000001</v>
      </c>
      <c r="I189" cm="1">
        <f t="array" ref="I189">INDEX(GMW!$A$2:$NF$60,MATCH(1,(GMW!$NE$2:$NE$60=I$3)*(GMW!$ND$2:$ND$60=I$4),0),$B189-1966)</f>
        <v>1.117405</v>
      </c>
    </row>
    <row r="190" spans="1:9" x14ac:dyDescent="0.25">
      <c r="A190">
        <v>2019</v>
      </c>
      <c r="B190">
        <v>2157</v>
      </c>
      <c r="C190" cm="1">
        <f t="array" ref="C190">INDEX(GMW!$A$2:$NF$60,MATCH(1,(GMW!$NE$2:$NE$60=C$3)*(GMW!$ND$2:$ND$60=C$4),0),$B190-1966)</f>
        <v>-1.1570100000000001</v>
      </c>
      <c r="D190" cm="1">
        <f t="array" ref="D190">INDEX(GMW!$A$2:$NF$60,MATCH(1,(GMW!$NE$2:$NE$60=D$3)*(GMW!$ND$2:$ND$60=D$4),0),$B190-1966)</f>
        <v>-0.64925670000000002</v>
      </c>
      <c r="E190" cm="1">
        <f t="array" ref="E190">INDEX(GMW!$A$2:$NF$60,MATCH(1,(GMW!$NE$2:$NE$60=E$3)*(GMW!$ND$2:$ND$60=E$4),0),$B190-1966)</f>
        <v>-0.45845979999999997</v>
      </c>
      <c r="F190" cm="1">
        <f t="array" ref="F190">INDEX(GMW!$A$2:$NF$60,MATCH(1,(GMW!$NE$2:$NE$60=F$3)*(GMW!$ND$2:$ND$60=F$4),0),$B190-1966)</f>
        <v>-1.092848</v>
      </c>
      <c r="G190" cm="1">
        <f t="array" ref="G190">INDEX(GMW!$A$2:$NF$60,MATCH(1,(GMW!$NE$2:$NE$60=G$3)*(GMW!$ND$2:$ND$60=G$4),0),$B190-1966)</f>
        <v>0.75</v>
      </c>
      <c r="H190" cm="1">
        <f t="array" ref="H190">INDEX(GMW!$A$2:$NF$60,MATCH(1,(GMW!$NE$2:$NE$60=H$3)*(GMW!$ND$2:$ND$60=H$4),0),$B190-1966)</f>
        <v>0.83282659999999997</v>
      </c>
      <c r="I190" cm="1">
        <f t="array" ref="I190">INDEX(GMW!$A$2:$NF$60,MATCH(1,(GMW!$NE$2:$NE$60=I$3)*(GMW!$ND$2:$ND$60=I$4),0),$B190-1966)</f>
        <v>0.98093589999999997</v>
      </c>
    </row>
    <row r="191" spans="1:9" x14ac:dyDescent="0.25">
      <c r="B191">
        <v>2158</v>
      </c>
      <c r="C191" cm="1">
        <f t="array" ref="C191">INDEX(GMW!$A$2:$NF$60,MATCH(1,(GMW!$NE$2:$NE$60=C$3)*(GMW!$ND$2:$ND$60=C$4),0),$B191-1966)</f>
        <v>-1.345437</v>
      </c>
      <c r="D191" cm="1">
        <f t="array" ref="D191">INDEX(GMW!$A$2:$NF$60,MATCH(1,(GMW!$NE$2:$NE$60=D$3)*(GMW!$ND$2:$ND$60=D$4),0),$B191-1966)</f>
        <v>-0.92680870000000004</v>
      </c>
      <c r="E191" cm="1">
        <f t="array" ref="E191">INDEX(GMW!$A$2:$NF$60,MATCH(1,(GMW!$NE$2:$NE$60=E$3)*(GMW!$ND$2:$ND$60=E$4),0),$B191-1966)</f>
        <v>-0.58572069999999998</v>
      </c>
      <c r="F191" cm="1">
        <f t="array" ref="F191">INDEX(GMW!$A$2:$NF$60,MATCH(1,(GMW!$NE$2:$NE$60=F$3)*(GMW!$ND$2:$ND$60=F$4),0),$B191-1966)</f>
        <v>-1.2662310000000001</v>
      </c>
      <c r="G191" cm="1">
        <f t="array" ref="G191">INDEX(GMW!$A$2:$NF$60,MATCH(1,(GMW!$NE$2:$NE$60=G$3)*(GMW!$ND$2:$ND$60=G$4),0),$B191-1966)</f>
        <v>0.75</v>
      </c>
      <c r="H191" cm="1">
        <f t="array" ref="H191">INDEX(GMW!$A$2:$NF$60,MATCH(1,(GMW!$NE$2:$NE$60=H$3)*(GMW!$ND$2:$ND$60=H$4),0),$B191-1966)</f>
        <v>0.73666160000000003</v>
      </c>
      <c r="I191" cm="1">
        <f t="array" ref="I191">INDEX(GMW!$A$2:$NF$60,MATCH(1,(GMW!$NE$2:$NE$60=I$3)*(GMW!$ND$2:$ND$60=I$4),0),$B191-1966)</f>
        <v>0.83509840000000002</v>
      </c>
    </row>
    <row r="192" spans="1:9" x14ac:dyDescent="0.25">
      <c r="B192">
        <v>2159</v>
      </c>
      <c r="C192" cm="1">
        <f t="array" ref="C192">INDEX(GMW!$A$2:$NF$60,MATCH(1,(GMW!$NE$2:$NE$60=C$3)*(GMW!$ND$2:$ND$60=C$4),0),$B192-1966)</f>
        <v>-1.7017359999999999</v>
      </c>
      <c r="D192" cm="1">
        <f t="array" ref="D192">INDEX(GMW!$A$2:$NF$60,MATCH(1,(GMW!$NE$2:$NE$60=D$3)*(GMW!$ND$2:$ND$60=D$4),0),$B192-1966)</f>
        <v>-1.2951280000000001</v>
      </c>
      <c r="E192" cm="1">
        <f t="array" ref="E192">INDEX(GMW!$A$2:$NF$60,MATCH(1,(GMW!$NE$2:$NE$60=E$3)*(GMW!$ND$2:$ND$60=E$4),0),$B192-1966)</f>
        <v>-0.72665550000000001</v>
      </c>
      <c r="F192" cm="1">
        <f t="array" ref="F192">INDEX(GMW!$A$2:$NF$60,MATCH(1,(GMW!$NE$2:$NE$60=F$3)*(GMW!$ND$2:$ND$60=F$4),0),$B192-1966)</f>
        <v>-1.6045389999999999</v>
      </c>
      <c r="G192" cm="1">
        <f t="array" ref="G192">INDEX(GMW!$A$2:$NF$60,MATCH(1,(GMW!$NE$2:$NE$60=G$3)*(GMW!$ND$2:$ND$60=G$4),0),$B192-1966)</f>
        <v>0.75</v>
      </c>
      <c r="H192" cm="1">
        <f t="array" ref="H192">INDEX(GMW!$A$2:$NF$60,MATCH(1,(GMW!$NE$2:$NE$60=H$3)*(GMW!$ND$2:$ND$60=H$4),0),$B192-1966)</f>
        <v>0.50933790000000001</v>
      </c>
      <c r="I192" cm="1">
        <f t="array" ref="I192">INDEX(GMW!$A$2:$NF$60,MATCH(1,(GMW!$NE$2:$NE$60=I$3)*(GMW!$ND$2:$ND$60=I$4),0),$B192-1966)</f>
        <v>0.48114400000000002</v>
      </c>
    </row>
    <row r="193" spans="1:9" x14ac:dyDescent="0.25">
      <c r="B193">
        <v>2160</v>
      </c>
      <c r="C193" cm="1">
        <f t="array" ref="C193">INDEX(GMW!$A$2:$NF$60,MATCH(1,(GMW!$NE$2:$NE$60=C$3)*(GMW!$ND$2:$ND$60=C$4),0),$B193-1966)</f>
        <v>-1.4957180000000001</v>
      </c>
      <c r="D193" cm="1">
        <f t="array" ref="D193">INDEX(GMW!$A$2:$NF$60,MATCH(1,(GMW!$NE$2:$NE$60=D$3)*(GMW!$ND$2:$ND$60=D$4),0),$B193-1966)</f>
        <v>-1.0937490000000001</v>
      </c>
      <c r="E193" cm="1">
        <f t="array" ref="E193">INDEX(GMW!$A$2:$NF$60,MATCH(1,(GMW!$NE$2:$NE$60=E$3)*(GMW!$ND$2:$ND$60=E$4),0),$B193-1966)</f>
        <v>-0.57816029999999996</v>
      </c>
      <c r="F193" cm="1">
        <f t="array" ref="F193">INDEX(GMW!$A$2:$NF$60,MATCH(1,(GMW!$NE$2:$NE$60=F$3)*(GMW!$ND$2:$ND$60=F$4),0),$B193-1966)</f>
        <v>-1.4061090000000001</v>
      </c>
      <c r="G193" cm="1">
        <f t="array" ref="G193">INDEX(GMW!$A$2:$NF$60,MATCH(1,(GMW!$NE$2:$NE$60=G$3)*(GMW!$ND$2:$ND$60=G$4),0),$B193-1966)</f>
        <v>0.75</v>
      </c>
      <c r="H193" cm="1">
        <f t="array" ref="H193">INDEX(GMW!$A$2:$NF$60,MATCH(1,(GMW!$NE$2:$NE$60=H$3)*(GMW!$ND$2:$ND$60=H$4),0),$B193-1966)</f>
        <v>0.56899089999999997</v>
      </c>
      <c r="I193" cm="1">
        <f t="array" ref="I193">INDEX(GMW!$A$2:$NF$60,MATCH(1,(GMW!$NE$2:$NE$60=I$3)*(GMW!$ND$2:$ND$60=I$4),0),$B193-1966)</f>
        <v>0.57794239999999997</v>
      </c>
    </row>
    <row r="194" spans="1:9" x14ac:dyDescent="0.25">
      <c r="A194">
        <v>2020</v>
      </c>
      <c r="B194">
        <v>2161</v>
      </c>
      <c r="C194" cm="1">
        <f t="array" ref="C194">INDEX(GMW!$A$2:$NF$60,MATCH(1,(GMW!$NE$2:$NE$60=C$3)*(GMW!$ND$2:$ND$60=C$4),0),$B194-1966)</f>
        <v>-1.4002030000000001</v>
      </c>
      <c r="D194" cm="1">
        <f t="array" ref="D194">INDEX(GMW!$A$2:$NF$60,MATCH(1,(GMW!$NE$2:$NE$60=D$3)*(GMW!$ND$2:$ND$60=D$4),0),$B194-1966)</f>
        <v>-1.270818</v>
      </c>
      <c r="E194" cm="1">
        <f t="array" ref="E194">INDEX(GMW!$A$2:$NF$60,MATCH(1,(GMW!$NE$2:$NE$60=E$3)*(GMW!$ND$2:$ND$60=E$4),0),$B194-1966)</f>
        <v>-0.45892670000000002</v>
      </c>
      <c r="F194" cm="1">
        <f t="array" ref="F194">INDEX(GMW!$A$2:$NF$60,MATCH(1,(GMW!$NE$2:$NE$60=F$3)*(GMW!$ND$2:$ND$60=F$4),0),$B194-1966)</f>
        <v>-1.554241</v>
      </c>
      <c r="G194" cm="1">
        <f t="array" ref="G194">INDEX(GMW!$A$2:$NF$60,MATCH(1,(GMW!$NE$2:$NE$60=G$3)*(GMW!$ND$2:$ND$60=G$4),0),$B194-1966)</f>
        <v>0.1</v>
      </c>
      <c r="H194" cm="1">
        <f t="array" ref="H194">INDEX(GMW!$A$2:$NF$60,MATCH(1,(GMW!$NE$2:$NE$60=H$3)*(GMW!$ND$2:$ND$60=H$4),0),$B194-1966)</f>
        <v>0.40063850000000001</v>
      </c>
      <c r="I194" cm="1">
        <f t="array" ref="I194">INDEX(GMW!$A$2:$NF$60,MATCH(1,(GMW!$NE$2:$NE$60=I$3)*(GMW!$ND$2:$ND$60=I$4),0),$B194-1966)</f>
        <v>0.43880459999999999</v>
      </c>
    </row>
    <row r="195" spans="1:9" x14ac:dyDescent="0.25">
      <c r="B195">
        <v>2162</v>
      </c>
      <c r="C195" cm="1">
        <f t="array" ref="C195">INDEX(GMW!$A$2:$NF$60,MATCH(1,(GMW!$NE$2:$NE$60=C$3)*(GMW!$ND$2:$ND$60=C$4),0),$B195-1966)</f>
        <v>-0.47420250000000003</v>
      </c>
      <c r="D195" cm="1">
        <f t="array" ref="D195">INDEX(GMW!$A$2:$NF$60,MATCH(1,(GMW!$NE$2:$NE$60=D$3)*(GMW!$ND$2:$ND$60=D$4),0),$B195-1966)</f>
        <v>-1.3284210000000001</v>
      </c>
      <c r="E195" cm="1">
        <f t="array" ref="E195">INDEX(GMW!$A$2:$NF$60,MATCH(1,(GMW!$NE$2:$NE$60=E$3)*(GMW!$ND$2:$ND$60=E$4),0),$B195-1966)</f>
        <v>-0.3453717</v>
      </c>
      <c r="F195" cm="1">
        <f t="array" ref="F195">INDEX(GMW!$A$2:$NF$60,MATCH(1,(GMW!$NE$2:$NE$60=F$3)*(GMW!$ND$2:$ND$60=F$4),0),$B195-1966)</f>
        <v>-1.170631</v>
      </c>
      <c r="G195" cm="1">
        <f t="array" ref="G195">INDEX(GMW!$A$2:$NF$60,MATCH(1,(GMW!$NE$2:$NE$60=G$3)*(GMW!$ND$2:$ND$60=G$4),0),$B195-1966)</f>
        <v>0.1</v>
      </c>
      <c r="H195" cm="1">
        <f t="array" ref="H195">INDEX(GMW!$A$2:$NF$60,MATCH(1,(GMW!$NE$2:$NE$60=H$3)*(GMW!$ND$2:$ND$60=H$4),0),$B195-1966)</f>
        <v>4.8140000000000002E-2</v>
      </c>
      <c r="I195" cm="1">
        <f t="array" ref="I195">INDEX(GMW!$A$2:$NF$60,MATCH(1,(GMW!$NE$2:$NE$60=I$3)*(GMW!$ND$2:$ND$60=I$4),0),$B195-1966)</f>
        <v>0.1120569</v>
      </c>
    </row>
    <row r="196" spans="1:9" x14ac:dyDescent="0.25">
      <c r="B196">
        <v>2163</v>
      </c>
      <c r="C196" cm="1">
        <f t="array" ref="C196">INDEX(GMW!$A$2:$NF$60,MATCH(1,(GMW!$NE$2:$NE$60=C$3)*(GMW!$ND$2:$ND$60=C$4),0),$B196-1966)</f>
        <v>0.24802469999999999</v>
      </c>
      <c r="D196" cm="1">
        <f t="array" ref="D196">INDEX(GMW!$A$2:$NF$60,MATCH(1,(GMW!$NE$2:$NE$60=D$3)*(GMW!$ND$2:$ND$60=D$4),0),$B196-1966)</f>
        <v>-1.259258</v>
      </c>
      <c r="E196" cm="1">
        <f t="array" ref="E196">INDEX(GMW!$A$2:$NF$60,MATCH(1,(GMW!$NE$2:$NE$60=E$3)*(GMW!$ND$2:$ND$60=E$4),0),$B196-1966)</f>
        <v>-0.20553099999999999</v>
      </c>
      <c r="F196" cm="1">
        <f t="array" ref="F196">INDEX(GMW!$A$2:$NF$60,MATCH(1,(GMW!$NE$2:$NE$60=F$3)*(GMW!$ND$2:$ND$60=F$4),0),$B196-1966)</f>
        <v>-1.1465780000000001</v>
      </c>
      <c r="G196" cm="1">
        <f t="array" ref="G196">INDEX(GMW!$A$2:$NF$60,MATCH(1,(GMW!$NE$2:$NE$60=G$3)*(GMW!$ND$2:$ND$60=G$4),0),$B196-1966)</f>
        <v>0.1</v>
      </c>
      <c r="H196" cm="1">
        <f t="array" ref="H196">INDEX(GMW!$A$2:$NF$60,MATCH(1,(GMW!$NE$2:$NE$60=H$3)*(GMW!$ND$2:$ND$60=H$4),0),$B196-1966)</f>
        <v>-4.6777300000000001E-2</v>
      </c>
      <c r="I196" cm="1">
        <f t="array" ref="I196">INDEX(GMW!$A$2:$NF$60,MATCH(1,(GMW!$NE$2:$NE$60=I$3)*(GMW!$ND$2:$ND$60=I$4),0),$B196-1966)</f>
        <v>-2.2577300000000002E-2</v>
      </c>
    </row>
    <row r="197" spans="1:9" x14ac:dyDescent="0.25">
      <c r="B197">
        <v>2164</v>
      </c>
      <c r="C197" cm="1">
        <f t="array" ref="C197">INDEX(GMW!$A$2:$NF$60,MATCH(1,(GMW!$NE$2:$NE$60=C$3)*(GMW!$ND$2:$ND$60=C$4),0),$B197-1966)</f>
        <v>0.79011520000000002</v>
      </c>
      <c r="D197" cm="1">
        <f t="array" ref="D197">INDEX(GMW!$A$2:$NF$60,MATCH(1,(GMW!$NE$2:$NE$60=D$3)*(GMW!$ND$2:$ND$60=D$4),0),$B197-1966)</f>
        <v>-0.96560420000000002</v>
      </c>
      <c r="E197" cm="1">
        <f t="array" ref="E197">INDEX(GMW!$A$2:$NF$60,MATCH(1,(GMW!$NE$2:$NE$60=E$3)*(GMW!$ND$2:$ND$60=E$4),0),$B197-1966)</f>
        <v>-6.359368E-2</v>
      </c>
      <c r="F197" cm="1">
        <f t="array" ref="F197">INDEX(GMW!$A$2:$NF$60,MATCH(1,(GMW!$NE$2:$NE$60=F$3)*(GMW!$ND$2:$ND$60=F$4),0),$B197-1966)</f>
        <v>-1.1261680000000001</v>
      </c>
      <c r="G197" cm="1">
        <f t="array" ref="G197">INDEX(GMW!$A$2:$NF$60,MATCH(1,(GMW!$NE$2:$NE$60=G$3)*(GMW!$ND$2:$ND$60=G$4),0),$B197-1966)</f>
        <v>0.1</v>
      </c>
      <c r="H197" cm="1">
        <f t="array" ref="H197">INDEX(GMW!$A$2:$NF$60,MATCH(1,(GMW!$NE$2:$NE$60=H$3)*(GMW!$ND$2:$ND$60=H$4),0),$B197-1966)</f>
        <v>-3.1698499999999998E-2</v>
      </c>
      <c r="I197" cm="1">
        <f t="array" ref="I197">INDEX(GMW!$A$2:$NF$60,MATCH(1,(GMW!$NE$2:$NE$60=I$3)*(GMW!$ND$2:$ND$60=I$4),0),$B197-1966)</f>
        <v>2.346061E-2</v>
      </c>
    </row>
    <row r="198" spans="1:9" x14ac:dyDescent="0.25">
      <c r="A198">
        <v>2021</v>
      </c>
      <c r="B198">
        <v>2165</v>
      </c>
      <c r="C198" cm="1">
        <f t="array" ref="C198">INDEX(GMW!$A$2:$NF$60,MATCH(1,(GMW!$NE$2:$NE$60=C$3)*(GMW!$ND$2:$ND$60=C$4),0),$B198-1966)</f>
        <v>1.5411619999999999</v>
      </c>
      <c r="D198" cm="1">
        <f t="array" ref="D198">INDEX(GMW!$A$2:$NF$60,MATCH(1,(GMW!$NE$2:$NE$60=D$3)*(GMW!$ND$2:$ND$60=D$4),0),$B198-1966)</f>
        <v>-0.49464059999999999</v>
      </c>
      <c r="E198" cm="1">
        <f t="array" ref="E198">INDEX(GMW!$A$2:$NF$60,MATCH(1,(GMW!$NE$2:$NE$60=E$3)*(GMW!$ND$2:$ND$60=E$4),0),$B198-1966)</f>
        <v>-2.1517279999999999E-4</v>
      </c>
      <c r="F198" cm="1">
        <f t="array" ref="F198">INDEX(GMW!$A$2:$NF$60,MATCH(1,(GMW!$NE$2:$NE$60=F$3)*(GMW!$ND$2:$ND$60=F$4),0),$B198-1966)</f>
        <v>-0.85289380000000004</v>
      </c>
      <c r="G198" cm="1">
        <f t="array" ref="G198">INDEX(GMW!$A$2:$NF$60,MATCH(1,(GMW!$NE$2:$NE$60=G$3)*(GMW!$ND$2:$ND$60=G$4),0),$B198-1966)</f>
        <v>0.1</v>
      </c>
      <c r="H198" cm="1">
        <f t="array" ref="H198">INDEX(GMW!$A$2:$NF$60,MATCH(1,(GMW!$NE$2:$NE$60=H$3)*(GMW!$ND$2:$ND$60=H$4),0),$B198-1966)</f>
        <v>2.943438E-2</v>
      </c>
      <c r="I198" cm="1">
        <f t="array" ref="I198">INDEX(GMW!$A$2:$NF$60,MATCH(1,(GMW!$NE$2:$NE$60=I$3)*(GMW!$ND$2:$ND$60=I$4),0),$B198-1966)</f>
        <v>0.2252266</v>
      </c>
    </row>
    <row r="199" spans="1:9" x14ac:dyDescent="0.25">
      <c r="B199">
        <v>2166</v>
      </c>
      <c r="C199" cm="1">
        <f t="array" ref="C199">INDEX(GMW!$A$2:$NF$60,MATCH(1,(GMW!$NE$2:$NE$60=C$3)*(GMW!$ND$2:$ND$60=C$4),0),$B199-1966)</f>
        <v>1.185967</v>
      </c>
      <c r="D199" cm="1">
        <f t="array" ref="D199">INDEX(GMW!$A$2:$NF$60,MATCH(1,(GMW!$NE$2:$NE$60=D$3)*(GMW!$ND$2:$ND$60=D$4),0),$B199-1966)</f>
        <v>-0.37688890000000003</v>
      </c>
      <c r="E199" cm="1">
        <f t="array" ref="E199">INDEX(GMW!$A$2:$NF$60,MATCH(1,(GMW!$NE$2:$NE$60=E$3)*(GMW!$ND$2:$ND$60=E$4),0),$B199-1966)</f>
        <v>2.4030949999999999E-2</v>
      </c>
      <c r="F199" cm="1">
        <f t="array" ref="F199">INDEX(GMW!$A$2:$NF$60,MATCH(1,(GMW!$NE$2:$NE$60=F$3)*(GMW!$ND$2:$ND$60=F$4),0),$B199-1966)</f>
        <v>-1.156042</v>
      </c>
      <c r="G199" cm="1">
        <f t="array" ref="G199">INDEX(GMW!$A$2:$NF$60,MATCH(1,(GMW!$NE$2:$NE$60=G$3)*(GMW!$ND$2:$ND$60=G$4),0),$B199-1966)</f>
        <v>0.1</v>
      </c>
      <c r="H199" cm="1">
        <f t="array" ref="H199">INDEX(GMW!$A$2:$NF$60,MATCH(1,(GMW!$NE$2:$NE$60=H$3)*(GMW!$ND$2:$ND$60=H$4),0),$B199-1966)</f>
        <v>0.14078309999999999</v>
      </c>
      <c r="I199" cm="1">
        <f t="array" ref="I199">INDEX(GMW!$A$2:$NF$60,MATCH(1,(GMW!$NE$2:$NE$60=I$3)*(GMW!$ND$2:$ND$60=I$4),0),$B199-1966)</f>
        <v>0.45630769999999998</v>
      </c>
    </row>
    <row r="200" spans="1:9" x14ac:dyDescent="0.25">
      <c r="B200">
        <v>2167</v>
      </c>
      <c r="C200" cm="1">
        <f t="array" ref="C200">INDEX(GMW!$A$2:$NF$60,MATCH(1,(GMW!$NE$2:$NE$60=C$3)*(GMW!$ND$2:$ND$60=C$4),0),$B200-1966)</f>
        <v>0.57803020000000005</v>
      </c>
      <c r="D200" cm="1">
        <f t="array" ref="D200">INDEX(GMW!$A$2:$NF$60,MATCH(1,(GMW!$NE$2:$NE$60=D$3)*(GMW!$ND$2:$ND$60=D$4),0),$B200-1966)</f>
        <v>-0.86519520000000005</v>
      </c>
      <c r="E200" cm="1">
        <f t="array" ref="E200">INDEX(GMW!$A$2:$NF$60,MATCH(1,(GMW!$NE$2:$NE$60=E$3)*(GMW!$ND$2:$ND$60=E$4),0),$B200-1966)</f>
        <v>-7.5228349999999999E-2</v>
      </c>
      <c r="F200" cm="1">
        <f t="array" ref="F200">INDEX(GMW!$A$2:$NF$60,MATCH(1,(GMW!$NE$2:$NE$60=F$3)*(GMW!$ND$2:$ND$60=F$4),0),$B200-1966)</f>
        <v>-1.2597670000000001</v>
      </c>
      <c r="G200" cm="1">
        <f t="array" ref="G200">INDEX(GMW!$A$2:$NF$60,MATCH(1,(GMW!$NE$2:$NE$60=G$3)*(GMW!$ND$2:$ND$60=G$4),0),$B200-1966)</f>
        <v>0.1</v>
      </c>
      <c r="H200" cm="1">
        <f t="array" ref="H200">INDEX(GMW!$A$2:$NF$60,MATCH(1,(GMW!$NE$2:$NE$60=H$3)*(GMW!$ND$2:$ND$60=H$4),0),$B200-1966)</f>
        <v>0.27432119999999999</v>
      </c>
      <c r="I200" cm="1">
        <f t="array" ref="I200">INDEX(GMW!$A$2:$NF$60,MATCH(1,(GMW!$NE$2:$NE$60=I$3)*(GMW!$ND$2:$ND$60=I$4),0),$B200-1966)</f>
        <v>0.47962579999999999</v>
      </c>
    </row>
    <row r="201" spans="1:9" x14ac:dyDescent="0.25">
      <c r="B201">
        <v>2168</v>
      </c>
      <c r="C201" cm="1">
        <f t="array" ref="C201">INDEX(GMW!$A$2:$NF$60,MATCH(1,(GMW!$NE$2:$NE$60=C$3)*(GMW!$ND$2:$ND$60=C$4),0),$B201-1966)</f>
        <v>0.43622440000000001</v>
      </c>
      <c r="D201" cm="1">
        <f t="array" ref="D201">INDEX(GMW!$A$2:$NF$60,MATCH(1,(GMW!$NE$2:$NE$60=D$3)*(GMW!$ND$2:$ND$60=D$4),0),$B201-1966)</f>
        <v>-0.94557270000000004</v>
      </c>
      <c r="E201" cm="1">
        <f t="array" ref="E201">INDEX(GMW!$A$2:$NF$60,MATCH(1,(GMW!$NE$2:$NE$60=E$3)*(GMW!$ND$2:$ND$60=E$4),0),$B201-1966)</f>
        <v>-0.1353906</v>
      </c>
      <c r="F201" cm="1">
        <f t="array" ref="F201">INDEX(GMW!$A$2:$NF$60,MATCH(1,(GMW!$NE$2:$NE$60=F$3)*(GMW!$ND$2:$ND$60=F$4),0),$B201-1966)</f>
        <v>-1.106633</v>
      </c>
      <c r="G201" cm="1">
        <f t="array" ref="G201">INDEX(GMW!$A$2:$NF$60,MATCH(1,(GMW!$NE$2:$NE$60=G$3)*(GMW!$ND$2:$ND$60=G$4),0),$B201-1966)</f>
        <v>0.25</v>
      </c>
      <c r="H201" cm="1">
        <f t="array" ref="H201">INDEX(GMW!$A$2:$NF$60,MATCH(1,(GMW!$NE$2:$NE$60=H$3)*(GMW!$ND$2:$ND$60=H$4),0),$B201-1966)</f>
        <v>0.86002880000000004</v>
      </c>
      <c r="I201" cm="1">
        <f t="array" ref="I201">INDEX(GMW!$A$2:$NF$60,MATCH(1,(GMW!$NE$2:$NE$60=I$3)*(GMW!$ND$2:$ND$60=I$4),0),$B201-1966)</f>
        <v>0.94125300000000001</v>
      </c>
    </row>
    <row r="202" spans="1:9" x14ac:dyDescent="0.25">
      <c r="A202">
        <v>2022</v>
      </c>
      <c r="B202">
        <v>2169</v>
      </c>
      <c r="C202" cm="1">
        <f t="array" ref="C202">INDEX(GMW!$A$2:$NF$60,MATCH(1,(GMW!$NE$2:$NE$60=C$3)*(GMW!$ND$2:$ND$60=C$4),0),$B202-1966)</f>
        <v>-5.793571E-3</v>
      </c>
      <c r="D202" cm="1">
        <f t="array" ref="D202">INDEX(GMW!$A$2:$NF$60,MATCH(1,(GMW!$NE$2:$NE$60=D$3)*(GMW!$ND$2:$ND$60=D$4),0),$B202-1966)</f>
        <v>-1.0355319999999999</v>
      </c>
      <c r="E202" cm="1">
        <f t="array" ref="E202">INDEX(GMW!$A$2:$NF$60,MATCH(1,(GMW!$NE$2:$NE$60=E$3)*(GMW!$ND$2:$ND$60=E$4),0),$B202-1966)</f>
        <v>-0.1517915</v>
      </c>
      <c r="F202" cm="1">
        <f t="array" ref="F202">INDEX(GMW!$A$2:$NF$60,MATCH(1,(GMW!$NE$2:$NE$60=F$3)*(GMW!$ND$2:$ND$60=F$4),0),$B202-1966)</f>
        <v>-0.92487589999999997</v>
      </c>
      <c r="G202" cm="1">
        <f t="array" ref="G202">INDEX(GMW!$A$2:$NF$60,MATCH(1,(GMW!$NE$2:$NE$60=G$3)*(GMW!$ND$2:$ND$60=G$4),0),$B202-1966)</f>
        <v>0.75</v>
      </c>
      <c r="H202" cm="1">
        <f t="array" ref="H202">INDEX(GMW!$A$2:$NF$60,MATCH(1,(GMW!$NE$2:$NE$60=H$3)*(GMW!$ND$2:$ND$60=H$4),0),$B202-1966)</f>
        <v>1.562864</v>
      </c>
      <c r="I202" cm="1">
        <f t="array" ref="I202">INDEX(GMW!$A$2:$NF$60,MATCH(1,(GMW!$NE$2:$NE$60=I$3)*(GMW!$ND$2:$ND$60=I$4),0),$B202-1966)</f>
        <v>1.5181469999999999</v>
      </c>
    </row>
    <row r="203" spans="1:9" x14ac:dyDescent="0.25">
      <c r="B203">
        <v>2170</v>
      </c>
      <c r="C203" cm="1">
        <f t="array" ref="C203">INDEX(GMW!$A$2:$NF$60,MATCH(1,(GMW!$NE$2:$NE$60=C$3)*(GMW!$ND$2:$ND$60=C$4),0),$B203-1966)</f>
        <v>-1.116444</v>
      </c>
      <c r="D203" cm="1">
        <f t="array" ref="D203">INDEX(GMW!$A$2:$NF$60,MATCH(1,(GMW!$NE$2:$NE$60=D$3)*(GMW!$ND$2:$ND$60=D$4),0),$B203-1966)</f>
        <v>-0.95443889999999998</v>
      </c>
      <c r="E203" cm="1">
        <f t="array" ref="E203">INDEX(GMW!$A$2:$NF$60,MATCH(1,(GMW!$NE$2:$NE$60=E$3)*(GMW!$ND$2:$ND$60=E$4),0),$B203-1966)</f>
        <v>-0.3281502</v>
      </c>
      <c r="F203" cm="1">
        <f t="array" ref="F203">INDEX(GMW!$A$2:$NF$60,MATCH(1,(GMW!$NE$2:$NE$60=F$3)*(GMW!$ND$2:$ND$60=F$4),0),$B203-1966)</f>
        <v>-0.75415160000000003</v>
      </c>
      <c r="G203" cm="1">
        <f t="array" ref="G203">INDEX(GMW!$A$2:$NF$60,MATCH(1,(GMW!$NE$2:$NE$60=G$3)*(GMW!$ND$2:$ND$60=G$4),0),$B203-1966)</f>
        <v>1.25</v>
      </c>
      <c r="H203" cm="1">
        <f t="array" ref="H203">INDEX(GMW!$A$2:$NF$60,MATCH(1,(GMW!$NE$2:$NE$60=H$3)*(GMW!$ND$2:$ND$60=H$4),0),$B203-1966)</f>
        <v>2.3736320000000002</v>
      </c>
      <c r="I203" cm="1">
        <f t="array" ref="I203">INDEX(GMW!$A$2:$NF$60,MATCH(1,(GMW!$NE$2:$NE$60=I$3)*(GMW!$ND$2:$ND$60=I$4),0),$B203-1966)</f>
        <v>2.2661720000000001</v>
      </c>
    </row>
    <row r="204" spans="1:9" x14ac:dyDescent="0.25">
      <c r="B204">
        <v>2171</v>
      </c>
      <c r="C204" cm="1">
        <f t="array" ref="C204">INDEX(GMW!$A$2:$NF$60,MATCH(1,(GMW!$NE$2:$NE$60=C$3)*(GMW!$ND$2:$ND$60=C$4),0),$B204-1966)</f>
        <v>-2.2620110000000002</v>
      </c>
      <c r="D204" cm="1">
        <f t="array" ref="D204">INDEX(GMW!$A$2:$NF$60,MATCH(1,(GMW!$NE$2:$NE$60=D$3)*(GMW!$ND$2:$ND$60=D$4),0),$B204-1966)</f>
        <v>-2.0504739999999999</v>
      </c>
      <c r="E204" cm="1">
        <f t="array" ref="E204">INDEX(GMW!$A$2:$NF$60,MATCH(1,(GMW!$NE$2:$NE$60=E$3)*(GMW!$ND$2:$ND$60=E$4),0),$B204-1966)</f>
        <v>-0.60691620000000002</v>
      </c>
      <c r="F204" cm="1">
        <f t="array" ref="F204">INDEX(GMW!$A$2:$NF$60,MATCH(1,(GMW!$NE$2:$NE$60=F$3)*(GMW!$ND$2:$ND$60=F$4),0),$B204-1966)</f>
        <v>-1.08056</v>
      </c>
      <c r="G204" cm="1">
        <f t="array" ref="G204">INDEX(GMW!$A$2:$NF$60,MATCH(1,(GMW!$NE$2:$NE$60=G$3)*(GMW!$ND$2:$ND$60=G$4),0),$B204-1966)</f>
        <v>2.25</v>
      </c>
      <c r="H204" cm="1">
        <f t="array" ref="H204">INDEX(GMW!$A$2:$NF$60,MATCH(1,(GMW!$NE$2:$NE$60=H$3)*(GMW!$ND$2:$ND$60=H$4),0),$B204-1966)</f>
        <v>3.443794</v>
      </c>
      <c r="I204" cm="1">
        <f t="array" ref="I204">INDEX(GMW!$A$2:$NF$60,MATCH(1,(GMW!$NE$2:$NE$60=I$3)*(GMW!$ND$2:$ND$60=I$4),0),$B204-1966)</f>
        <v>3.0635319999999999</v>
      </c>
    </row>
    <row r="205" spans="1:9" x14ac:dyDescent="0.25">
      <c r="B205">
        <v>2172</v>
      </c>
      <c r="C205" cm="1">
        <f t="array" ref="C205">INDEX(GMW!$A$2:$NF$60,MATCH(1,(GMW!$NE$2:$NE$60=C$3)*(GMW!$ND$2:$ND$60=C$4),0),$B205-1966)</f>
        <v>-2.7482859999999998</v>
      </c>
      <c r="D205" cm="1">
        <f t="array" ref="D205">INDEX(GMW!$A$2:$NF$60,MATCH(1,(GMW!$NE$2:$NE$60=D$3)*(GMW!$ND$2:$ND$60=D$4),0),$B205-1966)</f>
        <v>-2.42089</v>
      </c>
      <c r="E205" cm="1">
        <f t="array" ref="E205">INDEX(GMW!$A$2:$NF$60,MATCH(1,(GMW!$NE$2:$NE$60=E$3)*(GMW!$ND$2:$ND$60=E$4),0),$B205-1966)</f>
        <v>-0.87051259999999997</v>
      </c>
      <c r="F205" cm="1">
        <f t="array" ref="F205">INDEX(GMW!$A$2:$NF$60,MATCH(1,(GMW!$NE$2:$NE$60=F$3)*(GMW!$ND$2:$ND$60=F$4),0),$B205-1966)</f>
        <v>-1.370171</v>
      </c>
      <c r="G205" cm="1">
        <f t="array" ref="G205">INDEX(GMW!$A$2:$NF$60,MATCH(1,(GMW!$NE$2:$NE$60=G$3)*(GMW!$ND$2:$ND$60=G$4),0),$B205-1966)</f>
        <v>3.5</v>
      </c>
      <c r="H205" cm="1">
        <f t="array" ref="H205">INDEX(GMW!$A$2:$NF$60,MATCH(1,(GMW!$NE$2:$NE$60=H$3)*(GMW!$ND$2:$ND$60=H$4),0),$B205-1966)</f>
        <v>4.5538879999999997</v>
      </c>
      <c r="I205" cm="1">
        <f t="array" ref="I205">INDEX(GMW!$A$2:$NF$60,MATCH(1,(GMW!$NE$2:$NE$60=I$3)*(GMW!$ND$2:$ND$60=I$4),0),$B205-1966)</f>
        <v>4.1811449999999999</v>
      </c>
    </row>
    <row r="206" spans="1:9" x14ac:dyDescent="0.25">
      <c r="A206">
        <v>2023</v>
      </c>
      <c r="B206">
        <v>2173</v>
      </c>
      <c r="C206" cm="1">
        <f t="array" ref="C206">INDEX(GMW!$A$2:$NF$60,MATCH(1,(GMW!$NE$2:$NE$60=C$3)*(GMW!$ND$2:$ND$60=C$4),0),$B206-1966)</f>
        <v>-4.1983050000000004</v>
      </c>
      <c r="D206" cm="1">
        <f t="array" ref="D206">INDEX(GMW!$A$2:$NF$60,MATCH(1,(GMW!$NE$2:$NE$60=D$3)*(GMW!$ND$2:$ND$60=D$4),0),$B206-1966)</f>
        <v>-3.155869</v>
      </c>
      <c r="E206" cm="1">
        <f t="array" ref="E206">INDEX(GMW!$A$2:$NF$60,MATCH(1,(GMW!$NE$2:$NE$60=E$3)*(GMW!$ND$2:$ND$60=E$4),0),$B206-1966)</f>
        <v>-0.87425949999999997</v>
      </c>
      <c r="F206" cm="1">
        <f t="array" ref="F206">INDEX(GMW!$A$2:$NF$60,MATCH(1,(GMW!$NE$2:$NE$60=F$3)*(GMW!$ND$2:$ND$60=F$4),0),$B206-1966)</f>
        <v>-2.2905549999999999</v>
      </c>
      <c r="G206" cm="1">
        <f t="array" ref="G206">INDEX(GMW!$A$2:$NF$60,MATCH(1,(GMW!$NE$2:$NE$60=G$3)*(GMW!$ND$2:$ND$60=G$4),0),$B206-1966)</f>
        <v>4.25</v>
      </c>
      <c r="H206" cm="1">
        <f t="array" ref="H206">INDEX(GMW!$A$2:$NF$60,MATCH(1,(GMW!$NE$2:$NE$60=H$3)*(GMW!$ND$2:$ND$60=H$4),0),$B206-1966)</f>
        <v>4.2135749999999996</v>
      </c>
      <c r="I206" cm="1">
        <f t="array" ref="I206">INDEX(GMW!$A$2:$NF$60,MATCH(1,(GMW!$NE$2:$NE$60=I$3)*(GMW!$ND$2:$ND$60=I$4),0),$B206-1966)</f>
        <v>3.7578680000000002</v>
      </c>
    </row>
    <row r="207" spans="1:9" x14ac:dyDescent="0.25">
      <c r="B207">
        <v>2174</v>
      </c>
      <c r="C207" cm="1">
        <f t="array" ref="C207">INDEX(GMW!$A$2:$NF$60,MATCH(1,(GMW!$NE$2:$NE$60=C$3)*(GMW!$ND$2:$ND$60=C$4),0),$B207-1966)</f>
        <v>-3.7591589999999999</v>
      </c>
      <c r="D207" cm="1">
        <f t="array" ref="D207">INDEX(GMW!$A$2:$NF$60,MATCH(1,(GMW!$NE$2:$NE$60=D$3)*(GMW!$ND$2:$ND$60=D$4),0),$B207-1966)</f>
        <v>-3.4330980000000002</v>
      </c>
      <c r="E207" cm="1">
        <f t="array" ref="E207">INDEX(GMW!$A$2:$NF$60,MATCH(1,(GMW!$NE$2:$NE$60=E$3)*(GMW!$ND$2:$ND$60=E$4),0),$B207-1966)</f>
        <v>-1.0289900000000001</v>
      </c>
      <c r="F207" cm="1">
        <f t="array" ref="F207">INDEX(GMW!$A$2:$NF$60,MATCH(1,(GMW!$NE$2:$NE$60=F$3)*(GMW!$ND$2:$ND$60=F$4),0),$B207-1966)</f>
        <v>-2.4618389999999999</v>
      </c>
      <c r="G207" cm="1">
        <f t="array" ref="G207">INDEX(GMW!$A$2:$NF$60,MATCH(1,(GMW!$NE$2:$NE$60=G$3)*(GMW!$ND$2:$ND$60=G$4),0),$B207-1966)</f>
        <v>5</v>
      </c>
      <c r="H207" cm="1">
        <f t="array" ref="H207">INDEX(GMW!$A$2:$NF$60,MATCH(1,(GMW!$NE$2:$NE$60=H$3)*(GMW!$ND$2:$ND$60=H$4),0),$B207-1966)</f>
        <v>4.8666429999999998</v>
      </c>
      <c r="I207" cm="1">
        <f t="array" ref="I207">INDEX(GMW!$A$2:$NF$60,MATCH(1,(GMW!$NE$2:$NE$60=I$3)*(GMW!$ND$2:$ND$60=I$4),0),$B207-1966)</f>
        <v>4.2907570000000002</v>
      </c>
    </row>
    <row r="208" spans="1:9" x14ac:dyDescent="0.25">
      <c r="B208">
        <v>2175</v>
      </c>
      <c r="C208" cm="1">
        <f t="array" ref="C208">INDEX(GMW!$A$2:$NF$60,MATCH(1,(GMW!$NE$2:$NE$60=C$3)*(GMW!$ND$2:$ND$60=C$4),0),$B208-1966)</f>
        <v>-3.5158100000000001</v>
      </c>
      <c r="D208" cm="1">
        <f t="array" ref="D208">INDEX(GMW!$A$2:$NF$60,MATCH(1,(GMW!$NE$2:$NE$60=D$3)*(GMW!$ND$2:$ND$60=D$4),0),$B208-1966)</f>
        <v>-2.936102</v>
      </c>
      <c r="E208" cm="1">
        <f t="array" ref="E208">INDEX(GMW!$A$2:$NF$60,MATCH(1,(GMW!$NE$2:$NE$60=E$3)*(GMW!$ND$2:$ND$60=E$4),0),$B208-1966)</f>
        <v>-0.92818710000000004</v>
      </c>
      <c r="F208" cm="1">
        <f t="array" ref="F208">INDEX(GMW!$A$2:$NF$60,MATCH(1,(GMW!$NE$2:$NE$60=F$3)*(GMW!$ND$2:$ND$60=F$4),0),$B208-1966)</f>
        <v>-2.7276030000000002</v>
      </c>
      <c r="G208" cm="1">
        <f t="array" ref="G208">INDEX(GMW!$A$2:$NF$60,MATCH(1,(GMW!$NE$2:$NE$60=G$3)*(GMW!$ND$2:$ND$60=G$4),0),$B208-1966)</f>
        <v>5.25</v>
      </c>
      <c r="H208" cm="1">
        <f t="array" ref="H208">INDEX(GMW!$A$2:$NF$60,MATCH(1,(GMW!$NE$2:$NE$60=H$3)*(GMW!$ND$2:$ND$60=H$4),0),$B208-1966)</f>
        <v>5.5906320000000003</v>
      </c>
      <c r="I208" cm="1">
        <f t="array" ref="I208">INDEX(GMW!$A$2:$NF$60,MATCH(1,(GMW!$NE$2:$NE$60=I$3)*(GMW!$ND$2:$ND$60=I$4),0),$B208-1966)</f>
        <v>4.8693939999999998</v>
      </c>
    </row>
    <row r="209" spans="1:9" x14ac:dyDescent="0.25">
      <c r="B209">
        <v>2176</v>
      </c>
      <c r="C209" cm="1">
        <f t="array" ref="C209">INDEX(GMW!$A$2:$NF$60,MATCH(1,(GMW!$NE$2:$NE$60=C$3)*(GMW!$ND$2:$ND$60=C$4),0),$B209-1966)</f>
        <v>-3.4605739999999998</v>
      </c>
      <c r="D209" cm="1">
        <f t="array" ref="D209">INDEX(GMW!$A$2:$NF$60,MATCH(1,(GMW!$NE$2:$NE$60=D$3)*(GMW!$ND$2:$ND$60=D$4),0),$B209-1966)</f>
        <v>-2.4574880000000001</v>
      </c>
      <c r="E209" cm="1">
        <f t="array" ref="E209">INDEX(GMW!$A$2:$NF$60,MATCH(1,(GMW!$NE$2:$NE$60=E$3)*(GMW!$ND$2:$ND$60=E$4),0),$B209-1966)</f>
        <v>-0.75059549999999997</v>
      </c>
      <c r="F209" cm="1">
        <f t="array" ref="F209">INDEX(GMW!$A$2:$NF$60,MATCH(1,(GMW!$NE$2:$NE$60=F$3)*(GMW!$ND$2:$ND$60=F$4),0),$B209-1966)</f>
        <v>-2.9158110000000002</v>
      </c>
      <c r="G209" cm="1">
        <f t="array" ref="G209">INDEX(GMW!$A$2:$NF$60,MATCH(1,(GMW!$NE$2:$NE$60=G$3)*(GMW!$ND$2:$ND$60=G$4),0),$B209-1966)</f>
        <v>5.25</v>
      </c>
      <c r="H209" cm="1">
        <f t="array" ref="H209">INDEX(GMW!$A$2:$NF$60,MATCH(1,(GMW!$NE$2:$NE$60=H$3)*(GMW!$ND$2:$ND$60=H$4),0),$B209-1966)</f>
        <v>4.760923</v>
      </c>
      <c r="I209" cm="1">
        <f t="array" ref="I209">INDEX(GMW!$A$2:$NF$60,MATCH(1,(GMW!$NE$2:$NE$60=I$3)*(GMW!$ND$2:$ND$60=I$4),0),$B209-1966)</f>
        <v>4.2015229999999999</v>
      </c>
    </row>
    <row r="210" spans="1:9" x14ac:dyDescent="0.25">
      <c r="A210">
        <v>2024</v>
      </c>
      <c r="B210">
        <v>2177</v>
      </c>
      <c r="C210" cm="1">
        <f t="array" ref="C210">INDEX(GMW!$A$2:$NF$60,MATCH(1,(GMW!$NE$2:$NE$60=C$3)*(GMW!$ND$2:$ND$60=C$4),0),$B210-1966)</f>
        <v>-3.2336320000000001</v>
      </c>
      <c r="D210" cm="1">
        <f t="array" ref="D210">INDEX(GMW!$A$2:$NF$60,MATCH(1,(GMW!$NE$2:$NE$60=D$3)*(GMW!$ND$2:$ND$60=D$4),0),$B210-1966)</f>
        <v>-2.455854</v>
      </c>
      <c r="E210" cm="1">
        <f t="array" ref="E210">INDEX(GMW!$A$2:$NF$60,MATCH(1,(GMW!$NE$2:$NE$60=E$3)*(GMW!$ND$2:$ND$60=E$4),0),$B210-1966)</f>
        <v>-0.89638379999999995</v>
      </c>
      <c r="F210" cm="1">
        <f t="array" ref="F210">INDEX(GMW!$A$2:$NF$60,MATCH(1,(GMW!$NE$2:$NE$60=F$3)*(GMW!$ND$2:$ND$60=F$4),0),$B210-1966)</f>
        <v>-2.9686900000000001</v>
      </c>
      <c r="G210" cm="1">
        <f t="array" ref="G210">INDEX(GMW!$A$2:$NF$60,MATCH(1,(GMW!$NE$2:$NE$60=G$3)*(GMW!$ND$2:$ND$60=G$4),0),$B210-1966)</f>
        <v>5.25</v>
      </c>
      <c r="H210" cm="1">
        <f t="array" ref="H210">INDEX(GMW!$A$2:$NF$60,MATCH(1,(GMW!$NE$2:$NE$60=H$3)*(GMW!$ND$2:$ND$60=H$4),0),$B210-1966)</f>
        <v>4.4109689999999997</v>
      </c>
      <c r="I210" cm="1">
        <f t="array" ref="I210">INDEX(GMW!$A$2:$NF$60,MATCH(1,(GMW!$NE$2:$NE$60=I$3)*(GMW!$ND$2:$ND$60=I$4),0),$B210-1966)</f>
        <v>3.8337020000000002</v>
      </c>
    </row>
    <row r="211" spans="1:9" x14ac:dyDescent="0.25">
      <c r="B211">
        <v>2178</v>
      </c>
      <c r="C211" cm="1">
        <f t="array" ref="C211">INDEX(GMW!$A$2:$NF$60,MATCH(1,(GMW!$NE$2:$NE$60=C$3)*(GMW!$ND$2:$ND$60=C$4),0),$B211-1966)</f>
        <v>-2.5507979999999999</v>
      </c>
      <c r="D211" cm="1">
        <f t="array" ref="D211">INDEX(GMW!$A$2:$NF$60,MATCH(1,(GMW!$NE$2:$NE$60=D$3)*(GMW!$ND$2:$ND$60=D$4),0),$B211-1966)</f>
        <v>-1.896409</v>
      </c>
      <c r="E211" cm="1">
        <f t="array" ref="E211">INDEX(GMW!$A$2:$NF$60,MATCH(1,(GMW!$NE$2:$NE$60=E$3)*(GMW!$ND$2:$ND$60=E$4),0),$B211-1966)</f>
        <v>-0.72808700000000004</v>
      </c>
      <c r="F211" cm="1">
        <f t="array" ref="F211">INDEX(GMW!$A$2:$NF$60,MATCH(1,(GMW!$NE$2:$NE$60=F$3)*(GMW!$ND$2:$ND$60=F$4),0),$B211-1966)</f>
        <v>-2.4696739999999999</v>
      </c>
      <c r="G211" cm="1">
        <f t="array" ref="G211">INDEX(GMW!$A$2:$NF$60,MATCH(1,(GMW!$NE$2:$NE$60=G$3)*(GMW!$ND$2:$ND$60=G$4),0),$B211-1966)</f>
        <v>5.25</v>
      </c>
      <c r="H211" cm="1">
        <f t="array" ref="H211">INDEX(GMW!$A$2:$NF$60,MATCH(1,(GMW!$NE$2:$NE$60=H$3)*(GMW!$ND$2:$ND$60=H$4),0),$B211-1966)</f>
        <v>4.6002789999999996</v>
      </c>
      <c r="I211" cm="1">
        <f t="array" ref="I211">INDEX(GMW!$A$2:$NF$60,MATCH(1,(GMW!$NE$2:$NE$60=I$3)*(GMW!$ND$2:$ND$60=I$4),0),$B211-1966)</f>
        <v>4.0494620000000001</v>
      </c>
    </row>
    <row r="212" spans="1:9" x14ac:dyDescent="0.25">
      <c r="B212">
        <v>2179</v>
      </c>
      <c r="C212" cm="1">
        <f t="array" ref="C212">INDEX(GMW!$A$2:$NF$60,MATCH(1,(GMW!$NE$2:$NE$60=C$3)*(GMW!$ND$2:$ND$60=C$4),0),$B212-1966)</f>
        <v>-2.3043610000000001</v>
      </c>
      <c r="D212" cm="1">
        <f t="array" ref="D212">INDEX(GMW!$A$2:$NF$60,MATCH(1,(GMW!$NE$2:$NE$60=D$3)*(GMW!$ND$2:$ND$60=D$4),0),$B212-1966)</f>
        <v>-1.9632480000000001</v>
      </c>
      <c r="E212" cm="1">
        <f t="array" ref="E212">INDEX(GMW!$A$2:$NF$60,MATCH(1,(GMW!$NE$2:$NE$60=E$3)*(GMW!$ND$2:$ND$60=E$4),0),$B212-1966)</f>
        <v>-0.71114509999999997</v>
      </c>
      <c r="F212" cm="1">
        <f t="array" ref="F212">INDEX(GMW!$A$2:$NF$60,MATCH(1,(GMW!$NE$2:$NE$60=F$3)*(GMW!$ND$2:$ND$60=F$4),0),$B212-1966)</f>
        <v>-2.1719020000000002</v>
      </c>
      <c r="G212" cm="1">
        <f t="array" ref="G212">INDEX(GMW!$A$2:$NF$60,MATCH(1,(GMW!$NE$2:$NE$60=G$3)*(GMW!$ND$2:$ND$60=G$4),0),$B212-1966)</f>
        <v>5</v>
      </c>
      <c r="H212" cm="1">
        <f t="array" ref="H212">INDEX(GMW!$A$2:$NF$60,MATCH(1,(GMW!$NE$2:$NE$60=H$3)*(GMW!$ND$2:$ND$60=H$4),0),$B212-1966)</f>
        <v>4.1328630000000004</v>
      </c>
      <c r="I212" cm="1">
        <f t="array" ref="I212">INDEX(GMW!$A$2:$NF$60,MATCH(1,(GMW!$NE$2:$NE$60=I$3)*(GMW!$ND$2:$ND$60=I$4),0),$B212-1966)</f>
        <v>3.7190509999999999</v>
      </c>
    </row>
    <row r="213" spans="1:9" x14ac:dyDescent="0.25">
      <c r="B213">
        <v>2180</v>
      </c>
      <c r="C213" cm="1">
        <f t="array" ref="C213">INDEX(GMW!$A$2:$NF$60,MATCH(1,(GMW!$NE$2:$NE$60=C$3)*(GMW!$ND$2:$ND$60=C$4),0),$B213-1966)</f>
        <v>-1.3801829999999999</v>
      </c>
      <c r="D213" cm="1">
        <f t="array" ref="D213">INDEX(GMW!$A$2:$NF$60,MATCH(1,(GMW!$NE$2:$NE$60=D$3)*(GMW!$ND$2:$ND$60=D$4),0),$B213-1966)</f>
        <v>-1.0717300000000001</v>
      </c>
      <c r="E213" cm="1">
        <f t="array" ref="E213">INDEX(GMW!$A$2:$NF$60,MATCH(1,(GMW!$NE$2:$NE$60=E$3)*(GMW!$ND$2:$ND$60=E$4),0),$B213-1966)</f>
        <v>-0.59109250000000002</v>
      </c>
      <c r="F213" cm="1">
        <f t="array" ref="F213">INDEX(GMW!$A$2:$NF$60,MATCH(1,(GMW!$NE$2:$NE$60=F$3)*(GMW!$ND$2:$ND$60=F$4),0),$B213-1966)</f>
        <v>-1.6080570000000001</v>
      </c>
      <c r="G213" cm="1">
        <f t="array" ref="G213">INDEX(GMW!$A$2:$NF$60,MATCH(1,(GMW!$NE$2:$NE$60=G$3)*(GMW!$ND$2:$ND$60=G$4),0),$B213-1966)</f>
        <v>4.75</v>
      </c>
      <c r="H213" cm="1">
        <f t="array" ref="H213">INDEX(GMW!$A$2:$NF$60,MATCH(1,(GMW!$NE$2:$NE$60=H$3)*(GMW!$ND$2:$ND$60=H$4),0),$B213-1966)</f>
        <v>4.1531359999999999</v>
      </c>
      <c r="I213" cm="1">
        <f t="array" ref="I213">INDEX(GMW!$A$2:$NF$60,MATCH(1,(GMW!$NE$2:$NE$60=I$3)*(GMW!$ND$2:$ND$60=I$4),0),$B213-1966)</f>
        <v>3.9221520000000001</v>
      </c>
    </row>
    <row r="214" spans="1:9" x14ac:dyDescent="0.25">
      <c r="A214">
        <v>2025</v>
      </c>
      <c r="B214">
        <v>2181</v>
      </c>
      <c r="C214" cm="1">
        <f t="array" ref="C214">INDEX(GMW!$A$2:$NF$60,MATCH(1,(GMW!$NE$2:$NE$60=C$3)*(GMW!$ND$2:$ND$60=C$4),0),$B214-1966)</f>
        <v>-0.55200199999999999</v>
      </c>
      <c r="D214" cm="1">
        <f t="array" ref="D214">INDEX(GMW!$A$2:$NF$60,MATCH(1,(GMW!$NE$2:$NE$60=D$3)*(GMW!$ND$2:$ND$60=D$4),0),$B214-1966)</f>
        <v>-0.61834219999999995</v>
      </c>
      <c r="E214" cm="1">
        <f t="array" ref="E214">INDEX(GMW!$A$2:$NF$60,MATCH(1,(GMW!$NE$2:$NE$60=E$3)*(GMW!$ND$2:$ND$60=E$4),0),$B214-1966)</f>
        <v>-0.37662879999999999</v>
      </c>
      <c r="F214" cm="1">
        <f t="array" ref="F214">INDEX(GMW!$A$2:$NF$60,MATCH(1,(GMW!$NE$2:$NE$60=F$3)*(GMW!$ND$2:$ND$60=F$4),0),$B214-1966)</f>
        <v>-0.74036060000000004</v>
      </c>
      <c r="G214" cm="1">
        <f t="array" ref="G214">INDEX(GMW!$A$2:$NF$60,MATCH(1,(GMW!$NE$2:$NE$60=G$3)*(GMW!$ND$2:$ND$60=G$4),0),$B214-1966)</f>
        <v>4.5</v>
      </c>
      <c r="H214" cm="1">
        <f t="array" ref="H214">INDEX(GMW!$A$2:$NF$60,MATCH(1,(GMW!$NE$2:$NE$60=H$3)*(GMW!$ND$2:$ND$60=H$4),0),$B214-1966)</f>
        <v>4.1325640000000003</v>
      </c>
      <c r="I214" cm="1">
        <f t="array" ref="I214">INDEX(GMW!$A$2:$NF$60,MATCH(1,(GMW!$NE$2:$NE$60=I$3)*(GMW!$ND$2:$ND$60=I$4),0),$B214-1966)</f>
        <v>4.0268189999999997</v>
      </c>
    </row>
    <row r="215" spans="1:9" x14ac:dyDescent="0.25">
      <c r="B215">
        <v>2182</v>
      </c>
      <c r="C215" cm="1">
        <f t="array" ref="C215">INDEX(GMW!$A$2:$NF$60,MATCH(1,(GMW!$NE$2:$NE$60=C$3)*(GMW!$ND$2:$ND$60=C$4),0),$B215-1966)</f>
        <v>-0.2427194</v>
      </c>
      <c r="D215" cm="1">
        <f t="array" ref="D215">INDEX(GMW!$A$2:$NF$60,MATCH(1,(GMW!$NE$2:$NE$60=D$3)*(GMW!$ND$2:$ND$60=D$4),0),$B215-1966)</f>
        <v>-0.63845180000000001</v>
      </c>
      <c r="E215" cm="1">
        <f t="array" ref="E215">INDEX(GMW!$A$2:$NF$60,MATCH(1,(GMW!$NE$2:$NE$60=E$3)*(GMW!$ND$2:$ND$60=E$4),0),$B215-1966)</f>
        <v>-0.38597880000000001</v>
      </c>
      <c r="F215" cm="1">
        <f t="array" ref="F215">INDEX(GMW!$A$2:$NF$60,MATCH(1,(GMW!$NE$2:$NE$60=F$3)*(GMW!$ND$2:$ND$60=F$4),0),$B215-1966)</f>
        <v>-0.26940049999999999</v>
      </c>
      <c r="G215" cm="1">
        <f t="array" ref="G215">INDEX(GMW!$A$2:$NF$60,MATCH(1,(GMW!$NE$2:$NE$60=G$3)*(GMW!$ND$2:$ND$60=G$4),0),$B215-1966)</f>
        <v>4.25</v>
      </c>
      <c r="H215" cm="1">
        <f t="array" ref="H215">INDEX(GMW!$A$2:$NF$60,MATCH(1,(GMW!$NE$2:$NE$60=H$3)*(GMW!$ND$2:$ND$60=H$4),0),$B215-1966)</f>
        <v>3.7606660000000001</v>
      </c>
      <c r="I215" cm="1">
        <f t="array" ref="I215">INDEX(GMW!$A$2:$NF$60,MATCH(1,(GMW!$NE$2:$NE$60=I$3)*(GMW!$ND$2:$ND$60=I$4),0),$B215-1966)</f>
        <v>3.781371</v>
      </c>
    </row>
    <row r="216" spans="1:9" x14ac:dyDescent="0.25">
      <c r="B216">
        <v>2183</v>
      </c>
      <c r="C216" cm="1">
        <f t="array" ref="C216">INDEX(GMW!$A$2:$NF$60,MATCH(1,(GMW!$NE$2:$NE$60=C$3)*(GMW!$ND$2:$ND$60=C$4),0),$B216-1966)</f>
        <v>7.7170130000000003E-2</v>
      </c>
      <c r="D216" cm="1">
        <f t="array" ref="D216">INDEX(GMW!$A$2:$NF$60,MATCH(1,(GMW!$NE$2:$NE$60=D$3)*(GMW!$ND$2:$ND$60=D$4),0),$B216-1966)</f>
        <v>-0.65227270000000004</v>
      </c>
      <c r="E216" cm="1">
        <f t="array" ref="E216">INDEX(GMW!$A$2:$NF$60,MATCH(1,(GMW!$NE$2:$NE$60=E$3)*(GMW!$ND$2:$ND$60=E$4),0),$B216-1966)</f>
        <v>-0.25692219999999999</v>
      </c>
      <c r="F216" cm="1">
        <f t="array" ref="F216">INDEX(GMW!$A$2:$NF$60,MATCH(1,(GMW!$NE$2:$NE$60=F$3)*(GMW!$ND$2:$ND$60=F$4),0),$B216-1966)</f>
        <v>0.16696069999999999</v>
      </c>
      <c r="G216" cm="1">
        <f t="array" ref="G216">INDEX(GMW!$A$2:$NF$60,MATCH(1,(GMW!$NE$2:$NE$60=G$3)*(GMW!$ND$2:$ND$60=G$4),0),$B216-1966)</f>
        <v>4</v>
      </c>
      <c r="H216" cm="1">
        <f t="array" ref="H216">INDEX(GMW!$A$2:$NF$60,MATCH(1,(GMW!$NE$2:$NE$60=H$3)*(GMW!$ND$2:$ND$60=H$4),0),$B216-1966)</f>
        <v>3.6991200000000002</v>
      </c>
      <c r="I216" cm="1">
        <f t="array" ref="I216">INDEX(GMW!$A$2:$NF$60,MATCH(1,(GMW!$NE$2:$NE$60=I$3)*(GMW!$ND$2:$ND$60=I$4),0),$B216-1966)</f>
        <v>3.7688890000000002</v>
      </c>
    </row>
    <row r="217" spans="1:9" x14ac:dyDescent="0.25">
      <c r="B217">
        <v>2184</v>
      </c>
      <c r="C217" cm="1">
        <f t="array" ref="C217">INDEX(GMW!$A$2:$NF$60,MATCH(1,(GMW!$NE$2:$NE$60=C$3)*(GMW!$ND$2:$ND$60=C$4),0),$B217-1966)</f>
        <v>7.9808239999999992E-3</v>
      </c>
      <c r="D217" cm="1">
        <f t="array" ref="D217">INDEX(GMW!$A$2:$NF$60,MATCH(1,(GMW!$NE$2:$NE$60=D$3)*(GMW!$ND$2:$ND$60=D$4),0),$B217-1966)</f>
        <v>-0.59171010000000002</v>
      </c>
      <c r="E217" cm="1">
        <f t="array" ref="E217">INDEX(GMW!$A$2:$NF$60,MATCH(1,(GMW!$NE$2:$NE$60=E$3)*(GMW!$ND$2:$ND$60=E$4),0),$B217-1966)</f>
        <v>-8.5028530000000005E-2</v>
      </c>
      <c r="F217" cm="1">
        <f t="array" ref="F217">INDEX(GMW!$A$2:$NF$60,MATCH(1,(GMW!$NE$2:$NE$60=F$3)*(GMW!$ND$2:$ND$60=F$4),0),$B217-1966)</f>
        <v>0.29654229999999998</v>
      </c>
      <c r="G217" cm="1">
        <f t="array" ref="G217">INDEX(GMW!$A$2:$NF$60,MATCH(1,(GMW!$NE$2:$NE$60=G$3)*(GMW!$ND$2:$ND$60=G$4),0),$B217-1966)</f>
        <v>3.75</v>
      </c>
      <c r="H217" cm="1">
        <f t="array" ref="H217">INDEX(GMW!$A$2:$NF$60,MATCH(1,(GMW!$NE$2:$NE$60=H$3)*(GMW!$ND$2:$ND$60=H$4),0),$B217-1966)</f>
        <v>3.573045</v>
      </c>
      <c r="I217" cm="1">
        <f t="array" ref="I217">INDEX(GMW!$A$2:$NF$60,MATCH(1,(GMW!$NE$2:$NE$60=I$3)*(GMW!$ND$2:$ND$60=I$4),0),$B217-1966)</f>
        <v>3.684024</v>
      </c>
    </row>
    <row r="218" spans="1:9" x14ac:dyDescent="0.25">
      <c r="A218">
        <v>2026</v>
      </c>
      <c r="B218">
        <v>2185</v>
      </c>
      <c r="C218" cm="1">
        <f t="array" ref="C218">INDEX(GMW!$A$2:$NF$60,MATCH(1,(GMW!$NE$2:$NE$60=C$3)*(GMW!$ND$2:$ND$60=C$4),0),$B218-1966)</f>
        <v>0.14185909999999999</v>
      </c>
      <c r="D218" cm="1">
        <f t="array" ref="D218">INDEX(GMW!$A$2:$NF$60,MATCH(1,(GMW!$NE$2:$NE$60=D$3)*(GMW!$ND$2:$ND$60=D$4),0),$B218-1966)</f>
        <v>-0.369029</v>
      </c>
      <c r="E218" cm="1">
        <f t="array" ref="E218">INDEX(GMW!$A$2:$NF$60,MATCH(1,(GMW!$NE$2:$NE$60=E$3)*(GMW!$ND$2:$ND$60=E$4),0),$B218-1966)</f>
        <v>0.25299430000000001</v>
      </c>
      <c r="F218" cm="1">
        <f t="array" ref="F218">INDEX(GMW!$A$2:$NF$60,MATCH(1,(GMW!$NE$2:$NE$60=F$3)*(GMW!$ND$2:$ND$60=F$4),0),$B218-1966)</f>
        <v>0.45838299999999998</v>
      </c>
      <c r="G218" cm="1">
        <f t="array" ref="G218">INDEX(GMW!$A$2:$NF$60,MATCH(1,(GMW!$NE$2:$NE$60=G$3)*(GMW!$ND$2:$ND$60=G$4),0),$B218-1966)</f>
        <v>3.75</v>
      </c>
      <c r="H218" cm="1">
        <f t="array" ref="H218">INDEX(GMW!$A$2:$NF$60,MATCH(1,(GMW!$NE$2:$NE$60=H$3)*(GMW!$ND$2:$ND$60=H$4),0),$B218-1966)</f>
        <v>3.6555749999999998</v>
      </c>
      <c r="I218" cm="1">
        <f t="array" ref="I218">INDEX(GMW!$A$2:$NF$60,MATCH(1,(GMW!$NE$2:$NE$60=I$3)*(GMW!$ND$2:$ND$60=I$4),0),$B218-1966)</f>
        <v>3.795709</v>
      </c>
    </row>
    <row r="219" spans="1:9" x14ac:dyDescent="0.25">
      <c r="B219">
        <v>2186</v>
      </c>
      <c r="C219" cm="1">
        <f t="array" ref="C219">INDEX(GMW!$A$2:$NF$60,MATCH(1,(GMW!$NE$2:$NE$60=C$3)*(GMW!$ND$2:$ND$60=C$4),0),$B219-1966)</f>
        <v>0.51026130000000003</v>
      </c>
      <c r="D219" cm="1">
        <f t="array" ref="D219">INDEX(GMW!$A$2:$NF$60,MATCH(1,(GMW!$NE$2:$NE$60=D$3)*(GMW!$ND$2:$ND$60=D$4),0),$B219-1966)</f>
        <v>-0.29615550000000002</v>
      </c>
      <c r="E219" cm="1">
        <f t="array" ref="E219">INDEX(GMW!$A$2:$NF$60,MATCH(1,(GMW!$NE$2:$NE$60=E$3)*(GMW!$ND$2:$ND$60=E$4),0),$B219-1966)</f>
        <v>0.32148369999999998</v>
      </c>
      <c r="F219" cm="1">
        <f t="array" ref="F219">INDEX(GMW!$A$2:$NF$60,MATCH(1,(GMW!$NE$2:$NE$60=F$3)*(GMW!$ND$2:$ND$60=F$4),0),$B219-1966)</f>
        <v>0.45928029999999997</v>
      </c>
      <c r="G219" cm="1">
        <f t="array" ref="G219">INDEX(GMW!$A$2:$NF$60,MATCH(1,(GMW!$NE$2:$NE$60=G$3)*(GMW!$ND$2:$ND$60=G$4),0),$B219-1966)</f>
        <v>3.75</v>
      </c>
      <c r="H219" cm="1">
        <f t="array" ref="H219">INDEX(GMW!$A$2:$NF$60,MATCH(1,(GMW!$NE$2:$NE$60=H$3)*(GMW!$ND$2:$ND$60=H$4),0),$B219-1966)</f>
        <v>4.2570610000000002</v>
      </c>
      <c r="I219" cm="1">
        <f t="array" ref="I219">INDEX(GMW!$A$2:$NF$60,MATCH(1,(GMW!$NE$2:$NE$60=I$3)*(GMW!$ND$2:$ND$60=I$4),0),$B219-1966)</f>
        <v>4.2457580000000004</v>
      </c>
    </row>
    <row r="220" spans="1:9" x14ac:dyDescent="0.25">
      <c r="B220">
        <v>2187</v>
      </c>
      <c r="C220" cm="1">
        <f t="array" ref="C220">INDEX(GMW!$A$2:$NF$60,MATCH(1,(GMW!$NE$2:$NE$60=C$3)*(GMW!$ND$2:$ND$60=C$4),0),$B220-1966)</f>
        <v>0.46496150000000003</v>
      </c>
      <c r="D220" cm="1">
        <f t="array" ref="D220">INDEX(GMW!$A$2:$NF$60,MATCH(1,(GMW!$NE$2:$NE$60=D$3)*(GMW!$ND$2:$ND$60=D$4),0),$B220-1966)</f>
        <v>-0.35448269999999998</v>
      </c>
      <c r="E220" cm="1">
        <f t="array" ref="E220">INDEX(GMW!$A$2:$NF$60,MATCH(1,(GMW!$NE$2:$NE$60=E$3)*(GMW!$ND$2:$ND$60=E$4),0),$B220-1966)</f>
        <v>0.41014810000000002</v>
      </c>
      <c r="F220" cm="1">
        <f t="array" ref="F220">INDEX(GMW!$A$2:$NF$60,MATCH(1,(GMW!$NE$2:$NE$60=F$3)*(GMW!$ND$2:$ND$60=F$4),0),$B220-1966)</f>
        <v>0.24576020000000001</v>
      </c>
      <c r="G220" cm="1">
        <f t="array" ref="G220">INDEX(GMW!$A$2:$NF$60,MATCH(1,(GMW!$NE$2:$NE$60=G$3)*(GMW!$ND$2:$ND$60=G$4),0),$B220-1966)</f>
        <v>3.75</v>
      </c>
      <c r="H220" cm="1">
        <f t="array" ref="H220">INDEX(GMW!$A$2:$NF$60,MATCH(1,(GMW!$NE$2:$NE$60=H$3)*(GMW!$ND$2:$ND$60=H$4),0),$B220-1966)</f>
        <v>4.177435</v>
      </c>
      <c r="I220" cm="1">
        <f t="array" ref="I220">INDEX(GMW!$A$2:$NF$60,MATCH(1,(GMW!$NE$2:$NE$60=I$3)*(GMW!$ND$2:$ND$60=I$4),0),$B220-1966)</f>
        <v>4.2160070000000003</v>
      </c>
    </row>
    <row r="221" spans="1:9" x14ac:dyDescent="0.25">
      <c r="B221">
        <v>2188</v>
      </c>
      <c r="C221" cm="1">
        <f t="array" ref="C221">INDEX(GMW!$A$2:$NF$60,MATCH(1,(GMW!$NE$2:$NE$60=C$3)*(GMW!$ND$2:$ND$60=C$4),0),$B221-1966)</f>
        <v>0.34461360000000002</v>
      </c>
      <c r="D221" cm="1">
        <f t="array" ref="D221">INDEX(GMW!$A$2:$NF$60,MATCH(1,(GMW!$NE$2:$NE$60=D$3)*(GMW!$ND$2:$ND$60=D$4),0),$B221-1966)</f>
        <v>-0.35429290000000002</v>
      </c>
      <c r="E221" cm="1">
        <f t="array" ref="E221">INDEX(GMW!$A$2:$NF$60,MATCH(1,(GMW!$NE$2:$NE$60=E$3)*(GMW!$ND$2:$ND$60=E$4),0),$B221-1966)</f>
        <v>0.35210920000000001</v>
      </c>
      <c r="F221" cm="1">
        <f t="array" ref="F221">INDEX(GMW!$A$2:$NF$60,MATCH(1,(GMW!$NE$2:$NE$60=F$3)*(GMW!$ND$2:$ND$60=F$4),0),$B221-1966)</f>
        <v>0.17693970000000001</v>
      </c>
      <c r="G221" cm="1">
        <f t="array" ref="G221">INDEX(GMW!$A$2:$NF$60,MATCH(1,(GMW!$NE$2:$NE$60=G$3)*(GMW!$ND$2:$ND$60=G$4),0),$B221-1966)</f>
        <v>3.75</v>
      </c>
      <c r="H221" cm="1">
        <f t="array" ref="H221">INDEX(GMW!$A$2:$NF$60,MATCH(1,(GMW!$NE$2:$NE$60=H$3)*(GMW!$ND$2:$ND$60=H$4),0),$B221-1966)</f>
        <v>4.0266270000000004</v>
      </c>
      <c r="I221" cm="1">
        <f t="array" ref="I221">INDEX(GMW!$A$2:$NF$60,MATCH(1,(GMW!$NE$2:$NE$60=I$3)*(GMW!$ND$2:$ND$60=I$4),0),$B221-1966)</f>
        <v>4.1417739999999998</v>
      </c>
    </row>
    <row r="222" spans="1:9" x14ac:dyDescent="0.25">
      <c r="A222">
        <v>2027</v>
      </c>
      <c r="B222">
        <v>2189</v>
      </c>
      <c r="C222" cm="1">
        <f t="array" ref="C222">INDEX(GMW!$A$2:$NF$60,MATCH(1,(GMW!$NE$2:$NE$60=C$3)*(GMW!$ND$2:$ND$60=C$4),0),$B222-1966)</f>
        <v>0.21266940000000001</v>
      </c>
      <c r="D222" cm="1">
        <f t="array" ref="D222">INDEX(GMW!$A$2:$NF$60,MATCH(1,(GMW!$NE$2:$NE$60=D$3)*(GMW!$ND$2:$ND$60=D$4),0),$B222-1966)</f>
        <v>-0.27466010000000002</v>
      </c>
      <c r="E222" cm="1">
        <f t="array" ref="E222">INDEX(GMW!$A$2:$NF$60,MATCH(1,(GMW!$NE$2:$NE$60=E$3)*(GMW!$ND$2:$ND$60=E$4),0),$B222-1966)</f>
        <v>0.28679339999999998</v>
      </c>
      <c r="F222" cm="1">
        <f t="array" ref="F222">INDEX(GMW!$A$2:$NF$60,MATCH(1,(GMW!$NE$2:$NE$60=F$3)*(GMW!$ND$2:$ND$60=F$4),0),$B222-1966)</f>
        <v>0.2104251</v>
      </c>
      <c r="G222" cm="1">
        <f t="array" ref="G222">INDEX(GMW!$A$2:$NF$60,MATCH(1,(GMW!$NE$2:$NE$60=G$3)*(GMW!$ND$2:$ND$60=G$4),0),$B222-1966)</f>
        <v>3.75</v>
      </c>
      <c r="H222" cm="1">
        <f t="array" ref="H222">INDEX(GMW!$A$2:$NF$60,MATCH(1,(GMW!$NE$2:$NE$60=H$3)*(GMW!$ND$2:$ND$60=H$4),0),$B222-1966)</f>
        <v>3.962275</v>
      </c>
      <c r="I222" cm="1">
        <f t="array" ref="I222">INDEX(GMW!$A$2:$NF$60,MATCH(1,(GMW!$NE$2:$NE$60=I$3)*(GMW!$ND$2:$ND$60=I$4),0),$B222-1966)</f>
        <v>4.1063159999999996</v>
      </c>
    </row>
    <row r="223" spans="1:9" x14ac:dyDescent="0.25">
      <c r="B223">
        <v>2190</v>
      </c>
      <c r="C223" cm="1">
        <f t="array" ref="C223">INDEX(GMW!$A$2:$NF$60,MATCH(1,(GMW!$NE$2:$NE$60=C$3)*(GMW!$ND$2:$ND$60=C$4),0),$B223-1966)</f>
        <v>0.21929360000000001</v>
      </c>
      <c r="D223" cm="1">
        <f t="array" ref="D223">INDEX(GMW!$A$2:$NF$60,MATCH(1,(GMW!$NE$2:$NE$60=D$3)*(GMW!$ND$2:$ND$60=D$4),0),$B223-1966)</f>
        <v>-0.16216420000000001</v>
      </c>
      <c r="E223" cm="1">
        <f t="array" ref="E223">INDEX(GMW!$A$2:$NF$60,MATCH(1,(GMW!$NE$2:$NE$60=E$3)*(GMW!$ND$2:$ND$60=E$4),0),$B223-1966)</f>
        <v>0.23865439999999999</v>
      </c>
      <c r="F223" cm="1">
        <f t="array" ref="F223">INDEX(GMW!$A$2:$NF$60,MATCH(1,(GMW!$NE$2:$NE$60=F$3)*(GMW!$ND$2:$ND$60=F$4),0),$B223-1966)</f>
        <v>0.27250150000000001</v>
      </c>
      <c r="G223" cm="1">
        <f t="array" ref="G223">INDEX(GMW!$A$2:$NF$60,MATCH(1,(GMW!$NE$2:$NE$60=G$3)*(GMW!$ND$2:$ND$60=G$4),0),$B223-1966)</f>
        <v>3.75</v>
      </c>
      <c r="H223" cm="1">
        <f t="array" ref="H223">INDEX(GMW!$A$2:$NF$60,MATCH(1,(GMW!$NE$2:$NE$60=H$3)*(GMW!$ND$2:$ND$60=H$4),0),$B223-1966)</f>
        <v>3.8359640000000002</v>
      </c>
      <c r="I223" cm="1">
        <f t="array" ref="I223">INDEX(GMW!$A$2:$NF$60,MATCH(1,(GMW!$NE$2:$NE$60=I$3)*(GMW!$ND$2:$ND$60=I$4),0),$B223-1966)</f>
        <v>4.0336829999999999</v>
      </c>
    </row>
    <row r="224" spans="1:9" x14ac:dyDescent="0.25">
      <c r="B224">
        <v>2191</v>
      </c>
      <c r="C224" cm="1">
        <f t="array" ref="C224">INDEX(GMW!$A$2:$NF$60,MATCH(1,(GMW!$NE$2:$NE$60=C$3)*(GMW!$ND$2:$ND$60=C$4),0),$B224-1966)</f>
        <v>0.24489</v>
      </c>
      <c r="D224" cm="1">
        <f t="array" ref="D224">INDEX(GMW!$A$2:$NF$60,MATCH(1,(GMW!$NE$2:$NE$60=D$3)*(GMW!$ND$2:$ND$60=D$4),0),$B224-1966)</f>
        <v>-0.1229942</v>
      </c>
      <c r="E224" cm="1">
        <f t="array" ref="E224">INDEX(GMW!$A$2:$NF$60,MATCH(1,(GMW!$NE$2:$NE$60=E$3)*(GMW!$ND$2:$ND$60=E$4),0),$B224-1966)</f>
        <v>0.2211438</v>
      </c>
      <c r="F224" cm="1">
        <f t="array" ref="F224">INDEX(GMW!$A$2:$NF$60,MATCH(1,(GMW!$NE$2:$NE$60=F$3)*(GMW!$ND$2:$ND$60=F$4),0),$B224-1966)</f>
        <v>0.29120430000000003</v>
      </c>
      <c r="G224" cm="1">
        <f t="array" ref="G224">INDEX(GMW!$A$2:$NF$60,MATCH(1,(GMW!$NE$2:$NE$60=G$3)*(GMW!$ND$2:$ND$60=G$4),0),$B224-1966)</f>
        <v>3.75</v>
      </c>
      <c r="H224" cm="1">
        <f t="array" ref="H224">INDEX(GMW!$A$2:$NF$60,MATCH(1,(GMW!$NE$2:$NE$60=H$3)*(GMW!$ND$2:$ND$60=H$4),0),$B224-1966)</f>
        <v>3.7382789999999999</v>
      </c>
      <c r="I224" cm="1">
        <f t="array" ref="I224">INDEX(GMW!$A$2:$NF$60,MATCH(1,(GMW!$NE$2:$NE$60=I$3)*(GMW!$ND$2:$ND$60=I$4),0),$B224-1966)</f>
        <v>3.9418730000000002</v>
      </c>
    </row>
    <row r="225" spans="1:9" x14ac:dyDescent="0.25">
      <c r="B225">
        <v>2192</v>
      </c>
      <c r="C225" cm="1">
        <f t="array" ref="C225">INDEX(GMW!$A$2:$NF$60,MATCH(1,(GMW!$NE$2:$NE$60=C$3)*(GMW!$ND$2:$ND$60=C$4),0),$B225-1966)</f>
        <v>0.36535410000000001</v>
      </c>
      <c r="D225" cm="1">
        <f t="array" ref="D225">INDEX(GMW!$A$2:$NF$60,MATCH(1,(GMW!$NE$2:$NE$60=D$3)*(GMW!$ND$2:$ND$60=D$4),0),$B225-1966)</f>
        <v>-7.7340130000000007E-2</v>
      </c>
      <c r="E225" cm="1">
        <f t="array" ref="E225">INDEX(GMW!$A$2:$NF$60,MATCH(1,(GMW!$NE$2:$NE$60=E$3)*(GMW!$ND$2:$ND$60=E$4),0),$B225-1966)</f>
        <v>0.20991670000000001</v>
      </c>
      <c r="F225" cm="1">
        <f t="array" ref="F225">INDEX(GMW!$A$2:$NF$60,MATCH(1,(GMW!$NE$2:$NE$60=F$3)*(GMW!$ND$2:$ND$60=F$4),0),$B225-1966)</f>
        <v>0.2674395</v>
      </c>
      <c r="G225" cm="1">
        <f t="array" ref="G225">INDEX(GMW!$A$2:$NF$60,MATCH(1,(GMW!$NE$2:$NE$60=G$3)*(GMW!$ND$2:$ND$60=G$4),0),$B225-1966)</f>
        <v>3.5</v>
      </c>
      <c r="H225" cm="1">
        <f t="array" ref="H225">INDEX(GMW!$A$2:$NF$60,MATCH(1,(GMW!$NE$2:$NE$60=H$3)*(GMW!$ND$2:$ND$60=H$4),0),$B225-1966)</f>
        <v>3.5867909999999998</v>
      </c>
      <c r="I225" cm="1">
        <f t="array" ref="I225">INDEX(GMW!$A$2:$NF$60,MATCH(1,(GMW!$NE$2:$NE$60=I$3)*(GMW!$ND$2:$ND$60=I$4),0),$B225-1966)</f>
        <v>3.7960159999999998</v>
      </c>
    </row>
    <row r="226" spans="1:9" x14ac:dyDescent="0.25">
      <c r="A226">
        <v>2028</v>
      </c>
      <c r="B226">
        <v>2193</v>
      </c>
      <c r="C226" cm="1">
        <f t="array" ref="C226">INDEX(GMW!$A$2:$NF$60,MATCH(1,(GMW!$NE$2:$NE$60=C$3)*(GMW!$ND$2:$ND$60=C$4),0),$B226-1966)</f>
        <v>0.43825340000000002</v>
      </c>
      <c r="D226" cm="1">
        <f t="array" ref="D226">INDEX(GMW!$A$2:$NF$60,MATCH(1,(GMW!$NE$2:$NE$60=D$3)*(GMW!$ND$2:$ND$60=D$4),0),$B226-1966)</f>
        <v>-2.3018360000000002E-2</v>
      </c>
      <c r="E226" cm="1">
        <f t="array" ref="E226">INDEX(GMW!$A$2:$NF$60,MATCH(1,(GMW!$NE$2:$NE$60=E$3)*(GMW!$ND$2:$ND$60=E$4),0),$B226-1966)</f>
        <v>0.1942207</v>
      </c>
      <c r="F226" cm="1">
        <f t="array" ref="F226">INDEX(GMW!$A$2:$NF$60,MATCH(1,(GMW!$NE$2:$NE$60=F$3)*(GMW!$ND$2:$ND$60=F$4),0),$B226-1966)</f>
        <v>0.25795499999999999</v>
      </c>
      <c r="G226" cm="1">
        <f t="array" ref="G226">INDEX(GMW!$A$2:$NF$60,MATCH(1,(GMW!$NE$2:$NE$60=G$3)*(GMW!$ND$2:$ND$60=G$4),0),$B226-1966)</f>
        <v>3.25</v>
      </c>
      <c r="H226" cm="1">
        <f t="array" ref="H226">INDEX(GMW!$A$2:$NF$60,MATCH(1,(GMW!$NE$2:$NE$60=H$3)*(GMW!$ND$2:$ND$60=H$4),0),$B226-1966)</f>
        <v>3.3717890000000001</v>
      </c>
      <c r="I226" cm="1">
        <f t="array" ref="I226">INDEX(GMW!$A$2:$NF$60,MATCH(1,(GMW!$NE$2:$NE$60=I$3)*(GMW!$ND$2:$ND$60=I$4),0),$B226-1966)</f>
        <v>3.6290040000000001</v>
      </c>
    </row>
    <row r="227" spans="1:9" x14ac:dyDescent="0.25">
      <c r="B227">
        <v>2194</v>
      </c>
      <c r="C227" cm="1">
        <f t="array" ref="C227">INDEX(GMW!$A$2:$NF$60,MATCH(1,(GMW!$NE$2:$NE$60=C$3)*(GMW!$ND$2:$ND$60=C$4),0),$B227-1966)</f>
        <v>0.50651409999999997</v>
      </c>
      <c r="D227" cm="1">
        <f t="array" ref="D227">INDEX(GMW!$A$2:$NF$60,MATCH(1,(GMW!$NE$2:$NE$60=D$3)*(GMW!$ND$2:$ND$60=D$4),0),$B227-1966)</f>
        <v>9.9170209999999995E-2</v>
      </c>
      <c r="E227" cm="1">
        <f t="array" ref="E227">INDEX(GMW!$A$2:$NF$60,MATCH(1,(GMW!$NE$2:$NE$60=E$3)*(GMW!$ND$2:$ND$60=E$4),0),$B227-1966)</f>
        <v>0.24465609999999999</v>
      </c>
      <c r="F227" cm="1">
        <f t="array" ref="F227">INDEX(GMW!$A$2:$NF$60,MATCH(1,(GMW!$NE$2:$NE$60=F$3)*(GMW!$ND$2:$ND$60=F$4),0),$B227-1966)</f>
        <v>0.2833562</v>
      </c>
      <c r="G227" cm="1">
        <f t="array" ref="G227">INDEX(GMW!$A$2:$NF$60,MATCH(1,(GMW!$NE$2:$NE$60=G$3)*(GMW!$ND$2:$ND$60=G$4),0),$B227-1966)</f>
        <v>3</v>
      </c>
      <c r="H227" cm="1">
        <f t="array" ref="H227">INDEX(GMW!$A$2:$NF$60,MATCH(1,(GMW!$NE$2:$NE$60=H$3)*(GMW!$ND$2:$ND$60=H$4),0),$B227-1966)</f>
        <v>3.1403349999999999</v>
      </c>
      <c r="I227" cm="1">
        <f t="array" ref="I227">INDEX(GMW!$A$2:$NF$60,MATCH(1,(GMW!$NE$2:$NE$60=I$3)*(GMW!$ND$2:$ND$60=I$4),0),$B227-1966)</f>
        <v>3.4629650000000001</v>
      </c>
    </row>
    <row r="228" spans="1:9" x14ac:dyDescent="0.25">
      <c r="B228">
        <v>2195</v>
      </c>
      <c r="C228" cm="1">
        <f t="array" ref="C228">INDEX(GMW!$A$2:$NF$60,MATCH(1,(GMW!$NE$2:$NE$60=C$3)*(GMW!$ND$2:$ND$60=C$4),0),$B228-1966)</f>
        <v>0.59484780000000004</v>
      </c>
      <c r="D228" cm="1">
        <f t="array" ref="D228">INDEX(GMW!$A$2:$NF$60,MATCH(1,(GMW!$NE$2:$NE$60=D$3)*(GMW!$ND$2:$ND$60=D$4),0),$B228-1966)</f>
        <v>0.21120720000000001</v>
      </c>
      <c r="E228" cm="1">
        <f t="array" ref="E228">INDEX(GMW!$A$2:$NF$60,MATCH(1,(GMW!$NE$2:$NE$60=E$3)*(GMW!$ND$2:$ND$60=E$4),0),$B228-1966)</f>
        <v>0.34691729999999998</v>
      </c>
      <c r="F228" cm="1">
        <f t="array" ref="F228">INDEX(GMW!$A$2:$NF$60,MATCH(1,(GMW!$NE$2:$NE$60=F$3)*(GMW!$ND$2:$ND$60=F$4),0),$B228-1966)</f>
        <v>0.32502599999999998</v>
      </c>
      <c r="G228" cm="1">
        <f t="array" ref="G228">INDEX(GMW!$A$2:$NF$60,MATCH(1,(GMW!$NE$2:$NE$60=G$3)*(GMW!$ND$2:$ND$60=G$4),0),$B228-1966)</f>
        <v>3</v>
      </c>
      <c r="H228" cm="1">
        <f t="array" ref="H228">INDEX(GMW!$A$2:$NF$60,MATCH(1,(GMW!$NE$2:$NE$60=H$3)*(GMW!$ND$2:$ND$60=H$4),0),$B228-1966)</f>
        <v>3.0461510000000001</v>
      </c>
      <c r="I228" cm="1">
        <f t="array" ref="I228">INDEX(GMW!$A$2:$NF$60,MATCH(1,(GMW!$NE$2:$NE$60=I$3)*(GMW!$ND$2:$ND$60=I$4),0),$B228-1966)</f>
        <v>3.4013100000000001</v>
      </c>
    </row>
    <row r="229" spans="1:9" x14ac:dyDescent="0.25">
      <c r="B229">
        <v>2196</v>
      </c>
      <c r="C229" cm="1">
        <f t="array" ref="C229">INDEX(GMW!$A$2:$NF$60,MATCH(1,(GMW!$NE$2:$NE$60=C$3)*(GMW!$ND$2:$ND$60=C$4),0),$B229-1966)</f>
        <v>0.68951790000000002</v>
      </c>
      <c r="D229" cm="1">
        <f t="array" ref="D229">INDEX(GMW!$A$2:$NF$60,MATCH(1,(GMW!$NE$2:$NE$60=D$3)*(GMW!$ND$2:$ND$60=D$4),0),$B229-1966)</f>
        <v>0.31334830000000002</v>
      </c>
      <c r="E229" cm="1">
        <f t="array" ref="E229">INDEX(GMW!$A$2:$NF$60,MATCH(1,(GMW!$NE$2:$NE$60=E$3)*(GMW!$ND$2:$ND$60=E$4),0),$B229-1966)</f>
        <v>0.43957040000000003</v>
      </c>
      <c r="F229" cm="1">
        <f t="array" ref="F229">INDEX(GMW!$A$2:$NF$60,MATCH(1,(GMW!$NE$2:$NE$60=F$3)*(GMW!$ND$2:$ND$60=F$4),0),$B229-1966)</f>
        <v>0.35215229999999997</v>
      </c>
      <c r="G229" cm="1">
        <f t="array" ref="G229">INDEX(GMW!$A$2:$NF$60,MATCH(1,(GMW!$NE$2:$NE$60=G$3)*(GMW!$ND$2:$ND$60=G$4),0),$B229-1966)</f>
        <v>3</v>
      </c>
      <c r="H229" cm="1">
        <f t="array" ref="H229">INDEX(GMW!$A$2:$NF$60,MATCH(1,(GMW!$NE$2:$NE$60=H$3)*(GMW!$ND$2:$ND$60=H$4),0),$B229-1966)</f>
        <v>3.004721</v>
      </c>
      <c r="I229" cm="1">
        <f t="array" ref="I229">INDEX(GMW!$A$2:$NF$60,MATCH(1,(GMW!$NE$2:$NE$60=I$3)*(GMW!$ND$2:$ND$60=I$4),0),$B229-1966)</f>
        <v>3.3574079999999999</v>
      </c>
    </row>
    <row r="230" spans="1:9" x14ac:dyDescent="0.25">
      <c r="A230">
        <v>2029</v>
      </c>
      <c r="B230">
        <v>2197</v>
      </c>
      <c r="C230" cm="1">
        <f t="array" ref="C230">INDEX(GMW!$A$2:$NF$60,MATCH(1,(GMW!$NE$2:$NE$60=C$3)*(GMW!$ND$2:$ND$60=C$4),0),$B230-1966)</f>
        <v>0.78293409999999997</v>
      </c>
      <c r="D230" cm="1">
        <f t="array" ref="D230">INDEX(GMW!$A$2:$NF$60,MATCH(1,(GMW!$NE$2:$NE$60=D$3)*(GMW!$ND$2:$ND$60=D$4),0),$B230-1966)</f>
        <v>0.39900540000000001</v>
      </c>
      <c r="E230" cm="1">
        <f t="array" ref="E230">INDEX(GMW!$A$2:$NF$60,MATCH(1,(GMW!$NE$2:$NE$60=E$3)*(GMW!$ND$2:$ND$60=E$4),0),$B230-1966)</f>
        <v>0.55874729999999995</v>
      </c>
      <c r="F230" cm="1">
        <f t="array" ref="F230">INDEX(GMW!$A$2:$NF$60,MATCH(1,(GMW!$NE$2:$NE$60=F$3)*(GMW!$ND$2:$ND$60=F$4),0),$B230-1966)</f>
        <v>0.37483230000000001</v>
      </c>
      <c r="G230" cm="1">
        <f t="array" ref="G230">INDEX(GMW!$A$2:$NF$60,MATCH(1,(GMW!$NE$2:$NE$60=G$3)*(GMW!$ND$2:$ND$60=G$4),0),$B230-1966)</f>
        <v>3</v>
      </c>
      <c r="H230" cm="1">
        <f t="array" ref="H230">INDEX(GMW!$A$2:$NF$60,MATCH(1,(GMW!$NE$2:$NE$60=H$3)*(GMW!$ND$2:$ND$60=H$4),0),$B230-1966)</f>
        <v>2.9523100000000002</v>
      </c>
      <c r="I230" cm="1">
        <f t="array" ref="I230">INDEX(GMW!$A$2:$NF$60,MATCH(1,(GMW!$NE$2:$NE$60=I$3)*(GMW!$ND$2:$ND$60=I$4),0),$B230-1966)</f>
        <v>3.3110529999999998</v>
      </c>
    </row>
    <row r="231" spans="1:9" x14ac:dyDescent="0.25">
      <c r="B231">
        <v>2198</v>
      </c>
      <c r="C231" cm="1">
        <f t="array" ref="C231">INDEX(GMW!$A$2:$NF$60,MATCH(1,(GMW!$NE$2:$NE$60=C$3)*(GMW!$ND$2:$ND$60=C$4),0),$B231-1966)</f>
        <v>0.82306389999999996</v>
      </c>
      <c r="D231" cm="1">
        <f t="array" ref="D231">INDEX(GMW!$A$2:$NF$60,MATCH(1,(GMW!$NE$2:$NE$60=D$3)*(GMW!$ND$2:$ND$60=D$4),0),$B231-1966)</f>
        <v>0.41400429999999999</v>
      </c>
      <c r="E231" cm="1">
        <f t="array" ref="E231">INDEX(GMW!$A$2:$NF$60,MATCH(1,(GMW!$NE$2:$NE$60=E$3)*(GMW!$ND$2:$ND$60=E$4),0),$B231-1966)</f>
        <v>0.62998019999999999</v>
      </c>
      <c r="F231" cm="1">
        <f t="array" ref="F231">INDEX(GMW!$A$2:$NF$60,MATCH(1,(GMW!$NE$2:$NE$60=F$3)*(GMW!$ND$2:$ND$60=F$4),0),$B231-1966)</f>
        <v>0.36349920000000002</v>
      </c>
      <c r="G231" cm="1">
        <f t="array" ref="G231">INDEX(GMW!$A$2:$NF$60,MATCH(1,(GMW!$NE$2:$NE$60=G$3)*(GMW!$ND$2:$ND$60=G$4),0),$B231-1966)</f>
        <v>2.75</v>
      </c>
      <c r="H231" cm="1">
        <f t="array" ref="H231">INDEX(GMW!$A$2:$NF$60,MATCH(1,(GMW!$NE$2:$NE$60=H$3)*(GMW!$ND$2:$ND$60=H$4),0),$B231-1966)</f>
        <v>2.8527800000000001</v>
      </c>
      <c r="I231" cm="1">
        <f t="array" ref="I231">INDEX(GMW!$A$2:$NF$60,MATCH(1,(GMW!$NE$2:$NE$60=I$3)*(GMW!$ND$2:$ND$60=I$4),0),$B231-1966)</f>
        <v>3.23068</v>
      </c>
    </row>
    <row r="232" spans="1:9" x14ac:dyDescent="0.25">
      <c r="B232">
        <v>2199</v>
      </c>
      <c r="C232" cm="1">
        <f t="array" ref="C232">INDEX(GMW!$A$2:$NF$60,MATCH(1,(GMW!$NE$2:$NE$60=C$3)*(GMW!$ND$2:$ND$60=C$4),0),$B232-1966)</f>
        <v>0.8</v>
      </c>
      <c r="D232" cm="1">
        <f t="array" ref="D232">INDEX(GMW!$A$2:$NF$60,MATCH(1,(GMW!$NE$2:$NE$60=D$3)*(GMW!$ND$2:$ND$60=D$4),0),$B232-1966)</f>
        <v>0.4158251</v>
      </c>
      <c r="E232" cm="1">
        <f t="array" ref="E232">INDEX(GMW!$A$2:$NF$60,MATCH(1,(GMW!$NE$2:$NE$60=E$3)*(GMW!$ND$2:$ND$60=E$4),0),$B232-1966)</f>
        <v>0.65034630000000004</v>
      </c>
      <c r="F232" cm="1">
        <f t="array" ref="F232">INDEX(GMW!$A$2:$NF$60,MATCH(1,(GMW!$NE$2:$NE$60=F$3)*(GMW!$ND$2:$ND$60=F$4),0),$B232-1966)</f>
        <v>0.32566640000000002</v>
      </c>
      <c r="G232" cm="1">
        <f t="array" ref="G232">INDEX(GMW!$A$2:$NF$60,MATCH(1,(GMW!$NE$2:$NE$60=G$3)*(GMW!$ND$2:$ND$60=G$4),0),$B232-1966)</f>
        <v>2.75</v>
      </c>
      <c r="H232" cm="1">
        <f t="array" ref="H232">INDEX(GMW!$A$2:$NF$60,MATCH(1,(GMW!$NE$2:$NE$60=H$3)*(GMW!$ND$2:$ND$60=H$4),0),$B232-1966)</f>
        <v>2.785533</v>
      </c>
      <c r="I232" cm="1">
        <f t="array" ref="I232">INDEX(GMW!$A$2:$NF$60,MATCH(1,(GMW!$NE$2:$NE$60=I$3)*(GMW!$ND$2:$ND$60=I$4),0),$B232-1966)</f>
        <v>3.177133</v>
      </c>
    </row>
    <row r="233" spans="1:9" x14ac:dyDescent="0.25">
      <c r="B233">
        <v>2200</v>
      </c>
      <c r="C233" cm="1">
        <f t="array" ref="C233">INDEX(GMW!$A$2:$NF$60,MATCH(1,(GMW!$NE$2:$NE$60=C$3)*(GMW!$ND$2:$ND$60=C$4),0),$B233-1966)</f>
        <v>0.76407559999999997</v>
      </c>
      <c r="D233" cm="1">
        <f t="array" ref="D233">INDEX(GMW!$A$2:$NF$60,MATCH(1,(GMW!$NE$2:$NE$60=D$3)*(GMW!$ND$2:$ND$60=D$4),0),$B233-1966)</f>
        <v>0.40707989999999999</v>
      </c>
      <c r="E233" cm="1">
        <f t="array" ref="E233">INDEX(GMW!$A$2:$NF$60,MATCH(1,(GMW!$NE$2:$NE$60=E$3)*(GMW!$ND$2:$ND$60=E$4),0),$B233-1966)</f>
        <v>0.65978650000000005</v>
      </c>
      <c r="F233" cm="1">
        <f t="array" ref="F233">INDEX(GMW!$A$2:$NF$60,MATCH(1,(GMW!$NE$2:$NE$60=F$3)*(GMW!$ND$2:$ND$60=F$4),0),$B233-1966)</f>
        <v>0.28924719999999998</v>
      </c>
      <c r="G233" cm="1">
        <f t="array" ref="G233">INDEX(GMW!$A$2:$NF$60,MATCH(1,(GMW!$NE$2:$NE$60=G$3)*(GMW!$ND$2:$ND$60=G$4),0),$B233-1966)</f>
        <v>2.75</v>
      </c>
      <c r="H233" cm="1">
        <f t="array" ref="H233">INDEX(GMW!$A$2:$NF$60,MATCH(1,(GMW!$NE$2:$NE$60=H$3)*(GMW!$ND$2:$ND$60=H$4),0),$B233-1966)</f>
        <v>2.7336839999999998</v>
      </c>
      <c r="I233" cm="1">
        <f t="array" ref="I233">INDEX(GMW!$A$2:$NF$60,MATCH(1,(GMW!$NE$2:$NE$60=I$3)*(GMW!$ND$2:$ND$60=I$4),0),$B233-1966)</f>
        <v>3.1331009999999999</v>
      </c>
    </row>
    <row r="234" spans="1:9" x14ac:dyDescent="0.25">
      <c r="A234">
        <v>2030</v>
      </c>
      <c r="B234">
        <v>2201</v>
      </c>
      <c r="C234" cm="1">
        <f t="array" ref="C234">INDEX(GMW!$A$2:$NF$60,MATCH(1,(GMW!$NE$2:$NE$60=C$3)*(GMW!$ND$2:$ND$60=C$4),0),$B234-1966)</f>
        <v>0.74346970000000001</v>
      </c>
      <c r="D234" cm="1">
        <f t="array" ref="D234">INDEX(GMW!$A$2:$NF$60,MATCH(1,(GMW!$NE$2:$NE$60=D$3)*(GMW!$ND$2:$ND$60=D$4),0),$B234-1966)</f>
        <v>0.3861387</v>
      </c>
      <c r="E234" cm="1">
        <f t="array" ref="E234">INDEX(GMW!$A$2:$NF$60,MATCH(1,(GMW!$NE$2:$NE$60=E$3)*(GMW!$ND$2:$ND$60=E$4),0),$B234-1966)</f>
        <v>0.66625570000000001</v>
      </c>
      <c r="F234" cm="1">
        <f t="array" ref="F234">INDEX(GMW!$A$2:$NF$60,MATCH(1,(GMW!$NE$2:$NE$60=F$3)*(GMW!$ND$2:$ND$60=F$4),0),$B234-1966)</f>
        <v>0.25270819999999999</v>
      </c>
      <c r="G234" cm="1">
        <f t="array" ref="G234">INDEX(GMW!$A$2:$NF$60,MATCH(1,(GMW!$NE$2:$NE$60=G$3)*(GMW!$ND$2:$ND$60=G$4),0),$B234-1966)</f>
        <v>2.75</v>
      </c>
      <c r="H234" cm="1">
        <f t="array" ref="H234">INDEX(GMW!$A$2:$NF$60,MATCH(1,(GMW!$NE$2:$NE$60=H$3)*(GMW!$ND$2:$ND$60=H$4),0),$B234-1966)</f>
        <v>2.6914980000000002</v>
      </c>
      <c r="I234" cm="1">
        <f t="array" ref="I234">INDEX(GMW!$A$2:$NF$60,MATCH(1,(GMW!$NE$2:$NE$60=I$3)*(GMW!$ND$2:$ND$60=I$4),0),$B234-1966)</f>
        <v>3.0874000000000001</v>
      </c>
    </row>
    <row r="235" spans="1:9" x14ac:dyDescent="0.25">
      <c r="B235">
        <v>2202</v>
      </c>
      <c r="C235" cm="1">
        <f t="array" ref="C235">INDEX(GMW!$A$2:$NF$60,MATCH(1,(GMW!$NE$2:$NE$60=C$3)*(GMW!$ND$2:$ND$60=C$4),0),$B235-1966)</f>
        <v>0.73106479999999996</v>
      </c>
      <c r="D235" cm="1">
        <f t="array" ref="D235">INDEX(GMW!$A$2:$NF$60,MATCH(1,(GMW!$NE$2:$NE$60=D$3)*(GMW!$ND$2:$ND$60=D$4),0),$B235-1966)</f>
        <v>0.36505389999999999</v>
      </c>
      <c r="E235" cm="1">
        <f t="array" ref="E235">INDEX(GMW!$A$2:$NF$60,MATCH(1,(GMW!$NE$2:$NE$60=E$3)*(GMW!$ND$2:$ND$60=E$4),0),$B235-1966)</f>
        <v>0.6790503</v>
      </c>
      <c r="F235" cm="1">
        <f t="array" ref="F235">INDEX(GMW!$A$2:$NF$60,MATCH(1,(GMW!$NE$2:$NE$60=F$3)*(GMW!$ND$2:$ND$60=F$4),0),$B235-1966)</f>
        <v>0.22251870000000001</v>
      </c>
      <c r="G235" cm="1">
        <f t="array" ref="G235">INDEX(GMW!$A$2:$NF$60,MATCH(1,(GMW!$NE$2:$NE$60=G$3)*(GMW!$ND$2:$ND$60=G$4),0),$B235-1966)</f>
        <v>2.5</v>
      </c>
      <c r="H235" cm="1">
        <f t="array" ref="H235">INDEX(GMW!$A$2:$NF$60,MATCH(1,(GMW!$NE$2:$NE$60=H$3)*(GMW!$ND$2:$ND$60=H$4),0),$B235-1966)</f>
        <v>2.6386449999999999</v>
      </c>
      <c r="I235" cm="1">
        <f t="array" ref="I235">INDEX(GMW!$A$2:$NF$60,MATCH(1,(GMW!$NE$2:$NE$60=I$3)*(GMW!$ND$2:$ND$60=I$4),0),$B235-1966)</f>
        <v>3.0304709999999999</v>
      </c>
    </row>
    <row r="236" spans="1:9" x14ac:dyDescent="0.25">
      <c r="B236">
        <v>2203</v>
      </c>
      <c r="C236" cm="1">
        <f t="array" ref="C236">INDEX(GMW!$A$2:$NF$60,MATCH(1,(GMW!$NE$2:$NE$60=C$3)*(GMW!$ND$2:$ND$60=C$4),0),$B236-1966)</f>
        <v>0.71102189999999998</v>
      </c>
      <c r="D236" cm="1">
        <f t="array" ref="D236">INDEX(GMW!$A$2:$NF$60,MATCH(1,(GMW!$NE$2:$NE$60=D$3)*(GMW!$ND$2:$ND$60=D$4),0),$B236-1966)</f>
        <v>0.34353800000000001</v>
      </c>
      <c r="E236" cm="1">
        <f t="array" ref="E236">INDEX(GMW!$A$2:$NF$60,MATCH(1,(GMW!$NE$2:$NE$60=E$3)*(GMW!$ND$2:$ND$60=E$4),0),$B236-1966)</f>
        <v>0.68803519999999996</v>
      </c>
      <c r="F236" cm="1">
        <f t="array" ref="F236">INDEX(GMW!$A$2:$NF$60,MATCH(1,(GMW!$NE$2:$NE$60=F$3)*(GMW!$ND$2:$ND$60=F$4),0),$B236-1966)</f>
        <v>0.20555499999999999</v>
      </c>
      <c r="G236" cm="1">
        <f t="array" ref="G236">INDEX(GMW!$A$2:$NF$60,MATCH(1,(GMW!$NE$2:$NE$60=G$3)*(GMW!$ND$2:$ND$60=G$4),0),$B236-1966)</f>
        <v>2.5</v>
      </c>
      <c r="H236" cm="1">
        <f t="array" ref="H236">INDEX(GMW!$A$2:$NF$60,MATCH(1,(GMW!$NE$2:$NE$60=H$3)*(GMW!$ND$2:$ND$60=H$4),0),$B236-1966)</f>
        <v>2.6216409999999999</v>
      </c>
      <c r="I236" cm="1">
        <f t="array" ref="I236">INDEX(GMW!$A$2:$NF$60,MATCH(1,(GMW!$NE$2:$NE$60=I$3)*(GMW!$ND$2:$ND$60=I$4),0),$B236-1966)</f>
        <v>3.0054979999999998</v>
      </c>
    </row>
    <row r="237" spans="1:9" x14ac:dyDescent="0.25">
      <c r="B237">
        <v>2204</v>
      </c>
      <c r="C237" cm="1">
        <f t="array" ref="C237">INDEX(GMW!$A$2:$NF$60,MATCH(1,(GMW!$NE$2:$NE$60=C$3)*(GMW!$ND$2:$ND$60=C$4),0),$B237-1966)</f>
        <v>0.69465710000000003</v>
      </c>
      <c r="D237" cm="1">
        <f t="array" ref="D237">INDEX(GMW!$A$2:$NF$60,MATCH(1,(GMW!$NE$2:$NE$60=D$3)*(GMW!$ND$2:$ND$60=D$4),0),$B237-1966)</f>
        <v>0.32290839999999998</v>
      </c>
      <c r="E237" cm="1">
        <f t="array" ref="E237">INDEX(GMW!$A$2:$NF$60,MATCH(1,(GMW!$NE$2:$NE$60=E$3)*(GMW!$ND$2:$ND$60=E$4),0),$B237-1966)</f>
        <v>0.69793079999999996</v>
      </c>
      <c r="F237" cm="1">
        <f t="array" ref="F237">INDEX(GMW!$A$2:$NF$60,MATCH(1,(GMW!$NE$2:$NE$60=F$3)*(GMW!$ND$2:$ND$60=F$4),0),$B237-1966)</f>
        <v>0.20136200000000001</v>
      </c>
      <c r="G237" cm="1">
        <f t="array" ref="G237">INDEX(GMW!$A$2:$NF$60,MATCH(1,(GMW!$NE$2:$NE$60=G$3)*(GMW!$ND$2:$ND$60=G$4),0),$B237-1966)</f>
        <v>2.5</v>
      </c>
      <c r="H237" cm="1">
        <f t="array" ref="H237">INDEX(GMW!$A$2:$NF$60,MATCH(1,(GMW!$NE$2:$NE$60=H$3)*(GMW!$ND$2:$ND$60=H$4),0),$B237-1966)</f>
        <v>2.62</v>
      </c>
      <c r="I237" cm="1">
        <f t="array" ref="I237">INDEX(GMW!$A$2:$NF$60,MATCH(1,(GMW!$NE$2:$NE$60=I$3)*(GMW!$ND$2:$ND$60=I$4),0),$B237-1966)</f>
        <v>3</v>
      </c>
    </row>
    <row r="238" spans="1:9" x14ac:dyDescent="0.25">
      <c r="A238">
        <v>2031</v>
      </c>
      <c r="B238">
        <v>2205</v>
      </c>
      <c r="C238" cm="1">
        <f t="array" ref="C238">INDEX(GMW!$A$2:$NF$60,MATCH(1,(GMW!$NE$2:$NE$60=C$3)*(GMW!$ND$2:$ND$60=C$4),0),$B238-1966)</f>
        <v>0.68976150000000003</v>
      </c>
      <c r="D238" cm="1">
        <f t="array" ref="D238">INDEX(GMW!$A$2:$NF$60,MATCH(1,(GMW!$NE$2:$NE$60=D$3)*(GMW!$ND$2:$ND$60=D$4),0),$B238-1966)</f>
        <v>0.30759809999999999</v>
      </c>
      <c r="E238" cm="1">
        <f t="array" ref="E238">INDEX(GMW!$A$2:$NF$60,MATCH(1,(GMW!$NE$2:$NE$60=E$3)*(GMW!$ND$2:$ND$60=E$4),0),$B238-1966)</f>
        <v>0.70705949999999995</v>
      </c>
      <c r="F238" cm="1">
        <f t="array" ref="F238">INDEX(GMW!$A$2:$NF$60,MATCH(1,(GMW!$NE$2:$NE$60=F$3)*(GMW!$ND$2:$ND$60=F$4),0),$B238-1966)</f>
        <v>0.2038779</v>
      </c>
      <c r="G238" cm="1">
        <f t="array" ref="G238">INDEX(GMW!$A$2:$NF$60,MATCH(1,(GMW!$NE$2:$NE$60=G$3)*(GMW!$ND$2:$ND$60=G$4),0),$B238-1966)</f>
        <v>2.5</v>
      </c>
      <c r="H238" cm="1">
        <f t="array" ref="H238">INDEX(GMW!$A$2:$NF$60,MATCH(1,(GMW!$NE$2:$NE$60=H$3)*(GMW!$ND$2:$ND$60=H$4),0),$B238-1966)</f>
        <v>2.62</v>
      </c>
      <c r="I238" cm="1">
        <f t="array" ref="I238">INDEX(GMW!$A$2:$NF$60,MATCH(1,(GMW!$NE$2:$NE$60=I$3)*(GMW!$ND$2:$ND$60=I$4),0),$B238-1966)</f>
        <v>3</v>
      </c>
    </row>
    <row r="239" spans="1:9" x14ac:dyDescent="0.25">
      <c r="B239">
        <v>2206</v>
      </c>
      <c r="C239" cm="1">
        <f t="array" ref="C239">INDEX(GMW!$A$2:$NF$60,MATCH(1,(GMW!$NE$2:$NE$60=C$3)*(GMW!$ND$2:$ND$60=C$4),0),$B239-1966)</f>
        <v>0.68506540000000005</v>
      </c>
      <c r="D239" cm="1">
        <f t="array" ref="D239">INDEX(GMW!$A$2:$NF$60,MATCH(1,(GMW!$NE$2:$NE$60=D$3)*(GMW!$ND$2:$ND$60=D$4),0),$B239-1966)</f>
        <v>0.3000505</v>
      </c>
      <c r="E239" cm="1">
        <f t="array" ref="E239">INDEX(GMW!$A$2:$NF$60,MATCH(1,(GMW!$NE$2:$NE$60=E$3)*(GMW!$ND$2:$ND$60=E$4),0),$B239-1966)</f>
        <v>0.71499029999999997</v>
      </c>
      <c r="F239" cm="1">
        <f t="array" ref="F239">INDEX(GMW!$A$2:$NF$60,MATCH(1,(GMW!$NE$2:$NE$60=F$3)*(GMW!$ND$2:$ND$60=F$4),0),$B239-1966)</f>
        <v>0.21425259999999999</v>
      </c>
      <c r="G239" cm="1">
        <f t="array" ref="G239">INDEX(GMW!$A$2:$NF$60,MATCH(1,(GMW!$NE$2:$NE$60=G$3)*(GMW!$ND$2:$ND$60=G$4),0),$B239-1966)</f>
        <v>2.5</v>
      </c>
      <c r="H239" cm="1">
        <f t="array" ref="H239">INDEX(GMW!$A$2:$NF$60,MATCH(1,(GMW!$NE$2:$NE$60=H$3)*(GMW!$ND$2:$ND$60=H$4),0),$B239-1966)</f>
        <v>2.62</v>
      </c>
      <c r="I239" cm="1">
        <f t="array" ref="I239">INDEX(GMW!$A$2:$NF$60,MATCH(1,(GMW!$NE$2:$NE$60=I$3)*(GMW!$ND$2:$ND$60=I$4),0),$B239-1966)</f>
        <v>3</v>
      </c>
    </row>
    <row r="240" spans="1:9" x14ac:dyDescent="0.25">
      <c r="B240">
        <v>2207</v>
      </c>
      <c r="C240" cm="1">
        <f t="array" ref="C240">INDEX(GMW!$A$2:$NF$60,MATCH(1,(GMW!$NE$2:$NE$60=C$3)*(GMW!$ND$2:$ND$60=C$4),0),$B240-1966)</f>
        <v>0.67747009999999996</v>
      </c>
      <c r="D240" cm="1">
        <f t="array" ref="D240">INDEX(GMW!$A$2:$NF$60,MATCH(1,(GMW!$NE$2:$NE$60=D$3)*(GMW!$ND$2:$ND$60=D$4),0),$B240-1966)</f>
        <v>0.30007460000000002</v>
      </c>
      <c r="E240" cm="1">
        <f t="array" ref="E240">INDEX(GMW!$A$2:$NF$60,MATCH(1,(GMW!$NE$2:$NE$60=E$3)*(GMW!$ND$2:$ND$60=E$4),0),$B240-1966)</f>
        <v>0.721723</v>
      </c>
      <c r="F240" cm="1">
        <f t="array" ref="F240">INDEX(GMW!$A$2:$NF$60,MATCH(1,(GMW!$NE$2:$NE$60=F$3)*(GMW!$ND$2:$ND$60=F$4),0),$B240-1966)</f>
        <v>0.22778999999999999</v>
      </c>
      <c r="G240" cm="1">
        <f t="array" ref="G240">INDEX(GMW!$A$2:$NF$60,MATCH(1,(GMW!$NE$2:$NE$60=G$3)*(GMW!$ND$2:$ND$60=G$4),0),$B240-1966)</f>
        <v>2.5</v>
      </c>
      <c r="H240" cm="1">
        <f t="array" ref="H240">INDEX(GMW!$A$2:$NF$60,MATCH(1,(GMW!$NE$2:$NE$60=H$3)*(GMW!$ND$2:$ND$60=H$4),0),$B240-1966)</f>
        <v>2.62</v>
      </c>
      <c r="I240" cm="1">
        <f t="array" ref="I240">INDEX(GMW!$A$2:$NF$60,MATCH(1,(GMW!$NE$2:$NE$60=I$3)*(GMW!$ND$2:$ND$60=I$4),0),$B240-1966)</f>
        <v>3</v>
      </c>
    </row>
    <row r="241" spans="1:9" x14ac:dyDescent="0.25">
      <c r="B241">
        <v>2208</v>
      </c>
      <c r="C241" cm="1">
        <f t="array" ref="C241">INDEX(GMW!$A$2:$NF$60,MATCH(1,(GMW!$NE$2:$NE$60=C$3)*(GMW!$ND$2:$ND$60=C$4),0),$B241-1966)</f>
        <v>0.66687969999999996</v>
      </c>
      <c r="D241" cm="1">
        <f t="array" ref="D241">INDEX(GMW!$A$2:$NF$60,MATCH(1,(GMW!$NE$2:$NE$60=D$3)*(GMW!$ND$2:$ND$60=D$4),0),$B241-1966)</f>
        <v>0.30632809999999999</v>
      </c>
      <c r="E241" cm="1">
        <f t="array" ref="E241">INDEX(GMW!$A$2:$NF$60,MATCH(1,(GMW!$NE$2:$NE$60=E$3)*(GMW!$ND$2:$ND$60=E$4),0),$B241-1966)</f>
        <v>0.72759320000000005</v>
      </c>
      <c r="F241" cm="1">
        <f t="array" ref="F241">INDEX(GMW!$A$2:$NF$60,MATCH(1,(GMW!$NE$2:$NE$60=F$3)*(GMW!$ND$2:$ND$60=F$4),0),$B241-1966)</f>
        <v>0.24283679999999999</v>
      </c>
      <c r="G241" cm="1">
        <f t="array" ref="G241">INDEX(GMW!$A$2:$NF$60,MATCH(1,(GMW!$NE$2:$NE$60=G$3)*(GMW!$ND$2:$ND$60=G$4),0),$B241-1966)</f>
        <v>2.5</v>
      </c>
      <c r="H241" cm="1">
        <f t="array" ref="H241">INDEX(GMW!$A$2:$NF$60,MATCH(1,(GMW!$NE$2:$NE$60=H$3)*(GMW!$ND$2:$ND$60=H$4),0),$B241-1966)</f>
        <v>2.62</v>
      </c>
      <c r="I241" cm="1">
        <f t="array" ref="I241">INDEX(GMW!$A$2:$NF$60,MATCH(1,(GMW!$NE$2:$NE$60=I$3)*(GMW!$ND$2:$ND$60=I$4),0),$B241-1966)</f>
        <v>3</v>
      </c>
    </row>
    <row r="242" spans="1:9" x14ac:dyDescent="0.25">
      <c r="A242">
        <v>2032</v>
      </c>
      <c r="B242">
        <v>2209</v>
      </c>
      <c r="C242" cm="1">
        <f t="array" ref="C242">INDEX(GMW!$A$2:$NF$60,MATCH(1,(GMW!$NE$2:$NE$60=C$3)*(GMW!$ND$2:$ND$60=C$4),0),$B242-1966)</f>
        <v>0.65506759999999997</v>
      </c>
      <c r="D242" cm="1">
        <f t="array" ref="D242">INDEX(GMW!$A$2:$NF$60,MATCH(1,(GMW!$NE$2:$NE$60=D$3)*(GMW!$ND$2:$ND$60=D$4),0),$B242-1966)</f>
        <v>0.31651119999999999</v>
      </c>
      <c r="E242" cm="1">
        <f t="array" ref="E242">INDEX(GMW!$A$2:$NF$60,MATCH(1,(GMW!$NE$2:$NE$60=E$3)*(GMW!$ND$2:$ND$60=E$4),0),$B242-1966)</f>
        <v>0.73221760000000002</v>
      </c>
      <c r="F242" cm="1">
        <f t="array" ref="F242">INDEX(GMW!$A$2:$NF$60,MATCH(1,(GMW!$NE$2:$NE$60=F$3)*(GMW!$ND$2:$ND$60=F$4),0),$B242-1966)</f>
        <v>0.25809929999999998</v>
      </c>
      <c r="G242" cm="1">
        <f t="array" ref="G242">INDEX(GMW!$A$2:$NF$60,MATCH(1,(GMW!$NE$2:$NE$60=G$3)*(GMW!$ND$2:$ND$60=G$4),0),$B242-1966)</f>
        <v>2.5</v>
      </c>
      <c r="H242" cm="1">
        <f t="array" ref="H242">INDEX(GMW!$A$2:$NF$60,MATCH(1,(GMW!$NE$2:$NE$60=H$3)*(GMW!$ND$2:$ND$60=H$4),0),$B242-1966)</f>
        <v>2.62</v>
      </c>
      <c r="I242" cm="1">
        <f t="array" ref="I242">INDEX(GMW!$A$2:$NF$60,MATCH(1,(GMW!$NE$2:$NE$60=I$3)*(GMW!$ND$2:$ND$60=I$4),0),$B242-1966)</f>
        <v>3</v>
      </c>
    </row>
    <row r="243" spans="1:9" x14ac:dyDescent="0.25">
      <c r="B243">
        <v>2210</v>
      </c>
      <c r="C243" cm="1">
        <f t="array" ref="C243">INDEX(GMW!$A$2:$NF$60,MATCH(1,(GMW!$NE$2:$NE$60=C$3)*(GMW!$ND$2:$ND$60=C$4),0),$B243-1966)</f>
        <v>0.64301560000000002</v>
      </c>
      <c r="D243" cm="1">
        <f t="array" ref="D243">INDEX(GMW!$A$2:$NF$60,MATCH(1,(GMW!$NE$2:$NE$60=D$3)*(GMW!$ND$2:$ND$60=D$4),0),$B243-1966)</f>
        <v>0.32856299999999999</v>
      </c>
      <c r="E243" cm="1">
        <f t="array" ref="E243">INDEX(GMW!$A$2:$NF$60,MATCH(1,(GMW!$NE$2:$NE$60=E$3)*(GMW!$ND$2:$ND$60=E$4),0),$B243-1966)</f>
        <v>0.73296019999999995</v>
      </c>
      <c r="F243" cm="1">
        <f t="array" ref="F243">INDEX(GMW!$A$2:$NF$60,MATCH(1,(GMW!$NE$2:$NE$60=F$3)*(GMW!$ND$2:$ND$60=F$4),0),$B243-1966)</f>
        <v>0.27367330000000001</v>
      </c>
      <c r="G243" cm="1">
        <f t="array" ref="G243">INDEX(GMW!$A$2:$NF$60,MATCH(1,(GMW!$NE$2:$NE$60=G$3)*(GMW!$ND$2:$ND$60=G$4),0),$B243-1966)</f>
        <v>2.5</v>
      </c>
      <c r="H243" cm="1">
        <f t="array" ref="H243">INDEX(GMW!$A$2:$NF$60,MATCH(1,(GMW!$NE$2:$NE$60=H$3)*(GMW!$ND$2:$ND$60=H$4),0),$B243-1966)</f>
        <v>2.62</v>
      </c>
      <c r="I243" cm="1">
        <f t="array" ref="I243">INDEX(GMW!$A$2:$NF$60,MATCH(1,(GMW!$NE$2:$NE$60=I$3)*(GMW!$ND$2:$ND$60=I$4),0),$B243-1966)</f>
        <v>3</v>
      </c>
    </row>
    <row r="244" spans="1:9" x14ac:dyDescent="0.25">
      <c r="B244">
        <v>2211</v>
      </c>
      <c r="C244" cm="1">
        <f t="array" ref="C244">INDEX(GMW!$A$2:$NF$60,MATCH(1,(GMW!$NE$2:$NE$60=C$3)*(GMW!$ND$2:$ND$60=C$4),0),$B244-1966)</f>
        <v>0.6306522</v>
      </c>
      <c r="D244" cm="1">
        <f t="array" ref="D244">INDEX(GMW!$A$2:$NF$60,MATCH(1,(GMW!$NE$2:$NE$60=D$3)*(GMW!$ND$2:$ND$60=D$4),0),$B244-1966)</f>
        <v>0.34210040000000003</v>
      </c>
      <c r="E244" cm="1">
        <f t="array" ref="E244">INDEX(GMW!$A$2:$NF$60,MATCH(1,(GMW!$NE$2:$NE$60=E$3)*(GMW!$ND$2:$ND$60=E$4),0),$B244-1966)</f>
        <v>0.73530839999999997</v>
      </c>
      <c r="F244" cm="1">
        <f t="array" ref="F244">INDEX(GMW!$A$2:$NF$60,MATCH(1,(GMW!$NE$2:$NE$60=F$3)*(GMW!$ND$2:$ND$60=F$4),0),$B244-1966)</f>
        <v>0.28759410000000002</v>
      </c>
      <c r="G244" cm="1">
        <f t="array" ref="G244">INDEX(GMW!$A$2:$NF$60,MATCH(1,(GMW!$NE$2:$NE$60=G$3)*(GMW!$ND$2:$ND$60=G$4),0),$B244-1966)</f>
        <v>2.5</v>
      </c>
      <c r="H244" cm="1">
        <f t="array" ref="H244">INDEX(GMW!$A$2:$NF$60,MATCH(1,(GMW!$NE$2:$NE$60=H$3)*(GMW!$ND$2:$ND$60=H$4),0),$B244-1966)</f>
        <v>2.62</v>
      </c>
      <c r="I244" cm="1">
        <f t="array" ref="I244">INDEX(GMW!$A$2:$NF$60,MATCH(1,(GMW!$NE$2:$NE$60=I$3)*(GMW!$ND$2:$ND$60=I$4),0),$B244-1966)</f>
        <v>3</v>
      </c>
    </row>
    <row r="245" spans="1:9" x14ac:dyDescent="0.25">
      <c r="B245">
        <v>2212</v>
      </c>
      <c r="C245" cm="1">
        <f t="array" ref="C245">INDEX(GMW!$A$2:$NF$60,MATCH(1,(GMW!$NE$2:$NE$60=C$3)*(GMW!$ND$2:$ND$60=C$4),0),$B245-1966)</f>
        <v>0.61898370000000003</v>
      </c>
      <c r="D245" cm="1">
        <f t="array" ref="D245">INDEX(GMW!$A$2:$NF$60,MATCH(1,(GMW!$NE$2:$NE$60=D$3)*(GMW!$ND$2:$ND$60=D$4),0),$B245-1966)</f>
        <v>0.35717130000000002</v>
      </c>
      <c r="E245" cm="1">
        <f t="array" ref="E245">INDEX(GMW!$A$2:$NF$60,MATCH(1,(GMW!$NE$2:$NE$60=E$3)*(GMW!$ND$2:$ND$60=E$4),0),$B245-1966)</f>
        <v>0.73550009999999999</v>
      </c>
      <c r="F245" cm="1">
        <f t="array" ref="F245">INDEX(GMW!$A$2:$NF$60,MATCH(1,(GMW!$NE$2:$NE$60=F$3)*(GMW!$ND$2:$ND$60=F$4),0),$B245-1966)</f>
        <v>0.29983759999999998</v>
      </c>
      <c r="G245" cm="1">
        <f t="array" ref="G245">INDEX(GMW!$A$2:$NF$60,MATCH(1,(GMW!$NE$2:$NE$60=G$3)*(GMW!$ND$2:$ND$60=G$4),0),$B245-1966)</f>
        <v>2.5</v>
      </c>
      <c r="H245" cm="1">
        <f t="array" ref="H245">INDEX(GMW!$A$2:$NF$60,MATCH(1,(GMW!$NE$2:$NE$60=H$3)*(GMW!$ND$2:$ND$60=H$4),0),$B245-1966)</f>
        <v>2.62</v>
      </c>
      <c r="I245" cm="1">
        <f t="array" ref="I245">INDEX(GMW!$A$2:$NF$60,MATCH(1,(GMW!$NE$2:$NE$60=I$3)*(GMW!$ND$2:$ND$60=I$4),0),$B245-1966)</f>
        <v>3</v>
      </c>
    </row>
    <row r="246" spans="1:9" x14ac:dyDescent="0.25">
      <c r="A246">
        <v>2033</v>
      </c>
      <c r="B246">
        <v>2213</v>
      </c>
      <c r="C246" cm="1">
        <f t="array" ref="C246">INDEX(GMW!$A$2:$NF$60,MATCH(1,(GMW!$NE$2:$NE$60=C$3)*(GMW!$ND$2:$ND$60=C$4),0),$B246-1966)</f>
        <v>0.60978310000000002</v>
      </c>
      <c r="D246" cm="1">
        <f t="array" ref="D246">INDEX(GMW!$A$2:$NF$60,MATCH(1,(GMW!$NE$2:$NE$60=D$3)*(GMW!$ND$2:$ND$60=D$4),0),$B246-1966)</f>
        <v>0.37394329999999998</v>
      </c>
      <c r="E246" cm="1">
        <f t="array" ref="E246">INDEX(GMW!$A$2:$NF$60,MATCH(1,(GMW!$NE$2:$NE$60=E$3)*(GMW!$ND$2:$ND$60=E$4),0),$B246-1966)</f>
        <v>0.73648239999999998</v>
      </c>
      <c r="F246" cm="1">
        <f t="array" ref="F246">INDEX(GMW!$A$2:$NF$60,MATCH(1,(GMW!$NE$2:$NE$60=F$3)*(GMW!$ND$2:$ND$60=F$4),0),$B246-1966)</f>
        <v>0.3135906</v>
      </c>
      <c r="G246" cm="1">
        <f t="array" ref="G246">INDEX(GMW!$A$2:$NF$60,MATCH(1,(GMW!$NE$2:$NE$60=G$3)*(GMW!$ND$2:$ND$60=G$4),0),$B246-1966)</f>
        <v>2.5</v>
      </c>
      <c r="H246" cm="1">
        <f t="array" ref="H246">INDEX(GMW!$A$2:$NF$60,MATCH(1,(GMW!$NE$2:$NE$60=H$3)*(GMW!$ND$2:$ND$60=H$4),0),$B246-1966)</f>
        <v>2.62</v>
      </c>
      <c r="I246" cm="1">
        <f t="array" ref="I246">INDEX(GMW!$A$2:$NF$60,MATCH(1,(GMW!$NE$2:$NE$60=I$3)*(GMW!$ND$2:$ND$60=I$4),0),$B246-1966)</f>
        <v>3</v>
      </c>
    </row>
    <row r="247" spans="1:9" x14ac:dyDescent="0.25">
      <c r="B247">
        <v>2214</v>
      </c>
      <c r="C247" cm="1">
        <f t="array" ref="C247">INDEX(GMW!$A$2:$NF$60,MATCH(1,(GMW!$NE$2:$NE$60=C$3)*(GMW!$ND$2:$ND$60=C$4),0),$B247-1966)</f>
        <v>0.60230760000000005</v>
      </c>
      <c r="D247" cm="1">
        <f t="array" ref="D247">INDEX(GMW!$A$2:$NF$60,MATCH(1,(GMW!$NE$2:$NE$60=D$3)*(GMW!$ND$2:$ND$60=D$4),0),$B247-1966)</f>
        <v>0.39176939999999999</v>
      </c>
      <c r="E247" cm="1">
        <f t="array" ref="E247">INDEX(GMW!$A$2:$NF$60,MATCH(1,(GMW!$NE$2:$NE$60=E$3)*(GMW!$ND$2:$ND$60=E$4),0),$B247-1966)</f>
        <v>0.73780009999999996</v>
      </c>
      <c r="F247" cm="1">
        <f t="array" ref="F247">INDEX(GMW!$A$2:$NF$60,MATCH(1,(GMW!$NE$2:$NE$60=F$3)*(GMW!$ND$2:$ND$60=F$4),0),$B247-1966)</f>
        <v>0.33000309999999999</v>
      </c>
      <c r="G247" cm="1">
        <f t="array" ref="G247">INDEX(GMW!$A$2:$NF$60,MATCH(1,(GMW!$NE$2:$NE$60=G$3)*(GMW!$ND$2:$ND$60=G$4),0),$B247-1966)</f>
        <v>2.5</v>
      </c>
      <c r="H247" cm="1">
        <f t="array" ref="H247">INDEX(GMW!$A$2:$NF$60,MATCH(1,(GMW!$NE$2:$NE$60=H$3)*(GMW!$ND$2:$ND$60=H$4),0),$B247-1966)</f>
        <v>2.62</v>
      </c>
      <c r="I247" cm="1">
        <f t="array" ref="I247">INDEX(GMW!$A$2:$NF$60,MATCH(1,(GMW!$NE$2:$NE$60=I$3)*(GMW!$ND$2:$ND$60=I$4),0),$B247-1966)</f>
        <v>3</v>
      </c>
    </row>
    <row r="248" spans="1:9" x14ac:dyDescent="0.25">
      <c r="B248">
        <v>2215</v>
      </c>
      <c r="C248" cm="1">
        <f t="array" ref="C248">INDEX(GMW!$A$2:$NF$60,MATCH(1,(GMW!$NE$2:$NE$60=C$3)*(GMW!$ND$2:$ND$60=C$4),0),$B248-1966)</f>
        <v>0.5970124</v>
      </c>
      <c r="D248" cm="1">
        <f t="array" ref="D248">INDEX(GMW!$A$2:$NF$60,MATCH(1,(GMW!$NE$2:$NE$60=D$3)*(GMW!$ND$2:$ND$60=D$4),0),$B248-1966)</f>
        <v>0.40988330000000001</v>
      </c>
      <c r="E248" cm="1">
        <f t="array" ref="E248">INDEX(GMW!$A$2:$NF$60,MATCH(1,(GMW!$NE$2:$NE$60=E$3)*(GMW!$ND$2:$ND$60=E$4),0),$B248-1966)</f>
        <v>0.73952530000000005</v>
      </c>
      <c r="F248" cm="1">
        <f t="array" ref="F248">INDEX(GMW!$A$2:$NF$60,MATCH(1,(GMW!$NE$2:$NE$60=F$3)*(GMW!$ND$2:$ND$60=F$4),0),$B248-1966)</f>
        <v>0.3502014</v>
      </c>
      <c r="G248" cm="1">
        <f t="array" ref="G248">INDEX(GMW!$A$2:$NF$60,MATCH(1,(GMW!$NE$2:$NE$60=G$3)*(GMW!$ND$2:$ND$60=G$4),0),$B248-1966)</f>
        <v>2.5</v>
      </c>
      <c r="H248" cm="1">
        <f t="array" ref="H248">INDEX(GMW!$A$2:$NF$60,MATCH(1,(GMW!$NE$2:$NE$60=H$3)*(GMW!$ND$2:$ND$60=H$4),0),$B248-1966)</f>
        <v>2.62</v>
      </c>
      <c r="I248" cm="1">
        <f t="array" ref="I248">INDEX(GMW!$A$2:$NF$60,MATCH(1,(GMW!$NE$2:$NE$60=I$3)*(GMW!$ND$2:$ND$60=I$4),0),$B248-1966)</f>
        <v>3</v>
      </c>
    </row>
    <row r="249" spans="1:9" x14ac:dyDescent="0.25">
      <c r="B249">
        <v>2216</v>
      </c>
      <c r="C249" cm="1">
        <f t="array" ref="C249">INDEX(GMW!$A$2:$NF$60,MATCH(1,(GMW!$NE$2:$NE$60=C$3)*(GMW!$ND$2:$ND$60=C$4),0),$B249-1966)</f>
        <v>0.5934663</v>
      </c>
      <c r="D249" cm="1">
        <f t="array" ref="D249">INDEX(GMW!$A$2:$NF$60,MATCH(1,(GMW!$NE$2:$NE$60=D$3)*(GMW!$ND$2:$ND$60=D$4),0),$B249-1966)</f>
        <v>0.42782930000000002</v>
      </c>
      <c r="E249" cm="1">
        <f t="array" ref="E249">INDEX(GMW!$A$2:$NF$60,MATCH(1,(GMW!$NE$2:$NE$60=E$3)*(GMW!$ND$2:$ND$60=E$4),0),$B249-1966)</f>
        <v>0.74170570000000002</v>
      </c>
      <c r="F249" cm="1">
        <f t="array" ref="F249">INDEX(GMW!$A$2:$NF$60,MATCH(1,(GMW!$NE$2:$NE$60=F$3)*(GMW!$ND$2:$ND$60=F$4),0),$B249-1966)</f>
        <v>0.37483230000000001</v>
      </c>
      <c r="G249" cm="1">
        <f t="array" ref="G249">INDEX(GMW!$A$2:$NF$60,MATCH(1,(GMW!$NE$2:$NE$60=G$3)*(GMW!$ND$2:$ND$60=G$4),0),$B249-1966)</f>
        <v>2.5</v>
      </c>
      <c r="H249" cm="1">
        <f t="array" ref="H249">INDEX(GMW!$A$2:$NF$60,MATCH(1,(GMW!$NE$2:$NE$60=H$3)*(GMW!$ND$2:$ND$60=H$4),0),$B249-1966)</f>
        <v>2.62</v>
      </c>
      <c r="I249" cm="1">
        <f t="array" ref="I249">INDEX(GMW!$A$2:$NF$60,MATCH(1,(GMW!$NE$2:$NE$60=I$3)*(GMW!$ND$2:$ND$60=I$4),0),$B249-1966)</f>
        <v>3</v>
      </c>
    </row>
    <row r="250" spans="1:9" x14ac:dyDescent="0.25">
      <c r="A250">
        <v>2034</v>
      </c>
      <c r="B250">
        <v>2217</v>
      </c>
      <c r="C250" cm="1">
        <f t="array" ref="C250">INDEX(GMW!$A$2:$NF$60,MATCH(1,(GMW!$NE$2:$NE$60=C$3)*(GMW!$ND$2:$ND$60=C$4),0),$B250-1966)</f>
        <v>0.58975259999999996</v>
      </c>
      <c r="D250" cm="1">
        <f t="array" ref="D250">INDEX(GMW!$A$2:$NF$60,MATCH(1,(GMW!$NE$2:$NE$60=D$3)*(GMW!$ND$2:$ND$60=D$4),0),$B250-1966)</f>
        <v>0.44539190000000001</v>
      </c>
      <c r="E250" cm="1">
        <f t="array" ref="E250">INDEX(GMW!$A$2:$NF$60,MATCH(1,(GMW!$NE$2:$NE$60=E$3)*(GMW!$ND$2:$ND$60=E$4),0),$B250-1966)</f>
        <v>0.74455689999999997</v>
      </c>
      <c r="F250" cm="1">
        <f t="array" ref="F250">INDEX(GMW!$A$2:$NF$60,MATCH(1,(GMW!$NE$2:$NE$60=F$3)*(GMW!$ND$2:$ND$60=F$4),0),$B250-1966)</f>
        <v>0.40188309999999999</v>
      </c>
      <c r="G250" cm="1">
        <f t="array" ref="G250">INDEX(GMW!$A$2:$NF$60,MATCH(1,(GMW!$NE$2:$NE$60=G$3)*(GMW!$ND$2:$ND$60=G$4),0),$B250-1966)</f>
        <v>2.5</v>
      </c>
      <c r="H250" cm="1">
        <f t="array" ref="H250">INDEX(GMW!$A$2:$NF$60,MATCH(1,(GMW!$NE$2:$NE$60=H$3)*(GMW!$ND$2:$ND$60=H$4),0),$B250-1966)</f>
        <v>2.62</v>
      </c>
      <c r="I250" cm="1">
        <f t="array" ref="I250">INDEX(GMW!$A$2:$NF$60,MATCH(1,(GMW!$NE$2:$NE$60=I$3)*(GMW!$ND$2:$ND$60=I$4),0),$B250-1966)</f>
        <v>3</v>
      </c>
    </row>
    <row r="251" spans="1:9" x14ac:dyDescent="0.25">
      <c r="B251">
        <v>2218</v>
      </c>
      <c r="C251" cm="1">
        <f t="array" ref="C251">INDEX(GMW!$A$2:$NF$60,MATCH(1,(GMW!$NE$2:$NE$60=C$3)*(GMW!$ND$2:$ND$60=C$4),0),$B251-1966)</f>
        <v>0.58500839999999998</v>
      </c>
      <c r="D251" cm="1">
        <f t="array" ref="D251">INDEX(GMW!$A$2:$NF$60,MATCH(1,(GMW!$NE$2:$NE$60=D$3)*(GMW!$ND$2:$ND$60=D$4),0),$B251-1966)</f>
        <v>0.46300239999999998</v>
      </c>
      <c r="E251" cm="1">
        <f t="array" ref="E251">INDEX(GMW!$A$2:$NF$60,MATCH(1,(GMW!$NE$2:$NE$60=E$3)*(GMW!$ND$2:$ND$60=E$4),0),$B251-1966)</f>
        <v>0.74822270000000002</v>
      </c>
      <c r="F251" cm="1">
        <f t="array" ref="F251">INDEX(GMW!$A$2:$NF$60,MATCH(1,(GMW!$NE$2:$NE$60=F$3)*(GMW!$ND$2:$ND$60=F$4),0),$B251-1966)</f>
        <v>0.43010799999999999</v>
      </c>
      <c r="G251" cm="1">
        <f t="array" ref="G251">INDEX(GMW!$A$2:$NF$60,MATCH(1,(GMW!$NE$2:$NE$60=G$3)*(GMW!$ND$2:$ND$60=G$4),0),$B251-1966)</f>
        <v>2.5</v>
      </c>
      <c r="H251" cm="1">
        <f t="array" ref="H251">INDEX(GMW!$A$2:$NF$60,MATCH(1,(GMW!$NE$2:$NE$60=H$3)*(GMW!$ND$2:$ND$60=H$4),0),$B251-1966)</f>
        <v>2.62</v>
      </c>
      <c r="I251" cm="1">
        <f t="array" ref="I251">INDEX(GMW!$A$2:$NF$60,MATCH(1,(GMW!$NE$2:$NE$60=I$3)*(GMW!$ND$2:$ND$60=I$4),0),$B251-1966)</f>
        <v>3</v>
      </c>
    </row>
    <row r="252" spans="1:9" x14ac:dyDescent="0.25">
      <c r="B252">
        <v>2219</v>
      </c>
      <c r="C252" cm="1">
        <f t="array" ref="C252">INDEX(GMW!$A$2:$NF$60,MATCH(1,(GMW!$NE$2:$NE$60=C$3)*(GMW!$ND$2:$ND$60=C$4),0),$B252-1966)</f>
        <v>0.58012070000000004</v>
      </c>
      <c r="D252" cm="1">
        <f t="array" ref="D252">INDEX(GMW!$A$2:$NF$60,MATCH(1,(GMW!$NE$2:$NE$60=D$3)*(GMW!$ND$2:$ND$60=D$4),0),$B252-1966)</f>
        <v>0.48073270000000001</v>
      </c>
      <c r="E252" cm="1">
        <f t="array" ref="E252">INDEX(GMW!$A$2:$NF$60,MATCH(1,(GMW!$NE$2:$NE$60=E$3)*(GMW!$ND$2:$ND$60=E$4),0),$B252-1966)</f>
        <v>0.75260749999999998</v>
      </c>
      <c r="F252" cm="1">
        <f t="array" ref="F252">INDEX(GMW!$A$2:$NF$60,MATCH(1,(GMW!$NE$2:$NE$60=F$3)*(GMW!$ND$2:$ND$60=F$4),0),$B252-1966)</f>
        <v>0.45938689999999999</v>
      </c>
      <c r="G252" cm="1">
        <f t="array" ref="G252">INDEX(GMW!$A$2:$NF$60,MATCH(1,(GMW!$NE$2:$NE$60=G$3)*(GMW!$ND$2:$ND$60=G$4),0),$B252-1966)</f>
        <v>2.5</v>
      </c>
      <c r="H252" cm="1">
        <f t="array" ref="H252">INDEX(GMW!$A$2:$NF$60,MATCH(1,(GMW!$NE$2:$NE$60=H$3)*(GMW!$ND$2:$ND$60=H$4),0),$B252-1966)</f>
        <v>2.62</v>
      </c>
      <c r="I252" cm="1">
        <f t="array" ref="I252">INDEX(GMW!$A$2:$NF$60,MATCH(1,(GMW!$NE$2:$NE$60=I$3)*(GMW!$ND$2:$ND$60=I$4),0),$B252-1966)</f>
        <v>3</v>
      </c>
    </row>
    <row r="253" spans="1:9" x14ac:dyDescent="0.25">
      <c r="B253">
        <v>2220</v>
      </c>
      <c r="C253" cm="1">
        <f t="array" ref="C253">INDEX(GMW!$A$2:$NF$60,MATCH(1,(GMW!$NE$2:$NE$60=C$3)*(GMW!$ND$2:$ND$60=C$4),0),$B253-1966)</f>
        <v>0.57513689999999995</v>
      </c>
      <c r="D253" cm="1">
        <f t="array" ref="D253">INDEX(GMW!$A$2:$NF$60,MATCH(1,(GMW!$NE$2:$NE$60=D$3)*(GMW!$ND$2:$ND$60=D$4),0),$B253-1966)</f>
        <v>0.49834319999999999</v>
      </c>
      <c r="E253" cm="1">
        <f t="array" ref="E253">INDEX(GMW!$A$2:$NF$60,MATCH(1,(GMW!$NE$2:$NE$60=E$3)*(GMW!$ND$2:$ND$60=E$4),0),$B253-1966)</f>
        <v>0.75761509999999999</v>
      </c>
      <c r="F253" cm="1">
        <f t="array" ref="F253">INDEX(GMW!$A$2:$NF$60,MATCH(1,(GMW!$NE$2:$NE$60=F$3)*(GMW!$ND$2:$ND$60=F$4),0),$B253-1966)</f>
        <v>0.48773169999999999</v>
      </c>
      <c r="G253" cm="1">
        <f t="array" ref="G253">INDEX(GMW!$A$2:$NF$60,MATCH(1,(GMW!$NE$2:$NE$60=G$3)*(GMW!$ND$2:$ND$60=G$4),0),$B253-1966)</f>
        <v>2.5</v>
      </c>
      <c r="H253" cm="1">
        <f t="array" ref="H253">INDEX(GMW!$A$2:$NF$60,MATCH(1,(GMW!$NE$2:$NE$60=H$3)*(GMW!$ND$2:$ND$60=H$4),0),$B253-1966)</f>
        <v>2.62</v>
      </c>
      <c r="I253" cm="1">
        <f t="array" ref="I253">INDEX(GMW!$A$2:$NF$60,MATCH(1,(GMW!$NE$2:$NE$60=I$3)*(GMW!$ND$2:$ND$60=I$4),0),$B253-1966)</f>
        <v>3</v>
      </c>
    </row>
    <row r="254" spans="1:9" x14ac:dyDescent="0.25">
      <c r="A254">
        <v>2035</v>
      </c>
      <c r="B254">
        <v>2221</v>
      </c>
      <c r="C254" cm="1">
        <f t="array" ref="C254">INDEX(GMW!$A$2:$NF$60,MATCH(1,(GMW!$NE$2:$NE$60=C$3)*(GMW!$ND$2:$ND$60=C$4),0),$B254-1966)</f>
        <v>0.56969800000000004</v>
      </c>
      <c r="D254" cm="1">
        <f t="array" ref="D254">INDEX(GMW!$A$2:$NF$60,MATCH(1,(GMW!$NE$2:$NE$60=D$3)*(GMW!$ND$2:$ND$60=D$4),0),$B254-1966)</f>
        <v>0.51576230000000001</v>
      </c>
      <c r="E254" cm="1">
        <f t="array" ref="E254">INDEX(GMW!$A$2:$NF$60,MATCH(1,(GMW!$NE$2:$NE$60=E$3)*(GMW!$ND$2:$ND$60=E$4),0),$B254-1966)</f>
        <v>0.76305400000000001</v>
      </c>
      <c r="F254" cm="1">
        <f t="array" ref="F254">INDEX(GMW!$A$2:$NF$60,MATCH(1,(GMW!$NE$2:$NE$60=F$3)*(GMW!$ND$2:$ND$60=F$4),0),$B254-1966)</f>
        <v>0.51245839999999998</v>
      </c>
      <c r="G254" cm="1">
        <f t="array" ref="G254">INDEX(GMW!$A$2:$NF$60,MATCH(1,(GMW!$NE$2:$NE$60=G$3)*(GMW!$ND$2:$ND$60=G$4),0),$B254-1966)</f>
        <v>2.5</v>
      </c>
      <c r="H254" cm="1">
        <f t="array" ref="H254">INDEX(GMW!$A$2:$NF$60,MATCH(1,(GMW!$NE$2:$NE$60=H$3)*(GMW!$ND$2:$ND$60=H$4),0),$B254-1966)</f>
        <v>2.62</v>
      </c>
      <c r="I254" cm="1">
        <f t="array" ref="I254">INDEX(GMW!$A$2:$NF$60,MATCH(1,(GMW!$NE$2:$NE$60=I$3)*(GMW!$ND$2:$ND$60=I$4),0),$B254-1966)</f>
        <v>3</v>
      </c>
    </row>
    <row r="255" spans="1:9" x14ac:dyDescent="0.25">
      <c r="B255">
        <v>2222</v>
      </c>
      <c r="C255" cm="1">
        <f t="array" ref="C255">INDEX(GMW!$A$2:$NF$60,MATCH(1,(GMW!$NE$2:$NE$60=C$3)*(GMW!$ND$2:$ND$60=C$4),0),$B255-1966)</f>
        <v>0.5645945</v>
      </c>
      <c r="D255" cm="1">
        <f t="array" ref="D255">INDEX(GMW!$A$2:$NF$60,MATCH(1,(GMW!$NE$2:$NE$60=D$3)*(GMW!$ND$2:$ND$60=D$4),0),$B255-1966)</f>
        <v>0.5324624</v>
      </c>
      <c r="E255" cm="1">
        <f t="array" ref="E255">INDEX(GMW!$A$2:$NF$60,MATCH(1,(GMW!$NE$2:$NE$60=E$3)*(GMW!$ND$2:$ND$60=E$4),0),$B255-1966)</f>
        <v>0.76894810000000002</v>
      </c>
      <c r="F255" cm="1">
        <f t="array" ref="F255">INDEX(GMW!$A$2:$NF$60,MATCH(1,(GMW!$NE$2:$NE$60=F$3)*(GMW!$ND$2:$ND$60=F$4),0),$B255-1966)</f>
        <v>0.53287220000000002</v>
      </c>
      <c r="G255" cm="1">
        <f t="array" ref="G255">INDEX(GMW!$A$2:$NF$60,MATCH(1,(GMW!$NE$2:$NE$60=G$3)*(GMW!$ND$2:$ND$60=G$4),0),$B255-1966)</f>
        <v>2.5</v>
      </c>
      <c r="H255" cm="1">
        <f t="array" ref="H255">INDEX(GMW!$A$2:$NF$60,MATCH(1,(GMW!$NE$2:$NE$60=H$3)*(GMW!$ND$2:$ND$60=H$4),0),$B255-1966)</f>
        <v>2.62</v>
      </c>
      <c r="I255" cm="1">
        <f t="array" ref="I255">INDEX(GMW!$A$2:$NF$60,MATCH(1,(GMW!$NE$2:$NE$60=I$3)*(GMW!$ND$2:$ND$60=I$4),0),$B255-1966)</f>
        <v>3</v>
      </c>
    </row>
    <row r="256" spans="1:9" x14ac:dyDescent="0.25">
      <c r="B256">
        <v>2223</v>
      </c>
      <c r="C256" cm="1">
        <f t="array" ref="C256">INDEX(GMW!$A$2:$NF$60,MATCH(1,(GMW!$NE$2:$NE$60=C$3)*(GMW!$ND$2:$ND$60=C$4),0),$B256-1966)</f>
        <v>0.55956300000000003</v>
      </c>
      <c r="D256" cm="1">
        <f t="array" ref="D256">INDEX(GMW!$A$2:$NF$60,MATCH(1,(GMW!$NE$2:$NE$60=D$3)*(GMW!$ND$2:$ND$60=D$4),0),$B256-1966)</f>
        <v>0.54839590000000005</v>
      </c>
      <c r="E256" cm="1">
        <f t="array" ref="E256">INDEX(GMW!$A$2:$NF$60,MATCH(1,(GMW!$NE$2:$NE$60=E$3)*(GMW!$ND$2:$ND$60=E$4),0),$B256-1966)</f>
        <v>0.77529749999999997</v>
      </c>
      <c r="F256" cm="1">
        <f t="array" ref="F256">INDEX(GMW!$A$2:$NF$60,MATCH(1,(GMW!$NE$2:$NE$60=F$3)*(GMW!$ND$2:$ND$60=F$4),0),$B256-1966)</f>
        <v>0.54743989999999998</v>
      </c>
      <c r="G256" cm="1">
        <f t="array" ref="G256">INDEX(GMW!$A$2:$NF$60,MATCH(1,(GMW!$NE$2:$NE$60=G$3)*(GMW!$ND$2:$ND$60=G$4),0),$B256-1966)</f>
        <v>2.5</v>
      </c>
      <c r="H256" cm="1">
        <f t="array" ref="H256">INDEX(GMW!$A$2:$NF$60,MATCH(1,(GMW!$NE$2:$NE$60=H$3)*(GMW!$ND$2:$ND$60=H$4),0),$B256-1966)</f>
        <v>2.62</v>
      </c>
      <c r="I256" cm="1">
        <f t="array" ref="I256">INDEX(GMW!$A$2:$NF$60,MATCH(1,(GMW!$NE$2:$NE$60=I$3)*(GMW!$ND$2:$ND$60=I$4),0),$B256-1966)</f>
        <v>3</v>
      </c>
    </row>
    <row r="257" spans="1:9" x14ac:dyDescent="0.25">
      <c r="B257">
        <v>2224</v>
      </c>
      <c r="C257" cm="1">
        <f t="array" ref="C257">INDEX(GMW!$A$2:$NF$60,MATCH(1,(GMW!$NE$2:$NE$60=C$3)*(GMW!$ND$2:$ND$60=C$4),0),$B257-1966)</f>
        <v>0.55450739999999998</v>
      </c>
      <c r="D257" cm="1">
        <f t="array" ref="D257">INDEX(GMW!$A$2:$NF$60,MATCH(1,(GMW!$NE$2:$NE$60=D$3)*(GMW!$ND$2:$ND$60=D$4),0),$B257-1966)</f>
        <v>0.56334660000000003</v>
      </c>
      <c r="E257" cm="1">
        <f t="array" ref="E257">INDEX(GMW!$A$2:$NF$60,MATCH(1,(GMW!$NE$2:$NE$60=E$3)*(GMW!$ND$2:$ND$60=E$4),0),$B257-1966)</f>
        <v>0.78198230000000002</v>
      </c>
      <c r="F257" cm="1">
        <f t="array" ref="F257">INDEX(GMW!$A$2:$NF$60,MATCH(1,(GMW!$NE$2:$NE$60=F$3)*(GMW!$ND$2:$ND$60=F$4),0),$B257-1966)</f>
        <v>0.55618520000000005</v>
      </c>
      <c r="G257" cm="1">
        <f t="array" ref="G257">INDEX(GMW!$A$2:$NF$60,MATCH(1,(GMW!$NE$2:$NE$60=G$3)*(GMW!$ND$2:$ND$60=G$4),0),$B257-1966)</f>
        <v>2.5</v>
      </c>
      <c r="H257" cm="1">
        <f t="array" ref="H257">INDEX(GMW!$A$2:$NF$60,MATCH(1,(GMW!$NE$2:$NE$60=H$3)*(GMW!$ND$2:$ND$60=H$4),0),$B257-1966)</f>
        <v>2.62</v>
      </c>
      <c r="I257" cm="1">
        <f t="array" ref="I257">INDEX(GMW!$A$2:$NF$60,MATCH(1,(GMW!$NE$2:$NE$60=I$3)*(GMW!$ND$2:$ND$60=I$4),0),$B257-1966)</f>
        <v>3</v>
      </c>
    </row>
    <row r="258" spans="1:9" x14ac:dyDescent="0.25">
      <c r="A258">
        <v>2036</v>
      </c>
      <c r="B258">
        <v>2225</v>
      </c>
      <c r="C258" cm="1">
        <f t="array" ref="C258">INDEX(GMW!$A$2:$NF$60,MATCH(1,(GMW!$NE$2:$NE$60=C$3)*(GMW!$ND$2:$ND$60=C$4),0),$B258-1966)</f>
        <v>0.55026649999999999</v>
      </c>
      <c r="D258" cm="1">
        <f t="array" ref="D258">INDEX(GMW!$A$2:$NF$60,MATCH(1,(GMW!$NE$2:$NE$60=D$3)*(GMW!$ND$2:$ND$60=D$4),0),$B258-1966)</f>
        <v>0.5774591</v>
      </c>
      <c r="E258" cm="1">
        <f t="array" ref="E258">INDEX(GMW!$A$2:$NF$60,MATCH(1,(GMW!$NE$2:$NE$60=E$3)*(GMW!$ND$2:$ND$60=E$4),0),$B258-1966)</f>
        <v>0.78876299999999999</v>
      </c>
      <c r="F258" cm="1">
        <f t="array" ref="F258">INDEX(GMW!$A$2:$NF$60,MATCH(1,(GMW!$NE$2:$NE$60=F$3)*(GMW!$ND$2:$ND$60=F$4),0),$B258-1966)</f>
        <v>0.56035440000000003</v>
      </c>
      <c r="G258" cm="1">
        <f t="array" ref="G258">INDEX(GMW!$A$2:$NF$60,MATCH(1,(GMW!$NE$2:$NE$60=G$3)*(GMW!$ND$2:$ND$60=G$4),0),$B258-1966)</f>
        <v>2.5</v>
      </c>
      <c r="H258" cm="1">
        <f t="array" ref="H258">INDEX(GMW!$A$2:$NF$60,MATCH(1,(GMW!$NE$2:$NE$60=H$3)*(GMW!$ND$2:$ND$60=H$4),0),$B258-1966)</f>
        <v>2.62</v>
      </c>
      <c r="I258" cm="1">
        <f t="array" ref="I258">INDEX(GMW!$A$2:$NF$60,MATCH(1,(GMW!$NE$2:$NE$60=I$3)*(GMW!$ND$2:$ND$60=I$4),0),$B258-1966)</f>
        <v>3</v>
      </c>
    </row>
    <row r="259" spans="1:9" x14ac:dyDescent="0.25">
      <c r="B259">
        <v>2226</v>
      </c>
      <c r="C259" cm="1">
        <f t="array" ref="C259">INDEX(GMW!$A$2:$NF$60,MATCH(1,(GMW!$NE$2:$NE$60=C$3)*(GMW!$ND$2:$ND$60=C$4),0),$B259-1966)</f>
        <v>0.54696009999999995</v>
      </c>
      <c r="D259" cm="1">
        <f t="array" ref="D259">INDEX(GMW!$A$2:$NF$60,MATCH(1,(GMW!$NE$2:$NE$60=D$3)*(GMW!$ND$2:$ND$60=D$4),0),$B259-1966)</f>
        <v>0.59037379999999995</v>
      </c>
      <c r="E259" cm="1">
        <f t="array" ref="E259">INDEX(GMW!$A$2:$NF$60,MATCH(1,(GMW!$NE$2:$NE$60=E$3)*(GMW!$ND$2:$ND$60=E$4),0),$B259-1966)</f>
        <v>0.79513630000000002</v>
      </c>
      <c r="F259" cm="1">
        <f t="array" ref="F259">INDEX(GMW!$A$2:$NF$60,MATCH(1,(GMW!$NE$2:$NE$60=F$3)*(GMW!$ND$2:$ND$60=F$4),0),$B259-1966)</f>
        <v>0.56136059999999999</v>
      </c>
      <c r="G259" cm="1">
        <f t="array" ref="G259">INDEX(GMW!$A$2:$NF$60,MATCH(1,(GMW!$NE$2:$NE$60=G$3)*(GMW!$ND$2:$ND$60=G$4),0),$B259-1966)</f>
        <v>2.5</v>
      </c>
      <c r="H259" cm="1">
        <f t="array" ref="H259">INDEX(GMW!$A$2:$NF$60,MATCH(1,(GMW!$NE$2:$NE$60=H$3)*(GMW!$ND$2:$ND$60=H$4),0),$B259-1966)</f>
        <v>2.62</v>
      </c>
      <c r="I259" cm="1">
        <f t="array" ref="I259">INDEX(GMW!$A$2:$NF$60,MATCH(1,(GMW!$NE$2:$NE$60=I$3)*(GMW!$ND$2:$ND$60=I$4),0),$B259-1966)</f>
        <v>3</v>
      </c>
    </row>
    <row r="260" spans="1:9" x14ac:dyDescent="0.25">
      <c r="B260">
        <v>2227</v>
      </c>
      <c r="C260" cm="1">
        <f t="array" ref="C260">INDEX(GMW!$A$2:$NF$60,MATCH(1,(GMW!$NE$2:$NE$60=C$3)*(GMW!$ND$2:$ND$60=C$4),0),$B260-1966)</f>
        <v>0.5442766</v>
      </c>
      <c r="D260" cm="1">
        <f t="array" ref="D260">INDEX(GMW!$A$2:$NF$60,MATCH(1,(GMW!$NE$2:$NE$60=D$3)*(GMW!$ND$2:$ND$60=D$4),0),$B260-1966)</f>
        <v>0.60197020000000001</v>
      </c>
      <c r="E260" cm="1">
        <f t="array" ref="E260">INDEX(GMW!$A$2:$NF$60,MATCH(1,(GMW!$NE$2:$NE$60=E$3)*(GMW!$ND$2:$ND$60=E$4),0),$B260-1966)</f>
        <v>0.80091069999999998</v>
      </c>
      <c r="F260" cm="1">
        <f t="array" ref="F260">INDEX(GMW!$A$2:$NF$60,MATCH(1,(GMW!$NE$2:$NE$60=F$3)*(GMW!$ND$2:$ND$60=F$4),0),$B260-1966)</f>
        <v>0.55865319999999996</v>
      </c>
      <c r="G260" cm="1">
        <f t="array" ref="G260">INDEX(GMW!$A$2:$NF$60,MATCH(1,(GMW!$NE$2:$NE$60=G$3)*(GMW!$ND$2:$ND$60=G$4),0),$B260-1966)</f>
        <v>2.5</v>
      </c>
      <c r="H260" cm="1">
        <f t="array" ref="H260">INDEX(GMW!$A$2:$NF$60,MATCH(1,(GMW!$NE$2:$NE$60=H$3)*(GMW!$ND$2:$ND$60=H$4),0),$B260-1966)</f>
        <v>2.62</v>
      </c>
      <c r="I260" cm="1">
        <f t="array" ref="I260">INDEX(GMW!$A$2:$NF$60,MATCH(1,(GMW!$NE$2:$NE$60=I$3)*(GMW!$ND$2:$ND$60=I$4),0),$B260-1966)</f>
        <v>3</v>
      </c>
    </row>
    <row r="261" spans="1:9" x14ac:dyDescent="0.25">
      <c r="B261">
        <v>2228</v>
      </c>
      <c r="C261" cm="1">
        <f t="array" ref="C261">INDEX(GMW!$A$2:$NF$60,MATCH(1,(GMW!$NE$2:$NE$60=C$3)*(GMW!$ND$2:$ND$60=C$4),0),$B261-1966)</f>
        <v>0.54192839999999998</v>
      </c>
      <c r="D261" cm="1">
        <f t="array" ref="D261">INDEX(GMW!$A$2:$NF$60,MATCH(1,(GMW!$NE$2:$NE$60=D$3)*(GMW!$ND$2:$ND$60=D$4),0),$B261-1966)</f>
        <v>0.61234469999999996</v>
      </c>
      <c r="E261" cm="1">
        <f t="array" ref="E261">INDEX(GMW!$A$2:$NF$60,MATCH(1,(GMW!$NE$2:$NE$60=E$3)*(GMW!$ND$2:$ND$60=E$4),0),$B261-1966)</f>
        <v>0.80591829999999998</v>
      </c>
      <c r="F261" cm="1">
        <f t="array" ref="F261">INDEX(GMW!$A$2:$NF$60,MATCH(1,(GMW!$NE$2:$NE$60=F$3)*(GMW!$ND$2:$ND$60=F$4),0),$B261-1966)</f>
        <v>0.55376530000000002</v>
      </c>
      <c r="G261" cm="1">
        <f t="array" ref="G261">INDEX(GMW!$A$2:$NF$60,MATCH(1,(GMW!$NE$2:$NE$60=G$3)*(GMW!$ND$2:$ND$60=G$4),0),$B261-1966)</f>
        <v>2.5</v>
      </c>
      <c r="H261" cm="1">
        <f t="array" ref="H261">INDEX(GMW!$A$2:$NF$60,MATCH(1,(GMW!$NE$2:$NE$60=H$3)*(GMW!$ND$2:$ND$60=H$4),0),$B261-1966)</f>
        <v>2.62</v>
      </c>
      <c r="I261" cm="1">
        <f t="array" ref="I261">INDEX(GMW!$A$2:$NF$60,MATCH(1,(GMW!$NE$2:$NE$60=I$3)*(GMW!$ND$2:$ND$60=I$4),0),$B261-1966)</f>
        <v>3</v>
      </c>
    </row>
    <row r="262" spans="1:9" x14ac:dyDescent="0.25">
      <c r="A262">
        <v>2037</v>
      </c>
      <c r="B262">
        <v>2229</v>
      </c>
      <c r="C262" cm="1">
        <f t="array" ref="C262">INDEX(GMW!$A$2:$NF$60,MATCH(1,(GMW!$NE$2:$NE$60=C$3)*(GMW!$ND$2:$ND$60=C$4),0),$B262-1966)</f>
        <v>0.53986800000000001</v>
      </c>
      <c r="D262" cm="1">
        <f t="array" ref="D262">INDEX(GMW!$A$2:$NF$60,MATCH(1,(GMW!$NE$2:$NE$60=D$3)*(GMW!$ND$2:$ND$60=D$4),0),$B262-1966)</f>
        <v>0.62116190000000004</v>
      </c>
      <c r="E262" cm="1">
        <f t="array" ref="E262">INDEX(GMW!$A$2:$NF$60,MATCH(1,(GMW!$NE$2:$NE$60=E$3)*(GMW!$ND$2:$ND$60=E$4),0),$B262-1966)</f>
        <v>0.81011129999999998</v>
      </c>
      <c r="F262" cm="1">
        <f t="array" ref="F262">INDEX(GMW!$A$2:$NF$60,MATCH(1,(GMW!$NE$2:$NE$60=F$3)*(GMW!$ND$2:$ND$60=F$4),0),$B262-1966)</f>
        <v>0.54794310000000002</v>
      </c>
      <c r="G262" cm="1">
        <f t="array" ref="G262">INDEX(GMW!$A$2:$NF$60,MATCH(1,(GMW!$NE$2:$NE$60=G$3)*(GMW!$ND$2:$ND$60=G$4),0),$B262-1966)</f>
        <v>2.5</v>
      </c>
      <c r="H262" cm="1">
        <f t="array" ref="H262">INDEX(GMW!$A$2:$NF$60,MATCH(1,(GMW!$NE$2:$NE$60=H$3)*(GMW!$ND$2:$ND$60=H$4),0),$B262-1966)</f>
        <v>2.62</v>
      </c>
      <c r="I262" cm="1">
        <f t="array" ref="I262">INDEX(GMW!$A$2:$NF$60,MATCH(1,(GMW!$NE$2:$NE$60=I$3)*(GMW!$ND$2:$ND$60=I$4),0),$B262-1966)</f>
        <v>3</v>
      </c>
    </row>
    <row r="263" spans="1:9" x14ac:dyDescent="0.25">
      <c r="B263">
        <v>2230</v>
      </c>
      <c r="C263" cm="1">
        <f t="array" ref="C263">INDEX(GMW!$A$2:$NF$60,MATCH(1,(GMW!$NE$2:$NE$60=C$3)*(GMW!$ND$2:$ND$60=C$4),0),$B263-1966)</f>
        <v>0.53862200000000005</v>
      </c>
      <c r="D263" cm="1">
        <f t="array" ref="D263">INDEX(GMW!$A$2:$NF$60,MATCH(1,(GMW!$NE$2:$NE$60=D$3)*(GMW!$ND$2:$ND$60=D$4),0),$B263-1966)</f>
        <v>0.62909289999999995</v>
      </c>
      <c r="E263" cm="1">
        <f t="array" ref="E263">INDEX(GMW!$A$2:$NF$60,MATCH(1,(GMW!$NE$2:$NE$60=E$3)*(GMW!$ND$2:$ND$60=E$4),0),$B263-1966)</f>
        <v>0.81351370000000001</v>
      </c>
      <c r="F263" cm="1">
        <f t="array" ref="F263">INDEX(GMW!$A$2:$NF$60,MATCH(1,(GMW!$NE$2:$NE$60=F$3)*(GMW!$ND$2:$ND$60=F$4),0),$B263-1966)</f>
        <v>0.54092280000000004</v>
      </c>
      <c r="G263" cm="1">
        <f t="array" ref="G263">INDEX(GMW!$A$2:$NF$60,MATCH(1,(GMW!$NE$2:$NE$60=G$3)*(GMW!$ND$2:$ND$60=G$4),0),$B263-1966)</f>
        <v>2.5</v>
      </c>
      <c r="H263" cm="1">
        <f t="array" ref="H263">INDEX(GMW!$A$2:$NF$60,MATCH(1,(GMW!$NE$2:$NE$60=H$3)*(GMW!$ND$2:$ND$60=H$4),0),$B263-1966)</f>
        <v>2.62</v>
      </c>
      <c r="I263" cm="1">
        <f t="array" ref="I263">INDEX(GMW!$A$2:$NF$60,MATCH(1,(GMW!$NE$2:$NE$60=I$3)*(GMW!$ND$2:$ND$60=I$4),0),$B263-1966)</f>
        <v>3</v>
      </c>
    </row>
    <row r="264" spans="1:9" x14ac:dyDescent="0.25">
      <c r="B264">
        <v>2231</v>
      </c>
      <c r="C264" cm="1">
        <f t="array" ref="C264">INDEX(GMW!$A$2:$NF$60,MATCH(1,(GMW!$NE$2:$NE$60=C$3)*(GMW!$ND$2:$ND$60=C$4),0),$B264-1966)</f>
        <v>0.53814280000000003</v>
      </c>
      <c r="D264" cm="1">
        <f t="array" ref="D264">INDEX(GMW!$A$2:$NF$60,MATCH(1,(GMW!$NE$2:$NE$60=D$3)*(GMW!$ND$2:$ND$60=D$4),0),$B264-1966)</f>
        <v>0.63570570000000004</v>
      </c>
      <c r="E264" cm="1">
        <f t="array" ref="E264">INDEX(GMW!$A$2:$NF$60,MATCH(1,(GMW!$NE$2:$NE$60=E$3)*(GMW!$ND$2:$ND$60=E$4),0),$B264-1966)</f>
        <v>0.81619719999999996</v>
      </c>
      <c r="F264" cm="1">
        <f t="array" ref="F264">INDEX(GMW!$A$2:$NF$60,MATCH(1,(GMW!$NE$2:$NE$60=F$3)*(GMW!$ND$2:$ND$60=F$4),0),$B264-1966)</f>
        <v>0.53397439999999996</v>
      </c>
      <c r="G264" cm="1">
        <f t="array" ref="G264">INDEX(GMW!$A$2:$NF$60,MATCH(1,(GMW!$NE$2:$NE$60=G$3)*(GMW!$ND$2:$ND$60=G$4),0),$B264-1966)</f>
        <v>2.5</v>
      </c>
      <c r="H264" cm="1">
        <f t="array" ref="H264">INDEX(GMW!$A$2:$NF$60,MATCH(1,(GMW!$NE$2:$NE$60=H$3)*(GMW!$ND$2:$ND$60=H$4),0),$B264-1966)</f>
        <v>2.62</v>
      </c>
      <c r="I264" cm="1">
        <f t="array" ref="I264">INDEX(GMW!$A$2:$NF$60,MATCH(1,(GMW!$NE$2:$NE$60=I$3)*(GMW!$ND$2:$ND$60=I$4),0),$B264-1966)</f>
        <v>3</v>
      </c>
    </row>
    <row r="265" spans="1:9" x14ac:dyDescent="0.25">
      <c r="B265">
        <v>2232</v>
      </c>
      <c r="C265" cm="1">
        <f t="array" ref="C265">INDEX(GMW!$A$2:$NF$60,MATCH(1,(GMW!$NE$2:$NE$60=C$3)*(GMW!$ND$2:$ND$60=C$4),0),$B265-1966)</f>
        <v>0.53756769999999998</v>
      </c>
      <c r="D265" cm="1">
        <f t="array" ref="D265">INDEX(GMW!$A$2:$NF$60,MATCH(1,(GMW!$NE$2:$NE$60=D$3)*(GMW!$ND$2:$ND$60=D$4),0),$B265-1966)</f>
        <v>0.64217519999999995</v>
      </c>
      <c r="E265" cm="1">
        <f t="array" ref="E265">INDEX(GMW!$A$2:$NF$60,MATCH(1,(GMW!$NE$2:$NE$60=E$3)*(GMW!$ND$2:$ND$60=E$4),0),$B265-1966)</f>
        <v>0.81825769999999998</v>
      </c>
      <c r="F265" cm="1">
        <f t="array" ref="F265">INDEX(GMW!$A$2:$NF$60,MATCH(1,(GMW!$NE$2:$NE$60=F$3)*(GMW!$ND$2:$ND$60=F$4),0),$B265-1966)</f>
        <v>0.52664270000000002</v>
      </c>
      <c r="G265" cm="1">
        <f t="array" ref="G265">INDEX(GMW!$A$2:$NF$60,MATCH(1,(GMW!$NE$2:$NE$60=G$3)*(GMW!$ND$2:$ND$60=G$4),0),$B265-1966)</f>
        <v>2.5</v>
      </c>
      <c r="H265" cm="1">
        <f t="array" ref="H265">INDEX(GMW!$A$2:$NF$60,MATCH(1,(GMW!$NE$2:$NE$60=H$3)*(GMW!$ND$2:$ND$60=H$4),0),$B265-1966)</f>
        <v>2.62</v>
      </c>
      <c r="I265" cm="1">
        <f t="array" ref="I265">INDEX(GMW!$A$2:$NF$60,MATCH(1,(GMW!$NE$2:$NE$60=I$3)*(GMW!$ND$2:$ND$60=I$4),0),$B265-1966)</f>
        <v>3</v>
      </c>
    </row>
    <row r="266" spans="1:9" x14ac:dyDescent="0.25">
      <c r="A266">
        <v>2038</v>
      </c>
      <c r="B266">
        <v>2233</v>
      </c>
      <c r="C266" cm="1">
        <f t="array" ref="C266">INDEX(GMW!$A$2:$NF$60,MATCH(1,(GMW!$NE$2:$NE$60=C$3)*(GMW!$ND$2:$ND$60=C$4),0),$B266-1966)</f>
        <v>0.53720829999999997</v>
      </c>
      <c r="D266" cm="1">
        <f t="array" ref="D266">INDEX(GMW!$A$2:$NF$60,MATCH(1,(GMW!$NE$2:$NE$60=D$3)*(GMW!$ND$2:$ND$60=D$4),0),$B266-1966)</f>
        <v>0.64780570000000004</v>
      </c>
      <c r="E266" cm="1">
        <f t="array" ref="E266">INDEX(GMW!$A$2:$NF$60,MATCH(1,(GMW!$NE$2:$NE$60=E$3)*(GMW!$ND$2:$ND$60=E$4),0),$B266-1966)</f>
        <v>0.81979109999999999</v>
      </c>
      <c r="F266" cm="1">
        <f t="array" ref="F266">INDEX(GMW!$A$2:$NF$60,MATCH(1,(GMW!$NE$2:$NE$60=F$3)*(GMW!$ND$2:$ND$60=F$4),0),$B266-1966)</f>
        <v>0.52041320000000002</v>
      </c>
      <c r="G266" cm="1">
        <f t="array" ref="G266">INDEX(GMW!$A$2:$NF$60,MATCH(1,(GMW!$NE$2:$NE$60=G$3)*(GMW!$ND$2:$ND$60=G$4),0),$B266-1966)</f>
        <v>2.5</v>
      </c>
      <c r="H266" cm="1">
        <f t="array" ref="H266">INDEX(GMW!$A$2:$NF$60,MATCH(1,(GMW!$NE$2:$NE$60=H$3)*(GMW!$ND$2:$ND$60=H$4),0),$B266-1966)</f>
        <v>2.62</v>
      </c>
      <c r="I266" cm="1">
        <f t="array" ref="I266">INDEX(GMW!$A$2:$NF$60,MATCH(1,(GMW!$NE$2:$NE$60=I$3)*(GMW!$ND$2:$ND$60=I$4),0),$B266-1966)</f>
        <v>3</v>
      </c>
    </row>
    <row r="267" spans="1:9" x14ac:dyDescent="0.25">
      <c r="B267">
        <v>2234</v>
      </c>
      <c r="C267" cm="1">
        <f t="array" ref="C267">INDEX(GMW!$A$2:$NF$60,MATCH(1,(GMW!$NE$2:$NE$60=C$3)*(GMW!$ND$2:$ND$60=C$4),0),$B267-1966)</f>
        <v>0.53680110000000003</v>
      </c>
      <c r="D267" cm="1">
        <f t="array" ref="D267">INDEX(GMW!$A$2:$NF$60,MATCH(1,(GMW!$NE$2:$NE$60=D$3)*(GMW!$ND$2:$ND$60=D$4),0),$B267-1966)</f>
        <v>0.65312460000000006</v>
      </c>
      <c r="E267" cm="1">
        <f t="array" ref="E267">INDEX(GMW!$A$2:$NF$60,MATCH(1,(GMW!$NE$2:$NE$60=E$3)*(GMW!$ND$2:$ND$60=E$4),0),$B267-1966)</f>
        <v>0.8210132</v>
      </c>
      <c r="F267" cm="1">
        <f t="array" ref="F267">INDEX(GMW!$A$2:$NF$60,MATCH(1,(GMW!$NE$2:$NE$60=F$3)*(GMW!$ND$2:$ND$60=F$4),0),$B267-1966)</f>
        <v>0.51535750000000002</v>
      </c>
      <c r="G267" cm="1">
        <f t="array" ref="G267">INDEX(GMW!$A$2:$NF$60,MATCH(1,(GMW!$NE$2:$NE$60=G$3)*(GMW!$ND$2:$ND$60=G$4),0),$B267-1966)</f>
        <v>2.5</v>
      </c>
      <c r="H267" cm="1">
        <f t="array" ref="H267">INDEX(GMW!$A$2:$NF$60,MATCH(1,(GMW!$NE$2:$NE$60=H$3)*(GMW!$ND$2:$ND$60=H$4),0),$B267-1966)</f>
        <v>2.62</v>
      </c>
      <c r="I267" cm="1">
        <f t="array" ref="I267">INDEX(GMW!$A$2:$NF$60,MATCH(1,(GMW!$NE$2:$NE$60=I$3)*(GMW!$ND$2:$ND$60=I$4),0),$B267-1966)</f>
        <v>3</v>
      </c>
    </row>
    <row r="268" spans="1:9" x14ac:dyDescent="0.25">
      <c r="B268">
        <v>2235</v>
      </c>
      <c r="C268" cm="1">
        <f t="array" ref="C268">INDEX(GMW!$A$2:$NF$60,MATCH(1,(GMW!$NE$2:$NE$60=C$3)*(GMW!$ND$2:$ND$60=C$4),0),$B268-1966)</f>
        <v>0.5364177</v>
      </c>
      <c r="D268" cm="1">
        <f t="array" ref="D268">INDEX(GMW!$A$2:$NF$60,MATCH(1,(GMW!$NE$2:$NE$60=D$3)*(GMW!$ND$2:$ND$60=D$4),0),$B268-1966)</f>
        <v>0.65827610000000003</v>
      </c>
      <c r="E268" cm="1">
        <f t="array" ref="E268">INDEX(GMW!$A$2:$NF$60,MATCH(1,(GMW!$NE$2:$NE$60=E$3)*(GMW!$ND$2:$ND$60=E$4),0),$B268-1966)</f>
        <v>0.82204339999999998</v>
      </c>
      <c r="F268" cm="1">
        <f t="array" ref="F268">INDEX(GMW!$A$2:$NF$60,MATCH(1,(GMW!$NE$2:$NE$60=F$3)*(GMW!$ND$2:$ND$60=F$4),0),$B268-1966)</f>
        <v>0.51159580000000004</v>
      </c>
      <c r="G268" cm="1">
        <f t="array" ref="G268">INDEX(GMW!$A$2:$NF$60,MATCH(1,(GMW!$NE$2:$NE$60=G$3)*(GMW!$ND$2:$ND$60=G$4),0),$B268-1966)</f>
        <v>2.5</v>
      </c>
      <c r="H268" cm="1">
        <f t="array" ref="H268">INDEX(GMW!$A$2:$NF$60,MATCH(1,(GMW!$NE$2:$NE$60=H$3)*(GMW!$ND$2:$ND$60=H$4),0),$B268-1966)</f>
        <v>2.62</v>
      </c>
      <c r="I268" cm="1">
        <f t="array" ref="I268">INDEX(GMW!$A$2:$NF$60,MATCH(1,(GMW!$NE$2:$NE$60=I$3)*(GMW!$ND$2:$ND$60=I$4),0),$B268-1966)</f>
        <v>3</v>
      </c>
    </row>
    <row r="269" spans="1:9" x14ac:dyDescent="0.25">
      <c r="B269">
        <v>2236</v>
      </c>
      <c r="C269" cm="1">
        <f t="array" ref="C269">INDEX(GMW!$A$2:$NF$60,MATCH(1,(GMW!$NE$2:$NE$60=C$3)*(GMW!$ND$2:$ND$60=C$4),0),$B269-1966)</f>
        <v>0.53603420000000002</v>
      </c>
      <c r="D269" cm="1">
        <f t="array" ref="D269">INDEX(GMW!$A$2:$NF$60,MATCH(1,(GMW!$NE$2:$NE$60=D$3)*(GMW!$ND$2:$ND$60=D$4),0),$B269-1966)</f>
        <v>0.66275669999999998</v>
      </c>
      <c r="E269" cm="1">
        <f t="array" ref="E269">INDEX(GMW!$A$2:$NF$60,MATCH(1,(GMW!$NE$2:$NE$60=E$3)*(GMW!$ND$2:$ND$60=E$4),0),$B269-1966)</f>
        <v>0.82297779999999998</v>
      </c>
      <c r="F269" cm="1">
        <f t="array" ref="F269">INDEX(GMW!$A$2:$NF$60,MATCH(1,(GMW!$NE$2:$NE$60=F$3)*(GMW!$ND$2:$ND$60=F$4),0),$B269-1966)</f>
        <v>0.50919970000000003</v>
      </c>
      <c r="G269" cm="1">
        <f t="array" ref="G269">INDEX(GMW!$A$2:$NF$60,MATCH(1,(GMW!$NE$2:$NE$60=G$3)*(GMW!$ND$2:$ND$60=G$4),0),$B269-1966)</f>
        <v>2.5</v>
      </c>
      <c r="H269" cm="1">
        <f t="array" ref="H269">INDEX(GMW!$A$2:$NF$60,MATCH(1,(GMW!$NE$2:$NE$60=H$3)*(GMW!$ND$2:$ND$60=H$4),0),$B269-1966)</f>
        <v>2.62</v>
      </c>
      <c r="I269" cm="1">
        <f t="array" ref="I269">INDEX(GMW!$A$2:$NF$60,MATCH(1,(GMW!$NE$2:$NE$60=I$3)*(GMW!$ND$2:$ND$60=I$4),0),$B269-1966)</f>
        <v>3</v>
      </c>
    </row>
    <row r="270" spans="1:9" x14ac:dyDescent="0.25">
      <c r="A270">
        <v>2039</v>
      </c>
      <c r="B270">
        <v>2237</v>
      </c>
      <c r="C270" cm="1">
        <f t="array" ref="C270">INDEX(GMW!$A$2:$NF$60,MATCH(1,(GMW!$NE$2:$NE$60=C$3)*(GMW!$ND$2:$ND$60=C$4),0),$B270-1966)</f>
        <v>0.53569880000000003</v>
      </c>
      <c r="D270" cm="1">
        <f t="array" ref="D270">INDEX(GMW!$A$2:$NF$60,MATCH(1,(GMW!$NE$2:$NE$60=D$3)*(GMW!$ND$2:$ND$60=D$4),0),$B270-1966)</f>
        <v>0.66704549999999996</v>
      </c>
      <c r="E270" cm="1">
        <f t="array" ref="E270">INDEX(GMW!$A$2:$NF$60,MATCH(1,(GMW!$NE$2:$NE$60=E$3)*(GMW!$ND$2:$ND$60=E$4),0),$B270-1966)</f>
        <v>0.82403210000000005</v>
      </c>
      <c r="F270" cm="1">
        <f t="array" ref="F270">INDEX(GMW!$A$2:$NF$60,MATCH(1,(GMW!$NE$2:$NE$60=F$3)*(GMW!$ND$2:$ND$60=F$4),0),$B270-1966)</f>
        <v>0.50574949999999996</v>
      </c>
      <c r="G270" cm="1">
        <f t="array" ref="G270">INDEX(GMW!$A$2:$NF$60,MATCH(1,(GMW!$NE$2:$NE$60=G$3)*(GMW!$ND$2:$ND$60=G$4),0),$B270-1966)</f>
        <v>2.5</v>
      </c>
      <c r="H270" cm="1">
        <f t="array" ref="H270">INDEX(GMW!$A$2:$NF$60,MATCH(1,(GMW!$NE$2:$NE$60=H$3)*(GMW!$ND$2:$ND$60=H$4),0),$B270-1966)</f>
        <v>2.62</v>
      </c>
      <c r="I270" cm="1">
        <f t="array" ref="I270">INDEX(GMW!$A$2:$NF$60,MATCH(1,(GMW!$NE$2:$NE$60=I$3)*(GMW!$ND$2:$ND$60=I$4),0),$B270-1966)</f>
        <v>3</v>
      </c>
    </row>
    <row r="271" spans="1:9" x14ac:dyDescent="0.25">
      <c r="B271">
        <v>2238</v>
      </c>
      <c r="C271" cm="1">
        <f t="array" ref="C271">INDEX(GMW!$A$2:$NF$60,MATCH(1,(GMW!$NE$2:$NE$60=C$3)*(GMW!$ND$2:$ND$60=C$4),0),$B271-1966)</f>
        <v>0.53536360000000005</v>
      </c>
      <c r="D271" cm="1">
        <f t="array" ref="D271">INDEX(GMW!$A$2:$NF$60,MATCH(1,(GMW!$NE$2:$NE$60=D$3)*(GMW!$ND$2:$ND$60=D$4),0),$B271-1966)</f>
        <v>0.67054360000000002</v>
      </c>
      <c r="E271" cm="1">
        <f t="array" ref="E271">INDEX(GMW!$A$2:$NF$60,MATCH(1,(GMW!$NE$2:$NE$60=E$3)*(GMW!$ND$2:$ND$60=E$4),0),$B271-1966)</f>
        <v>0.82499049999999996</v>
      </c>
      <c r="F271" cm="1">
        <f t="array" ref="F271">INDEX(GMW!$A$2:$NF$60,MATCH(1,(GMW!$NE$2:$NE$60=F$3)*(GMW!$ND$2:$ND$60=F$4),0),$B271-1966)</f>
        <v>0.50143669999999996</v>
      </c>
      <c r="G271" cm="1">
        <f t="array" ref="G271">INDEX(GMW!$A$2:$NF$60,MATCH(1,(GMW!$NE$2:$NE$60=G$3)*(GMW!$ND$2:$ND$60=G$4),0),$B271-1966)</f>
        <v>2.5</v>
      </c>
      <c r="H271" cm="1">
        <f t="array" ref="H271">INDEX(GMW!$A$2:$NF$60,MATCH(1,(GMW!$NE$2:$NE$60=H$3)*(GMW!$ND$2:$ND$60=H$4),0),$B271-1966)</f>
        <v>2.62</v>
      </c>
      <c r="I271" cm="1">
        <f t="array" ref="I271">INDEX(GMW!$A$2:$NF$60,MATCH(1,(GMW!$NE$2:$NE$60=I$3)*(GMW!$ND$2:$ND$60=I$4),0),$B271-1966)</f>
        <v>3</v>
      </c>
    </row>
    <row r="272" spans="1:9" x14ac:dyDescent="0.25">
      <c r="B272">
        <v>2239</v>
      </c>
      <c r="C272" cm="1">
        <f t="array" ref="C272">INDEX(GMW!$A$2:$NF$60,MATCH(1,(GMW!$NE$2:$NE$60=C$3)*(GMW!$ND$2:$ND$60=C$4),0),$B272-1966)</f>
        <v>0.53493210000000002</v>
      </c>
      <c r="D272" cm="1">
        <f t="array" ref="D272">INDEX(GMW!$A$2:$NF$60,MATCH(1,(GMW!$NE$2:$NE$60=D$3)*(GMW!$ND$2:$ND$60=D$4),0),$B272-1966)</f>
        <v>0.67468870000000003</v>
      </c>
      <c r="E272" cm="1">
        <f t="array" ref="E272">INDEX(GMW!$A$2:$NF$60,MATCH(1,(GMW!$NE$2:$NE$60=E$3)*(GMW!$ND$2:$ND$60=E$4),0),$B272-1966)</f>
        <v>0.82561340000000005</v>
      </c>
      <c r="F272" cm="1">
        <f t="array" ref="F272">INDEX(GMW!$A$2:$NF$60,MATCH(1,(GMW!$NE$2:$NE$60=F$3)*(GMW!$ND$2:$ND$60=F$4),0),$B272-1966)</f>
        <v>0.49630940000000001</v>
      </c>
      <c r="G272" cm="1">
        <f t="array" ref="G272">INDEX(GMW!$A$2:$NF$60,MATCH(1,(GMW!$NE$2:$NE$60=G$3)*(GMW!$ND$2:$ND$60=G$4),0),$B272-1966)</f>
        <v>2.5</v>
      </c>
      <c r="H272" cm="1">
        <f t="array" ref="H272">INDEX(GMW!$A$2:$NF$60,MATCH(1,(GMW!$NE$2:$NE$60=H$3)*(GMW!$ND$2:$ND$60=H$4),0),$B272-1966)</f>
        <v>2.62</v>
      </c>
      <c r="I272" cm="1">
        <f t="array" ref="I272">INDEX(GMW!$A$2:$NF$60,MATCH(1,(GMW!$NE$2:$NE$60=I$3)*(GMW!$ND$2:$ND$60=I$4),0),$B272-1966)</f>
        <v>3</v>
      </c>
    </row>
    <row r="273" spans="1:9" x14ac:dyDescent="0.25">
      <c r="B273">
        <v>2240</v>
      </c>
      <c r="C273" cm="1">
        <f t="array" ref="C273">INDEX(GMW!$A$2:$NF$60,MATCH(1,(GMW!$NE$2:$NE$60=C$3)*(GMW!$ND$2:$ND$60=C$4),0),$B273-1966)</f>
        <v>0.53457279999999996</v>
      </c>
      <c r="D273" cm="1">
        <f t="array" ref="D273">INDEX(GMW!$A$2:$NF$60,MATCH(1,(GMW!$NE$2:$NE$60=D$3)*(GMW!$ND$2:$ND$60=D$4),0),$B273-1966)</f>
        <v>0.67818690000000004</v>
      </c>
      <c r="E273" cm="1">
        <f t="array" ref="E273">INDEX(GMW!$A$2:$NF$60,MATCH(1,(GMW!$NE$2:$NE$60=E$3)*(GMW!$ND$2:$ND$60=E$4),0),$B273-1966)</f>
        <v>0.82592489999999996</v>
      </c>
      <c r="F273" cm="1">
        <f t="array" ref="F273">INDEX(GMW!$A$2:$NF$60,MATCH(1,(GMW!$NE$2:$NE$60=F$3)*(GMW!$ND$2:$ND$60=F$4),0),$B273-1966)</f>
        <v>0.49067880000000003</v>
      </c>
      <c r="G273" cm="1">
        <f t="array" ref="G273">INDEX(GMW!$A$2:$NF$60,MATCH(1,(GMW!$NE$2:$NE$60=G$3)*(GMW!$ND$2:$ND$60=G$4),0),$B273-1966)</f>
        <v>2.5</v>
      </c>
      <c r="H273" cm="1">
        <f t="array" ref="H273">INDEX(GMW!$A$2:$NF$60,MATCH(1,(GMW!$NE$2:$NE$60=H$3)*(GMW!$ND$2:$ND$60=H$4),0),$B273-1966)</f>
        <v>2.62</v>
      </c>
      <c r="I273" cm="1">
        <f t="array" ref="I273">INDEX(GMW!$A$2:$NF$60,MATCH(1,(GMW!$NE$2:$NE$60=I$3)*(GMW!$ND$2:$ND$60=I$4),0),$B273-1966)</f>
        <v>3</v>
      </c>
    </row>
    <row r="274" spans="1:9" x14ac:dyDescent="0.25">
      <c r="A274">
        <v>2040</v>
      </c>
      <c r="B274">
        <v>2241</v>
      </c>
      <c r="C274" cm="1">
        <f t="array" ref="C274">INDEX(GMW!$A$2:$NF$60,MATCH(1,(GMW!$NE$2:$NE$60=C$3)*(GMW!$ND$2:$ND$60=C$4),0),$B274-1966)</f>
        <v>0.53363839999999996</v>
      </c>
      <c r="D274" cm="1">
        <f t="array" ref="D274">INDEX(GMW!$A$2:$NF$60,MATCH(1,(GMW!$NE$2:$NE$60=D$3)*(GMW!$ND$2:$ND$60=D$4),0),$B274-1966)</f>
        <v>0.68163720000000005</v>
      </c>
      <c r="E274" cm="1">
        <f t="array" ref="E274">INDEX(GMW!$A$2:$NF$60,MATCH(1,(GMW!$NE$2:$NE$60=E$3)*(GMW!$ND$2:$ND$60=E$4),0),$B274-1966)</f>
        <v>0.82575719999999997</v>
      </c>
      <c r="F274" cm="1">
        <f t="array" ref="F274">INDEX(GMW!$A$2:$NF$60,MATCH(1,(GMW!$NE$2:$NE$60=F$3)*(GMW!$ND$2:$ND$60=F$4),0),$B274-1966)</f>
        <v>0.48468879999999998</v>
      </c>
      <c r="G274" cm="1">
        <f t="array" ref="G274">INDEX(GMW!$A$2:$NF$60,MATCH(1,(GMW!$NE$2:$NE$60=G$3)*(GMW!$ND$2:$ND$60=G$4),0),$B274-1966)</f>
        <v>2.5</v>
      </c>
      <c r="H274" cm="1">
        <f t="array" ref="H274">INDEX(GMW!$A$2:$NF$60,MATCH(1,(GMW!$NE$2:$NE$60=H$3)*(GMW!$ND$2:$ND$60=H$4),0),$B274-1966)</f>
        <v>2.62</v>
      </c>
      <c r="I274" cm="1">
        <f t="array" ref="I274">INDEX(GMW!$A$2:$NF$60,MATCH(1,(GMW!$NE$2:$NE$60=I$3)*(GMW!$ND$2:$ND$60=I$4),0),$B274-1966)</f>
        <v>3</v>
      </c>
    </row>
    <row r="275" spans="1:9" x14ac:dyDescent="0.25">
      <c r="B275">
        <v>2242</v>
      </c>
      <c r="C275" cm="1">
        <f t="array" ref="C275">INDEX(GMW!$A$2:$NF$60,MATCH(1,(GMW!$NE$2:$NE$60=C$3)*(GMW!$ND$2:$ND$60=C$4),0),$B275-1966)</f>
        <v>0.53224859999999996</v>
      </c>
      <c r="D275" cm="1">
        <f t="array" ref="D275">INDEX(GMW!$A$2:$NF$60,MATCH(1,(GMW!$NE$2:$NE$60=D$3)*(GMW!$ND$2:$ND$60=D$4),0),$B275-1966)</f>
        <v>0.68515919999999997</v>
      </c>
      <c r="E275" cm="1">
        <f t="array" ref="E275">INDEX(GMW!$A$2:$NF$60,MATCH(1,(GMW!$NE$2:$NE$60=E$3)*(GMW!$ND$2:$ND$60=E$4),0),$B275-1966)</f>
        <v>0.82513429999999999</v>
      </c>
      <c r="F275" cm="1">
        <f t="array" ref="F275">INDEX(GMW!$A$2:$NF$60,MATCH(1,(GMW!$NE$2:$NE$60=F$3)*(GMW!$ND$2:$ND$60=F$4),0),$B275-1966)</f>
        <v>0.4779081</v>
      </c>
      <c r="G275" cm="1">
        <f t="array" ref="G275">INDEX(GMW!$A$2:$NF$60,MATCH(1,(GMW!$NE$2:$NE$60=G$3)*(GMW!$ND$2:$ND$60=G$4),0),$B275-1966)</f>
        <v>2.5</v>
      </c>
      <c r="H275" cm="1">
        <f t="array" ref="H275">INDEX(GMW!$A$2:$NF$60,MATCH(1,(GMW!$NE$2:$NE$60=H$3)*(GMW!$ND$2:$ND$60=H$4),0),$B275-1966)</f>
        <v>2.62</v>
      </c>
      <c r="I275" cm="1">
        <f t="array" ref="I275">INDEX(GMW!$A$2:$NF$60,MATCH(1,(GMW!$NE$2:$NE$60=I$3)*(GMW!$ND$2:$ND$60=I$4),0),$B275-1966)</f>
        <v>3</v>
      </c>
    </row>
    <row r="276" spans="1:9" x14ac:dyDescent="0.25">
      <c r="B276">
        <v>2243</v>
      </c>
      <c r="C276" cm="1">
        <f t="array" ref="C276">INDEX(GMW!$A$2:$NF$60,MATCH(1,(GMW!$NE$2:$NE$60=C$3)*(GMW!$ND$2:$ND$60=C$4),0),$B276-1966)</f>
        <v>0.53042769999999995</v>
      </c>
      <c r="D276" cm="1">
        <f t="array" ref="D276">INDEX(GMW!$A$2:$NF$60,MATCH(1,(GMW!$NE$2:$NE$60=D$3)*(GMW!$ND$2:$ND$60=D$4),0),$B276-1966)</f>
        <v>0.68796250000000003</v>
      </c>
      <c r="E276" cm="1">
        <f t="array" ref="E276">INDEX(GMW!$A$2:$NF$60,MATCH(1,(GMW!$NE$2:$NE$60=E$3)*(GMW!$ND$2:$ND$60=E$4),0),$B276-1966)</f>
        <v>0.82431960000000004</v>
      </c>
      <c r="F276" cm="1">
        <f t="array" ref="F276">INDEX(GMW!$A$2:$NF$60,MATCH(1,(GMW!$NE$2:$NE$60=F$3)*(GMW!$ND$2:$ND$60=F$4),0),$B276-1966)</f>
        <v>0.47024100000000002</v>
      </c>
      <c r="G276" cm="1">
        <f t="array" ref="G276">INDEX(GMW!$A$2:$NF$60,MATCH(1,(GMW!$NE$2:$NE$60=G$3)*(GMW!$ND$2:$ND$60=G$4),0),$B276-1966)</f>
        <v>2.5</v>
      </c>
      <c r="H276" cm="1">
        <f t="array" ref="H276">INDEX(GMW!$A$2:$NF$60,MATCH(1,(GMW!$NE$2:$NE$60=H$3)*(GMW!$ND$2:$ND$60=H$4),0),$B276-1966)</f>
        <v>2.62</v>
      </c>
      <c r="I276" cm="1">
        <f t="array" ref="I276">INDEX(GMW!$A$2:$NF$60,MATCH(1,(GMW!$NE$2:$NE$60=I$3)*(GMW!$ND$2:$ND$60=I$4),0),$B276-1966)</f>
        <v>3</v>
      </c>
    </row>
    <row r="277" spans="1:9" x14ac:dyDescent="0.25">
      <c r="B277">
        <v>2244</v>
      </c>
      <c r="C277" cm="1">
        <f t="array" ref="C277">INDEX(GMW!$A$2:$NF$60,MATCH(1,(GMW!$NE$2:$NE$60=C$3)*(GMW!$ND$2:$ND$60=C$4),0),$B277-1966)</f>
        <v>0.52803180000000005</v>
      </c>
      <c r="D277" cm="1">
        <f t="array" ref="D277">INDEX(GMW!$A$2:$NF$60,MATCH(1,(GMW!$NE$2:$NE$60=D$3)*(GMW!$ND$2:$ND$60=D$4),0),$B277-1966)</f>
        <v>0.69098139999999997</v>
      </c>
      <c r="E277" cm="1">
        <f t="array" ref="E277">INDEX(GMW!$A$2:$NF$60,MATCH(1,(GMW!$NE$2:$NE$60=E$3)*(GMW!$ND$2:$ND$60=E$4),0),$B277-1966)</f>
        <v>0.82348109999999997</v>
      </c>
      <c r="F277" cm="1">
        <f t="array" ref="F277">INDEX(GMW!$A$2:$NF$60,MATCH(1,(GMW!$NE$2:$NE$60=F$3)*(GMW!$ND$2:$ND$60=F$4),0),$B277-1966)</f>
        <v>0.46135179999999998</v>
      </c>
      <c r="G277" cm="1">
        <f t="array" ref="G277">INDEX(GMW!$A$2:$NF$60,MATCH(1,(GMW!$NE$2:$NE$60=G$3)*(GMW!$ND$2:$ND$60=G$4),0),$B277-1966)</f>
        <v>2.5</v>
      </c>
      <c r="H277" cm="1">
        <f t="array" ref="H277">INDEX(GMW!$A$2:$NF$60,MATCH(1,(GMW!$NE$2:$NE$60=H$3)*(GMW!$ND$2:$ND$60=H$4),0),$B277-1966)</f>
        <v>2.62</v>
      </c>
      <c r="I277" cm="1">
        <f t="array" ref="I277">INDEX(GMW!$A$2:$NF$60,MATCH(1,(GMW!$NE$2:$NE$60=I$3)*(GMW!$ND$2:$ND$60=I$4),0),$B277-1966)</f>
        <v>3</v>
      </c>
    </row>
    <row r="278" spans="1:9" x14ac:dyDescent="0.25">
      <c r="A278">
        <v>2041</v>
      </c>
      <c r="B278">
        <v>2245</v>
      </c>
      <c r="C278" cm="1">
        <f t="array" ref="C278">INDEX(GMW!$A$2:$NF$60,MATCH(1,(GMW!$NE$2:$NE$60=C$3)*(GMW!$ND$2:$ND$60=C$4),0),$B278-1966)</f>
        <v>0.52573159999999997</v>
      </c>
      <c r="D278" cm="1">
        <f t="array" ref="D278">INDEX(GMW!$A$2:$NF$60,MATCH(1,(GMW!$NE$2:$NE$60=D$3)*(GMW!$ND$2:$ND$60=D$4),0),$B278-1966)</f>
        <v>0.69400050000000002</v>
      </c>
      <c r="E278" cm="1">
        <f t="array" ref="E278">INDEX(GMW!$A$2:$NF$60,MATCH(1,(GMW!$NE$2:$NE$60=E$3)*(GMW!$ND$2:$ND$60=E$4),0),$B278-1966)</f>
        <v>0.8224747</v>
      </c>
      <c r="F278" cm="1">
        <f t="array" ref="F278">INDEX(GMW!$A$2:$NF$60,MATCH(1,(GMW!$NE$2:$NE$60=F$3)*(GMW!$ND$2:$ND$60=F$4),0),$B278-1966)</f>
        <v>0.45349289999999998</v>
      </c>
      <c r="G278" cm="1">
        <f t="array" ref="G278">INDEX(GMW!$A$2:$NF$60,MATCH(1,(GMW!$NE$2:$NE$60=G$3)*(GMW!$ND$2:$ND$60=G$4),0),$B278-1966)</f>
        <v>2.5</v>
      </c>
      <c r="H278" cm="1">
        <f t="array" ref="H278">INDEX(GMW!$A$2:$NF$60,MATCH(1,(GMW!$NE$2:$NE$60=H$3)*(GMW!$ND$2:$ND$60=H$4),0),$B278-1966)</f>
        <v>2.62</v>
      </c>
      <c r="I278" cm="1">
        <f t="array" ref="I278">INDEX(GMW!$A$2:$NF$60,MATCH(1,(GMW!$NE$2:$NE$60=I$3)*(GMW!$ND$2:$ND$60=I$4),0),$B278-1966)</f>
        <v>3</v>
      </c>
    </row>
    <row r="279" spans="1:9" x14ac:dyDescent="0.25">
      <c r="B279">
        <v>2246</v>
      </c>
      <c r="C279" cm="1">
        <f t="array" ref="C279">INDEX(GMW!$A$2:$NF$60,MATCH(1,(GMW!$NE$2:$NE$60=C$3)*(GMW!$ND$2:$ND$60=C$4),0),$B279-1966)</f>
        <v>0.52343139999999999</v>
      </c>
      <c r="D279" cm="1">
        <f t="array" ref="D279">INDEX(GMW!$A$2:$NF$60,MATCH(1,(GMW!$NE$2:$NE$60=D$3)*(GMW!$ND$2:$ND$60=D$4),0),$B279-1966)</f>
        <v>0.69711529999999999</v>
      </c>
      <c r="E279" cm="1">
        <f t="array" ref="E279">INDEX(GMW!$A$2:$NF$60,MATCH(1,(GMW!$NE$2:$NE$60=E$3)*(GMW!$ND$2:$ND$60=E$4),0),$B279-1966)</f>
        <v>0.82189970000000001</v>
      </c>
      <c r="F279" cm="1">
        <f t="array" ref="F279">INDEX(GMW!$A$2:$NF$60,MATCH(1,(GMW!$NE$2:$NE$60=F$3)*(GMW!$ND$2:$ND$60=F$4),0),$B279-1966)</f>
        <v>0.44652039999999998</v>
      </c>
      <c r="G279" cm="1">
        <f t="array" ref="G279">INDEX(GMW!$A$2:$NF$60,MATCH(1,(GMW!$NE$2:$NE$60=G$3)*(GMW!$ND$2:$ND$60=G$4),0),$B279-1966)</f>
        <v>2.5</v>
      </c>
      <c r="H279" cm="1">
        <f t="array" ref="H279">INDEX(GMW!$A$2:$NF$60,MATCH(1,(GMW!$NE$2:$NE$60=H$3)*(GMW!$ND$2:$ND$60=H$4),0),$B279-1966)</f>
        <v>2.62</v>
      </c>
      <c r="I279" cm="1">
        <f t="array" ref="I279">INDEX(GMW!$A$2:$NF$60,MATCH(1,(GMW!$NE$2:$NE$60=I$3)*(GMW!$ND$2:$ND$60=I$4),0),$B279-1966)</f>
        <v>3</v>
      </c>
    </row>
    <row r="280" spans="1:9" x14ac:dyDescent="0.25">
      <c r="B280">
        <v>2247</v>
      </c>
      <c r="C280" cm="1">
        <f t="array" ref="C280">INDEX(GMW!$A$2:$NF$60,MATCH(1,(GMW!$NE$2:$NE$60=C$3)*(GMW!$ND$2:$ND$60=C$4),0),$B280-1966)</f>
        <v>0.52103529999999998</v>
      </c>
      <c r="D280" cm="1">
        <f t="array" ref="D280">INDEX(GMW!$A$2:$NF$60,MATCH(1,(GMW!$NE$2:$NE$60=D$3)*(GMW!$ND$2:$ND$60=D$4),0),$B280-1966)</f>
        <v>0.69965509999999997</v>
      </c>
      <c r="E280" cm="1">
        <f t="array" ref="E280">INDEX(GMW!$A$2:$NF$60,MATCH(1,(GMW!$NE$2:$NE$60=E$3)*(GMW!$ND$2:$ND$60=E$4),0),$B280-1966)</f>
        <v>0.82168399999999997</v>
      </c>
      <c r="F280" cm="1">
        <f t="array" ref="F280">INDEX(GMW!$A$2:$NF$60,MATCH(1,(GMW!$NE$2:$NE$60=F$3)*(GMW!$ND$2:$ND$60=F$4),0),$B280-1966)</f>
        <v>0.44057849999999998</v>
      </c>
      <c r="G280" cm="1">
        <f t="array" ref="G280">INDEX(GMW!$A$2:$NF$60,MATCH(1,(GMW!$NE$2:$NE$60=G$3)*(GMW!$ND$2:$ND$60=G$4),0),$B280-1966)</f>
        <v>2.5</v>
      </c>
      <c r="H280" cm="1">
        <f t="array" ref="H280">INDEX(GMW!$A$2:$NF$60,MATCH(1,(GMW!$NE$2:$NE$60=H$3)*(GMW!$ND$2:$ND$60=H$4),0),$B280-1966)</f>
        <v>2.62</v>
      </c>
      <c r="I280" cm="1">
        <f t="array" ref="I280">INDEX(GMW!$A$2:$NF$60,MATCH(1,(GMW!$NE$2:$NE$60=I$3)*(GMW!$ND$2:$ND$60=I$4),0),$B280-1966)</f>
        <v>3</v>
      </c>
    </row>
    <row r="281" spans="1:9" x14ac:dyDescent="0.25">
      <c r="B281">
        <v>2248</v>
      </c>
      <c r="C281" cm="1">
        <f t="array" ref="C281">INDEX(GMW!$A$2:$NF$60,MATCH(1,(GMW!$NE$2:$NE$60=C$3)*(GMW!$ND$2:$ND$60=C$4),0),$B281-1966)</f>
        <v>0.51849559999999995</v>
      </c>
      <c r="D281" cm="1">
        <f t="array" ref="D281">INDEX(GMW!$A$2:$NF$60,MATCH(1,(GMW!$NE$2:$NE$60=D$3)*(GMW!$ND$2:$ND$60=D$4),0),$B281-1966)</f>
        <v>0.70214690000000002</v>
      </c>
      <c r="E281" cm="1">
        <f t="array" ref="E281">INDEX(GMW!$A$2:$NF$60,MATCH(1,(GMW!$NE$2:$NE$60=E$3)*(GMW!$ND$2:$ND$60=E$4),0),$B281-1966)</f>
        <v>0.82180379999999997</v>
      </c>
      <c r="F281" cm="1">
        <f t="array" ref="F281">INDEX(GMW!$A$2:$NF$60,MATCH(1,(GMW!$NE$2:$NE$60=F$3)*(GMW!$ND$2:$ND$60=F$4),0),$B281-1966)</f>
        <v>0.43525930000000002</v>
      </c>
      <c r="G281" cm="1">
        <f t="array" ref="G281">INDEX(GMW!$A$2:$NF$60,MATCH(1,(GMW!$NE$2:$NE$60=G$3)*(GMW!$ND$2:$ND$60=G$4),0),$B281-1966)</f>
        <v>2.5</v>
      </c>
      <c r="H281" cm="1">
        <f t="array" ref="H281">INDEX(GMW!$A$2:$NF$60,MATCH(1,(GMW!$NE$2:$NE$60=H$3)*(GMW!$ND$2:$ND$60=H$4),0),$B281-1966)</f>
        <v>2.62</v>
      </c>
      <c r="I281" cm="1">
        <f t="array" ref="I281">INDEX(GMW!$A$2:$NF$60,MATCH(1,(GMW!$NE$2:$NE$60=I$3)*(GMW!$ND$2:$ND$60=I$4),0),$B281-1966)</f>
        <v>3</v>
      </c>
    </row>
    <row r="282" spans="1:9" x14ac:dyDescent="0.25">
      <c r="A282">
        <v>2042</v>
      </c>
      <c r="B282">
        <v>2249</v>
      </c>
      <c r="C282" cm="1">
        <f t="array" ref="C282">INDEX(GMW!$A$2:$NF$60,MATCH(1,(GMW!$NE$2:$NE$60=C$3)*(GMW!$ND$2:$ND$60=C$4),0),$B282-1966)</f>
        <v>0.51638709999999999</v>
      </c>
      <c r="D282" cm="1">
        <f t="array" ref="D282">INDEX(GMW!$A$2:$NF$60,MATCH(1,(GMW!$NE$2:$NE$60=D$3)*(GMW!$ND$2:$ND$60=D$4),0),$B282-1966)</f>
        <v>0.70459070000000001</v>
      </c>
      <c r="E282" cm="1">
        <f t="array" ref="E282">INDEX(GMW!$A$2:$NF$60,MATCH(1,(GMW!$NE$2:$NE$60=E$3)*(GMW!$ND$2:$ND$60=E$4),0),$B282-1966)</f>
        <v>0.82225910000000002</v>
      </c>
      <c r="F282" cm="1">
        <f t="array" ref="F282">INDEX(GMW!$A$2:$NF$60,MATCH(1,(GMW!$NE$2:$NE$60=F$3)*(GMW!$ND$2:$ND$60=F$4),0),$B282-1966)</f>
        <v>0.42994019999999999</v>
      </c>
      <c r="G282" cm="1">
        <f t="array" ref="G282">INDEX(GMW!$A$2:$NF$60,MATCH(1,(GMW!$NE$2:$NE$60=G$3)*(GMW!$ND$2:$ND$60=G$4),0),$B282-1966)</f>
        <v>2.5</v>
      </c>
      <c r="H282" cm="1">
        <f t="array" ref="H282">INDEX(GMW!$A$2:$NF$60,MATCH(1,(GMW!$NE$2:$NE$60=H$3)*(GMW!$ND$2:$ND$60=H$4),0),$B282-1966)</f>
        <v>2.62</v>
      </c>
      <c r="I282" cm="1">
        <f t="array" ref="I282">INDEX(GMW!$A$2:$NF$60,MATCH(1,(GMW!$NE$2:$NE$60=I$3)*(GMW!$ND$2:$ND$60=I$4),0),$B282-1966)</f>
        <v>3</v>
      </c>
    </row>
    <row r="283" spans="1:9" x14ac:dyDescent="0.25">
      <c r="B283">
        <v>2250</v>
      </c>
      <c r="C283" cm="1">
        <f t="array" ref="C283">INDEX(GMW!$A$2:$NF$60,MATCH(1,(GMW!$NE$2:$NE$60=C$3)*(GMW!$ND$2:$ND$60=C$4),0),$B283-1966)</f>
        <v>0.51466199999999995</v>
      </c>
      <c r="D283" cm="1">
        <f t="array" ref="D283">INDEX(GMW!$A$2:$NF$60,MATCH(1,(GMW!$NE$2:$NE$60=D$3)*(GMW!$ND$2:$ND$60=D$4),0),$B283-1966)</f>
        <v>0.70674709999999996</v>
      </c>
      <c r="E283" cm="1">
        <f t="array" ref="E283">INDEX(GMW!$A$2:$NF$60,MATCH(1,(GMW!$NE$2:$NE$60=E$3)*(GMW!$ND$2:$ND$60=E$4),0),$B283-1966)</f>
        <v>0.82285810000000004</v>
      </c>
      <c r="F283" cm="1">
        <f t="array" ref="F283">INDEX(GMW!$A$2:$NF$60,MATCH(1,(GMW!$NE$2:$NE$60=F$3)*(GMW!$ND$2:$ND$60=F$4),0),$B283-1966)</f>
        <v>0.42514819999999998</v>
      </c>
      <c r="G283" cm="1">
        <f t="array" ref="G283">INDEX(GMW!$A$2:$NF$60,MATCH(1,(GMW!$NE$2:$NE$60=G$3)*(GMW!$ND$2:$ND$60=G$4),0),$B283-1966)</f>
        <v>2.5</v>
      </c>
      <c r="H283" cm="1">
        <f t="array" ref="H283">INDEX(GMW!$A$2:$NF$60,MATCH(1,(GMW!$NE$2:$NE$60=H$3)*(GMW!$ND$2:$ND$60=H$4),0),$B283-1966)</f>
        <v>2.62</v>
      </c>
      <c r="I283" cm="1">
        <f t="array" ref="I283">INDEX(GMW!$A$2:$NF$60,MATCH(1,(GMW!$NE$2:$NE$60=I$3)*(GMW!$ND$2:$ND$60=I$4),0),$B283-1966)</f>
        <v>3</v>
      </c>
    </row>
    <row r="284" spans="1:9" x14ac:dyDescent="0.25">
      <c r="B284">
        <v>2251</v>
      </c>
      <c r="C284" cm="1">
        <f t="array" ref="C284">INDEX(GMW!$A$2:$NF$60,MATCH(1,(GMW!$NE$2:$NE$60=C$3)*(GMW!$ND$2:$ND$60=C$4),0),$B284-1966)</f>
        <v>0.51391920000000002</v>
      </c>
      <c r="D284" cm="1">
        <f t="array" ref="D284">INDEX(GMW!$A$2:$NF$60,MATCH(1,(GMW!$NE$2:$NE$60=D$3)*(GMW!$ND$2:$ND$60=D$4),0),$B284-1966)</f>
        <v>0.7091191</v>
      </c>
      <c r="E284" cm="1">
        <f t="array" ref="E284">INDEX(GMW!$A$2:$NF$60,MATCH(1,(GMW!$NE$2:$NE$60=E$3)*(GMW!$ND$2:$ND$60=E$4),0),$B284-1966)</f>
        <v>0.82345699999999999</v>
      </c>
      <c r="F284" cm="1">
        <f t="array" ref="F284">INDEX(GMW!$A$2:$NF$60,MATCH(1,(GMW!$NE$2:$NE$60=F$3)*(GMW!$ND$2:$ND$60=F$4),0),$B284-1966)</f>
        <v>0.42085929999999999</v>
      </c>
      <c r="G284" cm="1">
        <f t="array" ref="G284">INDEX(GMW!$A$2:$NF$60,MATCH(1,(GMW!$NE$2:$NE$60=G$3)*(GMW!$ND$2:$ND$60=G$4),0),$B284-1966)</f>
        <v>2.5</v>
      </c>
      <c r="H284" cm="1">
        <f t="array" ref="H284">INDEX(GMW!$A$2:$NF$60,MATCH(1,(GMW!$NE$2:$NE$60=H$3)*(GMW!$ND$2:$ND$60=H$4),0),$B284-1966)</f>
        <v>2.62</v>
      </c>
      <c r="I284" cm="1">
        <f t="array" ref="I284">INDEX(GMW!$A$2:$NF$60,MATCH(1,(GMW!$NE$2:$NE$60=I$3)*(GMW!$ND$2:$ND$60=I$4),0),$B284-1966)</f>
        <v>3</v>
      </c>
    </row>
    <row r="285" spans="1:9" x14ac:dyDescent="0.25">
      <c r="B285">
        <v>2252</v>
      </c>
      <c r="C285" cm="1">
        <f t="array" ref="C285">INDEX(GMW!$A$2:$NF$60,MATCH(1,(GMW!$NE$2:$NE$60=C$3)*(GMW!$ND$2:$ND$60=C$4),0),$B285-1966)</f>
        <v>0.5144223</v>
      </c>
      <c r="D285" cm="1">
        <f t="array" ref="D285">INDEX(GMW!$A$2:$NF$60,MATCH(1,(GMW!$NE$2:$NE$60=D$3)*(GMW!$ND$2:$ND$60=D$4),0),$B285-1966)</f>
        <v>0.71163500000000002</v>
      </c>
      <c r="E285" cm="1">
        <f t="array" ref="E285">INDEX(GMW!$A$2:$NF$60,MATCH(1,(GMW!$NE$2:$NE$60=E$3)*(GMW!$ND$2:$ND$60=E$4),0),$B285-1966)</f>
        <v>0.82393629999999995</v>
      </c>
      <c r="F285" cm="1">
        <f t="array" ref="F285">INDEX(GMW!$A$2:$NF$60,MATCH(1,(GMW!$NE$2:$NE$60=F$3)*(GMW!$ND$2:$ND$60=F$4),0),$B285-1966)</f>
        <v>0.41740919999999998</v>
      </c>
      <c r="G285" cm="1">
        <f t="array" ref="G285">INDEX(GMW!$A$2:$NF$60,MATCH(1,(GMW!$NE$2:$NE$60=G$3)*(GMW!$ND$2:$ND$60=G$4),0),$B285-1966)</f>
        <v>2.5</v>
      </c>
      <c r="H285" cm="1">
        <f t="array" ref="H285">INDEX(GMW!$A$2:$NF$60,MATCH(1,(GMW!$NE$2:$NE$60=H$3)*(GMW!$ND$2:$ND$60=H$4),0),$B285-1966)</f>
        <v>2.62</v>
      </c>
      <c r="I285" cm="1">
        <f t="array" ref="I285">INDEX(GMW!$A$2:$NF$60,MATCH(1,(GMW!$NE$2:$NE$60=I$3)*(GMW!$ND$2:$ND$60=I$4),0),$B285-1966)</f>
        <v>3</v>
      </c>
    </row>
    <row r="286" spans="1:9" x14ac:dyDescent="0.25">
      <c r="A286">
        <v>2043</v>
      </c>
      <c r="B286">
        <v>2253</v>
      </c>
      <c r="C286" cm="1">
        <f t="array" ref="C286">INDEX(GMW!$A$2:$NF$60,MATCH(1,(GMW!$NE$2:$NE$60=C$3)*(GMW!$ND$2:$ND$60=C$4),0),$B286-1966)</f>
        <v>0.51547659999999995</v>
      </c>
      <c r="D286" cm="1">
        <f t="array" ref="D286">INDEX(GMW!$A$2:$NF$60,MATCH(1,(GMW!$NE$2:$NE$60=D$3)*(GMW!$ND$2:$ND$60=D$4),0),$B286-1966)</f>
        <v>0.71381550000000005</v>
      </c>
      <c r="E286" cm="1">
        <f t="array" ref="E286">INDEX(GMW!$A$2:$NF$60,MATCH(1,(GMW!$NE$2:$NE$60=E$3)*(GMW!$ND$2:$ND$60=E$4),0),$B286-1966)</f>
        <v>0.82436750000000003</v>
      </c>
      <c r="F286" cm="1">
        <f t="array" ref="F286">INDEX(GMW!$A$2:$NF$60,MATCH(1,(GMW!$NE$2:$NE$60=F$3)*(GMW!$ND$2:$ND$60=F$4),0),$B286-1966)</f>
        <v>0.41501320000000003</v>
      </c>
      <c r="G286" cm="1">
        <f t="array" ref="G286">INDEX(GMW!$A$2:$NF$60,MATCH(1,(GMW!$NE$2:$NE$60=G$3)*(GMW!$ND$2:$ND$60=G$4),0),$B286-1966)</f>
        <v>2.5</v>
      </c>
      <c r="H286" cm="1">
        <f t="array" ref="H286">INDEX(GMW!$A$2:$NF$60,MATCH(1,(GMW!$NE$2:$NE$60=H$3)*(GMW!$ND$2:$ND$60=H$4),0),$B286-1966)</f>
        <v>2.62</v>
      </c>
      <c r="I286" cm="1">
        <f t="array" ref="I286">INDEX(GMW!$A$2:$NF$60,MATCH(1,(GMW!$NE$2:$NE$60=I$3)*(GMW!$ND$2:$ND$60=I$4),0),$B286-1966)</f>
        <v>3</v>
      </c>
    </row>
    <row r="287" spans="1:9" x14ac:dyDescent="0.25">
      <c r="B287">
        <v>2254</v>
      </c>
      <c r="C287" cm="1">
        <f t="array" ref="C287">INDEX(GMW!$A$2:$NF$60,MATCH(1,(GMW!$NE$2:$NE$60=C$3)*(GMW!$ND$2:$ND$60=C$4),0),$B287-1966)</f>
        <v>0.51710579999999995</v>
      </c>
      <c r="D287" cm="1">
        <f t="array" ref="D287">INDEX(GMW!$A$2:$NF$60,MATCH(1,(GMW!$NE$2:$NE$60=D$3)*(GMW!$ND$2:$ND$60=D$4),0),$B287-1966)</f>
        <v>0.71578010000000003</v>
      </c>
      <c r="E287" cm="1">
        <f t="array" ref="E287">INDEX(GMW!$A$2:$NF$60,MATCH(1,(GMW!$NE$2:$NE$60=E$3)*(GMW!$ND$2:$ND$60=E$4),0),$B287-1966)</f>
        <v>0.82436750000000003</v>
      </c>
      <c r="F287" cm="1">
        <f t="array" ref="F287">INDEX(GMW!$A$2:$NF$60,MATCH(1,(GMW!$NE$2:$NE$60=F$3)*(GMW!$ND$2:$ND$60=F$4),0),$B287-1966)</f>
        <v>0.41345569999999998</v>
      </c>
      <c r="G287" cm="1">
        <f t="array" ref="G287">INDEX(GMW!$A$2:$NF$60,MATCH(1,(GMW!$NE$2:$NE$60=G$3)*(GMW!$ND$2:$ND$60=G$4),0),$B287-1966)</f>
        <v>2.5</v>
      </c>
      <c r="H287" cm="1">
        <f t="array" ref="H287">INDEX(GMW!$A$2:$NF$60,MATCH(1,(GMW!$NE$2:$NE$60=H$3)*(GMW!$ND$2:$ND$60=H$4),0),$B287-1966)</f>
        <v>2.62</v>
      </c>
      <c r="I287" cm="1">
        <f t="array" ref="I287">INDEX(GMW!$A$2:$NF$60,MATCH(1,(GMW!$NE$2:$NE$60=I$3)*(GMW!$ND$2:$ND$60=I$4),0),$B287-1966)</f>
        <v>3</v>
      </c>
    </row>
    <row r="288" spans="1:9" x14ac:dyDescent="0.25">
      <c r="B288">
        <v>2255</v>
      </c>
      <c r="C288" cm="1">
        <f t="array" ref="C288">INDEX(GMW!$A$2:$NF$60,MATCH(1,(GMW!$NE$2:$NE$60=C$3)*(GMW!$ND$2:$ND$60=C$4),0),$B288-1966)</f>
        <v>0.52019669999999996</v>
      </c>
      <c r="D288" cm="1">
        <f t="array" ref="D288">INDEX(GMW!$A$2:$NF$60,MATCH(1,(GMW!$NE$2:$NE$60=D$3)*(GMW!$ND$2:$ND$60=D$4),0),$B288-1966)</f>
        <v>0.71786459999999996</v>
      </c>
      <c r="E288" cm="1">
        <f t="array" ref="E288">INDEX(GMW!$A$2:$NF$60,MATCH(1,(GMW!$NE$2:$NE$60=E$3)*(GMW!$ND$2:$ND$60=E$4),0),$B288-1966)</f>
        <v>0.82417580000000001</v>
      </c>
      <c r="F288" cm="1">
        <f t="array" ref="F288">INDEX(GMW!$A$2:$NF$60,MATCH(1,(GMW!$NE$2:$NE$60=F$3)*(GMW!$ND$2:$ND$60=F$4),0),$B288-1966)</f>
        <v>0.41268909999999998</v>
      </c>
      <c r="G288" cm="1">
        <f t="array" ref="G288">INDEX(GMW!$A$2:$NF$60,MATCH(1,(GMW!$NE$2:$NE$60=G$3)*(GMW!$ND$2:$ND$60=G$4),0),$B288-1966)</f>
        <v>2.5</v>
      </c>
      <c r="H288" cm="1">
        <f t="array" ref="H288">INDEX(GMW!$A$2:$NF$60,MATCH(1,(GMW!$NE$2:$NE$60=H$3)*(GMW!$ND$2:$ND$60=H$4),0),$B288-1966)</f>
        <v>2.62</v>
      </c>
      <c r="I288" cm="1">
        <f t="array" ref="I288">INDEX(GMW!$A$2:$NF$60,MATCH(1,(GMW!$NE$2:$NE$60=I$3)*(GMW!$ND$2:$ND$60=I$4),0),$B288-1966)</f>
        <v>3</v>
      </c>
    </row>
    <row r="289" spans="1:9" x14ac:dyDescent="0.25">
      <c r="B289">
        <v>2256</v>
      </c>
      <c r="C289" cm="1">
        <f t="array" ref="C289">INDEX(GMW!$A$2:$NF$60,MATCH(1,(GMW!$NE$2:$NE$60=C$3)*(GMW!$ND$2:$ND$60=C$4),0),$B289-1966)</f>
        <v>0.52467730000000001</v>
      </c>
      <c r="D289" cm="1">
        <f t="array" ref="D289">INDEX(GMW!$A$2:$NF$60,MATCH(1,(GMW!$NE$2:$NE$60=D$3)*(GMW!$ND$2:$ND$60=D$4),0),$B289-1966)</f>
        <v>0.7194699</v>
      </c>
      <c r="E289" cm="1">
        <f t="array" ref="E289">INDEX(GMW!$A$2:$NF$60,MATCH(1,(GMW!$NE$2:$NE$60=E$3)*(GMW!$ND$2:$ND$60=E$4),0),$B289-1966)</f>
        <v>0.82369669999999995</v>
      </c>
      <c r="F289" cm="1">
        <f t="array" ref="F289">INDEX(GMW!$A$2:$NF$60,MATCH(1,(GMW!$NE$2:$NE$60=F$3)*(GMW!$ND$2:$ND$60=F$4),0),$B289-1966)</f>
        <v>0.41280889999999998</v>
      </c>
      <c r="G289" cm="1">
        <f t="array" ref="G289">INDEX(GMW!$A$2:$NF$60,MATCH(1,(GMW!$NE$2:$NE$60=G$3)*(GMW!$ND$2:$ND$60=G$4),0),$B289-1966)</f>
        <v>2.5</v>
      </c>
      <c r="H289" cm="1">
        <f t="array" ref="H289">INDEX(GMW!$A$2:$NF$60,MATCH(1,(GMW!$NE$2:$NE$60=H$3)*(GMW!$ND$2:$ND$60=H$4),0),$B289-1966)</f>
        <v>2.62</v>
      </c>
      <c r="I289" cm="1">
        <f t="array" ref="I289">INDEX(GMW!$A$2:$NF$60,MATCH(1,(GMW!$NE$2:$NE$60=I$3)*(GMW!$ND$2:$ND$60=I$4),0),$B289-1966)</f>
        <v>3</v>
      </c>
    </row>
    <row r="290" spans="1:9" x14ac:dyDescent="0.25">
      <c r="A290">
        <v>2044</v>
      </c>
      <c r="B290">
        <v>2257</v>
      </c>
      <c r="C290" cm="1">
        <f t="array" ref="C290">INDEX(GMW!$A$2:$NF$60,MATCH(1,(GMW!$NE$2:$NE$60=C$3)*(GMW!$ND$2:$ND$60=C$4),0),$B290-1966)</f>
        <v>0.53057149999999997</v>
      </c>
      <c r="D290" cm="1">
        <f t="array" ref="D290">INDEX(GMW!$A$2:$NF$60,MATCH(1,(GMW!$NE$2:$NE$60=D$3)*(GMW!$ND$2:$ND$60=D$4),0),$B290-1966)</f>
        <v>0.72107529999999997</v>
      </c>
      <c r="E290" cm="1">
        <f t="array" ref="E290">INDEX(GMW!$A$2:$NF$60,MATCH(1,(GMW!$NE$2:$NE$60=E$3)*(GMW!$ND$2:$ND$60=E$4),0),$B290-1966)</f>
        <v>0.82297779999999998</v>
      </c>
      <c r="F290" cm="1">
        <f t="array" ref="F290">INDEX(GMW!$A$2:$NF$60,MATCH(1,(GMW!$NE$2:$NE$60=F$3)*(GMW!$ND$2:$ND$60=F$4),0),$B290-1966)</f>
        <v>0.41350360000000003</v>
      </c>
      <c r="G290" cm="1">
        <f t="array" ref="G290">INDEX(GMW!$A$2:$NF$60,MATCH(1,(GMW!$NE$2:$NE$60=G$3)*(GMW!$ND$2:$ND$60=G$4),0),$B290-1966)</f>
        <v>2.5</v>
      </c>
      <c r="H290" cm="1">
        <f t="array" ref="H290">INDEX(GMW!$A$2:$NF$60,MATCH(1,(GMW!$NE$2:$NE$60=H$3)*(GMW!$ND$2:$ND$60=H$4),0),$B290-1966)</f>
        <v>2.62</v>
      </c>
      <c r="I290" cm="1">
        <f t="array" ref="I290">INDEX(GMW!$A$2:$NF$60,MATCH(1,(GMW!$NE$2:$NE$60=I$3)*(GMW!$ND$2:$ND$60=I$4),0),$B290-1966)</f>
        <v>3</v>
      </c>
    </row>
    <row r="291" spans="1:9" x14ac:dyDescent="0.25">
      <c r="B291">
        <v>2258</v>
      </c>
      <c r="C291" cm="1">
        <f t="array" ref="C291">INDEX(GMW!$A$2:$NF$60,MATCH(1,(GMW!$NE$2:$NE$60=C$3)*(GMW!$ND$2:$ND$60=C$4),0),$B291-1966)</f>
        <v>0.53797510000000004</v>
      </c>
      <c r="D291" cm="1">
        <f t="array" ref="D291">INDEX(GMW!$A$2:$NF$60,MATCH(1,(GMW!$NE$2:$NE$60=D$3)*(GMW!$ND$2:$ND$60=D$4),0),$B291-1966)</f>
        <v>0.72280029999999995</v>
      </c>
      <c r="E291" cm="1">
        <f t="array" ref="E291">INDEX(GMW!$A$2:$NF$60,MATCH(1,(GMW!$NE$2:$NE$60=E$3)*(GMW!$ND$2:$ND$60=E$4),0),$B291-1966)</f>
        <v>0.8223549</v>
      </c>
      <c r="F291" cm="1">
        <f t="array" ref="F291">INDEX(GMW!$A$2:$NF$60,MATCH(1,(GMW!$NE$2:$NE$60=F$3)*(GMW!$ND$2:$ND$60=F$4),0),$B291-1966)</f>
        <v>0.41482150000000001</v>
      </c>
      <c r="G291" cm="1">
        <f t="array" ref="G291">INDEX(GMW!$A$2:$NF$60,MATCH(1,(GMW!$NE$2:$NE$60=G$3)*(GMW!$ND$2:$ND$60=G$4),0),$B291-1966)</f>
        <v>2.5</v>
      </c>
      <c r="H291" cm="1">
        <f t="array" ref="H291">INDEX(GMW!$A$2:$NF$60,MATCH(1,(GMW!$NE$2:$NE$60=H$3)*(GMW!$ND$2:$ND$60=H$4),0),$B291-1966)</f>
        <v>2.62</v>
      </c>
      <c r="I291" cm="1">
        <f t="array" ref="I291">INDEX(GMW!$A$2:$NF$60,MATCH(1,(GMW!$NE$2:$NE$60=I$3)*(GMW!$ND$2:$ND$60=I$4),0),$B291-1966)</f>
        <v>3</v>
      </c>
    </row>
    <row r="292" spans="1:9" x14ac:dyDescent="0.25">
      <c r="B292">
        <v>2259</v>
      </c>
      <c r="C292" cm="1">
        <f t="array" ref="C292">INDEX(GMW!$A$2:$NF$60,MATCH(1,(GMW!$NE$2:$NE$60=C$3)*(GMW!$ND$2:$ND$60=C$4),0),$B292-1966)</f>
        <v>0.54607360000000005</v>
      </c>
      <c r="D292" cm="1">
        <f t="array" ref="D292">INDEX(GMW!$A$2:$NF$60,MATCH(1,(GMW!$NE$2:$NE$60=D$3)*(GMW!$ND$2:$ND$60=D$4),0),$B292-1966)</f>
        <v>0.72435780000000005</v>
      </c>
      <c r="E292" cm="1">
        <f t="array" ref="E292">INDEX(GMW!$A$2:$NF$60,MATCH(1,(GMW!$NE$2:$NE$60=E$3)*(GMW!$ND$2:$ND$60=E$4),0),$B292-1966)</f>
        <v>0.82161220000000001</v>
      </c>
      <c r="F292" cm="1">
        <f t="array" ref="F292">INDEX(GMW!$A$2:$NF$60,MATCH(1,(GMW!$NE$2:$NE$60=F$3)*(GMW!$ND$2:$ND$60=F$4),0),$B292-1966)</f>
        <v>0.41673830000000001</v>
      </c>
      <c r="G292" cm="1">
        <f t="array" ref="G292">INDEX(GMW!$A$2:$NF$60,MATCH(1,(GMW!$NE$2:$NE$60=G$3)*(GMW!$ND$2:$ND$60=G$4),0),$B292-1966)</f>
        <v>2.5</v>
      </c>
      <c r="H292" cm="1">
        <f t="array" ref="H292">INDEX(GMW!$A$2:$NF$60,MATCH(1,(GMW!$NE$2:$NE$60=H$3)*(GMW!$ND$2:$ND$60=H$4),0),$B292-1966)</f>
        <v>2.62</v>
      </c>
      <c r="I292" cm="1">
        <f t="array" ref="I292">INDEX(GMW!$A$2:$NF$60,MATCH(1,(GMW!$NE$2:$NE$60=I$3)*(GMW!$ND$2:$ND$60=I$4),0),$B292-1966)</f>
        <v>3</v>
      </c>
    </row>
    <row r="293" spans="1:9" x14ac:dyDescent="0.25">
      <c r="B293">
        <v>2260</v>
      </c>
      <c r="C293" cm="1">
        <f t="array" ref="C293">INDEX(GMW!$A$2:$NF$60,MATCH(1,(GMW!$NE$2:$NE$60=C$3)*(GMW!$ND$2:$ND$60=C$4),0),$B293-1966)</f>
        <v>0.55481899999999995</v>
      </c>
      <c r="D293" cm="1">
        <f t="array" ref="D293">INDEX(GMW!$A$2:$NF$60,MATCH(1,(GMW!$NE$2:$NE$60=D$3)*(GMW!$ND$2:$ND$60=D$4),0),$B293-1966)</f>
        <v>0.72572349999999997</v>
      </c>
      <c r="E293" cm="1">
        <f t="array" ref="E293">INDEX(GMW!$A$2:$NF$60,MATCH(1,(GMW!$NE$2:$NE$60=E$3)*(GMW!$ND$2:$ND$60=E$4),0),$B293-1966)</f>
        <v>0.82079760000000002</v>
      </c>
      <c r="F293" cm="1">
        <f t="array" ref="F293">INDEX(GMW!$A$2:$NF$60,MATCH(1,(GMW!$NE$2:$NE$60=F$3)*(GMW!$ND$2:$ND$60=F$4),0),$B293-1966)</f>
        <v>0.41927799999999998</v>
      </c>
      <c r="G293" cm="1">
        <f t="array" ref="G293">INDEX(GMW!$A$2:$NF$60,MATCH(1,(GMW!$NE$2:$NE$60=G$3)*(GMW!$ND$2:$ND$60=G$4),0),$B293-1966)</f>
        <v>2.5</v>
      </c>
      <c r="H293" cm="1">
        <f t="array" ref="H293">INDEX(GMW!$A$2:$NF$60,MATCH(1,(GMW!$NE$2:$NE$60=H$3)*(GMW!$ND$2:$ND$60=H$4),0),$B293-1966)</f>
        <v>2.62</v>
      </c>
      <c r="I293" cm="1">
        <f t="array" ref="I293">INDEX(GMW!$A$2:$NF$60,MATCH(1,(GMW!$NE$2:$NE$60=I$3)*(GMW!$ND$2:$ND$60=I$4),0),$B293-1966)</f>
        <v>3</v>
      </c>
    </row>
    <row r="294" spans="1:9" x14ac:dyDescent="0.25">
      <c r="A294">
        <v>2045</v>
      </c>
      <c r="B294">
        <v>2261</v>
      </c>
      <c r="C294" cm="1">
        <f t="array" ref="C294">INDEX(GMW!$A$2:$NF$60,MATCH(1,(GMW!$NE$2:$NE$60=C$3)*(GMW!$ND$2:$ND$60=C$4),0),$B294-1966)</f>
        <v>0.56425910000000001</v>
      </c>
      <c r="D294" cm="1">
        <f t="array" ref="D294">INDEX(GMW!$A$2:$NF$60,MATCH(1,(GMW!$NE$2:$NE$60=D$3)*(GMW!$ND$2:$ND$60=D$4),0),$B294-1966)</f>
        <v>0.72740070000000001</v>
      </c>
      <c r="E294" cm="1">
        <f t="array" ref="E294">INDEX(GMW!$A$2:$NF$60,MATCH(1,(GMW!$NE$2:$NE$60=E$3)*(GMW!$ND$2:$ND$60=E$4),0),$B294-1966)</f>
        <v>0.81971930000000004</v>
      </c>
      <c r="F294" cm="1">
        <f t="array" ref="F294">INDEX(GMW!$A$2:$NF$60,MATCH(1,(GMW!$NE$2:$NE$60=F$3)*(GMW!$ND$2:$ND$60=F$4),0),$B294-1966)</f>
        <v>0.42157820000000001</v>
      </c>
      <c r="G294" cm="1">
        <f t="array" ref="G294">INDEX(GMW!$A$2:$NF$60,MATCH(1,(GMW!$NE$2:$NE$60=G$3)*(GMW!$ND$2:$ND$60=G$4),0),$B294-1966)</f>
        <v>2.5</v>
      </c>
      <c r="H294" cm="1">
        <f t="array" ref="H294">INDEX(GMW!$A$2:$NF$60,MATCH(1,(GMW!$NE$2:$NE$60=H$3)*(GMW!$ND$2:$ND$60=H$4),0),$B294-1966)</f>
        <v>2.62</v>
      </c>
      <c r="I294" cm="1">
        <f t="array" ref="I294">INDEX(GMW!$A$2:$NF$60,MATCH(1,(GMW!$NE$2:$NE$60=I$3)*(GMW!$ND$2:$ND$60=I$4),0),$B294-1966)</f>
        <v>3</v>
      </c>
    </row>
    <row r="295" spans="1:9" x14ac:dyDescent="0.25">
      <c r="B295">
        <v>2262</v>
      </c>
      <c r="C295" cm="1">
        <f t="array" ref="C295">INDEX(GMW!$A$2:$NF$60,MATCH(1,(GMW!$NE$2:$NE$60=C$3)*(GMW!$ND$2:$ND$60=C$4),0),$B295-1966)</f>
        <v>0.57432249999999996</v>
      </c>
      <c r="D295" cm="1">
        <f t="array" ref="D295">INDEX(GMW!$A$2:$NF$60,MATCH(1,(GMW!$NE$2:$NE$60=D$3)*(GMW!$ND$2:$ND$60=D$4),0),$B295-1966)</f>
        <v>0.72919769999999995</v>
      </c>
      <c r="E295" cm="1">
        <f t="array" ref="E295">INDEX(GMW!$A$2:$NF$60,MATCH(1,(GMW!$NE$2:$NE$60=E$3)*(GMW!$ND$2:$ND$60=E$4),0),$B295-1966)</f>
        <v>0.81808999999999998</v>
      </c>
      <c r="F295" cm="1">
        <f t="array" ref="F295">INDEX(GMW!$A$2:$NF$60,MATCH(1,(GMW!$NE$2:$NE$60=F$3)*(GMW!$ND$2:$ND$60=F$4),0),$B295-1966)</f>
        <v>0.42363869999999998</v>
      </c>
      <c r="G295" cm="1">
        <f t="array" ref="G295">INDEX(GMW!$A$2:$NF$60,MATCH(1,(GMW!$NE$2:$NE$60=G$3)*(GMW!$ND$2:$ND$60=G$4),0),$B295-1966)</f>
        <v>2.5</v>
      </c>
      <c r="H295" cm="1">
        <f t="array" ref="H295">INDEX(GMW!$A$2:$NF$60,MATCH(1,(GMW!$NE$2:$NE$60=H$3)*(GMW!$ND$2:$ND$60=H$4),0),$B295-1966)</f>
        <v>2.62</v>
      </c>
      <c r="I295" cm="1">
        <f t="array" ref="I295">INDEX(GMW!$A$2:$NF$60,MATCH(1,(GMW!$NE$2:$NE$60=I$3)*(GMW!$ND$2:$ND$60=I$4),0),$B295-1966)</f>
        <v>3</v>
      </c>
    </row>
    <row r="296" spans="1:9" x14ac:dyDescent="0.25">
      <c r="B296">
        <v>2263</v>
      </c>
      <c r="C296" cm="1">
        <f t="array" ref="C296">INDEX(GMW!$A$2:$NF$60,MATCH(1,(GMW!$NE$2:$NE$60=C$3)*(GMW!$ND$2:$ND$60=C$4),0),$B296-1966)</f>
        <v>0.58381059999999996</v>
      </c>
      <c r="D296" cm="1">
        <f t="array" ref="D296">INDEX(GMW!$A$2:$NF$60,MATCH(1,(GMW!$NE$2:$NE$60=D$3)*(GMW!$ND$2:$ND$60=D$4),0),$B296-1966)</f>
        <v>0.73099460000000005</v>
      </c>
      <c r="E296" cm="1">
        <f t="array" ref="E296">INDEX(GMW!$A$2:$NF$60,MATCH(1,(GMW!$NE$2:$NE$60=E$3)*(GMW!$ND$2:$ND$60=E$4),0),$B296-1966)</f>
        <v>0.81610139999999998</v>
      </c>
      <c r="F296" cm="1">
        <f t="array" ref="F296">INDEX(GMW!$A$2:$NF$60,MATCH(1,(GMW!$NE$2:$NE$60=F$3)*(GMW!$ND$2:$ND$60=F$4),0),$B296-1966)</f>
        <v>0.42541180000000001</v>
      </c>
      <c r="G296" cm="1">
        <f t="array" ref="G296">INDEX(GMW!$A$2:$NF$60,MATCH(1,(GMW!$NE$2:$NE$60=G$3)*(GMW!$ND$2:$ND$60=G$4),0),$B296-1966)</f>
        <v>2.5</v>
      </c>
      <c r="H296" cm="1">
        <f t="array" ref="H296">INDEX(GMW!$A$2:$NF$60,MATCH(1,(GMW!$NE$2:$NE$60=H$3)*(GMW!$ND$2:$ND$60=H$4),0),$B296-1966)</f>
        <v>2.62</v>
      </c>
      <c r="I296" cm="1">
        <f t="array" ref="I296">INDEX(GMW!$A$2:$NF$60,MATCH(1,(GMW!$NE$2:$NE$60=I$3)*(GMW!$ND$2:$ND$60=I$4),0),$B296-1966)</f>
        <v>3</v>
      </c>
    </row>
    <row r="297" spans="1:9" x14ac:dyDescent="0.25">
      <c r="B297">
        <v>2264</v>
      </c>
      <c r="C297" cm="1">
        <f t="array" ref="C297">INDEX(GMW!$A$2:$NF$60,MATCH(1,(GMW!$NE$2:$NE$60=C$3)*(GMW!$ND$2:$ND$60=C$4),0),$B297-1966)</f>
        <v>0.59262780000000004</v>
      </c>
      <c r="D297" cm="1">
        <f t="array" ref="D297">INDEX(GMW!$A$2:$NF$60,MATCH(1,(GMW!$NE$2:$NE$60=D$3)*(GMW!$ND$2:$ND$60=D$4),0),$B297-1966)</f>
        <v>0.73339069999999995</v>
      </c>
      <c r="E297" cm="1">
        <f t="array" ref="E297">INDEX(GMW!$A$2:$NF$60,MATCH(1,(GMW!$NE$2:$NE$60=E$3)*(GMW!$ND$2:$ND$60=E$4),0),$B297-1966)</f>
        <v>0.8136814</v>
      </c>
      <c r="F297" cm="1">
        <f t="array" ref="F297">INDEX(GMW!$A$2:$NF$60,MATCH(1,(GMW!$NE$2:$NE$60=F$3)*(GMW!$ND$2:$ND$60=F$4),0),$B297-1966)</f>
        <v>0.42696919999999999</v>
      </c>
      <c r="G297" cm="1">
        <f t="array" ref="G297">INDEX(GMW!$A$2:$NF$60,MATCH(1,(GMW!$NE$2:$NE$60=G$3)*(GMW!$ND$2:$ND$60=G$4),0),$B297-1966)</f>
        <v>2.5</v>
      </c>
      <c r="H297" cm="1">
        <f t="array" ref="H297">INDEX(GMW!$A$2:$NF$60,MATCH(1,(GMW!$NE$2:$NE$60=H$3)*(GMW!$ND$2:$ND$60=H$4),0),$B297-1966)</f>
        <v>2.62</v>
      </c>
      <c r="I297" cm="1">
        <f t="array" ref="I297">INDEX(GMW!$A$2:$NF$60,MATCH(1,(GMW!$NE$2:$NE$60=I$3)*(GMW!$ND$2:$ND$60=I$4),0),$B297-1966)</f>
        <v>3</v>
      </c>
    </row>
    <row r="298" spans="1:9" x14ac:dyDescent="0.25">
      <c r="A298">
        <v>2046</v>
      </c>
      <c r="B298">
        <v>2265</v>
      </c>
      <c r="C298" cm="1">
        <f t="array" ref="C298">INDEX(GMW!$A$2:$NF$60,MATCH(1,(GMW!$NE$2:$NE$60=C$3)*(GMW!$ND$2:$ND$60=C$4),0),$B298-1966)</f>
        <v>0.60077420000000004</v>
      </c>
      <c r="D298" cm="1">
        <f t="array" ref="D298">INDEX(GMW!$A$2:$NF$60,MATCH(1,(GMW!$NE$2:$NE$60=D$3)*(GMW!$ND$2:$ND$60=D$4),0),$B298-1966)</f>
        <v>0.73542739999999995</v>
      </c>
      <c r="E298" cm="1">
        <f t="array" ref="E298">INDEX(GMW!$A$2:$NF$60,MATCH(1,(GMW!$NE$2:$NE$60=E$3)*(GMW!$ND$2:$ND$60=E$4),0),$B298-1966)</f>
        <v>0.8109499</v>
      </c>
      <c r="F298" cm="1">
        <f t="array" ref="F298">INDEX(GMW!$A$2:$NF$60,MATCH(1,(GMW!$NE$2:$NE$60=F$3)*(GMW!$ND$2:$ND$60=F$4),0),$B298-1966)</f>
        <v>0.42845460000000002</v>
      </c>
      <c r="G298" cm="1">
        <f t="array" ref="G298">INDEX(GMW!$A$2:$NF$60,MATCH(1,(GMW!$NE$2:$NE$60=G$3)*(GMW!$ND$2:$ND$60=G$4),0),$B298-1966)</f>
        <v>2.5</v>
      </c>
      <c r="H298" cm="1">
        <f t="array" ref="H298">INDEX(GMW!$A$2:$NF$60,MATCH(1,(GMW!$NE$2:$NE$60=H$3)*(GMW!$ND$2:$ND$60=H$4),0),$B298-1966)</f>
        <v>2.62</v>
      </c>
      <c r="I298" cm="1">
        <f t="array" ref="I298">INDEX(GMW!$A$2:$NF$60,MATCH(1,(GMW!$NE$2:$NE$60=I$3)*(GMW!$ND$2:$ND$60=I$4),0),$B298-1966)</f>
        <v>3</v>
      </c>
    </row>
    <row r="299" spans="1:9" x14ac:dyDescent="0.25">
      <c r="B299">
        <v>2266</v>
      </c>
      <c r="C299" cm="1">
        <f t="array" ref="C299">INDEX(GMW!$A$2:$NF$60,MATCH(1,(GMW!$NE$2:$NE$60=C$3)*(GMW!$ND$2:$ND$60=C$4),0),$B299-1966)</f>
        <v>0.60834549999999998</v>
      </c>
      <c r="D299" cm="1">
        <f t="array" ref="D299">INDEX(GMW!$A$2:$NF$60,MATCH(1,(GMW!$NE$2:$NE$60=D$3)*(GMW!$ND$2:$ND$60=D$4),0),$B299-1966)</f>
        <v>0.73755970000000004</v>
      </c>
      <c r="E299" cm="1">
        <f t="array" ref="E299">INDEX(GMW!$A$2:$NF$60,MATCH(1,(GMW!$NE$2:$NE$60=E$3)*(GMW!$ND$2:$ND$60=E$4),0),$B299-1966)</f>
        <v>0.80809869999999995</v>
      </c>
      <c r="F299" cm="1">
        <f t="array" ref="F299">INDEX(GMW!$A$2:$NF$60,MATCH(1,(GMW!$NE$2:$NE$60=F$3)*(GMW!$ND$2:$ND$60=F$4),0),$B299-1966)</f>
        <v>0.42986829999999998</v>
      </c>
      <c r="G299" cm="1">
        <f t="array" ref="G299">INDEX(GMW!$A$2:$NF$60,MATCH(1,(GMW!$NE$2:$NE$60=G$3)*(GMW!$ND$2:$ND$60=G$4),0),$B299-1966)</f>
        <v>2.5</v>
      </c>
      <c r="H299" cm="1">
        <f t="array" ref="H299">INDEX(GMW!$A$2:$NF$60,MATCH(1,(GMW!$NE$2:$NE$60=H$3)*(GMW!$ND$2:$ND$60=H$4),0),$B299-1966)</f>
        <v>2.62</v>
      </c>
      <c r="I299" cm="1">
        <f t="array" ref="I299">INDEX(GMW!$A$2:$NF$60,MATCH(1,(GMW!$NE$2:$NE$60=I$3)*(GMW!$ND$2:$ND$60=I$4),0),$B299-1966)</f>
        <v>3</v>
      </c>
    </row>
    <row r="300" spans="1:9" x14ac:dyDescent="0.25">
      <c r="B300">
        <v>2267</v>
      </c>
      <c r="C300" cm="1">
        <f t="array" ref="C300">INDEX(GMW!$A$2:$NF$60,MATCH(1,(GMW!$NE$2:$NE$60=C$3)*(GMW!$ND$2:$ND$60=C$4),0),$B300-1966)</f>
        <v>0.61452720000000005</v>
      </c>
      <c r="D300" cm="1">
        <f t="array" ref="D300">INDEX(GMW!$A$2:$NF$60,MATCH(1,(GMW!$NE$2:$NE$60=D$3)*(GMW!$ND$2:$ND$60=D$4),0),$B300-1966)</f>
        <v>0.73969209999999996</v>
      </c>
      <c r="E300" cm="1">
        <f t="array" ref="E300">INDEX(GMW!$A$2:$NF$60,MATCH(1,(GMW!$NE$2:$NE$60=E$3)*(GMW!$ND$2:$ND$60=E$4),0),$B300-1966)</f>
        <v>0.80503179999999996</v>
      </c>
      <c r="F300" cm="1">
        <f t="array" ref="F300">INDEX(GMW!$A$2:$NF$60,MATCH(1,(GMW!$NE$2:$NE$60=F$3)*(GMW!$ND$2:$ND$60=F$4),0),$B300-1966)</f>
        <v>0.431282</v>
      </c>
      <c r="G300" cm="1">
        <f t="array" ref="G300">INDEX(GMW!$A$2:$NF$60,MATCH(1,(GMW!$NE$2:$NE$60=G$3)*(GMW!$ND$2:$ND$60=G$4),0),$B300-1966)</f>
        <v>2.5</v>
      </c>
      <c r="H300" cm="1">
        <f t="array" ref="H300">INDEX(GMW!$A$2:$NF$60,MATCH(1,(GMW!$NE$2:$NE$60=H$3)*(GMW!$ND$2:$ND$60=H$4),0),$B300-1966)</f>
        <v>2.62</v>
      </c>
      <c r="I300" cm="1">
        <f t="array" ref="I300">INDEX(GMW!$A$2:$NF$60,MATCH(1,(GMW!$NE$2:$NE$60=I$3)*(GMW!$ND$2:$ND$60=I$4),0),$B300-1966)</f>
        <v>3</v>
      </c>
    </row>
    <row r="301" spans="1:9" x14ac:dyDescent="0.25">
      <c r="B301">
        <v>2268</v>
      </c>
      <c r="C301" cm="1">
        <f t="array" ref="C301">INDEX(GMW!$A$2:$NF$60,MATCH(1,(GMW!$NE$2:$NE$60=C$3)*(GMW!$ND$2:$ND$60=C$4),0),$B301-1966)</f>
        <v>0.61951089999999998</v>
      </c>
      <c r="D301" cm="1">
        <f t="array" ref="D301">INDEX(GMW!$A$2:$NF$60,MATCH(1,(GMW!$NE$2:$NE$60=D$3)*(GMW!$ND$2:$ND$60=D$4),0),$B301-1966)</f>
        <v>0.7416568</v>
      </c>
      <c r="E301" cm="1">
        <f t="array" ref="E301">INDEX(GMW!$A$2:$NF$60,MATCH(1,(GMW!$NE$2:$NE$60=E$3)*(GMW!$ND$2:$ND$60=E$4),0),$B301-1966)</f>
        <v>0.80196500000000004</v>
      </c>
      <c r="F301" cm="1">
        <f t="array" ref="F301">INDEX(GMW!$A$2:$NF$60,MATCH(1,(GMW!$NE$2:$NE$60=F$3)*(GMW!$ND$2:$ND$60=F$4),0),$B301-1966)</f>
        <v>0.43257580000000001</v>
      </c>
      <c r="G301" cm="1">
        <f t="array" ref="G301">INDEX(GMW!$A$2:$NF$60,MATCH(1,(GMW!$NE$2:$NE$60=G$3)*(GMW!$ND$2:$ND$60=G$4),0),$B301-1966)</f>
        <v>2.5</v>
      </c>
      <c r="H301" cm="1">
        <f t="array" ref="H301">INDEX(GMW!$A$2:$NF$60,MATCH(1,(GMW!$NE$2:$NE$60=H$3)*(GMW!$ND$2:$ND$60=H$4),0),$B301-1966)</f>
        <v>2.62</v>
      </c>
      <c r="I301" cm="1">
        <f t="array" ref="I301">INDEX(GMW!$A$2:$NF$60,MATCH(1,(GMW!$NE$2:$NE$60=I$3)*(GMW!$ND$2:$ND$60=I$4),0),$B301-1966)</f>
        <v>3</v>
      </c>
    </row>
    <row r="302" spans="1:9" x14ac:dyDescent="0.25">
      <c r="A302">
        <v>2047</v>
      </c>
      <c r="B302">
        <v>2269</v>
      </c>
      <c r="C302" cm="1">
        <f t="array" ref="C302">INDEX(GMW!$A$2:$NF$60,MATCH(1,(GMW!$NE$2:$NE$60=C$3)*(GMW!$ND$2:$ND$60=C$4),0),$B302-1966)</f>
        <v>0.6231527</v>
      </c>
      <c r="D302" cm="1">
        <f t="array" ref="D302">INDEX(GMW!$A$2:$NF$60,MATCH(1,(GMW!$NE$2:$NE$60=D$3)*(GMW!$ND$2:$ND$60=D$4),0),$B302-1966)</f>
        <v>0.74364549999999996</v>
      </c>
      <c r="E302" cm="1">
        <f t="array" ref="E302">INDEX(GMW!$A$2:$NF$60,MATCH(1,(GMW!$NE$2:$NE$60=E$3)*(GMW!$ND$2:$ND$60=E$4),0),$B302-1966)</f>
        <v>0.79920959999999996</v>
      </c>
      <c r="F302" cm="1">
        <f t="array" ref="F302">INDEX(GMW!$A$2:$NF$60,MATCH(1,(GMW!$NE$2:$NE$60=F$3)*(GMW!$ND$2:$ND$60=F$4),0),$B302-1966)</f>
        <v>0.43475619999999998</v>
      </c>
      <c r="G302" cm="1">
        <f t="array" ref="G302">INDEX(GMW!$A$2:$NF$60,MATCH(1,(GMW!$NE$2:$NE$60=G$3)*(GMW!$ND$2:$ND$60=G$4),0),$B302-1966)</f>
        <v>2.5</v>
      </c>
      <c r="H302" cm="1">
        <f t="array" ref="H302">INDEX(GMW!$A$2:$NF$60,MATCH(1,(GMW!$NE$2:$NE$60=H$3)*(GMW!$ND$2:$ND$60=H$4),0),$B302-1966)</f>
        <v>2.62</v>
      </c>
      <c r="I302" cm="1">
        <f t="array" ref="I302">INDEX(GMW!$A$2:$NF$60,MATCH(1,(GMW!$NE$2:$NE$60=I$3)*(GMW!$ND$2:$ND$60=I$4),0),$B302-1966)</f>
        <v>3</v>
      </c>
    </row>
    <row r="303" spans="1:9" x14ac:dyDescent="0.25">
      <c r="B303">
        <v>2270</v>
      </c>
      <c r="C303" cm="1">
        <f t="array" ref="C303">INDEX(GMW!$A$2:$NF$60,MATCH(1,(GMW!$NE$2:$NE$60=C$3)*(GMW!$ND$2:$ND$60=C$4),0),$B303-1966)</f>
        <v>0.62545300000000004</v>
      </c>
      <c r="D303" cm="1">
        <f t="array" ref="D303">INDEX(GMW!$A$2:$NF$60,MATCH(1,(GMW!$NE$2:$NE$60=D$3)*(GMW!$ND$2:$ND$60=D$4),0),$B303-1966)</f>
        <v>0.7454904</v>
      </c>
      <c r="E303" cm="1">
        <f t="array" ref="E303">INDEX(GMW!$A$2:$NF$60,MATCH(1,(GMW!$NE$2:$NE$60=E$3)*(GMW!$ND$2:$ND$60=E$4),0),$B303-1966)</f>
        <v>0.79671780000000003</v>
      </c>
      <c r="F303" cm="1">
        <f t="array" ref="F303">INDEX(GMW!$A$2:$NF$60,MATCH(1,(GMW!$NE$2:$NE$60=F$3)*(GMW!$ND$2:$ND$60=F$4),0),$B303-1966)</f>
        <v>0.43775120000000001</v>
      </c>
      <c r="G303" cm="1">
        <f t="array" ref="G303">INDEX(GMW!$A$2:$NF$60,MATCH(1,(GMW!$NE$2:$NE$60=G$3)*(GMW!$ND$2:$ND$60=G$4),0),$B303-1966)</f>
        <v>2.5</v>
      </c>
      <c r="H303" cm="1">
        <f t="array" ref="H303">INDEX(GMW!$A$2:$NF$60,MATCH(1,(GMW!$NE$2:$NE$60=H$3)*(GMW!$ND$2:$ND$60=H$4),0),$B303-1966)</f>
        <v>2.62</v>
      </c>
      <c r="I303" cm="1">
        <f t="array" ref="I303">INDEX(GMW!$A$2:$NF$60,MATCH(1,(GMW!$NE$2:$NE$60=I$3)*(GMW!$ND$2:$ND$60=I$4),0),$B303-1966)</f>
        <v>3</v>
      </c>
    </row>
    <row r="304" spans="1:9" x14ac:dyDescent="0.25">
      <c r="B304">
        <v>2271</v>
      </c>
      <c r="C304" cm="1">
        <f t="array" ref="C304">INDEX(GMW!$A$2:$NF$60,MATCH(1,(GMW!$NE$2:$NE$60=C$3)*(GMW!$ND$2:$ND$60=C$4),0),$B304-1966)</f>
        <v>0.62770510000000002</v>
      </c>
      <c r="D304" cm="1">
        <f t="array" ref="D304">INDEX(GMW!$A$2:$NF$60,MATCH(1,(GMW!$NE$2:$NE$60=D$3)*(GMW!$ND$2:$ND$60=D$4),0),$B304-1966)</f>
        <v>0.74728740000000005</v>
      </c>
      <c r="E304" cm="1">
        <f t="array" ref="E304">INDEX(GMW!$A$2:$NF$60,MATCH(1,(GMW!$NE$2:$NE$60=E$3)*(GMW!$ND$2:$ND$60=E$4),0),$B304-1966)</f>
        <v>0.79460920000000002</v>
      </c>
      <c r="F304" cm="1">
        <f t="array" ref="F304">INDEX(GMW!$A$2:$NF$60,MATCH(1,(GMW!$NE$2:$NE$60=F$3)*(GMW!$ND$2:$ND$60=F$4),0),$B304-1966)</f>
        <v>0.44163269999999999</v>
      </c>
      <c r="G304" cm="1">
        <f t="array" ref="G304">INDEX(GMW!$A$2:$NF$60,MATCH(1,(GMW!$NE$2:$NE$60=G$3)*(GMW!$ND$2:$ND$60=G$4),0),$B304-1966)</f>
        <v>2.5</v>
      </c>
      <c r="H304" cm="1">
        <f t="array" ref="H304">INDEX(GMW!$A$2:$NF$60,MATCH(1,(GMW!$NE$2:$NE$60=H$3)*(GMW!$ND$2:$ND$60=H$4),0),$B304-1966)</f>
        <v>2.62</v>
      </c>
      <c r="I304" cm="1">
        <f t="array" ref="I304">INDEX(GMW!$A$2:$NF$60,MATCH(1,(GMW!$NE$2:$NE$60=I$3)*(GMW!$ND$2:$ND$60=I$4),0),$B304-1966)</f>
        <v>3</v>
      </c>
    </row>
    <row r="305" spans="1:9" x14ac:dyDescent="0.25">
      <c r="B305">
        <v>2272</v>
      </c>
      <c r="C305" cm="1">
        <f t="array" ref="C305">INDEX(GMW!$A$2:$NF$60,MATCH(1,(GMW!$NE$2:$NE$60=C$3)*(GMW!$ND$2:$ND$60=C$4),0),$B305-1966)</f>
        <v>0.62990950000000001</v>
      </c>
      <c r="D305" cm="1">
        <f t="array" ref="D305">INDEX(GMW!$A$2:$NF$60,MATCH(1,(GMW!$NE$2:$NE$60=D$3)*(GMW!$ND$2:$ND$60=D$4),0),$B305-1966)</f>
        <v>0.74898849999999995</v>
      </c>
      <c r="E305" cm="1">
        <f t="array" ref="E305">INDEX(GMW!$A$2:$NF$60,MATCH(1,(GMW!$NE$2:$NE$60=E$3)*(GMW!$ND$2:$ND$60=E$4),0),$B305-1966)</f>
        <v>0.79288409999999998</v>
      </c>
      <c r="F305" cm="1">
        <f t="array" ref="F305">INDEX(GMW!$A$2:$NF$60,MATCH(1,(GMW!$NE$2:$NE$60=F$3)*(GMW!$ND$2:$ND$60=F$4),0),$B305-1966)</f>
        <v>0.44654450000000001</v>
      </c>
      <c r="G305" cm="1">
        <f t="array" ref="G305">INDEX(GMW!$A$2:$NF$60,MATCH(1,(GMW!$NE$2:$NE$60=G$3)*(GMW!$ND$2:$ND$60=G$4),0),$B305-1966)</f>
        <v>2.5</v>
      </c>
      <c r="H305" cm="1">
        <f t="array" ref="H305">INDEX(GMW!$A$2:$NF$60,MATCH(1,(GMW!$NE$2:$NE$60=H$3)*(GMW!$ND$2:$ND$60=H$4),0),$B305-1966)</f>
        <v>2.62</v>
      </c>
      <c r="I305" cm="1">
        <f t="array" ref="I305">INDEX(GMW!$A$2:$NF$60,MATCH(1,(GMW!$NE$2:$NE$60=I$3)*(GMW!$ND$2:$ND$60=I$4),0),$B305-1966)</f>
        <v>3</v>
      </c>
    </row>
    <row r="306" spans="1:9" x14ac:dyDescent="0.25">
      <c r="A306">
        <v>2048</v>
      </c>
      <c r="B306">
        <v>2273</v>
      </c>
      <c r="C306" cm="1">
        <f t="array" ref="C306">INDEX(GMW!$A$2:$NF$60,MATCH(1,(GMW!$NE$2:$NE$60=C$3)*(GMW!$ND$2:$ND$60=C$4),0),$B306-1966)</f>
        <v>0.63206589999999996</v>
      </c>
      <c r="D306" cm="1">
        <f t="array" ref="D306">INDEX(GMW!$A$2:$NF$60,MATCH(1,(GMW!$NE$2:$NE$60=D$3)*(GMW!$ND$2:$ND$60=D$4),0),$B306-1966)</f>
        <v>0.75104919999999997</v>
      </c>
      <c r="E306" cm="1">
        <f t="array" ref="E306">INDEX(GMW!$A$2:$NF$60,MATCH(1,(GMW!$NE$2:$NE$60=E$3)*(GMW!$ND$2:$ND$60=E$4),0),$B306-1966)</f>
        <v>0.79115899999999995</v>
      </c>
      <c r="F306" cm="1">
        <f t="array" ref="F306">INDEX(GMW!$A$2:$NF$60,MATCH(1,(GMW!$NE$2:$NE$60=F$3)*(GMW!$ND$2:$ND$60=F$4),0),$B306-1966)</f>
        <v>0.45140839999999999</v>
      </c>
      <c r="G306" cm="1">
        <f t="array" ref="G306">INDEX(GMW!$A$2:$NF$60,MATCH(1,(GMW!$NE$2:$NE$60=G$3)*(GMW!$ND$2:$ND$60=G$4),0),$B306-1966)</f>
        <v>2.5</v>
      </c>
      <c r="H306" cm="1">
        <f t="array" ref="H306">INDEX(GMW!$A$2:$NF$60,MATCH(1,(GMW!$NE$2:$NE$60=H$3)*(GMW!$ND$2:$ND$60=H$4),0),$B306-1966)</f>
        <v>2.62</v>
      </c>
      <c r="I306" cm="1">
        <f t="array" ref="I306">INDEX(GMW!$A$2:$NF$60,MATCH(1,(GMW!$NE$2:$NE$60=I$3)*(GMW!$ND$2:$ND$60=I$4),0),$B306-1966)</f>
        <v>3</v>
      </c>
    </row>
    <row r="307" spans="1:9" x14ac:dyDescent="0.25">
      <c r="B307">
        <v>2274</v>
      </c>
      <c r="C307" cm="1">
        <f t="array" ref="C307">INDEX(GMW!$A$2:$NF$60,MATCH(1,(GMW!$NE$2:$NE$60=C$3)*(GMW!$ND$2:$ND$60=C$4),0),$B307-1966)</f>
        <v>0.63412630000000003</v>
      </c>
      <c r="D307" cm="1">
        <f t="array" ref="D307">INDEX(GMW!$A$2:$NF$60,MATCH(1,(GMW!$NE$2:$NE$60=D$3)*(GMW!$ND$2:$ND$60=D$4),0),$B307-1966)</f>
        <v>0.75267839999999997</v>
      </c>
      <c r="E307" cm="1">
        <f t="array" ref="E307">INDEX(GMW!$A$2:$NF$60,MATCH(1,(GMW!$NE$2:$NE$60=E$3)*(GMW!$ND$2:$ND$60=E$4),0),$B307-1966)</f>
        <v>0.78957759999999999</v>
      </c>
      <c r="F307" cm="1">
        <f t="array" ref="F307">INDEX(GMW!$A$2:$NF$60,MATCH(1,(GMW!$NE$2:$NE$60=F$3)*(GMW!$ND$2:$ND$60=F$4),0),$B307-1966)</f>
        <v>0.4562483</v>
      </c>
      <c r="G307" cm="1">
        <f t="array" ref="G307">INDEX(GMW!$A$2:$NF$60,MATCH(1,(GMW!$NE$2:$NE$60=G$3)*(GMW!$ND$2:$ND$60=G$4),0),$B307-1966)</f>
        <v>2.5</v>
      </c>
      <c r="H307" cm="1">
        <f t="array" ref="H307">INDEX(GMW!$A$2:$NF$60,MATCH(1,(GMW!$NE$2:$NE$60=H$3)*(GMW!$ND$2:$ND$60=H$4),0),$B307-1966)</f>
        <v>2.62</v>
      </c>
      <c r="I307" cm="1">
        <f t="array" ref="I307">INDEX(GMW!$A$2:$NF$60,MATCH(1,(GMW!$NE$2:$NE$60=I$3)*(GMW!$ND$2:$ND$60=I$4),0),$B307-1966)</f>
        <v>3</v>
      </c>
    </row>
    <row r="308" spans="1:9" x14ac:dyDescent="0.25">
      <c r="B308">
        <v>2275</v>
      </c>
      <c r="C308" cm="1">
        <f t="array" ref="C308">INDEX(GMW!$A$2:$NF$60,MATCH(1,(GMW!$NE$2:$NE$60=C$3)*(GMW!$ND$2:$ND$60=C$4),0),$B308-1966)</f>
        <v>0.63657030000000003</v>
      </c>
      <c r="D308" cm="1">
        <f t="array" ref="D308">INDEX(GMW!$A$2:$NF$60,MATCH(1,(GMW!$NE$2:$NE$60=D$3)*(GMW!$ND$2:$ND$60=D$4),0),$B308-1966)</f>
        <v>0.75464310000000001</v>
      </c>
      <c r="E308" cm="1">
        <f t="array" ref="E308">INDEX(GMW!$A$2:$NF$60,MATCH(1,(GMW!$NE$2:$NE$60=E$3)*(GMW!$ND$2:$ND$60=E$4),0),$B308-1966)</f>
        <v>0.78794839999999999</v>
      </c>
      <c r="F308" cm="1">
        <f t="array" ref="F308">INDEX(GMW!$A$2:$NF$60,MATCH(1,(GMW!$NE$2:$NE$60=F$3)*(GMW!$ND$2:$ND$60=F$4),0),$B308-1966)</f>
        <v>0.46099230000000002</v>
      </c>
      <c r="G308" cm="1">
        <f t="array" ref="G308">INDEX(GMW!$A$2:$NF$60,MATCH(1,(GMW!$NE$2:$NE$60=G$3)*(GMW!$ND$2:$ND$60=G$4),0),$B308-1966)</f>
        <v>2.5</v>
      </c>
      <c r="H308" cm="1">
        <f t="array" ref="H308">INDEX(GMW!$A$2:$NF$60,MATCH(1,(GMW!$NE$2:$NE$60=H$3)*(GMW!$ND$2:$ND$60=H$4),0),$B308-1966)</f>
        <v>2.62</v>
      </c>
      <c r="I308" cm="1">
        <f t="array" ref="I308">INDEX(GMW!$A$2:$NF$60,MATCH(1,(GMW!$NE$2:$NE$60=I$3)*(GMW!$ND$2:$ND$60=I$4),0),$B308-1966)</f>
        <v>3</v>
      </c>
    </row>
    <row r="309" spans="1:9" x14ac:dyDescent="0.25">
      <c r="B309">
        <v>2276</v>
      </c>
      <c r="C309" cm="1">
        <f t="array" ref="C309">INDEX(GMW!$A$2:$NF$60,MATCH(1,(GMW!$NE$2:$NE$60=C$3)*(GMW!$ND$2:$ND$60=C$4),0),$B309-1966)</f>
        <v>0.63937370000000004</v>
      </c>
      <c r="D309" cm="1">
        <f t="array" ref="D309">INDEX(GMW!$A$2:$NF$60,MATCH(1,(GMW!$NE$2:$NE$60=D$3)*(GMW!$ND$2:$ND$60=D$4),0),$B309-1966)</f>
        <v>0.75634429999999997</v>
      </c>
      <c r="E309" cm="1">
        <f t="array" ref="E309">INDEX(GMW!$A$2:$NF$60,MATCH(1,(GMW!$NE$2:$NE$60=E$3)*(GMW!$ND$2:$ND$60=E$4),0),$B309-1966)</f>
        <v>0.7863909</v>
      </c>
      <c r="F309" cm="1">
        <f t="array" ref="F309">INDEX(GMW!$A$2:$NF$60,MATCH(1,(GMW!$NE$2:$NE$60=F$3)*(GMW!$ND$2:$ND$60=F$4),0),$B309-1966)</f>
        <v>0.46549679999999999</v>
      </c>
      <c r="G309" cm="1">
        <f t="array" ref="G309">INDEX(GMW!$A$2:$NF$60,MATCH(1,(GMW!$NE$2:$NE$60=G$3)*(GMW!$ND$2:$ND$60=G$4),0),$B309-1966)</f>
        <v>2.5</v>
      </c>
      <c r="H309" cm="1">
        <f t="array" ref="H309">INDEX(GMW!$A$2:$NF$60,MATCH(1,(GMW!$NE$2:$NE$60=H$3)*(GMW!$ND$2:$ND$60=H$4),0),$B309-1966)</f>
        <v>2.62</v>
      </c>
      <c r="I309" cm="1">
        <f t="array" ref="I309">INDEX(GMW!$A$2:$NF$60,MATCH(1,(GMW!$NE$2:$NE$60=I$3)*(GMW!$ND$2:$ND$60=I$4),0),$B309-1966)</f>
        <v>3</v>
      </c>
    </row>
    <row r="310" spans="1:9" x14ac:dyDescent="0.25">
      <c r="A310">
        <v>2049</v>
      </c>
      <c r="B310">
        <v>2277</v>
      </c>
      <c r="C310" cm="1">
        <f t="array" ref="C310">INDEX(GMW!$A$2:$NF$60,MATCH(1,(GMW!$NE$2:$NE$60=C$3)*(GMW!$ND$2:$ND$60=C$4),0),$B310-1966)</f>
        <v>0.64263239999999999</v>
      </c>
      <c r="D310" cm="1">
        <f t="array" ref="D310">INDEX(GMW!$A$2:$NF$60,MATCH(1,(GMW!$NE$2:$NE$60=D$3)*(GMW!$ND$2:$ND$60=D$4),0),$B310-1966)</f>
        <v>0.75770999999999999</v>
      </c>
      <c r="E310" cm="1">
        <f t="array" ref="E310">INDEX(GMW!$A$2:$NF$60,MATCH(1,(GMW!$NE$2:$NE$60=E$3)*(GMW!$ND$2:$ND$60=E$4),0),$B310-1966)</f>
        <v>0.7849294</v>
      </c>
      <c r="F310" cm="1">
        <f t="array" ref="F310">INDEX(GMW!$A$2:$NF$60,MATCH(1,(GMW!$NE$2:$NE$60=F$3)*(GMW!$ND$2:$ND$60=F$4),0),$B310-1966)</f>
        <v>0.46933039999999998</v>
      </c>
      <c r="G310" cm="1">
        <f t="array" ref="G310">INDEX(GMW!$A$2:$NF$60,MATCH(1,(GMW!$NE$2:$NE$60=G$3)*(GMW!$ND$2:$ND$60=G$4),0),$B310-1966)</f>
        <v>2.5</v>
      </c>
      <c r="H310" cm="1">
        <f t="array" ref="H310">INDEX(GMW!$A$2:$NF$60,MATCH(1,(GMW!$NE$2:$NE$60=H$3)*(GMW!$ND$2:$ND$60=H$4),0),$B310-1966)</f>
        <v>2.62</v>
      </c>
      <c r="I310" cm="1">
        <f t="array" ref="I310">INDEX(GMW!$A$2:$NF$60,MATCH(1,(GMW!$NE$2:$NE$60=I$3)*(GMW!$ND$2:$ND$60=I$4),0),$B310-1966)</f>
        <v>3</v>
      </c>
    </row>
    <row r="311" spans="1:9" x14ac:dyDescent="0.25">
      <c r="B311">
        <v>2278</v>
      </c>
      <c r="C311" cm="1">
        <f t="array" ref="C311">INDEX(GMW!$A$2:$NF$60,MATCH(1,(GMW!$NE$2:$NE$60=C$3)*(GMW!$ND$2:$ND$60=C$4),0),$B311-1966)</f>
        <v>0.64634610000000003</v>
      </c>
      <c r="D311" cm="1">
        <f t="array" ref="D311">INDEX(GMW!$A$2:$NF$60,MATCH(1,(GMW!$NE$2:$NE$60=D$3)*(GMW!$ND$2:$ND$60=D$4),0),$B311-1966)</f>
        <v>0.75969869999999995</v>
      </c>
      <c r="E311" cm="1">
        <f t="array" ref="E311">INDEX(GMW!$A$2:$NF$60,MATCH(1,(GMW!$NE$2:$NE$60=E$3)*(GMW!$ND$2:$ND$60=E$4),0),$B311-1966)</f>
        <v>0.78351579999999998</v>
      </c>
      <c r="F311" cm="1">
        <f t="array" ref="F311">INDEX(GMW!$A$2:$NF$60,MATCH(1,(GMW!$NE$2:$NE$60=F$3)*(GMW!$ND$2:$ND$60=F$4),0),$B311-1966)</f>
        <v>0.4724932</v>
      </c>
      <c r="G311" cm="1">
        <f t="array" ref="G311">INDEX(GMW!$A$2:$NF$60,MATCH(1,(GMW!$NE$2:$NE$60=G$3)*(GMW!$ND$2:$ND$60=G$4),0),$B311-1966)</f>
        <v>2.5</v>
      </c>
      <c r="H311" cm="1">
        <f t="array" ref="H311">INDEX(GMW!$A$2:$NF$60,MATCH(1,(GMW!$NE$2:$NE$60=H$3)*(GMW!$ND$2:$ND$60=H$4),0),$B311-1966)</f>
        <v>2.62</v>
      </c>
      <c r="I311" cm="1">
        <f t="array" ref="I311">INDEX(GMW!$A$2:$NF$60,MATCH(1,(GMW!$NE$2:$NE$60=I$3)*(GMW!$ND$2:$ND$60=I$4),0),$B311-1966)</f>
        <v>3</v>
      </c>
    </row>
    <row r="312" spans="1:9" x14ac:dyDescent="0.25">
      <c r="B312">
        <v>2279</v>
      </c>
      <c r="C312" cm="1">
        <f t="array" ref="C312">INDEX(GMW!$A$2:$NF$60,MATCH(1,(GMW!$NE$2:$NE$60=C$3)*(GMW!$ND$2:$ND$60=C$4),0),$B312-1966)</f>
        <v>0.65022769999999996</v>
      </c>
      <c r="D312" cm="1">
        <f t="array" ref="D312">INDEX(GMW!$A$2:$NF$60,MATCH(1,(GMW!$NE$2:$NE$60=D$3)*(GMW!$ND$2:$ND$60=D$4),0),$B312-1966)</f>
        <v>0.76137580000000005</v>
      </c>
      <c r="E312" cm="1">
        <f t="array" ref="E312">INDEX(GMW!$A$2:$NF$60,MATCH(1,(GMW!$NE$2:$NE$60=E$3)*(GMW!$ND$2:$ND$60=E$4),0),$B312-1966)</f>
        <v>0.78219799999999995</v>
      </c>
      <c r="F312" cm="1">
        <f t="array" ref="F312">INDEX(GMW!$A$2:$NF$60,MATCH(1,(GMW!$NE$2:$NE$60=F$3)*(GMW!$ND$2:$ND$60=F$4),0),$B312-1966)</f>
        <v>0.47498499999999999</v>
      </c>
      <c r="G312" cm="1">
        <f t="array" ref="G312">INDEX(GMW!$A$2:$NF$60,MATCH(1,(GMW!$NE$2:$NE$60=G$3)*(GMW!$ND$2:$ND$60=G$4),0),$B312-1966)</f>
        <v>2.5</v>
      </c>
      <c r="H312" cm="1">
        <f t="array" ref="H312">INDEX(GMW!$A$2:$NF$60,MATCH(1,(GMW!$NE$2:$NE$60=H$3)*(GMW!$ND$2:$ND$60=H$4),0),$B312-1966)</f>
        <v>2.62</v>
      </c>
      <c r="I312" cm="1">
        <f t="array" ref="I312">INDEX(GMW!$A$2:$NF$60,MATCH(1,(GMW!$NE$2:$NE$60=I$3)*(GMW!$ND$2:$ND$60=I$4),0),$B312-1966)</f>
        <v>3</v>
      </c>
    </row>
    <row r="313" spans="1:9" x14ac:dyDescent="0.25">
      <c r="B313">
        <v>2280</v>
      </c>
      <c r="C313" cm="1">
        <f t="array" ref="C313">INDEX(GMW!$A$2:$NF$60,MATCH(1,(GMW!$NE$2:$NE$60=C$3)*(GMW!$ND$2:$ND$60=C$4),0),$B313-1966)</f>
        <v>0.65425279999999997</v>
      </c>
      <c r="D313" cm="1">
        <f t="array" ref="D313">INDEX(GMW!$A$2:$NF$60,MATCH(1,(GMW!$NE$2:$NE$60=D$3)*(GMW!$ND$2:$ND$60=D$4),0),$B313-1966)</f>
        <v>0.76331680000000002</v>
      </c>
      <c r="E313" cm="1">
        <f t="array" ref="E313">INDEX(GMW!$A$2:$NF$60,MATCH(1,(GMW!$NE$2:$NE$60=E$3)*(GMW!$ND$2:$ND$60=E$4),0),$B313-1966)</f>
        <v>0.78059270000000003</v>
      </c>
      <c r="F313" cm="1">
        <f t="array" ref="F313">INDEX(GMW!$A$2:$NF$60,MATCH(1,(GMW!$NE$2:$NE$60=F$3)*(GMW!$ND$2:$ND$60=F$4),0),$B313-1966)</f>
        <v>0.47663820000000001</v>
      </c>
      <c r="G313" cm="1">
        <f t="array" ref="G313">INDEX(GMW!$A$2:$NF$60,MATCH(1,(GMW!$NE$2:$NE$60=G$3)*(GMW!$ND$2:$ND$60=G$4),0),$B313-1966)</f>
        <v>2.5</v>
      </c>
      <c r="H313" cm="1">
        <f t="array" ref="H313">INDEX(GMW!$A$2:$NF$60,MATCH(1,(GMW!$NE$2:$NE$60=H$3)*(GMW!$ND$2:$ND$60=H$4),0),$B313-1966)</f>
        <v>2.62</v>
      </c>
      <c r="I313" cm="1">
        <f t="array" ref="I313">INDEX(GMW!$A$2:$NF$60,MATCH(1,(GMW!$NE$2:$NE$60=I$3)*(GMW!$ND$2:$ND$60=I$4),0),$B313-1966)</f>
        <v>3</v>
      </c>
    </row>
    <row r="314" spans="1:9" x14ac:dyDescent="0.25">
      <c r="A314">
        <v>2050</v>
      </c>
      <c r="B314">
        <v>2281</v>
      </c>
      <c r="C314" cm="1">
        <f t="array" ref="C314">INDEX(GMW!$A$2:$NF$60,MATCH(1,(GMW!$NE$2:$NE$60=C$3)*(GMW!$ND$2:$ND$60=C$4),0),$B314-1966)</f>
        <v>0.65851769999999998</v>
      </c>
      <c r="D314" cm="1">
        <f t="array" ref="D314">INDEX(GMW!$A$2:$NF$60,MATCH(1,(GMW!$NE$2:$NE$60=D$3)*(GMW!$ND$2:$ND$60=D$4),0),$B314-1966)</f>
        <v>0.76501790000000003</v>
      </c>
      <c r="E314" cm="1">
        <f t="array" ref="E314">INDEX(GMW!$A$2:$NF$60,MATCH(1,(GMW!$NE$2:$NE$60=E$3)*(GMW!$ND$2:$ND$60=E$4),0),$B314-1966)</f>
        <v>0.77901140000000002</v>
      </c>
      <c r="F314" cm="1">
        <f t="array" ref="F314">INDEX(GMW!$A$2:$NF$60,MATCH(1,(GMW!$NE$2:$NE$60=F$3)*(GMW!$ND$2:$ND$60=F$4),0),$B314-1966)</f>
        <v>0.47786010000000001</v>
      </c>
      <c r="G314" cm="1">
        <f t="array" ref="G314">INDEX(GMW!$A$2:$NF$60,MATCH(1,(GMW!$NE$2:$NE$60=G$3)*(GMW!$ND$2:$ND$60=G$4),0),$B314-1966)</f>
        <v>2.5</v>
      </c>
      <c r="H314" cm="1">
        <f t="array" ref="H314">INDEX(GMW!$A$2:$NF$60,MATCH(1,(GMW!$NE$2:$NE$60=H$3)*(GMW!$ND$2:$ND$60=H$4),0),$B314-1966)</f>
        <v>2.62</v>
      </c>
      <c r="I314" cm="1">
        <f t="array" ref="I314">INDEX(GMW!$A$2:$NF$60,MATCH(1,(GMW!$NE$2:$NE$60=I$3)*(GMW!$ND$2:$ND$60=I$4),0),$B314-1966)</f>
        <v>3</v>
      </c>
    </row>
    <row r="315" spans="1:9" x14ac:dyDescent="0.25">
      <c r="B315">
        <v>2282</v>
      </c>
      <c r="C315" cm="1">
        <f t="array" ref="C315">INDEX(GMW!$A$2:$NF$60,MATCH(1,(GMW!$NE$2:$NE$60=C$3)*(GMW!$ND$2:$ND$60=C$4),0),$B315-1966)</f>
        <v>0.66287830000000003</v>
      </c>
      <c r="D315" cm="1">
        <f t="array" ref="D315">INDEX(GMW!$A$2:$NF$60,MATCH(1,(GMW!$NE$2:$NE$60=D$3)*(GMW!$ND$2:$ND$60=D$4),0),$B315-1966)</f>
        <v>0.7666231</v>
      </c>
      <c r="E315" cm="1">
        <f t="array" ref="E315">INDEX(GMW!$A$2:$NF$60,MATCH(1,(GMW!$NE$2:$NE$60=E$3)*(GMW!$ND$2:$ND$60=E$4),0),$B315-1966)</f>
        <v>0.77723819999999999</v>
      </c>
      <c r="F315" cm="1">
        <f t="array" ref="F315">INDEX(GMW!$A$2:$NF$60,MATCH(1,(GMW!$NE$2:$NE$60=F$3)*(GMW!$ND$2:$ND$60=F$4),0),$B315-1966)</f>
        <v>0.47867480000000001</v>
      </c>
      <c r="G315" cm="1">
        <f t="array" ref="G315">INDEX(GMW!$A$2:$NF$60,MATCH(1,(GMW!$NE$2:$NE$60=G$3)*(GMW!$ND$2:$ND$60=G$4),0),$B315-1966)</f>
        <v>2.5</v>
      </c>
      <c r="H315" cm="1">
        <f t="array" ref="H315">INDEX(GMW!$A$2:$NF$60,MATCH(1,(GMW!$NE$2:$NE$60=H$3)*(GMW!$ND$2:$ND$60=H$4),0),$B315-1966)</f>
        <v>2.62</v>
      </c>
      <c r="I315" cm="1">
        <f t="array" ref="I315">INDEX(GMW!$A$2:$NF$60,MATCH(1,(GMW!$NE$2:$NE$60=I$3)*(GMW!$ND$2:$ND$60=I$4),0),$B315-1966)</f>
        <v>3</v>
      </c>
    </row>
    <row r="316" spans="1:9" x14ac:dyDescent="0.25">
      <c r="B316">
        <v>2283</v>
      </c>
      <c r="C316" cm="1">
        <f t="array" ref="C316">INDEX(GMW!$A$2:$NF$60,MATCH(1,(GMW!$NE$2:$NE$60=C$3)*(GMW!$ND$2:$ND$60=C$4),0),$B316-1966)</f>
        <v>0.66733489999999995</v>
      </c>
      <c r="D316" cm="1">
        <f t="array" ref="D316">INDEX(GMW!$A$2:$NF$60,MATCH(1,(GMW!$NE$2:$NE$60=D$3)*(GMW!$ND$2:$ND$60=D$4),0),$B316-1966)</f>
        <v>0.76810860000000003</v>
      </c>
      <c r="E316" cm="1">
        <f t="array" ref="E316">INDEX(GMW!$A$2:$NF$60,MATCH(1,(GMW!$NE$2:$NE$60=E$3)*(GMW!$ND$2:$ND$60=E$4),0),$B316-1966)</f>
        <v>0.77536939999999999</v>
      </c>
      <c r="F316" cm="1">
        <f t="array" ref="F316">INDEX(GMW!$A$2:$NF$60,MATCH(1,(GMW!$NE$2:$NE$60=F$3)*(GMW!$ND$2:$ND$60=F$4),0),$B316-1966)</f>
        <v>0.47913</v>
      </c>
      <c r="G316" cm="1">
        <f t="array" ref="G316">INDEX(GMW!$A$2:$NF$60,MATCH(1,(GMW!$NE$2:$NE$60=G$3)*(GMW!$ND$2:$ND$60=G$4),0),$B316-1966)</f>
        <v>2.5</v>
      </c>
      <c r="H316" cm="1">
        <f t="array" ref="H316">INDEX(GMW!$A$2:$NF$60,MATCH(1,(GMW!$NE$2:$NE$60=H$3)*(GMW!$ND$2:$ND$60=H$4),0),$B316-1966)</f>
        <v>2.62</v>
      </c>
      <c r="I316" cm="1">
        <f t="array" ref="I316">INDEX(GMW!$A$2:$NF$60,MATCH(1,(GMW!$NE$2:$NE$60=I$3)*(GMW!$ND$2:$ND$60=I$4),0),$B316-1966)</f>
        <v>3</v>
      </c>
    </row>
    <row r="317" spans="1:9" x14ac:dyDescent="0.25">
      <c r="B317">
        <v>2284</v>
      </c>
      <c r="C317" cm="1">
        <f t="array" ref="C317">INDEX(GMW!$A$2:$NF$60,MATCH(1,(GMW!$NE$2:$NE$60=C$3)*(GMW!$ND$2:$ND$60=C$4),0),$B317-1966)</f>
        <v>0.67169570000000001</v>
      </c>
      <c r="D317" cm="1">
        <f t="array" ref="D317">INDEX(GMW!$A$2:$NF$60,MATCH(1,(GMW!$NE$2:$NE$60=D$3)*(GMW!$ND$2:$ND$60=D$4),0),$B317-1966)</f>
        <v>0.76980970000000004</v>
      </c>
      <c r="E317" cm="1">
        <f t="array" ref="E317">INDEX(GMW!$A$2:$NF$60,MATCH(1,(GMW!$NE$2:$NE$60=E$3)*(GMW!$ND$2:$ND$60=E$4),0),$B317-1966)</f>
        <v>0.77354849999999997</v>
      </c>
      <c r="F317" cm="1">
        <f t="array" ref="F317">INDEX(GMW!$A$2:$NF$60,MATCH(1,(GMW!$NE$2:$NE$60=F$3)*(GMW!$ND$2:$ND$60=F$4),0),$B317-1966)</f>
        <v>0.47936960000000001</v>
      </c>
      <c r="G317" cm="1">
        <f t="array" ref="G317">INDEX(GMW!$A$2:$NF$60,MATCH(1,(GMW!$NE$2:$NE$60=G$3)*(GMW!$ND$2:$ND$60=G$4),0),$B317-1966)</f>
        <v>2.5</v>
      </c>
      <c r="H317" cm="1">
        <f t="array" ref="H317">INDEX(GMW!$A$2:$NF$60,MATCH(1,(GMW!$NE$2:$NE$60=H$3)*(GMW!$ND$2:$ND$60=H$4),0),$B317-1966)</f>
        <v>2.62</v>
      </c>
      <c r="I317" cm="1">
        <f t="array" ref="I317">INDEX(GMW!$A$2:$NF$60,MATCH(1,(GMW!$NE$2:$NE$60=I$3)*(GMW!$ND$2:$ND$60=I$4),0),$B317-1966)</f>
        <v>3</v>
      </c>
    </row>
    <row r="318" spans="1:9" x14ac:dyDescent="0.25">
      <c r="A318">
        <v>2051</v>
      </c>
      <c r="B318">
        <v>2285</v>
      </c>
      <c r="C318" cm="1">
        <f t="array" ref="C318">INDEX(GMW!$A$2:$NF$60,MATCH(1,(GMW!$NE$2:$NE$60=C$3)*(GMW!$ND$2:$ND$60=C$4),0),$B318-1966)</f>
        <v>0.67600850000000001</v>
      </c>
      <c r="D318" cm="1">
        <f t="array" ref="D318">INDEX(GMW!$A$2:$NF$60,MATCH(1,(GMW!$NE$2:$NE$60=D$3)*(GMW!$ND$2:$ND$60=D$4),0),$B318-1966)</f>
        <v>0.77179850000000005</v>
      </c>
      <c r="E318" cm="1">
        <f t="array" ref="E318">INDEX(GMW!$A$2:$NF$60,MATCH(1,(GMW!$NE$2:$NE$60=E$3)*(GMW!$ND$2:$ND$60=E$4),0),$B318-1966)</f>
        <v>0.77148799999999995</v>
      </c>
      <c r="F318" cm="1">
        <f t="array" ref="F318">INDEX(GMW!$A$2:$NF$60,MATCH(1,(GMW!$NE$2:$NE$60=F$3)*(GMW!$ND$2:$ND$60=F$4),0),$B318-1966)</f>
        <v>0.47944150000000002</v>
      </c>
      <c r="G318" cm="1">
        <f t="array" ref="G318">INDEX(GMW!$A$2:$NF$60,MATCH(1,(GMW!$NE$2:$NE$60=G$3)*(GMW!$ND$2:$ND$60=G$4),0),$B318-1966)</f>
        <v>2.5</v>
      </c>
      <c r="H318" cm="1">
        <f t="array" ref="H318">INDEX(GMW!$A$2:$NF$60,MATCH(1,(GMW!$NE$2:$NE$60=H$3)*(GMW!$ND$2:$ND$60=H$4),0),$B318-1966)</f>
        <v>2.62</v>
      </c>
      <c r="I318" cm="1">
        <f t="array" ref="I318">INDEX(GMW!$A$2:$NF$60,MATCH(1,(GMW!$NE$2:$NE$60=I$3)*(GMW!$ND$2:$ND$60=I$4),0),$B318-1966)</f>
        <v>3</v>
      </c>
    </row>
    <row r="319" spans="1:9" x14ac:dyDescent="0.25">
      <c r="B319">
        <v>2286</v>
      </c>
      <c r="C319" cm="1">
        <f t="array" ref="C319">INDEX(GMW!$A$2:$NF$60,MATCH(1,(GMW!$NE$2:$NE$60=C$3)*(GMW!$ND$2:$ND$60=C$4),0),$B319-1966)</f>
        <v>0.68036909999999995</v>
      </c>
      <c r="D319" cm="1">
        <f t="array" ref="D319">INDEX(GMW!$A$2:$NF$60,MATCH(1,(GMW!$NE$2:$NE$60=D$3)*(GMW!$ND$2:$ND$60=D$4),0),$B319-1966)</f>
        <v>0.77316419999999997</v>
      </c>
      <c r="E319" cm="1">
        <f t="array" ref="E319">INDEX(GMW!$A$2:$NF$60,MATCH(1,(GMW!$NE$2:$NE$60=E$3)*(GMW!$ND$2:$ND$60=E$4),0),$B319-1966)</f>
        <v>0.76911580000000002</v>
      </c>
      <c r="F319" cm="1">
        <f t="array" ref="F319">INDEX(GMW!$A$2:$NF$60,MATCH(1,(GMW!$NE$2:$NE$60=F$3)*(GMW!$ND$2:$ND$60=F$4),0),$B319-1966)</f>
        <v>0.4792498</v>
      </c>
      <c r="G319" cm="1">
        <f t="array" ref="G319">INDEX(GMW!$A$2:$NF$60,MATCH(1,(GMW!$NE$2:$NE$60=G$3)*(GMW!$ND$2:$ND$60=G$4),0),$B319-1966)</f>
        <v>2.5</v>
      </c>
      <c r="H319" cm="1">
        <f t="array" ref="H319">INDEX(GMW!$A$2:$NF$60,MATCH(1,(GMW!$NE$2:$NE$60=H$3)*(GMW!$ND$2:$ND$60=H$4),0),$B319-1966)</f>
        <v>2.62</v>
      </c>
      <c r="I319" cm="1">
        <f t="array" ref="I319">INDEX(GMW!$A$2:$NF$60,MATCH(1,(GMW!$NE$2:$NE$60=I$3)*(GMW!$ND$2:$ND$60=I$4),0),$B319-1966)</f>
        <v>3</v>
      </c>
    </row>
    <row r="320" spans="1:9" x14ac:dyDescent="0.25">
      <c r="B320">
        <v>2287</v>
      </c>
      <c r="C320" cm="1">
        <f t="array" ref="C320">INDEX(GMW!$A$2:$NF$60,MATCH(1,(GMW!$NE$2:$NE$60=C$3)*(GMW!$ND$2:$ND$60=C$4),0),$B320-1966)</f>
        <v>0.68429850000000003</v>
      </c>
      <c r="D320" cm="1">
        <f t="array" ref="D320">INDEX(GMW!$A$2:$NF$60,MATCH(1,(GMW!$NE$2:$NE$60=D$3)*(GMW!$ND$2:$ND$60=D$4),0),$B320-1966)</f>
        <v>0.77455390000000002</v>
      </c>
      <c r="E320" cm="1">
        <f t="array" ref="E320">INDEX(GMW!$A$2:$NF$60,MATCH(1,(GMW!$NE$2:$NE$60=E$3)*(GMW!$ND$2:$ND$60=E$4),0),$B320-1966)</f>
        <v>0.76638439999999997</v>
      </c>
      <c r="F320" cm="1">
        <f t="array" ref="F320">INDEX(GMW!$A$2:$NF$60,MATCH(1,(GMW!$NE$2:$NE$60=F$3)*(GMW!$ND$2:$ND$60=F$4),0),$B320-1966)</f>
        <v>0.47886649999999997</v>
      </c>
      <c r="G320" cm="1">
        <f t="array" ref="G320">INDEX(GMW!$A$2:$NF$60,MATCH(1,(GMW!$NE$2:$NE$60=G$3)*(GMW!$ND$2:$ND$60=G$4),0),$B320-1966)</f>
        <v>2.5</v>
      </c>
      <c r="H320" cm="1">
        <f t="array" ref="H320">INDEX(GMW!$A$2:$NF$60,MATCH(1,(GMW!$NE$2:$NE$60=H$3)*(GMW!$ND$2:$ND$60=H$4),0),$B320-1966)</f>
        <v>2.62</v>
      </c>
      <c r="I320" cm="1">
        <f t="array" ref="I320">INDEX(GMW!$A$2:$NF$60,MATCH(1,(GMW!$NE$2:$NE$60=I$3)*(GMW!$ND$2:$ND$60=I$4),0),$B320-1966)</f>
        <v>3</v>
      </c>
    </row>
    <row r="321" spans="1:9" x14ac:dyDescent="0.25">
      <c r="B321">
        <v>2288</v>
      </c>
      <c r="C321" cm="1">
        <f t="array" ref="C321">INDEX(GMW!$A$2:$NF$60,MATCH(1,(GMW!$NE$2:$NE$60=C$3)*(GMW!$ND$2:$ND$60=C$4),0),$B321-1966)</f>
        <v>0.6879885</v>
      </c>
      <c r="D321" cm="1">
        <f t="array" ref="D321">INDEX(GMW!$A$2:$NF$60,MATCH(1,(GMW!$NE$2:$NE$60=D$3)*(GMW!$ND$2:$ND$60=D$4),0),$B321-1966)</f>
        <v>0.77544029999999997</v>
      </c>
      <c r="E321" cm="1">
        <f t="array" ref="E321">INDEX(GMW!$A$2:$NF$60,MATCH(1,(GMW!$NE$2:$NE$60=E$3)*(GMW!$ND$2:$ND$60=E$4),0),$B321-1966)</f>
        <v>0.76338950000000005</v>
      </c>
      <c r="F321" cm="1">
        <f t="array" ref="F321">INDEX(GMW!$A$2:$NF$60,MATCH(1,(GMW!$NE$2:$NE$60=F$3)*(GMW!$ND$2:$ND$60=F$4),0),$B321-1966)</f>
        <v>0.47874670000000003</v>
      </c>
      <c r="G321" cm="1">
        <f t="array" ref="G321">INDEX(GMW!$A$2:$NF$60,MATCH(1,(GMW!$NE$2:$NE$60=G$3)*(GMW!$ND$2:$ND$60=G$4),0),$B321-1966)</f>
        <v>2.5</v>
      </c>
      <c r="H321" cm="1">
        <f t="array" ref="H321">INDEX(GMW!$A$2:$NF$60,MATCH(1,(GMW!$NE$2:$NE$60=H$3)*(GMW!$ND$2:$ND$60=H$4),0),$B321-1966)</f>
        <v>2.62</v>
      </c>
      <c r="I321" cm="1">
        <f t="array" ref="I321">INDEX(GMW!$A$2:$NF$60,MATCH(1,(GMW!$NE$2:$NE$60=I$3)*(GMW!$ND$2:$ND$60=I$4),0),$B321-1966)</f>
        <v>3</v>
      </c>
    </row>
    <row r="322" spans="1:9" x14ac:dyDescent="0.25">
      <c r="A322">
        <v>2052</v>
      </c>
      <c r="B322">
        <v>2289</v>
      </c>
      <c r="C322" cm="1">
        <f t="array" ref="C322">INDEX(GMW!$A$2:$NF$60,MATCH(1,(GMW!$NE$2:$NE$60=C$3)*(GMW!$ND$2:$ND$60=C$4),0),$B322-1966)</f>
        <v>0.69129490000000005</v>
      </c>
      <c r="D322" cm="1">
        <f t="array" ref="D322">INDEX(GMW!$A$2:$NF$60,MATCH(1,(GMW!$NE$2:$NE$60=D$3)*(GMW!$ND$2:$ND$60=D$4),0),$B322-1966)</f>
        <v>0.7762791</v>
      </c>
      <c r="E322" cm="1">
        <f t="array" ref="E322">INDEX(GMW!$A$2:$NF$60,MATCH(1,(GMW!$NE$2:$NE$60=E$3)*(GMW!$ND$2:$ND$60=E$4),0),$B322-1966)</f>
        <v>0.76010690000000003</v>
      </c>
      <c r="F322" cm="1">
        <f t="array" ref="F322">INDEX(GMW!$A$2:$NF$60,MATCH(1,(GMW!$NE$2:$NE$60=F$3)*(GMW!$ND$2:$ND$60=F$4),0),$B322-1966)</f>
        <v>0.4795374</v>
      </c>
      <c r="G322" cm="1">
        <f t="array" ref="G322">INDEX(GMW!$A$2:$NF$60,MATCH(1,(GMW!$NE$2:$NE$60=G$3)*(GMW!$ND$2:$ND$60=G$4),0),$B322-1966)</f>
        <v>2.5</v>
      </c>
      <c r="H322" cm="1">
        <f t="array" ref="H322">INDEX(GMW!$A$2:$NF$60,MATCH(1,(GMW!$NE$2:$NE$60=H$3)*(GMW!$ND$2:$ND$60=H$4),0),$B322-1966)</f>
        <v>2.62</v>
      </c>
      <c r="I322" cm="1">
        <f t="array" ref="I322">INDEX(GMW!$A$2:$NF$60,MATCH(1,(GMW!$NE$2:$NE$60=I$3)*(GMW!$ND$2:$ND$60=I$4),0),$B322-1966)</f>
        <v>3</v>
      </c>
    </row>
    <row r="323" spans="1:9" x14ac:dyDescent="0.25">
      <c r="B323">
        <v>2290</v>
      </c>
      <c r="C323" cm="1">
        <f t="array" ref="C323">INDEX(GMW!$A$2:$NF$60,MATCH(1,(GMW!$NE$2:$NE$60=C$3)*(GMW!$ND$2:$ND$60=C$4),0),$B323-1966)</f>
        <v>0.69426600000000005</v>
      </c>
      <c r="D323" cm="1">
        <f t="array" ref="D323">INDEX(GMW!$A$2:$NF$60,MATCH(1,(GMW!$NE$2:$NE$60=D$3)*(GMW!$ND$2:$ND$60=D$4),0),$B323-1966)</f>
        <v>0.77738119999999999</v>
      </c>
      <c r="E323" cm="1">
        <f t="array" ref="E323">INDEX(GMW!$A$2:$NF$60,MATCH(1,(GMW!$NE$2:$NE$60=E$3)*(GMW!$ND$2:$ND$60=E$4),0),$B323-1966)</f>
        <v>0.75660870000000002</v>
      </c>
      <c r="F323" cm="1">
        <f t="array" ref="F323">INDEX(GMW!$A$2:$NF$60,MATCH(1,(GMW!$NE$2:$NE$60=F$3)*(GMW!$ND$2:$ND$60=F$4),0),$B323-1966)</f>
        <v>0.48133429999999999</v>
      </c>
      <c r="G323" cm="1">
        <f t="array" ref="G323">INDEX(GMW!$A$2:$NF$60,MATCH(1,(GMW!$NE$2:$NE$60=G$3)*(GMW!$ND$2:$ND$60=G$4),0),$B323-1966)</f>
        <v>2.5</v>
      </c>
      <c r="H323" cm="1">
        <f t="array" ref="H323">INDEX(GMW!$A$2:$NF$60,MATCH(1,(GMW!$NE$2:$NE$60=H$3)*(GMW!$ND$2:$ND$60=H$4),0),$B323-1966)</f>
        <v>2.62</v>
      </c>
      <c r="I323" cm="1">
        <f t="array" ref="I323">INDEX(GMW!$A$2:$NF$60,MATCH(1,(GMW!$NE$2:$NE$60=I$3)*(GMW!$ND$2:$ND$60=I$4),0),$B323-1966)</f>
        <v>3</v>
      </c>
    </row>
    <row r="324" spans="1:9" x14ac:dyDescent="0.25">
      <c r="B324">
        <v>2291</v>
      </c>
      <c r="C324" cm="1">
        <f t="array" ref="C324">INDEX(GMW!$A$2:$NF$60,MATCH(1,(GMW!$NE$2:$NE$60=C$3)*(GMW!$ND$2:$ND$60=C$4),0),$B324-1966)</f>
        <v>0.69750060000000003</v>
      </c>
      <c r="D324" cm="1">
        <f t="array" ref="D324">INDEX(GMW!$A$2:$NF$60,MATCH(1,(GMW!$NE$2:$NE$60=D$3)*(GMW!$ND$2:$ND$60=D$4),0),$B324-1966)</f>
        <v>0.77805210000000002</v>
      </c>
      <c r="E324" cm="1">
        <f t="array" ref="E324">INDEX(GMW!$A$2:$NF$60,MATCH(1,(GMW!$NE$2:$NE$60=E$3)*(GMW!$ND$2:$ND$60=E$4),0),$B324-1966)</f>
        <v>0.752799</v>
      </c>
      <c r="F324" cm="1">
        <f t="array" ref="F324">INDEX(GMW!$A$2:$NF$60,MATCH(1,(GMW!$NE$2:$NE$60=F$3)*(GMW!$ND$2:$ND$60=F$4),0),$B324-1966)</f>
        <v>0.48404180000000002</v>
      </c>
      <c r="G324" cm="1">
        <f t="array" ref="G324">INDEX(GMW!$A$2:$NF$60,MATCH(1,(GMW!$NE$2:$NE$60=G$3)*(GMW!$ND$2:$ND$60=G$4),0),$B324-1966)</f>
        <v>2.5</v>
      </c>
      <c r="H324" cm="1">
        <f t="array" ref="H324">INDEX(GMW!$A$2:$NF$60,MATCH(1,(GMW!$NE$2:$NE$60=H$3)*(GMW!$ND$2:$ND$60=H$4),0),$B324-1966)</f>
        <v>2.62</v>
      </c>
      <c r="I324" cm="1">
        <f t="array" ref="I324">INDEX(GMW!$A$2:$NF$60,MATCH(1,(GMW!$NE$2:$NE$60=I$3)*(GMW!$ND$2:$ND$60=I$4),0),$B324-1966)</f>
        <v>3</v>
      </c>
    </row>
    <row r="325" spans="1:9" x14ac:dyDescent="0.25">
      <c r="B325">
        <v>2292</v>
      </c>
      <c r="C325" cm="1">
        <f t="array" ref="C325">INDEX(GMW!$A$2:$NF$60,MATCH(1,(GMW!$NE$2:$NE$60=C$3)*(GMW!$ND$2:$ND$60=C$4),0),$B325-1966)</f>
        <v>0.7010227</v>
      </c>
      <c r="D325" cm="1">
        <f t="array" ref="D325">INDEX(GMW!$A$2:$NF$60,MATCH(1,(GMW!$NE$2:$NE$60=D$3)*(GMW!$ND$2:$ND$60=D$4),0),$B325-1966)</f>
        <v>0.77867500000000001</v>
      </c>
      <c r="E325" cm="1">
        <f t="array" ref="E325">INDEX(GMW!$A$2:$NF$60,MATCH(1,(GMW!$NE$2:$NE$60=E$3)*(GMW!$ND$2:$ND$60=E$4),0),$B325-1966)</f>
        <v>0.74872590000000006</v>
      </c>
      <c r="F325" cm="1">
        <f t="array" ref="F325">INDEX(GMW!$A$2:$NF$60,MATCH(1,(GMW!$NE$2:$NE$60=F$3)*(GMW!$ND$2:$ND$60=F$4),0),$B325-1966)</f>
        <v>0.4872764</v>
      </c>
      <c r="G325" cm="1">
        <f t="array" ref="G325">INDEX(GMW!$A$2:$NF$60,MATCH(1,(GMW!$NE$2:$NE$60=G$3)*(GMW!$ND$2:$ND$60=G$4),0),$B325-1966)</f>
        <v>2.5</v>
      </c>
      <c r="H325" cm="1">
        <f t="array" ref="H325">INDEX(GMW!$A$2:$NF$60,MATCH(1,(GMW!$NE$2:$NE$60=H$3)*(GMW!$ND$2:$ND$60=H$4),0),$B325-1966)</f>
        <v>2.62</v>
      </c>
      <c r="I325" cm="1">
        <f t="array" ref="I325">INDEX(GMW!$A$2:$NF$60,MATCH(1,(GMW!$NE$2:$NE$60=I$3)*(GMW!$ND$2:$ND$60=I$4),0),$B325-1966)</f>
        <v>3</v>
      </c>
    </row>
    <row r="326" spans="1:9" x14ac:dyDescent="0.25">
      <c r="A326">
        <v>2053</v>
      </c>
      <c r="B326">
        <v>2293</v>
      </c>
      <c r="C326" cm="1">
        <f t="array" ref="C326">INDEX(GMW!$A$2:$NF$60,MATCH(1,(GMW!$NE$2:$NE$60=C$3)*(GMW!$ND$2:$ND$60=C$4),0),$B326-1966)</f>
        <v>0.70490419999999998</v>
      </c>
      <c r="D326" cm="1">
        <f t="array" ref="D326">INDEX(GMW!$A$2:$NF$60,MATCH(1,(GMW!$NE$2:$NE$60=D$3)*(GMW!$ND$2:$ND$60=D$4),0),$B326-1966)</f>
        <v>0.77905829999999998</v>
      </c>
      <c r="E326" cm="1">
        <f t="array" ref="E326">INDEX(GMW!$A$2:$NF$60,MATCH(1,(GMW!$NE$2:$NE$60=E$3)*(GMW!$ND$2:$ND$60=E$4),0),$B326-1966)</f>
        <v>0.74422140000000003</v>
      </c>
      <c r="F326" cm="1">
        <f t="array" ref="F326">INDEX(GMW!$A$2:$NF$60,MATCH(1,(GMW!$NE$2:$NE$60=F$3)*(GMW!$ND$2:$ND$60=F$4),0),$B326-1966)</f>
        <v>0.49115789999999998</v>
      </c>
      <c r="G326" cm="1">
        <f t="array" ref="G326">INDEX(GMW!$A$2:$NF$60,MATCH(1,(GMW!$NE$2:$NE$60=G$3)*(GMW!$ND$2:$ND$60=G$4),0),$B326-1966)</f>
        <v>2.5</v>
      </c>
      <c r="H326" cm="1">
        <f t="array" ref="H326">INDEX(GMW!$A$2:$NF$60,MATCH(1,(GMW!$NE$2:$NE$60=H$3)*(GMW!$ND$2:$ND$60=H$4),0),$B326-1966)</f>
        <v>2.62</v>
      </c>
      <c r="I326" cm="1">
        <f t="array" ref="I326">INDEX(GMW!$A$2:$NF$60,MATCH(1,(GMW!$NE$2:$NE$60=I$3)*(GMW!$ND$2:$ND$60=I$4),0),$B326-1966)</f>
        <v>3</v>
      </c>
    </row>
    <row r="327" spans="1:9" x14ac:dyDescent="0.25">
      <c r="B327">
        <v>2294</v>
      </c>
      <c r="C327" cm="1">
        <f t="array" ref="C327">INDEX(GMW!$A$2:$NF$60,MATCH(1,(GMW!$NE$2:$NE$60=C$3)*(GMW!$ND$2:$ND$60=C$4),0),$B327-1966)</f>
        <v>0.70900129999999995</v>
      </c>
      <c r="D327" cm="1">
        <f t="array" ref="D327">INDEX(GMW!$A$2:$NF$60,MATCH(1,(GMW!$NE$2:$NE$60=D$3)*(GMW!$ND$2:$ND$60=D$4),0),$B327-1966)</f>
        <v>0.77939380000000003</v>
      </c>
      <c r="E327" cm="1">
        <f t="array" ref="E327">INDEX(GMW!$A$2:$NF$60,MATCH(1,(GMW!$NE$2:$NE$60=E$3)*(GMW!$ND$2:$ND$60=E$4),0),$B327-1966)</f>
        <v>0.73957309999999998</v>
      </c>
      <c r="F327" cm="1">
        <f t="array" ref="F327">INDEX(GMW!$A$2:$NF$60,MATCH(1,(GMW!$NE$2:$NE$60=F$3)*(GMW!$ND$2:$ND$60=F$4),0),$B327-1966)</f>
        <v>0.49568640000000003</v>
      </c>
      <c r="G327" cm="1">
        <f t="array" ref="G327">INDEX(GMW!$A$2:$NF$60,MATCH(1,(GMW!$NE$2:$NE$60=G$3)*(GMW!$ND$2:$ND$60=G$4),0),$B327-1966)</f>
        <v>2.5</v>
      </c>
      <c r="H327" cm="1">
        <f t="array" ref="H327">INDEX(GMW!$A$2:$NF$60,MATCH(1,(GMW!$NE$2:$NE$60=H$3)*(GMW!$ND$2:$ND$60=H$4),0),$B327-1966)</f>
        <v>2.62</v>
      </c>
      <c r="I327" cm="1">
        <f t="array" ref="I327">INDEX(GMW!$A$2:$NF$60,MATCH(1,(GMW!$NE$2:$NE$60=I$3)*(GMW!$ND$2:$ND$60=I$4),0),$B327-1966)</f>
        <v>3</v>
      </c>
    </row>
    <row r="328" spans="1:9" x14ac:dyDescent="0.25">
      <c r="B328">
        <v>2295</v>
      </c>
      <c r="C328" cm="1">
        <f t="array" ref="C328">INDEX(GMW!$A$2:$NF$60,MATCH(1,(GMW!$NE$2:$NE$60=C$3)*(GMW!$ND$2:$ND$60=C$4),0),$B328-1966)</f>
        <v>0.71300269999999999</v>
      </c>
      <c r="D328" cm="1">
        <f t="array" ref="D328">INDEX(GMW!$A$2:$NF$60,MATCH(1,(GMW!$NE$2:$NE$60=D$3)*(GMW!$ND$2:$ND$60=D$4),0),$B328-1966)</f>
        <v>0.77980110000000002</v>
      </c>
      <c r="E328" cm="1">
        <f t="array" ref="E328">INDEX(GMW!$A$2:$NF$60,MATCH(1,(GMW!$NE$2:$NE$60=E$3)*(GMW!$ND$2:$ND$60=E$4),0),$B328-1966)</f>
        <v>0.73490100000000003</v>
      </c>
      <c r="F328" cm="1">
        <f t="array" ref="F328">INDEX(GMW!$A$2:$NF$60,MATCH(1,(GMW!$NE$2:$NE$60=F$3)*(GMW!$ND$2:$ND$60=F$4),0),$B328-1966)</f>
        <v>0.50083770000000005</v>
      </c>
      <c r="G328" cm="1">
        <f t="array" ref="G328">INDEX(GMW!$A$2:$NF$60,MATCH(1,(GMW!$NE$2:$NE$60=G$3)*(GMW!$ND$2:$ND$60=G$4),0),$B328-1966)</f>
        <v>2.5</v>
      </c>
      <c r="H328" cm="1">
        <f t="array" ref="H328">INDEX(GMW!$A$2:$NF$60,MATCH(1,(GMW!$NE$2:$NE$60=H$3)*(GMW!$ND$2:$ND$60=H$4),0),$B328-1966)</f>
        <v>2.62</v>
      </c>
      <c r="I328" cm="1">
        <f t="array" ref="I328">INDEX(GMW!$A$2:$NF$60,MATCH(1,(GMW!$NE$2:$NE$60=I$3)*(GMW!$ND$2:$ND$60=I$4),0),$B328-1966)</f>
        <v>3</v>
      </c>
    </row>
    <row r="329" spans="1:9" x14ac:dyDescent="0.25">
      <c r="B329">
        <v>2296</v>
      </c>
      <c r="C329" cm="1">
        <f t="array" ref="C329">INDEX(GMW!$A$2:$NF$60,MATCH(1,(GMW!$NE$2:$NE$60=C$3)*(GMW!$ND$2:$ND$60=C$4),0),$B329-1966)</f>
        <v>0.71678830000000004</v>
      </c>
      <c r="D329" cm="1">
        <f t="array" ref="D329">INDEX(GMW!$A$2:$NF$60,MATCH(1,(GMW!$NE$2:$NE$60=D$3)*(GMW!$ND$2:$ND$60=D$4),0),$B329-1966)</f>
        <v>0.78020849999999997</v>
      </c>
      <c r="E329" cm="1">
        <f t="array" ref="E329">INDEX(GMW!$A$2:$NF$60,MATCH(1,(GMW!$NE$2:$NE$60=E$3)*(GMW!$ND$2:$ND$60=E$4),0),$B329-1966)</f>
        <v>0.73008499999999998</v>
      </c>
      <c r="F329" cm="1">
        <f t="array" ref="F329">INDEX(GMW!$A$2:$NF$60,MATCH(1,(GMW!$NE$2:$NE$60=F$3)*(GMW!$ND$2:$ND$60=F$4),0),$B329-1966)</f>
        <v>0.50620480000000001</v>
      </c>
      <c r="G329" cm="1">
        <f t="array" ref="G329">INDEX(GMW!$A$2:$NF$60,MATCH(1,(GMW!$NE$2:$NE$60=G$3)*(GMW!$ND$2:$ND$60=G$4),0),$B329-1966)</f>
        <v>2.5</v>
      </c>
      <c r="H329" cm="1">
        <f t="array" ref="H329">INDEX(GMW!$A$2:$NF$60,MATCH(1,(GMW!$NE$2:$NE$60=H$3)*(GMW!$ND$2:$ND$60=H$4),0),$B329-1966)</f>
        <v>2.62</v>
      </c>
      <c r="I329" cm="1">
        <f t="array" ref="I329">INDEX(GMW!$A$2:$NF$60,MATCH(1,(GMW!$NE$2:$NE$60=I$3)*(GMW!$ND$2:$ND$60=I$4),0),$B329-1966)</f>
        <v>3</v>
      </c>
    </row>
    <row r="330" spans="1:9" x14ac:dyDescent="0.25">
      <c r="A330">
        <v>2054</v>
      </c>
      <c r="B330">
        <v>2297</v>
      </c>
      <c r="C330" cm="1">
        <f t="array" ref="C330">INDEX(GMW!$A$2:$NF$60,MATCH(1,(GMW!$NE$2:$NE$60=C$3)*(GMW!$ND$2:$ND$60=C$4),0),$B330-1966)</f>
        <v>0.72033440000000004</v>
      </c>
      <c r="D330" cm="1">
        <f t="array" ref="D330">INDEX(GMW!$A$2:$NF$60,MATCH(1,(GMW!$NE$2:$NE$60=D$3)*(GMW!$ND$2:$ND$60=D$4),0),$B330-1966)</f>
        <v>0.78063959999999999</v>
      </c>
      <c r="E330" cm="1">
        <f t="array" ref="E330">INDEX(GMW!$A$2:$NF$60,MATCH(1,(GMW!$NE$2:$NE$60=E$3)*(GMW!$ND$2:$ND$60=E$4),0),$B330-1966)</f>
        <v>0.72562850000000001</v>
      </c>
      <c r="F330" cm="1">
        <f t="array" ref="F330">INDEX(GMW!$A$2:$NF$60,MATCH(1,(GMW!$NE$2:$NE$60=F$3)*(GMW!$ND$2:$ND$60=F$4),0),$B330-1966)</f>
        <v>0.51133229999999996</v>
      </c>
      <c r="G330" cm="1">
        <f t="array" ref="G330">INDEX(GMW!$A$2:$NF$60,MATCH(1,(GMW!$NE$2:$NE$60=G$3)*(GMW!$ND$2:$ND$60=G$4),0),$B330-1966)</f>
        <v>2.5</v>
      </c>
      <c r="H330" cm="1">
        <f t="array" ref="H330">INDEX(GMW!$A$2:$NF$60,MATCH(1,(GMW!$NE$2:$NE$60=H$3)*(GMW!$ND$2:$ND$60=H$4),0),$B330-1966)</f>
        <v>2.62</v>
      </c>
      <c r="I330" cm="1">
        <f t="array" ref="I330">INDEX(GMW!$A$2:$NF$60,MATCH(1,(GMW!$NE$2:$NE$60=I$3)*(GMW!$ND$2:$ND$60=I$4),0),$B330-1966)</f>
        <v>3</v>
      </c>
    </row>
    <row r="331" spans="1:9" x14ac:dyDescent="0.25">
      <c r="B331">
        <v>2298</v>
      </c>
      <c r="C331" cm="1">
        <f t="array" ref="C331">INDEX(GMW!$A$2:$NF$60,MATCH(1,(GMW!$NE$2:$NE$60=C$3)*(GMW!$ND$2:$ND$60=C$4),0),$B331-1966)</f>
        <v>0.72368869999999996</v>
      </c>
      <c r="D331" cm="1">
        <f t="array" ref="D331">INDEX(GMW!$A$2:$NF$60,MATCH(1,(GMW!$NE$2:$NE$60=D$3)*(GMW!$ND$2:$ND$60=D$4),0),$B331-1966)</f>
        <v>0.78092729999999999</v>
      </c>
      <c r="E331" cm="1">
        <f t="array" ref="E331">INDEX(GMW!$A$2:$NF$60,MATCH(1,(GMW!$NE$2:$NE$60=E$3)*(GMW!$ND$2:$ND$60=E$4),0),$B331-1966)</f>
        <v>0.72136350000000005</v>
      </c>
      <c r="F331" cm="1">
        <f t="array" ref="F331">INDEX(GMW!$A$2:$NF$60,MATCH(1,(GMW!$NE$2:$NE$60=F$3)*(GMW!$ND$2:$ND$60=F$4),0),$B331-1966)</f>
        <v>0.51619610000000005</v>
      </c>
      <c r="G331" cm="1">
        <f t="array" ref="G331">INDEX(GMW!$A$2:$NF$60,MATCH(1,(GMW!$NE$2:$NE$60=G$3)*(GMW!$ND$2:$ND$60=G$4),0),$B331-1966)</f>
        <v>2.5</v>
      </c>
      <c r="H331" cm="1">
        <f t="array" ref="H331">INDEX(GMW!$A$2:$NF$60,MATCH(1,(GMW!$NE$2:$NE$60=H$3)*(GMW!$ND$2:$ND$60=H$4),0),$B331-1966)</f>
        <v>2.62</v>
      </c>
      <c r="I331" cm="1">
        <f t="array" ref="I331">INDEX(GMW!$A$2:$NF$60,MATCH(1,(GMW!$NE$2:$NE$60=I$3)*(GMW!$ND$2:$ND$60=I$4),0),$B331-1966)</f>
        <v>3</v>
      </c>
    </row>
    <row r="332" spans="1:9" x14ac:dyDescent="0.25">
      <c r="B332">
        <v>2299</v>
      </c>
      <c r="C332" cm="1">
        <f t="array" ref="C332">INDEX(GMW!$A$2:$NF$60,MATCH(1,(GMW!$NE$2:$NE$60=C$3)*(GMW!$ND$2:$ND$60=C$4),0),$B332-1966)</f>
        <v>0.72680350000000005</v>
      </c>
      <c r="D332" cm="1">
        <f t="array" ref="D332">INDEX(GMW!$A$2:$NF$60,MATCH(1,(GMW!$NE$2:$NE$60=D$3)*(GMW!$ND$2:$ND$60=D$4),0),$B332-1966)</f>
        <v>0.78143039999999997</v>
      </c>
      <c r="E332" cm="1">
        <f t="array" ref="E332">INDEX(GMW!$A$2:$NF$60,MATCH(1,(GMW!$NE$2:$NE$60=E$3)*(GMW!$ND$2:$ND$60=E$4),0),$B332-1966)</f>
        <v>0.71743420000000002</v>
      </c>
      <c r="F332" cm="1">
        <f t="array" ref="F332">INDEX(GMW!$A$2:$NF$60,MATCH(1,(GMW!$NE$2:$NE$60=F$3)*(GMW!$ND$2:$ND$60=F$4),0),$B332-1966)</f>
        <v>0.52084430000000004</v>
      </c>
      <c r="G332" cm="1">
        <f t="array" ref="G332">INDEX(GMW!$A$2:$NF$60,MATCH(1,(GMW!$NE$2:$NE$60=G$3)*(GMW!$ND$2:$ND$60=G$4),0),$B332-1966)</f>
        <v>2.5</v>
      </c>
      <c r="H332" cm="1">
        <f t="array" ref="H332">INDEX(GMW!$A$2:$NF$60,MATCH(1,(GMW!$NE$2:$NE$60=H$3)*(GMW!$ND$2:$ND$60=H$4),0),$B332-1966)</f>
        <v>2.62</v>
      </c>
      <c r="I332" cm="1">
        <f t="array" ref="I332">INDEX(GMW!$A$2:$NF$60,MATCH(1,(GMW!$NE$2:$NE$60=I$3)*(GMW!$ND$2:$ND$60=I$4),0),$B332-1966)</f>
        <v>3</v>
      </c>
    </row>
    <row r="333" spans="1:9" x14ac:dyDescent="0.25">
      <c r="B333">
        <v>2300</v>
      </c>
      <c r="C333" cm="1">
        <f t="array" ref="C333">INDEX(GMW!$A$2:$NF$60,MATCH(1,(GMW!$NE$2:$NE$60=C$3)*(GMW!$ND$2:$ND$60=C$4),0),$B333-1966)</f>
        <v>0.72972669999999995</v>
      </c>
      <c r="D333" cm="1">
        <f t="array" ref="D333">INDEX(GMW!$A$2:$NF$60,MATCH(1,(GMW!$NE$2:$NE$60=D$3)*(GMW!$ND$2:$ND$60=D$4),0),$B333-1966)</f>
        <v>0.78183769999999997</v>
      </c>
      <c r="E333" cm="1">
        <f t="array" ref="E333">INDEX(GMW!$A$2:$NF$60,MATCH(1,(GMW!$NE$2:$NE$60=E$3)*(GMW!$ND$2:$ND$60=E$4),0),$B333-1966)</f>
        <v>0.71388819999999997</v>
      </c>
      <c r="F333" cm="1">
        <f t="array" ref="F333">INDEX(GMW!$A$2:$NF$60,MATCH(1,(GMW!$NE$2:$NE$60=F$3)*(GMW!$ND$2:$ND$60=F$4),0),$B333-1966)</f>
        <v>0.52563629999999995</v>
      </c>
      <c r="G333" cm="1">
        <f t="array" ref="G333">INDEX(GMW!$A$2:$NF$60,MATCH(1,(GMW!$NE$2:$NE$60=G$3)*(GMW!$ND$2:$ND$60=G$4),0),$B333-1966)</f>
        <v>2.5</v>
      </c>
      <c r="H333" cm="1">
        <f t="array" ref="H333">INDEX(GMW!$A$2:$NF$60,MATCH(1,(GMW!$NE$2:$NE$60=H$3)*(GMW!$ND$2:$ND$60=H$4),0),$B333-1966)</f>
        <v>2.62</v>
      </c>
      <c r="I333" cm="1">
        <f t="array" ref="I333">INDEX(GMW!$A$2:$NF$60,MATCH(1,(GMW!$NE$2:$NE$60=I$3)*(GMW!$ND$2:$ND$60=I$4),0),$B333-1966)</f>
        <v>3</v>
      </c>
    </row>
    <row r="334" spans="1:9" x14ac:dyDescent="0.25">
      <c r="A334">
        <v>2055</v>
      </c>
      <c r="B334">
        <v>2301</v>
      </c>
      <c r="C334" cm="1">
        <f t="array" ref="C334">INDEX(GMW!$A$2:$NF$60,MATCH(1,(GMW!$NE$2:$NE$60=C$3)*(GMW!$ND$2:$ND$60=C$4),0),$B334-1966)</f>
        <v>0.73241020000000001</v>
      </c>
      <c r="D334" cm="1">
        <f t="array" ref="D334">INDEX(GMW!$A$2:$NF$60,MATCH(1,(GMW!$NE$2:$NE$60=D$3)*(GMW!$ND$2:$ND$60=D$4),0),$B334-1966)</f>
        <v>0.78217320000000001</v>
      </c>
      <c r="E334" cm="1">
        <f t="array" ref="E334">INDEX(GMW!$A$2:$NF$60,MATCH(1,(GMW!$NE$2:$NE$60=E$3)*(GMW!$ND$2:$ND$60=E$4),0),$B334-1966)</f>
        <v>0.71077330000000005</v>
      </c>
      <c r="F334" cm="1">
        <f t="array" ref="F334">INDEX(GMW!$A$2:$NF$60,MATCH(1,(GMW!$NE$2:$NE$60=F$3)*(GMW!$ND$2:$ND$60=F$4),0),$B334-1966)</f>
        <v>0.53026070000000003</v>
      </c>
      <c r="G334" cm="1">
        <f t="array" ref="G334">INDEX(GMW!$A$2:$NF$60,MATCH(1,(GMW!$NE$2:$NE$60=G$3)*(GMW!$ND$2:$ND$60=G$4),0),$B334-1966)</f>
        <v>2.5</v>
      </c>
      <c r="H334" cm="1">
        <f t="array" ref="H334">INDEX(GMW!$A$2:$NF$60,MATCH(1,(GMW!$NE$2:$NE$60=H$3)*(GMW!$ND$2:$ND$60=H$4),0),$B334-1966)</f>
        <v>2.62</v>
      </c>
      <c r="I334" cm="1">
        <f t="array" ref="I334">INDEX(GMW!$A$2:$NF$60,MATCH(1,(GMW!$NE$2:$NE$60=I$3)*(GMW!$ND$2:$ND$60=I$4),0),$B334-1966)</f>
        <v>3</v>
      </c>
    </row>
    <row r="335" spans="1:9" x14ac:dyDescent="0.25">
      <c r="B335">
        <v>2302</v>
      </c>
      <c r="C335" cm="1">
        <f t="array" ref="C335">INDEX(GMW!$A$2:$NF$60,MATCH(1,(GMW!$NE$2:$NE$60=C$3)*(GMW!$ND$2:$ND$60=C$4),0),$B335-1966)</f>
        <v>0.73490200000000006</v>
      </c>
      <c r="D335" cm="1">
        <f t="array" ref="D335">INDEX(GMW!$A$2:$NF$60,MATCH(1,(GMW!$NE$2:$NE$60=D$3)*(GMW!$ND$2:$ND$60=D$4),0),$B335-1966)</f>
        <v>0.78258039999999995</v>
      </c>
      <c r="E335" cm="1">
        <f t="array" ref="E335">INDEX(GMW!$A$2:$NF$60,MATCH(1,(GMW!$NE$2:$NE$60=E$3)*(GMW!$ND$2:$ND$60=E$4),0),$B335-1966)</f>
        <v>0.7080419</v>
      </c>
      <c r="F335" cm="1">
        <f t="array" ref="F335">INDEX(GMW!$A$2:$NF$60,MATCH(1,(GMW!$NE$2:$NE$60=F$3)*(GMW!$ND$2:$ND$60=F$4),0),$B335-1966)</f>
        <v>0.53478910000000002</v>
      </c>
      <c r="G335" cm="1">
        <f t="array" ref="G335">INDEX(GMW!$A$2:$NF$60,MATCH(1,(GMW!$NE$2:$NE$60=G$3)*(GMW!$ND$2:$ND$60=G$4),0),$B335-1966)</f>
        <v>2.5</v>
      </c>
      <c r="H335" cm="1">
        <f t="array" ref="H335">INDEX(GMW!$A$2:$NF$60,MATCH(1,(GMW!$NE$2:$NE$60=H$3)*(GMW!$ND$2:$ND$60=H$4),0),$B335-1966)</f>
        <v>2.62</v>
      </c>
      <c r="I335" cm="1">
        <f t="array" ref="I335">INDEX(GMW!$A$2:$NF$60,MATCH(1,(GMW!$NE$2:$NE$60=I$3)*(GMW!$ND$2:$ND$60=I$4),0),$B335-1966)</f>
        <v>3</v>
      </c>
    </row>
    <row r="336" spans="1:9" x14ac:dyDescent="0.25">
      <c r="B336">
        <v>2303</v>
      </c>
      <c r="C336" cm="1">
        <f t="array" ref="C336">INDEX(GMW!$A$2:$NF$60,MATCH(1,(GMW!$NE$2:$NE$60=C$3)*(GMW!$ND$2:$ND$60=C$4),0),$B336-1966)</f>
        <v>0.73748970000000003</v>
      </c>
      <c r="D336" cm="1">
        <f t="array" ref="D336">INDEX(GMW!$A$2:$NF$60,MATCH(1,(GMW!$NE$2:$NE$60=D$3)*(GMW!$ND$2:$ND$60=D$4),0),$B336-1966)</f>
        <v>0.78286789999999995</v>
      </c>
      <c r="E336" cm="1">
        <f t="array" ref="E336">INDEX(GMW!$A$2:$NF$60,MATCH(1,(GMW!$NE$2:$NE$60=E$3)*(GMW!$ND$2:$ND$60=E$4),0),$B336-1966)</f>
        <v>0.70569380000000004</v>
      </c>
      <c r="F336" cm="1">
        <f t="array" ref="F336">INDEX(GMW!$A$2:$NF$60,MATCH(1,(GMW!$NE$2:$NE$60=F$3)*(GMW!$ND$2:$ND$60=F$4),0),$B336-1966)</f>
        <v>0.53914980000000001</v>
      </c>
      <c r="G336" cm="1">
        <f t="array" ref="G336">INDEX(GMW!$A$2:$NF$60,MATCH(1,(GMW!$NE$2:$NE$60=G$3)*(GMW!$ND$2:$ND$60=G$4),0),$B336-1966)</f>
        <v>2.5</v>
      </c>
      <c r="H336" cm="1">
        <f t="array" ref="H336">INDEX(GMW!$A$2:$NF$60,MATCH(1,(GMW!$NE$2:$NE$60=H$3)*(GMW!$ND$2:$ND$60=H$4),0),$B336-1966)</f>
        <v>2.62</v>
      </c>
      <c r="I336" cm="1">
        <f t="array" ref="I336">INDEX(GMW!$A$2:$NF$60,MATCH(1,(GMW!$NE$2:$NE$60=I$3)*(GMW!$ND$2:$ND$60=I$4),0),$B336-1966)</f>
        <v>3</v>
      </c>
    </row>
    <row r="337" spans="1:9" x14ac:dyDescent="0.25">
      <c r="B337">
        <v>2304</v>
      </c>
      <c r="C337" cm="1">
        <f t="array" ref="C337">INDEX(GMW!$A$2:$NF$60,MATCH(1,(GMW!$NE$2:$NE$60=C$3)*(GMW!$ND$2:$ND$60=C$4),0),$B337-1966)</f>
        <v>0.74014939999999996</v>
      </c>
      <c r="D337" cm="1">
        <f t="array" ref="D337">INDEX(GMW!$A$2:$NF$60,MATCH(1,(GMW!$NE$2:$NE$60=D$3)*(GMW!$ND$2:$ND$60=D$4),0),$B337-1966)</f>
        <v>0.7833232</v>
      </c>
      <c r="E337" cm="1">
        <f t="array" ref="E337">INDEX(GMW!$A$2:$NF$60,MATCH(1,(GMW!$NE$2:$NE$60=E$3)*(GMW!$ND$2:$ND$60=E$4),0),$B337-1966)</f>
        <v>0.70370520000000003</v>
      </c>
      <c r="F337" cm="1">
        <f t="array" ref="F337">INDEX(GMW!$A$2:$NF$60,MATCH(1,(GMW!$NE$2:$NE$60=F$3)*(GMW!$ND$2:$ND$60=F$4),0),$B337-1966)</f>
        <v>0.54331870000000004</v>
      </c>
      <c r="G337" cm="1">
        <f t="array" ref="G337">INDEX(GMW!$A$2:$NF$60,MATCH(1,(GMW!$NE$2:$NE$60=G$3)*(GMW!$ND$2:$ND$60=G$4),0),$B337-1966)</f>
        <v>2.5</v>
      </c>
      <c r="H337" cm="1">
        <f t="array" ref="H337">INDEX(GMW!$A$2:$NF$60,MATCH(1,(GMW!$NE$2:$NE$60=H$3)*(GMW!$ND$2:$ND$60=H$4),0),$B337-1966)</f>
        <v>2.62</v>
      </c>
      <c r="I337" cm="1">
        <f t="array" ref="I337">INDEX(GMW!$A$2:$NF$60,MATCH(1,(GMW!$NE$2:$NE$60=I$3)*(GMW!$ND$2:$ND$60=I$4),0),$B337-1966)</f>
        <v>3</v>
      </c>
    </row>
    <row r="338" spans="1:9" x14ac:dyDescent="0.25">
      <c r="A338">
        <v>2056</v>
      </c>
      <c r="B338">
        <v>2305</v>
      </c>
      <c r="C338" cm="1">
        <f t="array" ref="C338">INDEX(GMW!$A$2:$NF$60,MATCH(1,(GMW!$NE$2:$NE$60=C$3)*(GMW!$ND$2:$ND$60=C$4),0),$B338-1966)</f>
        <v>0.74295259999999996</v>
      </c>
      <c r="D338" cm="1">
        <f t="array" ref="D338">INDEX(GMW!$A$2:$NF$60,MATCH(1,(GMW!$NE$2:$NE$60=D$3)*(GMW!$ND$2:$ND$60=D$4),0),$B338-1966)</f>
        <v>0.78370649999999997</v>
      </c>
      <c r="E338" cm="1">
        <f t="array" ref="E338">INDEX(GMW!$A$2:$NF$60,MATCH(1,(GMW!$NE$2:$NE$60=E$3)*(GMW!$ND$2:$ND$60=E$4),0),$B338-1966)</f>
        <v>0.70183620000000002</v>
      </c>
      <c r="F338" cm="1">
        <f t="array" ref="F338">INDEX(GMW!$A$2:$NF$60,MATCH(1,(GMW!$NE$2:$NE$60=F$3)*(GMW!$ND$2:$ND$60=F$4),0),$B338-1966)</f>
        <v>0.54662529999999998</v>
      </c>
      <c r="G338" cm="1">
        <f t="array" ref="G338">INDEX(GMW!$A$2:$NF$60,MATCH(1,(GMW!$NE$2:$NE$60=G$3)*(GMW!$ND$2:$ND$60=G$4),0),$B338-1966)</f>
        <v>2.5</v>
      </c>
      <c r="H338" cm="1">
        <f t="array" ref="H338">INDEX(GMW!$A$2:$NF$60,MATCH(1,(GMW!$NE$2:$NE$60=H$3)*(GMW!$ND$2:$ND$60=H$4),0),$B338-1966)</f>
        <v>2.62</v>
      </c>
      <c r="I338" cm="1">
        <f t="array" ref="I338">INDEX(GMW!$A$2:$NF$60,MATCH(1,(GMW!$NE$2:$NE$60=I$3)*(GMW!$ND$2:$ND$60=I$4),0),$B338-1966)</f>
        <v>3</v>
      </c>
    </row>
    <row r="339" spans="1:9" x14ac:dyDescent="0.25">
      <c r="B339">
        <v>2306</v>
      </c>
      <c r="C339" cm="1">
        <f t="array" ref="C339">INDEX(GMW!$A$2:$NF$60,MATCH(1,(GMW!$NE$2:$NE$60=C$3)*(GMW!$ND$2:$ND$60=C$4),0),$B339-1966)</f>
        <v>0.74582780000000004</v>
      </c>
      <c r="D339" cm="1">
        <f t="array" ref="D339">INDEX(GMW!$A$2:$NF$60,MATCH(1,(GMW!$NE$2:$NE$60=D$3)*(GMW!$ND$2:$ND$60=D$4),0),$B339-1966)</f>
        <v>0.78404200000000002</v>
      </c>
      <c r="E339" cm="1">
        <f t="array" ref="E339">INDEX(GMW!$A$2:$NF$60,MATCH(1,(GMW!$NE$2:$NE$60=E$3)*(GMW!$ND$2:$ND$60=E$4),0),$B339-1966)</f>
        <v>0.7000632</v>
      </c>
      <c r="F339" cm="1">
        <f t="array" ref="F339">INDEX(GMW!$A$2:$NF$60,MATCH(1,(GMW!$NE$2:$NE$60=F$3)*(GMW!$ND$2:$ND$60=F$4),0),$B339-1966)</f>
        <v>0.5489733</v>
      </c>
      <c r="G339" cm="1">
        <f t="array" ref="G339">INDEX(GMW!$A$2:$NF$60,MATCH(1,(GMW!$NE$2:$NE$60=G$3)*(GMW!$ND$2:$ND$60=G$4),0),$B339-1966)</f>
        <v>2.5</v>
      </c>
      <c r="H339" cm="1">
        <f t="array" ref="H339">INDEX(GMW!$A$2:$NF$60,MATCH(1,(GMW!$NE$2:$NE$60=H$3)*(GMW!$ND$2:$ND$60=H$4),0),$B339-1966)</f>
        <v>2.62</v>
      </c>
      <c r="I339" cm="1">
        <f t="array" ref="I339">INDEX(GMW!$A$2:$NF$60,MATCH(1,(GMW!$NE$2:$NE$60=I$3)*(GMW!$ND$2:$ND$60=I$4),0),$B339-1966)</f>
        <v>3</v>
      </c>
    </row>
    <row r="340" spans="1:9" x14ac:dyDescent="0.25">
      <c r="B340">
        <v>2307</v>
      </c>
      <c r="C340" cm="1">
        <f t="array" ref="C340">INDEX(GMW!$A$2:$NF$60,MATCH(1,(GMW!$NE$2:$NE$60=C$3)*(GMW!$ND$2:$ND$60=C$4),0),$B340-1966)</f>
        <v>0.74841550000000001</v>
      </c>
      <c r="D340" cm="1">
        <f t="array" ref="D340">INDEX(GMW!$A$2:$NF$60,MATCH(1,(GMW!$NE$2:$NE$60=D$3)*(GMW!$ND$2:$ND$60=D$4),0),$B340-1966)</f>
        <v>0.78442540000000005</v>
      </c>
      <c r="E340" cm="1">
        <f t="array" ref="E340">INDEX(GMW!$A$2:$NF$60,MATCH(1,(GMW!$NE$2:$NE$60=E$3)*(GMW!$ND$2:$ND$60=E$4),0),$B340-1966)</f>
        <v>0.69821820000000001</v>
      </c>
      <c r="F340" cm="1">
        <f t="array" ref="F340">INDEX(GMW!$A$2:$NF$60,MATCH(1,(GMW!$NE$2:$NE$60=F$3)*(GMW!$ND$2:$ND$60=F$4),0),$B340-1966)</f>
        <v>0.55041090000000004</v>
      </c>
      <c r="G340" cm="1">
        <f t="array" ref="G340">INDEX(GMW!$A$2:$NF$60,MATCH(1,(GMW!$NE$2:$NE$60=G$3)*(GMW!$ND$2:$ND$60=G$4),0),$B340-1966)</f>
        <v>2.5</v>
      </c>
      <c r="H340" cm="1">
        <f t="array" ref="H340">INDEX(GMW!$A$2:$NF$60,MATCH(1,(GMW!$NE$2:$NE$60=H$3)*(GMW!$ND$2:$ND$60=H$4),0),$B340-1966)</f>
        <v>2.62</v>
      </c>
      <c r="I340" cm="1">
        <f t="array" ref="I340">INDEX(GMW!$A$2:$NF$60,MATCH(1,(GMW!$NE$2:$NE$60=I$3)*(GMW!$ND$2:$ND$60=I$4),0),$B340-1966)</f>
        <v>3</v>
      </c>
    </row>
    <row r="341" spans="1:9" x14ac:dyDescent="0.25">
      <c r="B341">
        <v>2308</v>
      </c>
      <c r="C341" cm="1">
        <f t="array" ref="C341">INDEX(GMW!$A$2:$NF$60,MATCH(1,(GMW!$NE$2:$NE$60=C$3)*(GMW!$ND$2:$ND$60=C$4),0),$B341-1966)</f>
        <v>0.75071560000000004</v>
      </c>
      <c r="D341" cm="1">
        <f t="array" ref="D341">INDEX(GMW!$A$2:$NF$60,MATCH(1,(GMW!$NE$2:$NE$60=D$3)*(GMW!$ND$2:$ND$60=D$4),0),$B341-1966)</f>
        <v>0.78461689999999995</v>
      </c>
      <c r="E341" cm="1">
        <f t="array" ref="E341">INDEX(GMW!$A$2:$NF$60,MATCH(1,(GMW!$NE$2:$NE$60=E$3)*(GMW!$ND$2:$ND$60=E$4),0),$B341-1966)</f>
        <v>0.69634940000000001</v>
      </c>
      <c r="F341" cm="1">
        <f t="array" ref="F341">INDEX(GMW!$A$2:$NF$60,MATCH(1,(GMW!$NE$2:$NE$60=F$3)*(GMW!$ND$2:$ND$60=F$4),0),$B341-1966)</f>
        <v>0.55091400000000001</v>
      </c>
      <c r="G341" cm="1">
        <f t="array" ref="G341">INDEX(GMW!$A$2:$NF$60,MATCH(1,(GMW!$NE$2:$NE$60=G$3)*(GMW!$ND$2:$ND$60=G$4),0),$B341-1966)</f>
        <v>2.5</v>
      </c>
      <c r="H341" cm="1">
        <f t="array" ref="H341">INDEX(GMW!$A$2:$NF$60,MATCH(1,(GMW!$NE$2:$NE$60=H$3)*(GMW!$ND$2:$ND$60=H$4),0),$B341-1966)</f>
        <v>2.62</v>
      </c>
      <c r="I341" cm="1">
        <f t="array" ref="I341">INDEX(GMW!$A$2:$NF$60,MATCH(1,(GMW!$NE$2:$NE$60=I$3)*(GMW!$ND$2:$ND$60=I$4),0),$B341-1966)</f>
        <v>3</v>
      </c>
    </row>
    <row r="342" spans="1:9" x14ac:dyDescent="0.25">
      <c r="A342">
        <v>2057</v>
      </c>
      <c r="B342">
        <v>2309</v>
      </c>
      <c r="C342" cm="1">
        <f t="array" ref="C342">INDEX(GMW!$A$2:$NF$60,MATCH(1,(GMW!$NE$2:$NE$60=C$3)*(GMW!$ND$2:$ND$60=C$4),0),$B342-1966)</f>
        <v>0.75265649999999995</v>
      </c>
      <c r="D342" cm="1">
        <f t="array" ref="D342">INDEX(GMW!$A$2:$NF$60,MATCH(1,(GMW!$NE$2:$NE$60=D$3)*(GMW!$ND$2:$ND$60=D$4),0),$B342-1966)</f>
        <v>0.78492859999999998</v>
      </c>
      <c r="E342" cm="1">
        <f t="array" ref="E342">INDEX(GMW!$A$2:$NF$60,MATCH(1,(GMW!$NE$2:$NE$60=E$3)*(GMW!$ND$2:$ND$60=E$4),0),$B342-1966)</f>
        <v>0.69436070000000005</v>
      </c>
      <c r="F342" cm="1">
        <f t="array" ref="F342">INDEX(GMW!$A$2:$NF$60,MATCH(1,(GMW!$NE$2:$NE$60=F$3)*(GMW!$ND$2:$ND$60=F$4),0),$B342-1966)</f>
        <v>0.55117760000000005</v>
      </c>
      <c r="G342" cm="1">
        <f t="array" ref="G342">INDEX(GMW!$A$2:$NF$60,MATCH(1,(GMW!$NE$2:$NE$60=G$3)*(GMW!$ND$2:$ND$60=G$4),0),$B342-1966)</f>
        <v>2.5</v>
      </c>
      <c r="H342" cm="1">
        <f t="array" ref="H342">INDEX(GMW!$A$2:$NF$60,MATCH(1,(GMW!$NE$2:$NE$60=H$3)*(GMW!$ND$2:$ND$60=H$4),0),$B342-1966)</f>
        <v>2.62</v>
      </c>
      <c r="I342" cm="1">
        <f t="array" ref="I342">INDEX(GMW!$A$2:$NF$60,MATCH(1,(GMW!$NE$2:$NE$60=I$3)*(GMW!$ND$2:$ND$60=I$4),0),$B342-1966)</f>
        <v>3</v>
      </c>
    </row>
    <row r="343" spans="1:9" x14ac:dyDescent="0.25">
      <c r="B343">
        <v>2310</v>
      </c>
      <c r="C343" cm="1">
        <f t="array" ref="C343">INDEX(GMW!$A$2:$NF$60,MATCH(1,(GMW!$NE$2:$NE$60=C$3)*(GMW!$ND$2:$ND$60=C$4),0),$B343-1966)</f>
        <v>0.75435759999999996</v>
      </c>
      <c r="D343" cm="1">
        <f t="array" ref="D343">INDEX(GMW!$A$2:$NF$60,MATCH(1,(GMW!$NE$2:$NE$60=D$3)*(GMW!$ND$2:$ND$60=D$4),0),$B343-1966)</f>
        <v>0.7852401</v>
      </c>
      <c r="E343" cm="1">
        <f t="array" ref="E343">INDEX(GMW!$A$2:$NF$60,MATCH(1,(GMW!$NE$2:$NE$60=E$3)*(GMW!$ND$2:$ND$60=E$4),0),$B343-1966)</f>
        <v>0.69263569999999997</v>
      </c>
      <c r="F343" cm="1">
        <f t="array" ref="F343">INDEX(GMW!$A$2:$NF$60,MATCH(1,(GMW!$NE$2:$NE$60=F$3)*(GMW!$ND$2:$ND$60=F$4),0),$B343-1966)</f>
        <v>0.55120159999999996</v>
      </c>
      <c r="G343" cm="1">
        <f t="array" ref="G343">INDEX(GMW!$A$2:$NF$60,MATCH(1,(GMW!$NE$2:$NE$60=G$3)*(GMW!$ND$2:$ND$60=G$4),0),$B343-1966)</f>
        <v>2.5</v>
      </c>
      <c r="H343" cm="1">
        <f t="array" ref="H343">INDEX(GMW!$A$2:$NF$60,MATCH(1,(GMW!$NE$2:$NE$60=H$3)*(GMW!$ND$2:$ND$60=H$4),0),$B343-1966)</f>
        <v>2.62</v>
      </c>
      <c r="I343" cm="1">
        <f t="array" ref="I343">INDEX(GMW!$A$2:$NF$60,MATCH(1,(GMW!$NE$2:$NE$60=I$3)*(GMW!$ND$2:$ND$60=I$4),0),$B343-1966)</f>
        <v>3</v>
      </c>
    </row>
    <row r="344" spans="1:9" x14ac:dyDescent="0.25">
      <c r="B344">
        <v>2311</v>
      </c>
      <c r="C344" cm="1">
        <f t="array" ref="C344">INDEX(GMW!$A$2:$NF$60,MATCH(1,(GMW!$NE$2:$NE$60=C$3)*(GMW!$ND$2:$ND$60=C$4),0),$B344-1966)</f>
        <v>0.75565139999999997</v>
      </c>
      <c r="D344" cm="1">
        <f t="array" ref="D344">INDEX(GMW!$A$2:$NF$60,MATCH(1,(GMW!$NE$2:$NE$60=D$3)*(GMW!$ND$2:$ND$60=D$4),0),$B344-1966)</f>
        <v>0.7854795</v>
      </c>
      <c r="E344" cm="1">
        <f t="array" ref="E344">INDEX(GMW!$A$2:$NF$60,MATCH(1,(GMW!$NE$2:$NE$60=E$3)*(GMW!$ND$2:$ND$60=E$4),0),$B344-1966)</f>
        <v>0.69091060000000004</v>
      </c>
      <c r="F344" cm="1">
        <f t="array" ref="F344">INDEX(GMW!$A$2:$NF$60,MATCH(1,(GMW!$NE$2:$NE$60=F$3)*(GMW!$ND$2:$ND$60=F$4),0),$B344-1966)</f>
        <v>0.55093800000000004</v>
      </c>
      <c r="G344" cm="1">
        <f t="array" ref="G344">INDEX(GMW!$A$2:$NF$60,MATCH(1,(GMW!$NE$2:$NE$60=G$3)*(GMW!$ND$2:$ND$60=G$4),0),$B344-1966)</f>
        <v>2.5</v>
      </c>
      <c r="H344" cm="1">
        <f t="array" ref="H344">INDEX(GMW!$A$2:$NF$60,MATCH(1,(GMW!$NE$2:$NE$60=H$3)*(GMW!$ND$2:$ND$60=H$4),0),$B344-1966)</f>
        <v>2.62</v>
      </c>
      <c r="I344" cm="1">
        <f t="array" ref="I344">INDEX(GMW!$A$2:$NF$60,MATCH(1,(GMW!$NE$2:$NE$60=I$3)*(GMW!$ND$2:$ND$60=I$4),0),$B344-1966)</f>
        <v>3</v>
      </c>
    </row>
    <row r="345" spans="1:9" x14ac:dyDescent="0.25">
      <c r="B345">
        <v>2312</v>
      </c>
      <c r="C345" cm="1">
        <f t="array" ref="C345">INDEX(GMW!$A$2:$NF$60,MATCH(1,(GMW!$NE$2:$NE$60=C$3)*(GMW!$ND$2:$ND$60=C$4),0),$B345-1966)</f>
        <v>0.7566098</v>
      </c>
      <c r="D345" cm="1">
        <f t="array" ref="D345">INDEX(GMW!$A$2:$NF$60,MATCH(1,(GMW!$NE$2:$NE$60=D$3)*(GMW!$ND$2:$ND$60=D$4),0),$B345-1966)</f>
        <v>0.78571930000000001</v>
      </c>
      <c r="E345" cm="1">
        <f t="array" ref="E345">INDEX(GMW!$A$2:$NF$60,MATCH(1,(GMW!$NE$2:$NE$60=E$3)*(GMW!$ND$2:$ND$60=E$4),0),$B345-1966)</f>
        <v>0.68918539999999995</v>
      </c>
      <c r="F345" cm="1">
        <f t="array" ref="F345">INDEX(GMW!$A$2:$NF$60,MATCH(1,(GMW!$NE$2:$NE$60=F$3)*(GMW!$ND$2:$ND$60=F$4),0),$B345-1966)</f>
        <v>0.55050670000000002</v>
      </c>
      <c r="G345" cm="1">
        <f t="array" ref="G345">INDEX(GMW!$A$2:$NF$60,MATCH(1,(GMW!$NE$2:$NE$60=G$3)*(GMW!$ND$2:$ND$60=G$4),0),$B345-1966)</f>
        <v>2.5</v>
      </c>
      <c r="H345" cm="1">
        <f t="array" ref="H345">INDEX(GMW!$A$2:$NF$60,MATCH(1,(GMW!$NE$2:$NE$60=H$3)*(GMW!$ND$2:$ND$60=H$4),0),$B345-1966)</f>
        <v>2.62</v>
      </c>
      <c r="I345" cm="1">
        <f t="array" ref="I345">INDEX(GMW!$A$2:$NF$60,MATCH(1,(GMW!$NE$2:$NE$60=I$3)*(GMW!$ND$2:$ND$60=I$4),0),$B345-1966)</f>
        <v>3</v>
      </c>
    </row>
    <row r="346" spans="1:9" x14ac:dyDescent="0.25">
      <c r="A346">
        <v>2058</v>
      </c>
      <c r="B346">
        <v>2313</v>
      </c>
      <c r="C346" cm="1">
        <f t="array" ref="C346">INDEX(GMW!$A$2:$NF$60,MATCH(1,(GMW!$NE$2:$NE$60=C$3)*(GMW!$ND$2:$ND$60=C$4),0),$B346-1966)</f>
        <v>0.75728059999999997</v>
      </c>
      <c r="D346" cm="1">
        <f t="array" ref="D346">INDEX(GMW!$A$2:$NF$60,MATCH(1,(GMW!$NE$2:$NE$60=D$3)*(GMW!$ND$2:$ND$60=D$4),0),$B346-1966)</f>
        <v>0.78591100000000003</v>
      </c>
      <c r="E346" cm="1">
        <f t="array" ref="E346">INDEX(GMW!$A$2:$NF$60,MATCH(1,(GMW!$NE$2:$NE$60=E$3)*(GMW!$ND$2:$ND$60=E$4),0),$B346-1966)</f>
        <v>0.68753220000000004</v>
      </c>
      <c r="F346" cm="1">
        <f t="array" ref="F346">INDEX(GMW!$A$2:$NF$60,MATCH(1,(GMW!$NE$2:$NE$60=F$3)*(GMW!$ND$2:$ND$60=F$4),0),$B346-1966)</f>
        <v>0.54875770000000001</v>
      </c>
      <c r="G346" cm="1">
        <f t="array" ref="G346">INDEX(GMW!$A$2:$NF$60,MATCH(1,(GMW!$NE$2:$NE$60=G$3)*(GMW!$ND$2:$ND$60=G$4),0),$B346-1966)</f>
        <v>2.5</v>
      </c>
      <c r="H346" cm="1">
        <f t="array" ref="H346">INDEX(GMW!$A$2:$NF$60,MATCH(1,(GMW!$NE$2:$NE$60=H$3)*(GMW!$ND$2:$ND$60=H$4),0),$B346-1966)</f>
        <v>2.62</v>
      </c>
      <c r="I346" cm="1">
        <f t="array" ref="I346">INDEX(GMW!$A$2:$NF$60,MATCH(1,(GMW!$NE$2:$NE$60=I$3)*(GMW!$ND$2:$ND$60=I$4),0),$B346-1966)</f>
        <v>3</v>
      </c>
    </row>
    <row r="347" spans="1:9" x14ac:dyDescent="0.25">
      <c r="B347">
        <v>2314</v>
      </c>
      <c r="C347" cm="1">
        <f t="array" ref="C347">INDEX(GMW!$A$2:$NF$60,MATCH(1,(GMW!$NE$2:$NE$60=C$3)*(GMW!$ND$2:$ND$60=C$4),0),$B347-1966)</f>
        <v>0.75756820000000002</v>
      </c>
      <c r="D347" cm="1">
        <f t="array" ref="D347">INDEX(GMW!$A$2:$NF$60,MATCH(1,(GMW!$NE$2:$NE$60=D$3)*(GMW!$ND$2:$ND$60=D$4),0),$B347-1966)</f>
        <v>0.78600669999999995</v>
      </c>
      <c r="E347" cm="1">
        <f t="array" ref="E347">INDEX(GMW!$A$2:$NF$60,MATCH(1,(GMW!$NE$2:$NE$60=E$3)*(GMW!$ND$2:$ND$60=E$4),0),$B347-1966)</f>
        <v>0.68568720000000005</v>
      </c>
      <c r="F347" cm="1">
        <f t="array" ref="F347">INDEX(GMW!$A$2:$NF$60,MATCH(1,(GMW!$NE$2:$NE$60=F$3)*(GMW!$ND$2:$ND$60=F$4),0),$B347-1966)</f>
        <v>0.54573870000000002</v>
      </c>
      <c r="G347" cm="1">
        <f t="array" ref="G347">INDEX(GMW!$A$2:$NF$60,MATCH(1,(GMW!$NE$2:$NE$60=G$3)*(GMW!$ND$2:$ND$60=G$4),0),$B347-1966)</f>
        <v>2.5</v>
      </c>
      <c r="H347" cm="1">
        <f t="array" ref="H347">INDEX(GMW!$A$2:$NF$60,MATCH(1,(GMW!$NE$2:$NE$60=H$3)*(GMW!$ND$2:$ND$60=H$4),0),$B347-1966)</f>
        <v>2.62</v>
      </c>
      <c r="I347" cm="1">
        <f t="array" ref="I347">INDEX(GMW!$A$2:$NF$60,MATCH(1,(GMW!$NE$2:$NE$60=I$3)*(GMW!$ND$2:$ND$60=I$4),0),$B347-1966)</f>
        <v>3</v>
      </c>
    </row>
    <row r="348" spans="1:9" x14ac:dyDescent="0.25">
      <c r="B348">
        <v>2315</v>
      </c>
      <c r="C348" cm="1">
        <f t="array" ref="C348">INDEX(GMW!$A$2:$NF$60,MATCH(1,(GMW!$NE$2:$NE$60=C$3)*(GMW!$ND$2:$ND$60=C$4),0),$B348-1966)</f>
        <v>0.75799950000000005</v>
      </c>
      <c r="D348" cm="1">
        <f t="array" ref="D348">INDEX(GMW!$A$2:$NF$60,MATCH(1,(GMW!$NE$2:$NE$60=D$3)*(GMW!$ND$2:$ND$60=D$4),0),$B348-1966)</f>
        <v>0.78603080000000003</v>
      </c>
      <c r="E348" cm="1">
        <f t="array" ref="E348">INDEX(GMW!$A$2:$NF$60,MATCH(1,(GMW!$NE$2:$NE$60=E$3)*(GMW!$ND$2:$ND$60=E$4),0),$B348-1966)</f>
        <v>0.6838902</v>
      </c>
      <c r="F348" cm="1">
        <f t="array" ref="F348">INDEX(GMW!$A$2:$NF$60,MATCH(1,(GMW!$NE$2:$NE$60=F$3)*(GMW!$ND$2:$ND$60=F$4),0),$B348-1966)</f>
        <v>0.54144990000000004</v>
      </c>
      <c r="G348" cm="1">
        <f t="array" ref="G348">INDEX(GMW!$A$2:$NF$60,MATCH(1,(GMW!$NE$2:$NE$60=G$3)*(GMW!$ND$2:$ND$60=G$4),0),$B348-1966)</f>
        <v>2.5</v>
      </c>
      <c r="H348" cm="1">
        <f t="array" ref="H348">INDEX(GMW!$A$2:$NF$60,MATCH(1,(GMW!$NE$2:$NE$60=H$3)*(GMW!$ND$2:$ND$60=H$4),0),$B348-1966)</f>
        <v>2.62</v>
      </c>
      <c r="I348" cm="1">
        <f t="array" ref="I348">INDEX(GMW!$A$2:$NF$60,MATCH(1,(GMW!$NE$2:$NE$60=I$3)*(GMW!$ND$2:$ND$60=I$4),0),$B348-1966)</f>
        <v>3</v>
      </c>
    </row>
    <row r="349" spans="1:9" x14ac:dyDescent="0.25">
      <c r="B349">
        <v>2316</v>
      </c>
      <c r="C349" cm="1">
        <f t="array" ref="C349">INDEX(GMW!$A$2:$NF$60,MATCH(1,(GMW!$NE$2:$NE$60=C$3)*(GMW!$ND$2:$ND$60=C$4),0),$B349-1966)</f>
        <v>0.7584786</v>
      </c>
      <c r="D349" cm="1">
        <f t="array" ref="D349">INDEX(GMW!$A$2:$NF$60,MATCH(1,(GMW!$NE$2:$NE$60=D$3)*(GMW!$ND$2:$ND$60=D$4),0),$B349-1966)</f>
        <v>0.7861745</v>
      </c>
      <c r="E349" cm="1">
        <f t="array" ref="E349">INDEX(GMW!$A$2:$NF$60,MATCH(1,(GMW!$NE$2:$NE$60=E$3)*(GMW!$ND$2:$ND$60=E$4),0),$B349-1966)</f>
        <v>0.68216509999999997</v>
      </c>
      <c r="F349" cm="1">
        <f t="array" ref="F349">INDEX(GMW!$A$2:$NF$60,MATCH(1,(GMW!$NE$2:$NE$60=F$3)*(GMW!$ND$2:$ND$60=F$4),0),$B349-1966)</f>
        <v>0.53591509999999998</v>
      </c>
      <c r="G349" cm="1">
        <f t="array" ref="G349">INDEX(GMW!$A$2:$NF$60,MATCH(1,(GMW!$NE$2:$NE$60=G$3)*(GMW!$ND$2:$ND$60=G$4),0),$B349-1966)</f>
        <v>2.5</v>
      </c>
      <c r="H349" cm="1">
        <f t="array" ref="H349">INDEX(GMW!$A$2:$NF$60,MATCH(1,(GMW!$NE$2:$NE$60=H$3)*(GMW!$ND$2:$ND$60=H$4),0),$B349-1966)</f>
        <v>2.62</v>
      </c>
      <c r="I349" cm="1">
        <f t="array" ref="I349">INDEX(GMW!$A$2:$NF$60,MATCH(1,(GMW!$NE$2:$NE$60=I$3)*(GMW!$ND$2:$ND$60=I$4),0),$B349-1966)</f>
        <v>3</v>
      </c>
    </row>
    <row r="350" spans="1:9" x14ac:dyDescent="0.25">
      <c r="A350">
        <v>2059</v>
      </c>
      <c r="B350">
        <v>2317</v>
      </c>
      <c r="C350" cm="1">
        <f t="array" ref="C350">INDEX(GMW!$A$2:$NF$60,MATCH(1,(GMW!$NE$2:$NE$60=C$3)*(GMW!$ND$2:$ND$60=C$4),0),$B350-1966)</f>
        <v>0.75905370000000005</v>
      </c>
      <c r="D350" cm="1">
        <f t="array" ref="D350">INDEX(GMW!$A$2:$NF$60,MATCH(1,(GMW!$NE$2:$NE$60=D$3)*(GMW!$ND$2:$ND$60=D$4),0),$B350-1966)</f>
        <v>0.78615049999999997</v>
      </c>
      <c r="E350" cm="1">
        <f t="array" ref="E350">INDEX(GMW!$A$2:$NF$60,MATCH(1,(GMW!$NE$2:$NE$60=E$3)*(GMW!$ND$2:$ND$60=E$4),0),$B350-1966)</f>
        <v>0.68053580000000002</v>
      </c>
      <c r="F350" cm="1">
        <f t="array" ref="F350">INDEX(GMW!$A$2:$NF$60,MATCH(1,(GMW!$NE$2:$NE$60=F$3)*(GMW!$ND$2:$ND$60=F$4),0),$B350-1966)</f>
        <v>0.52958970000000005</v>
      </c>
      <c r="G350" cm="1">
        <f t="array" ref="G350">INDEX(GMW!$A$2:$NF$60,MATCH(1,(GMW!$NE$2:$NE$60=G$3)*(GMW!$ND$2:$ND$60=G$4),0),$B350-1966)</f>
        <v>2.5</v>
      </c>
      <c r="H350" cm="1">
        <f t="array" ref="H350">INDEX(GMW!$A$2:$NF$60,MATCH(1,(GMW!$NE$2:$NE$60=H$3)*(GMW!$ND$2:$ND$60=H$4),0),$B350-1966)</f>
        <v>2.62</v>
      </c>
      <c r="I350" cm="1">
        <f t="array" ref="I350">INDEX(GMW!$A$2:$NF$60,MATCH(1,(GMW!$NE$2:$NE$60=I$3)*(GMW!$ND$2:$ND$60=I$4),0),$B350-1966)</f>
        <v>3</v>
      </c>
    </row>
    <row r="351" spans="1:9" x14ac:dyDescent="0.25">
      <c r="B351">
        <v>2318</v>
      </c>
      <c r="C351" cm="1">
        <f t="array" ref="C351">INDEX(GMW!$A$2:$NF$60,MATCH(1,(GMW!$NE$2:$NE$60=C$3)*(GMW!$ND$2:$ND$60=C$4),0),$B351-1966)</f>
        <v>0.75972459999999997</v>
      </c>
      <c r="D351" cm="1">
        <f t="array" ref="D351">INDEX(GMW!$A$2:$NF$60,MATCH(1,(GMW!$NE$2:$NE$60=D$3)*(GMW!$ND$2:$ND$60=D$4),0),$B351-1966)</f>
        <v>0.78624629999999995</v>
      </c>
      <c r="E351" cm="1">
        <f t="array" ref="E351">INDEX(GMW!$A$2:$NF$60,MATCH(1,(GMW!$NE$2:$NE$60=E$3)*(GMW!$ND$2:$ND$60=E$4),0),$B351-1966)</f>
        <v>0.67859510000000001</v>
      </c>
      <c r="F351" cm="1">
        <f t="array" ref="F351">INDEX(GMW!$A$2:$NF$60,MATCH(1,(GMW!$NE$2:$NE$60=F$3)*(GMW!$ND$2:$ND$60=F$4),0),$B351-1966)</f>
        <v>0.52249749999999995</v>
      </c>
      <c r="G351" cm="1">
        <f t="array" ref="G351">INDEX(GMW!$A$2:$NF$60,MATCH(1,(GMW!$NE$2:$NE$60=G$3)*(GMW!$ND$2:$ND$60=G$4),0),$B351-1966)</f>
        <v>2.5</v>
      </c>
      <c r="H351" cm="1">
        <f t="array" ref="H351">INDEX(GMW!$A$2:$NF$60,MATCH(1,(GMW!$NE$2:$NE$60=H$3)*(GMW!$ND$2:$ND$60=H$4),0),$B351-1966)</f>
        <v>2.62</v>
      </c>
      <c r="I351" cm="1">
        <f t="array" ref="I351">INDEX(GMW!$A$2:$NF$60,MATCH(1,(GMW!$NE$2:$NE$60=I$3)*(GMW!$ND$2:$ND$60=I$4),0),$B351-1966)</f>
        <v>3</v>
      </c>
    </row>
    <row r="352" spans="1:9" x14ac:dyDescent="0.25">
      <c r="B352">
        <v>2319</v>
      </c>
      <c r="C352" cm="1">
        <f t="array" ref="C352">INDEX(GMW!$A$2:$NF$60,MATCH(1,(GMW!$NE$2:$NE$60=C$3)*(GMW!$ND$2:$ND$60=C$4),0),$B352-1966)</f>
        <v>0.76029959999999996</v>
      </c>
      <c r="D352" cm="1">
        <f t="array" ref="D352">INDEX(GMW!$A$2:$NF$60,MATCH(1,(GMW!$NE$2:$NE$60=D$3)*(GMW!$ND$2:$ND$60=D$4),0),$B352-1966)</f>
        <v>0.78634210000000004</v>
      </c>
      <c r="E352" cm="1">
        <f t="array" ref="E352">INDEX(GMW!$A$2:$NF$60,MATCH(1,(GMW!$NE$2:$NE$60=E$3)*(GMW!$ND$2:$ND$60=E$4),0),$B352-1966)</f>
        <v>0.67672620000000006</v>
      </c>
      <c r="F352" cm="1">
        <f t="array" ref="F352">INDEX(GMW!$A$2:$NF$60,MATCH(1,(GMW!$NE$2:$NE$60=F$3)*(GMW!$ND$2:$ND$60=F$4),0),$B352-1966)</f>
        <v>0.5146387</v>
      </c>
      <c r="G352" cm="1">
        <f t="array" ref="G352">INDEX(GMW!$A$2:$NF$60,MATCH(1,(GMW!$NE$2:$NE$60=G$3)*(GMW!$ND$2:$ND$60=G$4),0),$B352-1966)</f>
        <v>2.5</v>
      </c>
      <c r="H352" cm="1">
        <f t="array" ref="H352">INDEX(GMW!$A$2:$NF$60,MATCH(1,(GMW!$NE$2:$NE$60=H$3)*(GMW!$ND$2:$ND$60=H$4),0),$B352-1966)</f>
        <v>2.62</v>
      </c>
      <c r="I352" cm="1">
        <f t="array" ref="I352">INDEX(GMW!$A$2:$NF$60,MATCH(1,(GMW!$NE$2:$NE$60=I$3)*(GMW!$ND$2:$ND$60=I$4),0),$B352-1966)</f>
        <v>3</v>
      </c>
    </row>
    <row r="353" spans="1:9" x14ac:dyDescent="0.25">
      <c r="B353">
        <v>2320</v>
      </c>
      <c r="C353" cm="1">
        <f t="array" ref="C353">INDEX(GMW!$A$2:$NF$60,MATCH(1,(GMW!$NE$2:$NE$60=C$3)*(GMW!$ND$2:$ND$60=C$4),0),$B353-1966)</f>
        <v>0.76082669999999997</v>
      </c>
      <c r="D353" cm="1">
        <f t="array" ref="D353">INDEX(GMW!$A$2:$NF$60,MATCH(1,(GMW!$NE$2:$NE$60=D$3)*(GMW!$ND$2:$ND$60=D$4),0),$B353-1966)</f>
        <v>0.78634210000000004</v>
      </c>
      <c r="E353" cm="1">
        <f t="array" ref="E353">INDEX(GMW!$A$2:$NF$60,MATCH(1,(GMW!$NE$2:$NE$60=E$3)*(GMW!$ND$2:$ND$60=E$4),0),$B353-1966)</f>
        <v>0.67490519999999998</v>
      </c>
      <c r="F353" cm="1">
        <f t="array" ref="F353">INDEX(GMW!$A$2:$NF$60,MATCH(1,(GMW!$NE$2:$NE$60=F$3)*(GMW!$ND$2:$ND$60=F$4),0),$B353-1966)</f>
        <v>0.50594130000000004</v>
      </c>
      <c r="G353" cm="1">
        <f t="array" ref="G353">INDEX(GMW!$A$2:$NF$60,MATCH(1,(GMW!$NE$2:$NE$60=G$3)*(GMW!$ND$2:$ND$60=G$4),0),$B353-1966)</f>
        <v>2.5</v>
      </c>
      <c r="H353" cm="1">
        <f t="array" ref="H353">INDEX(GMW!$A$2:$NF$60,MATCH(1,(GMW!$NE$2:$NE$60=H$3)*(GMW!$ND$2:$ND$60=H$4),0),$B353-1966)</f>
        <v>2.62</v>
      </c>
      <c r="I353" cm="1">
        <f t="array" ref="I353">INDEX(GMW!$A$2:$NF$60,MATCH(1,(GMW!$NE$2:$NE$60=I$3)*(GMW!$ND$2:$ND$60=I$4),0),$B353-1966)</f>
        <v>3</v>
      </c>
    </row>
    <row r="354" spans="1:9" x14ac:dyDescent="0.25">
      <c r="A354">
        <v>2060</v>
      </c>
      <c r="B354">
        <v>2321</v>
      </c>
      <c r="C354" cm="1">
        <f t="array" ref="C354">INDEX(GMW!$A$2:$NF$60,MATCH(1,(GMW!$NE$2:$NE$60=C$3)*(GMW!$ND$2:$ND$60=C$4),0),$B354-1966)</f>
        <v>0.76130600000000004</v>
      </c>
      <c r="D354" cm="1">
        <f t="array" ref="D354">INDEX(GMW!$A$2:$NF$60,MATCH(1,(GMW!$NE$2:$NE$60=D$3)*(GMW!$ND$2:$ND$60=D$4),0),$B354-1966)</f>
        <v>0.78643810000000003</v>
      </c>
      <c r="E354" cm="1">
        <f t="array" ref="E354">INDEX(GMW!$A$2:$NF$60,MATCH(1,(GMW!$NE$2:$NE$60=E$3)*(GMW!$ND$2:$ND$60=E$4),0),$B354-1966)</f>
        <v>0.67334780000000005</v>
      </c>
      <c r="F354" cm="1">
        <f t="array" ref="F354">INDEX(GMW!$A$2:$NF$60,MATCH(1,(GMW!$NE$2:$NE$60=F$3)*(GMW!$ND$2:$ND$60=F$4),0),$B354-1966)</f>
        <v>0.49865749999999998</v>
      </c>
      <c r="G354" cm="1">
        <f t="array" ref="G354">INDEX(GMW!$A$2:$NF$60,MATCH(1,(GMW!$NE$2:$NE$60=G$3)*(GMW!$ND$2:$ND$60=G$4),0),$B354-1966)</f>
        <v>2.5</v>
      </c>
      <c r="H354" cm="1">
        <f t="array" ref="H354">INDEX(GMW!$A$2:$NF$60,MATCH(1,(GMW!$NE$2:$NE$60=H$3)*(GMW!$ND$2:$ND$60=H$4),0),$B354-1966)</f>
        <v>2.62</v>
      </c>
      <c r="I354" cm="1">
        <f t="array" ref="I354">INDEX(GMW!$A$2:$NF$60,MATCH(1,(GMW!$NE$2:$NE$60=I$3)*(GMW!$ND$2:$ND$60=I$4),0),$B354-1966)</f>
        <v>3</v>
      </c>
    </row>
    <row r="355" spans="1:9" x14ac:dyDescent="0.25">
      <c r="B355">
        <v>2322</v>
      </c>
      <c r="C355" cm="1">
        <f t="array" ref="C355">INDEX(GMW!$A$2:$NF$60,MATCH(1,(GMW!$NE$2:$NE$60=C$3)*(GMW!$ND$2:$ND$60=C$4),0),$B355-1966)</f>
        <v>0.7617372</v>
      </c>
      <c r="D355" cm="1">
        <f t="array" ref="D355">INDEX(GMW!$A$2:$NF$60,MATCH(1,(GMW!$NE$2:$NE$60=D$3)*(GMW!$ND$2:$ND$60=D$4),0),$B355-1966)</f>
        <v>0.78646190000000005</v>
      </c>
      <c r="E355" cm="1">
        <f t="array" ref="E355">INDEX(GMW!$A$2:$NF$60,MATCH(1,(GMW!$NE$2:$NE$60=E$3)*(GMW!$ND$2:$ND$60=E$4),0),$B355-1966)</f>
        <v>0.67231750000000001</v>
      </c>
      <c r="F355" cm="1">
        <f t="array" ref="F355">INDEX(GMW!$A$2:$NF$60,MATCH(1,(GMW!$NE$2:$NE$60=F$3)*(GMW!$ND$2:$ND$60=F$4),0),$B355-1966)</f>
        <v>0.49273929999999999</v>
      </c>
      <c r="G355" cm="1">
        <f t="array" ref="G355">INDEX(GMW!$A$2:$NF$60,MATCH(1,(GMW!$NE$2:$NE$60=G$3)*(GMW!$ND$2:$ND$60=G$4),0),$B355-1966)</f>
        <v>2.5</v>
      </c>
      <c r="H355" cm="1">
        <f t="array" ref="H355">INDEX(GMW!$A$2:$NF$60,MATCH(1,(GMW!$NE$2:$NE$60=H$3)*(GMW!$ND$2:$ND$60=H$4),0),$B355-1966)</f>
        <v>2.62</v>
      </c>
      <c r="I355" cm="1">
        <f t="array" ref="I355">INDEX(GMW!$A$2:$NF$60,MATCH(1,(GMW!$NE$2:$NE$60=I$3)*(GMW!$ND$2:$ND$60=I$4),0),$B355-1966)</f>
        <v>3</v>
      </c>
    </row>
    <row r="356" spans="1:9" x14ac:dyDescent="0.25">
      <c r="B356">
        <v>2323</v>
      </c>
      <c r="C356" cm="1">
        <f t="array" ref="C356">INDEX(GMW!$A$2:$NF$60,MATCH(1,(GMW!$NE$2:$NE$60=C$3)*(GMW!$ND$2:$ND$60=C$4),0),$B356-1966)</f>
        <v>0.76214459999999995</v>
      </c>
      <c r="D356" cm="1">
        <f t="array" ref="D356">INDEX(GMW!$A$2:$NF$60,MATCH(1,(GMW!$NE$2:$NE$60=D$3)*(GMW!$ND$2:$ND$60=D$4),0),$B356-1966)</f>
        <v>0.7865818</v>
      </c>
      <c r="E356" cm="1">
        <f t="array" ref="E356">INDEX(GMW!$A$2:$NF$60,MATCH(1,(GMW!$NE$2:$NE$60=E$3)*(GMW!$ND$2:$ND$60=E$4),0),$B356-1966)</f>
        <v>0.67162279999999996</v>
      </c>
      <c r="F356" cm="1">
        <f t="array" ref="F356">INDEX(GMW!$A$2:$NF$60,MATCH(1,(GMW!$NE$2:$NE$60=F$3)*(GMW!$ND$2:$ND$60=F$4),0),$B356-1966)</f>
        <v>0.4882109</v>
      </c>
      <c r="G356" cm="1">
        <f t="array" ref="G356">INDEX(GMW!$A$2:$NF$60,MATCH(1,(GMW!$NE$2:$NE$60=G$3)*(GMW!$ND$2:$ND$60=G$4),0),$B356-1966)</f>
        <v>2.5</v>
      </c>
      <c r="H356" cm="1">
        <f t="array" ref="H356">INDEX(GMW!$A$2:$NF$60,MATCH(1,(GMW!$NE$2:$NE$60=H$3)*(GMW!$ND$2:$ND$60=H$4),0),$B356-1966)</f>
        <v>2.62</v>
      </c>
      <c r="I356" cm="1">
        <f t="array" ref="I356">INDEX(GMW!$A$2:$NF$60,MATCH(1,(GMW!$NE$2:$NE$60=I$3)*(GMW!$ND$2:$ND$60=I$4),0),$B356-1966)</f>
        <v>3</v>
      </c>
    </row>
    <row r="357" spans="1:9" x14ac:dyDescent="0.25">
      <c r="B357">
        <v>2324</v>
      </c>
      <c r="C357" cm="1">
        <f t="array" ref="C357">INDEX(GMW!$A$2:$NF$60,MATCH(1,(GMW!$NE$2:$NE$60=C$3)*(GMW!$ND$2:$ND$60=C$4),0),$B357-1966)</f>
        <v>0.76250399999999996</v>
      </c>
      <c r="D357" cm="1">
        <f t="array" ref="D357">INDEX(GMW!$A$2:$NF$60,MATCH(1,(GMW!$NE$2:$NE$60=D$3)*(GMW!$ND$2:$ND$60=D$4),0),$B357-1966)</f>
        <v>0.78672549999999997</v>
      </c>
      <c r="E357" cm="1">
        <f t="array" ref="E357">INDEX(GMW!$A$2:$NF$60,MATCH(1,(GMW!$NE$2:$NE$60=E$3)*(GMW!$ND$2:$ND$60=E$4),0),$B357-1966)</f>
        <v>0.67126330000000001</v>
      </c>
      <c r="F357" cm="1">
        <f t="array" ref="F357">INDEX(GMW!$A$2:$NF$60,MATCH(1,(GMW!$NE$2:$NE$60=F$3)*(GMW!$ND$2:$ND$60=F$4),0),$B357-1966)</f>
        <v>0.48504819999999998</v>
      </c>
      <c r="G357" cm="1">
        <f t="array" ref="G357">INDEX(GMW!$A$2:$NF$60,MATCH(1,(GMW!$NE$2:$NE$60=G$3)*(GMW!$ND$2:$ND$60=G$4),0),$B357-1966)</f>
        <v>2.5</v>
      </c>
      <c r="H357" cm="1">
        <f t="array" ref="H357">INDEX(GMW!$A$2:$NF$60,MATCH(1,(GMW!$NE$2:$NE$60=H$3)*(GMW!$ND$2:$ND$60=H$4),0),$B357-1966)</f>
        <v>2.62</v>
      </c>
      <c r="I357" cm="1">
        <f t="array" ref="I357">INDEX(GMW!$A$2:$NF$60,MATCH(1,(GMW!$NE$2:$NE$60=I$3)*(GMW!$ND$2:$ND$60=I$4),0),$B357-1966)</f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769-C851-48A1-86A4-DC25D905CFB6}">
  <dimension ref="A1:NF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4" sqref="D4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30" t="s">
        <v>1828</v>
      </c>
      <c r="B1" s="30" t="s">
        <v>1829</v>
      </c>
      <c r="C1" s="30" t="s">
        <v>1830</v>
      </c>
      <c r="D1" s="30" t="s">
        <v>1831</v>
      </c>
      <c r="E1" s="30" t="s">
        <v>1832</v>
      </c>
      <c r="F1" s="30" t="s">
        <v>1833</v>
      </c>
      <c r="G1" s="30" t="s">
        <v>1834</v>
      </c>
      <c r="H1" s="30" t="s">
        <v>1835</v>
      </c>
      <c r="I1" s="30" t="s">
        <v>1836</v>
      </c>
      <c r="J1" s="30" t="s">
        <v>1837</v>
      </c>
      <c r="K1" s="30" t="s">
        <v>1838</v>
      </c>
      <c r="L1" s="30" t="s">
        <v>1839</v>
      </c>
      <c r="M1" s="30" t="s">
        <v>1840</v>
      </c>
      <c r="N1" s="30" t="s">
        <v>1841</v>
      </c>
      <c r="O1" s="30" t="s">
        <v>1842</v>
      </c>
      <c r="P1" s="30" t="s">
        <v>1843</v>
      </c>
      <c r="Q1" s="30" t="s">
        <v>1844</v>
      </c>
      <c r="R1" s="30" t="s">
        <v>1845</v>
      </c>
      <c r="S1" s="30" t="s">
        <v>1846</v>
      </c>
      <c r="T1" s="30" t="s">
        <v>1847</v>
      </c>
      <c r="U1" s="30" t="s">
        <v>1848</v>
      </c>
      <c r="V1" s="30" t="s">
        <v>1849</v>
      </c>
      <c r="W1" s="30" t="s">
        <v>1850</v>
      </c>
      <c r="X1" s="30" t="s">
        <v>1851</v>
      </c>
      <c r="Y1" s="30" t="s">
        <v>1852</v>
      </c>
      <c r="Z1" s="30" t="s">
        <v>1853</v>
      </c>
      <c r="AA1" s="30" t="s">
        <v>1854</v>
      </c>
      <c r="AB1" s="30" t="s">
        <v>1855</v>
      </c>
      <c r="AC1" s="30" t="s">
        <v>1856</v>
      </c>
      <c r="AD1" s="30" t="s">
        <v>1857</v>
      </c>
      <c r="AE1" s="30" t="s">
        <v>1858</v>
      </c>
      <c r="AF1" s="30" t="s">
        <v>1859</v>
      </c>
      <c r="AG1" s="30" t="s">
        <v>1860</v>
      </c>
      <c r="AH1" s="30" t="s">
        <v>1861</v>
      </c>
      <c r="AI1" s="30" t="s">
        <v>1862</v>
      </c>
      <c r="AJ1" s="30" t="s">
        <v>1863</v>
      </c>
      <c r="AK1" s="30" t="s">
        <v>1864</v>
      </c>
      <c r="AL1" s="30" t="s">
        <v>1865</v>
      </c>
      <c r="AM1" s="30" t="s">
        <v>1866</v>
      </c>
      <c r="AN1" s="30" t="s">
        <v>1867</v>
      </c>
      <c r="AO1" s="30" t="s">
        <v>1868</v>
      </c>
      <c r="AP1" s="30" t="s">
        <v>1869</v>
      </c>
      <c r="AQ1" s="30" t="s">
        <v>1870</v>
      </c>
      <c r="AR1" s="30" t="s">
        <v>1871</v>
      </c>
      <c r="AS1" s="30" t="s">
        <v>1872</v>
      </c>
      <c r="AT1" s="30" t="s">
        <v>1873</v>
      </c>
      <c r="AU1" s="30" t="s">
        <v>1874</v>
      </c>
      <c r="AV1" s="30" t="s">
        <v>1875</v>
      </c>
      <c r="AW1" s="30" t="s">
        <v>1876</v>
      </c>
      <c r="AX1" s="30" t="s">
        <v>1877</v>
      </c>
      <c r="AY1" s="30" t="s">
        <v>1878</v>
      </c>
      <c r="AZ1" s="30" t="s">
        <v>1879</v>
      </c>
      <c r="BA1" s="30" t="s">
        <v>1880</v>
      </c>
      <c r="BB1" s="30" t="s">
        <v>1881</v>
      </c>
      <c r="BC1" s="30" t="s">
        <v>1882</v>
      </c>
      <c r="BD1" s="30" t="s">
        <v>1883</v>
      </c>
      <c r="BE1" s="30" t="s">
        <v>1884</v>
      </c>
      <c r="BF1" s="30" t="s">
        <v>1885</v>
      </c>
      <c r="BG1" s="30" t="s">
        <v>1886</v>
      </c>
      <c r="BH1" s="30" t="s">
        <v>1887</v>
      </c>
      <c r="BI1" s="30" t="s">
        <v>1888</v>
      </c>
      <c r="BJ1" s="30" t="s">
        <v>1889</v>
      </c>
      <c r="BK1" s="30" t="s">
        <v>1890</v>
      </c>
      <c r="BL1" s="30" t="s">
        <v>1891</v>
      </c>
      <c r="BM1" s="30" t="s">
        <v>1892</v>
      </c>
      <c r="BN1" s="30" t="s">
        <v>1893</v>
      </c>
      <c r="BO1" s="30" t="s">
        <v>1894</v>
      </c>
      <c r="BP1" s="30" t="s">
        <v>1895</v>
      </c>
      <c r="BQ1" s="30" t="s">
        <v>1896</v>
      </c>
      <c r="BR1" s="30" t="s">
        <v>1897</v>
      </c>
      <c r="BS1" s="30" t="s">
        <v>1898</v>
      </c>
      <c r="BT1" s="30" t="s">
        <v>1899</v>
      </c>
      <c r="BU1" s="30" t="s">
        <v>1900</v>
      </c>
      <c r="BV1" s="30" t="s">
        <v>1901</v>
      </c>
      <c r="BW1" s="30" t="s">
        <v>1902</v>
      </c>
      <c r="BX1" s="30" t="s">
        <v>1903</v>
      </c>
      <c r="BY1" s="30" t="s">
        <v>1904</v>
      </c>
      <c r="BZ1" s="30" t="s">
        <v>1905</v>
      </c>
      <c r="CA1" s="30" t="s">
        <v>1906</v>
      </c>
      <c r="CB1" s="30" t="s">
        <v>1907</v>
      </c>
      <c r="CC1" s="30" t="s">
        <v>1908</v>
      </c>
      <c r="CD1" s="30" t="s">
        <v>1909</v>
      </c>
      <c r="CE1" s="30" t="s">
        <v>1910</v>
      </c>
      <c r="CF1" s="30" t="s">
        <v>1911</v>
      </c>
      <c r="CG1" s="30" t="s">
        <v>1912</v>
      </c>
      <c r="CH1" s="30" t="s">
        <v>1913</v>
      </c>
      <c r="CI1" s="30" t="s">
        <v>1914</v>
      </c>
      <c r="CJ1" s="30" t="s">
        <v>1915</v>
      </c>
      <c r="CK1" s="30" t="s">
        <v>1916</v>
      </c>
      <c r="CL1" s="30" t="s">
        <v>1917</v>
      </c>
      <c r="CM1" s="30" t="s">
        <v>1918</v>
      </c>
      <c r="CN1" s="30" t="s">
        <v>1919</v>
      </c>
      <c r="CO1" s="30" t="s">
        <v>1920</v>
      </c>
      <c r="CP1" s="30" t="s">
        <v>1921</v>
      </c>
      <c r="CQ1" s="30" t="s">
        <v>1922</v>
      </c>
      <c r="CR1" s="30" t="s">
        <v>1923</v>
      </c>
      <c r="CS1" s="30" t="s">
        <v>1924</v>
      </c>
      <c r="CT1" s="30" t="s">
        <v>1925</v>
      </c>
      <c r="CU1" s="30" t="s">
        <v>1926</v>
      </c>
      <c r="CV1" s="30" t="s">
        <v>1927</v>
      </c>
      <c r="CW1" s="30" t="s">
        <v>1928</v>
      </c>
      <c r="CX1" s="30" t="s">
        <v>1929</v>
      </c>
      <c r="CY1" s="30" t="s">
        <v>1930</v>
      </c>
      <c r="CZ1" s="30" t="s">
        <v>1931</v>
      </c>
      <c r="DA1" s="30" t="s">
        <v>1932</v>
      </c>
      <c r="DB1" s="30" t="s">
        <v>1933</v>
      </c>
      <c r="DC1" s="30" t="s">
        <v>1934</v>
      </c>
      <c r="DD1" s="30" t="s">
        <v>1935</v>
      </c>
      <c r="DE1" s="30" t="s">
        <v>1936</v>
      </c>
      <c r="DF1" s="30" t="s">
        <v>1937</v>
      </c>
      <c r="DG1" s="30" t="s">
        <v>1938</v>
      </c>
      <c r="DH1" s="30" t="s">
        <v>1939</v>
      </c>
      <c r="DI1" s="30" t="s">
        <v>1940</v>
      </c>
      <c r="DJ1" s="30" t="s">
        <v>1941</v>
      </c>
      <c r="DK1" s="30" t="s">
        <v>1942</v>
      </c>
      <c r="DL1" s="30" t="s">
        <v>1943</v>
      </c>
      <c r="DM1" s="30" t="s">
        <v>1944</v>
      </c>
      <c r="DN1" s="30" t="s">
        <v>1945</v>
      </c>
      <c r="DO1" s="30" t="s">
        <v>1946</v>
      </c>
      <c r="DP1" s="30" t="s">
        <v>1947</v>
      </c>
      <c r="DQ1" s="30" t="s">
        <v>1948</v>
      </c>
      <c r="DR1" s="30" t="s">
        <v>1949</v>
      </c>
      <c r="DS1" s="30" t="s">
        <v>1950</v>
      </c>
      <c r="DT1" s="30" t="s">
        <v>1951</v>
      </c>
      <c r="DU1" s="30" t="s">
        <v>1952</v>
      </c>
      <c r="DV1" s="30" t="s">
        <v>1953</v>
      </c>
      <c r="DW1" s="30" t="s">
        <v>1954</v>
      </c>
      <c r="DX1" s="30" t="s">
        <v>1955</v>
      </c>
      <c r="DY1" s="30" t="s">
        <v>1956</v>
      </c>
      <c r="DZ1" s="30" t="s">
        <v>1957</v>
      </c>
      <c r="EA1" s="30" t="s">
        <v>1958</v>
      </c>
      <c r="EB1" s="30" t="s">
        <v>1959</v>
      </c>
      <c r="EC1" s="30" t="s">
        <v>1960</v>
      </c>
      <c r="ED1" s="30" t="s">
        <v>1961</v>
      </c>
      <c r="EE1" s="30" t="s">
        <v>1962</v>
      </c>
      <c r="EF1" s="30" t="s">
        <v>1963</v>
      </c>
      <c r="EG1" s="30" t="s">
        <v>1964</v>
      </c>
      <c r="EH1" s="30" t="s">
        <v>1965</v>
      </c>
      <c r="EI1" s="30" t="s">
        <v>1966</v>
      </c>
      <c r="EJ1" s="30" t="s">
        <v>1967</v>
      </c>
      <c r="EK1" s="30" t="s">
        <v>1968</v>
      </c>
      <c r="EL1" s="30" t="s">
        <v>1969</v>
      </c>
      <c r="EM1" s="30" t="s">
        <v>1970</v>
      </c>
      <c r="EN1" s="30" t="s">
        <v>1971</v>
      </c>
      <c r="EO1" s="30" t="s">
        <v>1972</v>
      </c>
      <c r="EP1" s="30" t="s">
        <v>1973</v>
      </c>
      <c r="EQ1" s="30" t="s">
        <v>1974</v>
      </c>
      <c r="ER1" s="30" t="s">
        <v>1975</v>
      </c>
      <c r="ES1" s="30" t="s">
        <v>1976</v>
      </c>
      <c r="ET1" s="30" t="s">
        <v>1977</v>
      </c>
      <c r="EU1" s="30" t="s">
        <v>1978</v>
      </c>
      <c r="EV1" s="30" t="s">
        <v>1979</v>
      </c>
      <c r="EW1" s="30" t="s">
        <v>1980</v>
      </c>
      <c r="EX1" s="30" t="s">
        <v>1981</v>
      </c>
      <c r="EY1" s="30" t="s">
        <v>1982</v>
      </c>
      <c r="EZ1" s="30" t="s">
        <v>1983</v>
      </c>
      <c r="FA1" s="30" t="s">
        <v>1984</v>
      </c>
      <c r="FB1" s="30" t="s">
        <v>1985</v>
      </c>
      <c r="FC1" s="30" t="s">
        <v>1986</v>
      </c>
      <c r="FD1" s="30" t="s">
        <v>1987</v>
      </c>
      <c r="FE1" s="30" t="s">
        <v>1988</v>
      </c>
      <c r="FF1" s="30" t="s">
        <v>1989</v>
      </c>
      <c r="FG1" s="30" t="s">
        <v>1990</v>
      </c>
      <c r="FH1" s="30" t="s">
        <v>1991</v>
      </c>
      <c r="FI1" s="30" t="s">
        <v>1992</v>
      </c>
      <c r="FJ1" s="30" t="s">
        <v>1993</v>
      </c>
      <c r="FK1" s="30" t="s">
        <v>1994</v>
      </c>
      <c r="FL1" s="30" t="s">
        <v>1995</v>
      </c>
      <c r="FM1" s="30" t="s">
        <v>1996</v>
      </c>
      <c r="FN1" s="30" t="s">
        <v>1997</v>
      </c>
      <c r="FO1" s="30" t="s">
        <v>1998</v>
      </c>
      <c r="FP1" s="30" t="s">
        <v>1999</v>
      </c>
      <c r="FQ1" s="30" t="s">
        <v>2000</v>
      </c>
      <c r="FR1" s="30" t="s">
        <v>2001</v>
      </c>
      <c r="FS1" s="30" t="s">
        <v>2002</v>
      </c>
      <c r="FT1" s="30" t="s">
        <v>2003</v>
      </c>
      <c r="FU1" s="30" t="s">
        <v>2004</v>
      </c>
      <c r="FV1" s="30" t="s">
        <v>2005</v>
      </c>
      <c r="FW1" s="30" t="s">
        <v>2006</v>
      </c>
      <c r="FX1" s="30" t="s">
        <v>2007</v>
      </c>
      <c r="FY1" s="30" t="s">
        <v>2008</v>
      </c>
      <c r="FZ1" s="30" t="s">
        <v>2009</v>
      </c>
      <c r="GA1" s="30" t="s">
        <v>2010</v>
      </c>
      <c r="GB1" s="30" t="s">
        <v>2011</v>
      </c>
      <c r="GC1" s="30" t="s">
        <v>2012</v>
      </c>
      <c r="GD1" s="30" t="s">
        <v>2013</v>
      </c>
      <c r="GE1" s="30" t="s">
        <v>2014</v>
      </c>
      <c r="GF1" s="30" t="s">
        <v>2015</v>
      </c>
      <c r="GG1" s="30" t="s">
        <v>2016</v>
      </c>
      <c r="GH1" s="30" t="s">
        <v>2017</v>
      </c>
      <c r="GI1" s="30" t="s">
        <v>2018</v>
      </c>
      <c r="GJ1" s="30" t="s">
        <v>2019</v>
      </c>
      <c r="GK1" s="30" t="s">
        <v>2020</v>
      </c>
      <c r="GL1" s="30" t="s">
        <v>2021</v>
      </c>
      <c r="GM1" s="30" t="s">
        <v>2022</v>
      </c>
      <c r="GN1" s="30" t="s">
        <v>2023</v>
      </c>
      <c r="GO1" s="30" t="s">
        <v>2024</v>
      </c>
      <c r="GP1" s="30" t="s">
        <v>2025</v>
      </c>
      <c r="GQ1" s="30" t="s">
        <v>2026</v>
      </c>
      <c r="GR1" s="30" t="s">
        <v>2027</v>
      </c>
      <c r="GS1" s="30" t="s">
        <v>2028</v>
      </c>
      <c r="GT1" s="30" t="s">
        <v>2029</v>
      </c>
      <c r="GU1" s="30" t="s">
        <v>2030</v>
      </c>
      <c r="GV1" s="30" t="s">
        <v>2031</v>
      </c>
      <c r="GW1" s="30" t="s">
        <v>2032</v>
      </c>
      <c r="GX1" s="30" t="s">
        <v>2033</v>
      </c>
      <c r="GY1" s="30" t="s">
        <v>2034</v>
      </c>
      <c r="GZ1" s="30" t="s">
        <v>2035</v>
      </c>
      <c r="HA1" s="30" t="s">
        <v>2036</v>
      </c>
      <c r="HB1" s="30" t="s">
        <v>2037</v>
      </c>
      <c r="HC1" s="30" t="s">
        <v>2038</v>
      </c>
      <c r="HD1" s="30" t="s">
        <v>2039</v>
      </c>
      <c r="HE1" s="30" t="s">
        <v>2040</v>
      </c>
      <c r="HF1" s="30" t="s">
        <v>2041</v>
      </c>
      <c r="HG1" s="30" t="s">
        <v>2042</v>
      </c>
      <c r="HH1" s="30" t="s">
        <v>2043</v>
      </c>
      <c r="HI1" s="30" t="s">
        <v>2044</v>
      </c>
      <c r="HJ1" s="30" t="s">
        <v>2045</v>
      </c>
      <c r="HK1" s="30" t="s">
        <v>2046</v>
      </c>
      <c r="HL1" s="30" t="s">
        <v>2047</v>
      </c>
      <c r="HM1" s="30" t="s">
        <v>2048</v>
      </c>
      <c r="HN1" s="30" t="s">
        <v>2049</v>
      </c>
      <c r="HO1" s="30" t="s">
        <v>2050</v>
      </c>
      <c r="HP1" s="30" t="s">
        <v>2051</v>
      </c>
      <c r="HQ1" s="30" t="s">
        <v>2052</v>
      </c>
      <c r="HR1" s="30" t="s">
        <v>2053</v>
      </c>
      <c r="HS1" s="30" t="s">
        <v>2054</v>
      </c>
      <c r="HT1" s="30" t="s">
        <v>2055</v>
      </c>
      <c r="HU1" s="30" t="s">
        <v>2056</v>
      </c>
      <c r="HV1" s="30" t="s">
        <v>2057</v>
      </c>
      <c r="HW1" s="30" t="s">
        <v>2058</v>
      </c>
      <c r="HX1" s="30" t="s">
        <v>2059</v>
      </c>
      <c r="HY1" s="30" t="s">
        <v>2060</v>
      </c>
      <c r="HZ1" s="30" t="s">
        <v>2061</v>
      </c>
      <c r="IA1" s="30" t="s">
        <v>2062</v>
      </c>
      <c r="IB1" s="30" t="s">
        <v>2063</v>
      </c>
      <c r="IC1" s="30" t="s">
        <v>2064</v>
      </c>
      <c r="ID1" s="30" t="s">
        <v>2065</v>
      </c>
      <c r="IE1" s="30" t="s">
        <v>2066</v>
      </c>
      <c r="IF1" s="30" t="s">
        <v>2067</v>
      </c>
      <c r="IG1" s="30" t="s">
        <v>2068</v>
      </c>
      <c r="IH1" s="30" t="s">
        <v>2069</v>
      </c>
      <c r="II1" s="30" t="s">
        <v>2070</v>
      </c>
      <c r="IJ1" s="30" t="s">
        <v>2071</v>
      </c>
      <c r="IK1" s="30" t="s">
        <v>2072</v>
      </c>
      <c r="IL1" s="30" t="s">
        <v>2073</v>
      </c>
      <c r="IM1" s="30" t="s">
        <v>2074</v>
      </c>
      <c r="IN1" s="30" t="s">
        <v>2075</v>
      </c>
      <c r="IO1" s="30" t="s">
        <v>2076</v>
      </c>
      <c r="IP1" s="30" t="s">
        <v>2077</v>
      </c>
      <c r="IQ1" s="30" t="s">
        <v>2078</v>
      </c>
      <c r="IR1" s="30" t="s">
        <v>2079</v>
      </c>
      <c r="IS1" s="30" t="s">
        <v>2080</v>
      </c>
      <c r="IT1" s="30" t="s">
        <v>2081</v>
      </c>
      <c r="IU1" s="30" t="s">
        <v>2082</v>
      </c>
      <c r="IV1" s="30" t="s">
        <v>2083</v>
      </c>
      <c r="IW1" s="30" t="s">
        <v>2084</v>
      </c>
      <c r="IX1" s="30" t="s">
        <v>2085</v>
      </c>
      <c r="IY1" s="30" t="s">
        <v>2086</v>
      </c>
      <c r="IZ1" s="30" t="s">
        <v>2087</v>
      </c>
      <c r="JA1" s="30" t="s">
        <v>2088</v>
      </c>
      <c r="JB1" s="30" t="s">
        <v>2089</v>
      </c>
      <c r="JC1" s="30" t="s">
        <v>2090</v>
      </c>
      <c r="JD1" s="30" t="s">
        <v>2091</v>
      </c>
      <c r="JE1" s="30" t="s">
        <v>2092</v>
      </c>
      <c r="JF1" s="30" t="s">
        <v>2093</v>
      </c>
      <c r="JG1" s="30" t="s">
        <v>2094</v>
      </c>
      <c r="JH1" s="30" t="s">
        <v>2095</v>
      </c>
      <c r="JI1" s="30" t="s">
        <v>2096</v>
      </c>
      <c r="JJ1" s="30" t="s">
        <v>2097</v>
      </c>
      <c r="JK1" s="30" t="s">
        <v>2098</v>
      </c>
      <c r="JL1" s="30" t="s">
        <v>2099</v>
      </c>
      <c r="JM1" s="30" t="s">
        <v>2100</v>
      </c>
      <c r="JN1" s="30" t="s">
        <v>2101</v>
      </c>
      <c r="JO1" s="30" t="s">
        <v>2102</v>
      </c>
      <c r="JP1" s="30" t="s">
        <v>2103</v>
      </c>
      <c r="JQ1" s="30" t="s">
        <v>2104</v>
      </c>
      <c r="JR1" s="30" t="s">
        <v>2105</v>
      </c>
      <c r="JS1" s="30" t="s">
        <v>2106</v>
      </c>
      <c r="JT1" s="30" t="s">
        <v>2107</v>
      </c>
      <c r="JU1" s="30" t="s">
        <v>2108</v>
      </c>
      <c r="JV1" s="30" t="s">
        <v>2109</v>
      </c>
      <c r="JW1" s="30" t="s">
        <v>2110</v>
      </c>
      <c r="JX1" s="30" t="s">
        <v>2111</v>
      </c>
      <c r="JY1" s="30" t="s">
        <v>2112</v>
      </c>
      <c r="JZ1" s="30" t="s">
        <v>2113</v>
      </c>
      <c r="KA1" s="30" t="s">
        <v>2114</v>
      </c>
      <c r="KB1" s="30" t="s">
        <v>2115</v>
      </c>
      <c r="KC1" s="30" t="s">
        <v>2116</v>
      </c>
      <c r="KD1" s="30" t="s">
        <v>2117</v>
      </c>
      <c r="KE1" s="30" t="s">
        <v>2118</v>
      </c>
      <c r="KF1" s="30" t="s">
        <v>2119</v>
      </c>
      <c r="KG1" s="30" t="s">
        <v>2120</v>
      </c>
      <c r="KH1" s="30" t="s">
        <v>2121</v>
      </c>
      <c r="KI1" s="30" t="s">
        <v>2122</v>
      </c>
      <c r="KJ1" s="30" t="s">
        <v>2123</v>
      </c>
      <c r="KK1" s="30" t="s">
        <v>2124</v>
      </c>
      <c r="KL1" s="30" t="s">
        <v>2125</v>
      </c>
      <c r="KM1" s="30" t="s">
        <v>2126</v>
      </c>
      <c r="KN1" s="30" t="s">
        <v>2127</v>
      </c>
      <c r="KO1" s="30" t="s">
        <v>2128</v>
      </c>
      <c r="KP1" s="30" t="s">
        <v>2129</v>
      </c>
      <c r="KQ1" s="30" t="s">
        <v>2130</v>
      </c>
      <c r="KR1" s="30" t="s">
        <v>2131</v>
      </c>
      <c r="KS1" s="30" t="s">
        <v>2132</v>
      </c>
      <c r="KT1" s="30" t="s">
        <v>2133</v>
      </c>
      <c r="KU1" s="30" t="s">
        <v>2134</v>
      </c>
      <c r="KV1" s="30" t="s">
        <v>2135</v>
      </c>
      <c r="KW1" s="30" t="s">
        <v>2136</v>
      </c>
      <c r="KX1" s="30" t="s">
        <v>2137</v>
      </c>
      <c r="KY1" s="30" t="s">
        <v>2138</v>
      </c>
      <c r="KZ1" s="30" t="s">
        <v>2139</v>
      </c>
      <c r="LA1" s="30" t="s">
        <v>2140</v>
      </c>
      <c r="LB1" s="30" t="s">
        <v>2141</v>
      </c>
      <c r="LC1" s="30" t="s">
        <v>2142</v>
      </c>
      <c r="LD1" s="30" t="s">
        <v>2143</v>
      </c>
      <c r="LE1" s="30" t="s">
        <v>2144</v>
      </c>
      <c r="LF1" s="30" t="s">
        <v>2145</v>
      </c>
      <c r="LG1" s="30" t="s">
        <v>2146</v>
      </c>
      <c r="LH1" s="30" t="s">
        <v>2147</v>
      </c>
      <c r="LI1" s="30" t="s">
        <v>2148</v>
      </c>
      <c r="LJ1" s="30" t="s">
        <v>2149</v>
      </c>
      <c r="LK1" s="30" t="s">
        <v>2150</v>
      </c>
      <c r="LL1" s="30" t="s">
        <v>2151</v>
      </c>
      <c r="LM1" s="30" t="s">
        <v>2152</v>
      </c>
      <c r="LN1" s="30" t="s">
        <v>2153</v>
      </c>
      <c r="LO1" s="30" t="s">
        <v>2154</v>
      </c>
      <c r="LP1" s="30" t="s">
        <v>2155</v>
      </c>
      <c r="LQ1" s="30" t="s">
        <v>2156</v>
      </c>
      <c r="LR1" s="30" t="s">
        <v>2157</v>
      </c>
      <c r="LS1" s="30" t="s">
        <v>2158</v>
      </c>
      <c r="LT1" s="30" t="s">
        <v>2159</v>
      </c>
      <c r="LU1" s="30" t="s">
        <v>2160</v>
      </c>
      <c r="LV1" s="30" t="s">
        <v>2161</v>
      </c>
      <c r="LW1" s="30" t="s">
        <v>2162</v>
      </c>
      <c r="LX1" s="30" t="s">
        <v>2163</v>
      </c>
      <c r="LY1" s="30" t="s">
        <v>2164</v>
      </c>
      <c r="LZ1" s="30" t="s">
        <v>2165</v>
      </c>
      <c r="MA1" s="30" t="s">
        <v>2166</v>
      </c>
      <c r="MB1" s="30" t="s">
        <v>2167</v>
      </c>
      <c r="MC1" s="30" t="s">
        <v>2168</v>
      </c>
      <c r="MD1" s="30" t="s">
        <v>2169</v>
      </c>
      <c r="ME1" s="30" t="s">
        <v>2170</v>
      </c>
      <c r="MF1" s="30" t="s">
        <v>2171</v>
      </c>
      <c r="MG1" s="30" t="s">
        <v>2172</v>
      </c>
      <c r="MH1" s="30" t="s">
        <v>2173</v>
      </c>
      <c r="MI1" s="30" t="s">
        <v>2174</v>
      </c>
      <c r="MJ1" s="30" t="s">
        <v>2175</v>
      </c>
      <c r="MK1" s="30" t="s">
        <v>2176</v>
      </c>
      <c r="ML1" s="30" t="s">
        <v>2177</v>
      </c>
      <c r="MM1" s="30" t="s">
        <v>2178</v>
      </c>
      <c r="MN1" s="30" t="s">
        <v>2179</v>
      </c>
      <c r="MO1" s="30" t="s">
        <v>2180</v>
      </c>
      <c r="MP1" s="30" t="s">
        <v>2181</v>
      </c>
      <c r="MQ1" s="30" t="s">
        <v>2182</v>
      </c>
      <c r="MR1" s="30" t="s">
        <v>2183</v>
      </c>
      <c r="MS1" s="30" t="s">
        <v>2184</v>
      </c>
      <c r="MT1" s="30" t="s">
        <v>2185</v>
      </c>
      <c r="MU1" s="30" t="s">
        <v>2186</v>
      </c>
      <c r="MV1" s="30" t="s">
        <v>2187</v>
      </c>
      <c r="MW1" s="30" t="s">
        <v>2188</v>
      </c>
      <c r="MX1" s="30" t="s">
        <v>2189</v>
      </c>
      <c r="MY1" s="30" t="s">
        <v>2190</v>
      </c>
      <c r="MZ1" s="30" t="s">
        <v>2191</v>
      </c>
      <c r="NA1" s="30" t="s">
        <v>2192</v>
      </c>
      <c r="NB1" s="30" t="s">
        <v>2193</v>
      </c>
      <c r="NC1" s="30" t="s">
        <v>2194</v>
      </c>
      <c r="ND1" s="30" t="s">
        <v>2195</v>
      </c>
      <c r="NE1" s="30" t="s">
        <v>2196</v>
      </c>
      <c r="NF1" s="30" t="s">
        <v>2197</v>
      </c>
    </row>
    <row r="2" spans="1:370" x14ac:dyDescent="0.25">
      <c r="A2" t="s">
        <v>646</v>
      </c>
      <c r="B2" s="1" t="s">
        <v>2199</v>
      </c>
      <c r="C2" s="1" t="s">
        <v>2377</v>
      </c>
      <c r="D2" t="s">
        <v>2200</v>
      </c>
      <c r="E2" t="s">
        <v>2201</v>
      </c>
      <c r="F2" t="s">
        <v>2202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1.1452469999999999</v>
      </c>
      <c r="AJ2" s="31">
        <v>0.19860050000000001</v>
      </c>
      <c r="AK2" s="31">
        <v>0.1163173</v>
      </c>
      <c r="AL2" s="31">
        <v>0.46745920000000002</v>
      </c>
      <c r="AM2" s="31">
        <v>0.26867029999999997</v>
      </c>
      <c r="AN2" s="31">
        <v>-0.28307680000000002</v>
      </c>
      <c r="AO2" s="31">
        <v>-0.43913079999999999</v>
      </c>
      <c r="AP2" s="31">
        <v>0.27819820000000001</v>
      </c>
      <c r="AQ2" s="31">
        <v>0.65096399999999999</v>
      </c>
      <c r="AR2" s="31">
        <v>0.47010869999999999</v>
      </c>
      <c r="AS2" s="31">
        <v>0.61950470000000002</v>
      </c>
      <c r="AT2" s="31">
        <v>0.68614169999999997</v>
      </c>
      <c r="AU2" s="31">
        <v>1.5154380000000001</v>
      </c>
      <c r="AV2" s="31">
        <v>1.8381069999999999</v>
      </c>
      <c r="AW2" s="31">
        <v>2.3571599999999999</v>
      </c>
      <c r="AX2" s="31">
        <v>2.5053999999999998</v>
      </c>
      <c r="AY2" s="31">
        <v>2.58921</v>
      </c>
      <c r="AZ2" s="31">
        <v>2.9241470000000001</v>
      </c>
      <c r="BA2" s="31">
        <v>2.744129</v>
      </c>
      <c r="BB2" s="31">
        <v>2.2238129999999998</v>
      </c>
      <c r="BC2" s="31">
        <v>2.2555209999999999</v>
      </c>
      <c r="BD2" s="31">
        <v>2.1814399999999998</v>
      </c>
      <c r="BE2" s="31">
        <v>2.233263</v>
      </c>
      <c r="BF2" s="31">
        <v>2.295032</v>
      </c>
      <c r="BG2" s="31">
        <v>2.2263099999999998</v>
      </c>
      <c r="BH2" s="31">
        <v>1.914369</v>
      </c>
      <c r="BI2" s="31">
        <v>2.088943</v>
      </c>
      <c r="BJ2" s="31">
        <v>2.4307500000000002</v>
      </c>
      <c r="BK2" s="31">
        <v>2.7934019999999999</v>
      </c>
      <c r="BL2" s="31">
        <v>3.0418820000000002</v>
      </c>
      <c r="BM2" s="31">
        <v>3.6107300000000002</v>
      </c>
      <c r="BN2" s="31">
        <v>3.6933980000000002</v>
      </c>
      <c r="BO2" s="31">
        <v>3.7139229999999999</v>
      </c>
      <c r="BP2" s="31">
        <v>3.7046000000000001</v>
      </c>
      <c r="BQ2" s="31">
        <v>2.8955860000000002</v>
      </c>
      <c r="BR2" s="31">
        <v>2.4602179999999998</v>
      </c>
      <c r="BS2" s="31">
        <v>1.79725</v>
      </c>
      <c r="BT2" s="31">
        <v>1.3877200000000001</v>
      </c>
      <c r="BU2" s="31">
        <v>1.0527390000000001</v>
      </c>
      <c r="BV2" s="31">
        <v>0.96500350000000001</v>
      </c>
      <c r="BW2" s="31">
        <v>1.7014210000000001</v>
      </c>
      <c r="BX2" s="31">
        <v>2.0825399999999998</v>
      </c>
      <c r="BY2" s="31">
        <v>1.950329</v>
      </c>
      <c r="BZ2" s="31">
        <v>1.6199920000000001</v>
      </c>
      <c r="CA2" s="31">
        <v>1.0595159999999999</v>
      </c>
      <c r="CB2" s="31">
        <v>0.76575369999999998</v>
      </c>
      <c r="CC2" s="31">
        <v>0.76242279999999996</v>
      </c>
      <c r="CD2" s="31">
        <v>0.28368900000000002</v>
      </c>
      <c r="CE2" s="31">
        <v>-0.31834750000000001</v>
      </c>
      <c r="CF2" s="31">
        <v>-0.538296</v>
      </c>
      <c r="CG2" s="31">
        <v>-0.63558029999999999</v>
      </c>
      <c r="CH2" s="31">
        <v>-0.51691010000000004</v>
      </c>
      <c r="CI2" s="31">
        <v>-0.50133870000000003</v>
      </c>
      <c r="CJ2" s="31">
        <v>-0.38016080000000002</v>
      </c>
      <c r="CK2" s="31">
        <v>-0.58511400000000002</v>
      </c>
      <c r="CL2" s="31">
        <v>-0.57131240000000005</v>
      </c>
      <c r="CM2" s="31">
        <v>-0.31898569999999998</v>
      </c>
      <c r="CN2" s="31">
        <v>0.91385340000000004</v>
      </c>
      <c r="CO2" s="31">
        <v>1.679</v>
      </c>
      <c r="CP2" s="31">
        <v>1.925511</v>
      </c>
      <c r="CQ2" s="31">
        <v>2.0521940000000001</v>
      </c>
      <c r="CR2" s="31">
        <v>2.0174690000000002</v>
      </c>
      <c r="CS2" s="31">
        <v>2.2703950000000002</v>
      </c>
      <c r="CT2" s="31">
        <v>2.2899669999999999</v>
      </c>
      <c r="CU2" s="31">
        <v>2.7356029999999998</v>
      </c>
      <c r="CV2" s="31">
        <v>3.0881409999999998</v>
      </c>
      <c r="CW2" s="31">
        <v>3.0536569999999998</v>
      </c>
      <c r="CX2" s="31">
        <v>2.7204190000000001</v>
      </c>
      <c r="CY2" s="31">
        <v>2.5300159999999998</v>
      </c>
      <c r="CZ2" s="31">
        <v>2.7176040000000001</v>
      </c>
      <c r="DA2" s="31">
        <v>2.4529339999999999</v>
      </c>
      <c r="DB2" s="31">
        <v>2.095504</v>
      </c>
      <c r="DC2" s="31">
        <v>1.588087</v>
      </c>
      <c r="DD2" s="31">
        <v>1.5134339999999999</v>
      </c>
      <c r="DE2" s="31">
        <v>1.093561</v>
      </c>
      <c r="DF2" s="31">
        <v>1.0132060000000001</v>
      </c>
      <c r="DG2" s="31">
        <v>1.2304980000000001</v>
      </c>
      <c r="DH2" s="31">
        <v>1.687378</v>
      </c>
      <c r="DI2" s="31">
        <v>2.4212289999999999</v>
      </c>
      <c r="DJ2" s="31">
        <v>2.4570080000000001</v>
      </c>
      <c r="DK2" s="31">
        <v>2.5253079999999999</v>
      </c>
      <c r="DL2" s="31">
        <v>1.873794</v>
      </c>
      <c r="DM2" s="31">
        <v>1.5545150000000001</v>
      </c>
      <c r="DN2" s="31">
        <v>1.3221309999999999</v>
      </c>
      <c r="DO2" s="31">
        <v>1.0078739999999999</v>
      </c>
      <c r="DP2" s="31">
        <v>1.140889</v>
      </c>
      <c r="DQ2" s="31">
        <v>1.227573</v>
      </c>
      <c r="DR2" s="31">
        <v>1.2560439999999999</v>
      </c>
      <c r="DS2" s="31">
        <v>1.6452929999999999</v>
      </c>
      <c r="DT2" s="31">
        <v>1.8132029999999999</v>
      </c>
      <c r="DU2" s="31">
        <v>1.4458329999999999</v>
      </c>
      <c r="DV2" s="31">
        <v>1.4185570000000001</v>
      </c>
      <c r="DW2" s="31">
        <v>1.333747</v>
      </c>
      <c r="DX2" s="31">
        <v>1.400617</v>
      </c>
      <c r="DY2" s="31">
        <v>1.7912090000000001</v>
      </c>
      <c r="DZ2" s="31">
        <v>2.0588690000000001</v>
      </c>
      <c r="EA2" s="31">
        <v>1.8439989999999999</v>
      </c>
      <c r="EB2" s="31">
        <v>1.9180330000000001</v>
      </c>
      <c r="EC2" s="31">
        <v>1.842989</v>
      </c>
      <c r="ED2" s="31">
        <v>1.561183</v>
      </c>
      <c r="EE2" s="31">
        <v>1.4159409999999999</v>
      </c>
      <c r="EF2" s="31">
        <v>1.149891</v>
      </c>
      <c r="EG2" s="31">
        <v>0.86793889999999996</v>
      </c>
      <c r="EH2" s="31">
        <v>0.923485</v>
      </c>
      <c r="EI2" s="31">
        <v>0.95058299999999996</v>
      </c>
      <c r="EJ2" s="31">
        <v>1.319815</v>
      </c>
      <c r="EK2" s="31">
        <v>1.070114</v>
      </c>
      <c r="EL2" s="31">
        <v>0.70139110000000005</v>
      </c>
      <c r="EM2" s="31">
        <v>0.71885299999999996</v>
      </c>
      <c r="EN2" s="31">
        <v>0.925095</v>
      </c>
      <c r="EO2" s="31">
        <v>0.8895786</v>
      </c>
      <c r="EP2" s="31">
        <v>0.70703550000000004</v>
      </c>
      <c r="EQ2" s="31">
        <v>0.30189939999999998</v>
      </c>
      <c r="ER2" s="31">
        <v>0.47441260000000002</v>
      </c>
      <c r="ES2" s="31">
        <v>0.25574170000000002</v>
      </c>
      <c r="ET2" s="31">
        <v>0.42212450000000001</v>
      </c>
      <c r="EU2" s="31">
        <v>0.93877069999999996</v>
      </c>
      <c r="EV2" s="31">
        <v>1.4539359999999999</v>
      </c>
      <c r="EW2" s="31">
        <v>1.664398</v>
      </c>
      <c r="EX2" s="31">
        <v>1.7591399999999999</v>
      </c>
      <c r="EY2" s="31">
        <v>1.8694010000000001</v>
      </c>
      <c r="EZ2" s="31">
        <v>1.5790729999999999</v>
      </c>
      <c r="FA2" s="31">
        <v>1.2778830000000001</v>
      </c>
      <c r="FB2" s="31">
        <v>1.2979590000000001</v>
      </c>
      <c r="FC2" s="31">
        <v>1.5755669999999999</v>
      </c>
      <c r="FD2" s="31">
        <v>1.387162</v>
      </c>
      <c r="FE2" s="31">
        <v>0.55935880000000004</v>
      </c>
      <c r="FF2" s="31">
        <v>-5.7485340000000003E-2</v>
      </c>
      <c r="FG2" s="31">
        <v>0.27204689999999998</v>
      </c>
      <c r="FH2" s="31">
        <v>-0.22933210000000001</v>
      </c>
      <c r="FI2" s="31">
        <v>-0.42696050000000002</v>
      </c>
      <c r="FJ2" s="31">
        <v>-0.38171640000000001</v>
      </c>
      <c r="FK2" s="31">
        <v>-8.378708E-2</v>
      </c>
      <c r="FL2" s="31">
        <v>-0.21776509999999999</v>
      </c>
      <c r="FM2" s="31">
        <v>9.3652840000000001E-2</v>
      </c>
      <c r="FN2" s="31">
        <v>0.13285530000000001</v>
      </c>
      <c r="FO2" s="31">
        <v>-4.4640300000000001E-2</v>
      </c>
      <c r="FP2" s="31">
        <v>-0.19082379999999999</v>
      </c>
      <c r="FQ2" s="31">
        <v>-0.36990190000000001</v>
      </c>
      <c r="FR2" s="31">
        <v>-0.62730439999999998</v>
      </c>
      <c r="FS2" s="31">
        <v>-0.99761239999999995</v>
      </c>
      <c r="FT2" s="31">
        <v>-0.74192939999999996</v>
      </c>
      <c r="FU2" s="31">
        <v>-0.49541770000000002</v>
      </c>
      <c r="FV2" s="31">
        <v>-0.52516689999999999</v>
      </c>
      <c r="FW2" s="31">
        <v>-0.64661740000000001</v>
      </c>
      <c r="FX2" s="31">
        <v>-0.80835360000000001</v>
      </c>
      <c r="FY2" s="31">
        <v>-0.95340670000000005</v>
      </c>
      <c r="FZ2" s="31">
        <v>-0.62157150000000005</v>
      </c>
      <c r="GA2" s="31">
        <v>-0.51817970000000002</v>
      </c>
      <c r="GB2" s="31">
        <v>-0.52558349999999998</v>
      </c>
      <c r="GC2" s="31">
        <v>-0.39818429999999999</v>
      </c>
      <c r="GD2" s="31">
        <v>-0.54723489999999997</v>
      </c>
      <c r="GE2" s="31">
        <v>-0.36349670000000001</v>
      </c>
      <c r="GF2" s="31">
        <v>-0.64142840000000001</v>
      </c>
      <c r="GG2" s="31">
        <v>-0.8319455</v>
      </c>
      <c r="GH2" s="31">
        <v>-0.83768609999999999</v>
      </c>
      <c r="GI2" s="31">
        <v>-1.092848</v>
      </c>
      <c r="GJ2" s="31">
        <v>-1.2662310000000001</v>
      </c>
      <c r="GK2" s="31">
        <v>-1.6045389999999999</v>
      </c>
      <c r="GL2" s="31">
        <v>-1.4061090000000001</v>
      </c>
      <c r="GM2" s="31">
        <v>-1.554241</v>
      </c>
      <c r="GN2" s="31">
        <v>-1.170631</v>
      </c>
      <c r="GO2" s="31">
        <v>-1.1465780000000001</v>
      </c>
      <c r="GP2" s="31">
        <v>-1.1261680000000001</v>
      </c>
      <c r="GQ2" s="31">
        <v>-0.85289380000000004</v>
      </c>
      <c r="GR2" s="31">
        <v>-1.156042</v>
      </c>
      <c r="GS2" s="31">
        <v>-1.2597670000000001</v>
      </c>
      <c r="GT2" s="31">
        <v>-1.106633</v>
      </c>
      <c r="GU2" s="31">
        <v>-0.92487589999999997</v>
      </c>
      <c r="GV2" s="31">
        <v>-0.75415160000000003</v>
      </c>
      <c r="GW2" s="31">
        <v>-1.08056</v>
      </c>
      <c r="GX2" s="31">
        <v>-1.370171</v>
      </c>
      <c r="GY2" s="31">
        <v>-2.2905549999999999</v>
      </c>
      <c r="GZ2" s="31">
        <v>-2.4618389999999999</v>
      </c>
      <c r="HA2" s="31">
        <v>-2.7276030000000002</v>
      </c>
      <c r="HB2" s="31">
        <v>-2.9158110000000002</v>
      </c>
      <c r="HC2" s="31">
        <v>-2.9686900000000001</v>
      </c>
      <c r="HD2" s="31">
        <v>-2.4696739999999999</v>
      </c>
      <c r="HE2" s="31">
        <v>-2.1719020000000002</v>
      </c>
      <c r="HF2" s="31">
        <v>-1.6080570000000001</v>
      </c>
      <c r="HG2" s="31">
        <v>-0.74036060000000004</v>
      </c>
      <c r="HH2" s="31">
        <v>-0.26940049999999999</v>
      </c>
      <c r="HI2" s="31">
        <v>0.16696069999999999</v>
      </c>
      <c r="HJ2" s="31">
        <v>0.29654229999999998</v>
      </c>
      <c r="HK2" s="32">
        <v>0.45838299999999998</v>
      </c>
      <c r="HL2" s="32">
        <v>0.45928029999999997</v>
      </c>
      <c r="HM2" s="32">
        <v>0.24576020000000001</v>
      </c>
      <c r="HN2" s="32">
        <v>0.17693970000000001</v>
      </c>
      <c r="HO2" s="32">
        <v>0.2104251</v>
      </c>
      <c r="HP2" s="32">
        <v>0.27250150000000001</v>
      </c>
      <c r="HQ2" s="32">
        <v>0.29120430000000003</v>
      </c>
      <c r="HR2" s="32">
        <v>0.2674395</v>
      </c>
      <c r="HS2" s="32">
        <v>0.25795499999999999</v>
      </c>
      <c r="HT2" s="32">
        <v>0.2833562</v>
      </c>
      <c r="HU2" s="32">
        <v>0.32502599999999998</v>
      </c>
      <c r="HV2" s="32">
        <v>0.35215229999999997</v>
      </c>
      <c r="HW2" s="32">
        <v>0.37483230000000001</v>
      </c>
      <c r="HX2" s="32">
        <v>0.36349920000000002</v>
      </c>
      <c r="HY2" s="32">
        <v>0.32566640000000002</v>
      </c>
      <c r="HZ2" s="32">
        <v>0.28924719999999998</v>
      </c>
      <c r="IA2" s="32">
        <v>0.25270819999999999</v>
      </c>
      <c r="IB2" s="32">
        <v>0.22251870000000001</v>
      </c>
      <c r="IC2" s="32">
        <v>0.20555499999999999</v>
      </c>
      <c r="ID2" s="32">
        <v>0.20136200000000001</v>
      </c>
      <c r="IE2" s="32">
        <v>0.2038779</v>
      </c>
      <c r="IF2" s="32">
        <v>0.21425259999999999</v>
      </c>
      <c r="IG2" s="32">
        <v>0.22778999999999999</v>
      </c>
      <c r="IH2" s="32">
        <v>0.24283679999999999</v>
      </c>
      <c r="II2" s="32">
        <v>0.25809929999999998</v>
      </c>
      <c r="IJ2" s="32">
        <v>0.27367330000000001</v>
      </c>
      <c r="IK2" s="32">
        <v>0.28759410000000002</v>
      </c>
      <c r="IL2" s="32">
        <v>0.29983759999999998</v>
      </c>
      <c r="IM2" s="32">
        <v>0.3135906</v>
      </c>
      <c r="IN2" s="32">
        <v>0.33000309999999999</v>
      </c>
      <c r="IO2" s="32">
        <v>0.3502014</v>
      </c>
      <c r="IP2" s="32">
        <v>0.37483230000000001</v>
      </c>
      <c r="IQ2" s="32">
        <v>0.40188309999999999</v>
      </c>
      <c r="IR2" s="32">
        <v>0.43010799999999999</v>
      </c>
      <c r="IS2" s="32">
        <v>0.45938689999999999</v>
      </c>
      <c r="IT2" s="32">
        <v>0.48773169999999999</v>
      </c>
      <c r="IU2" s="32">
        <v>0.51245839999999998</v>
      </c>
      <c r="IV2" s="32">
        <v>0.53287220000000002</v>
      </c>
      <c r="IW2" s="32">
        <v>0.54743989999999998</v>
      </c>
      <c r="IX2" s="32">
        <v>0.55618520000000005</v>
      </c>
      <c r="IY2" s="32">
        <v>0.56035440000000003</v>
      </c>
      <c r="IZ2" s="32">
        <v>0.56136059999999999</v>
      </c>
      <c r="JA2" s="32">
        <v>0.55865319999999996</v>
      </c>
      <c r="JB2" s="32">
        <v>0.55376530000000002</v>
      </c>
      <c r="JC2" s="32">
        <v>0.54794310000000002</v>
      </c>
      <c r="JD2" s="32">
        <v>0.54092280000000004</v>
      </c>
      <c r="JE2" s="32">
        <v>0.53397439999999996</v>
      </c>
      <c r="JF2" s="32">
        <v>0.52664270000000002</v>
      </c>
      <c r="JG2" s="32">
        <v>0.52041320000000002</v>
      </c>
      <c r="JH2" s="32">
        <v>0.51535750000000002</v>
      </c>
      <c r="JI2" s="32">
        <v>0.51159580000000004</v>
      </c>
      <c r="JJ2" s="32">
        <v>0.50919970000000003</v>
      </c>
      <c r="JK2" s="32">
        <v>0.50574949999999996</v>
      </c>
      <c r="JL2" s="32">
        <v>0.50143669999999996</v>
      </c>
      <c r="JM2" s="32">
        <v>0.49630940000000001</v>
      </c>
      <c r="JN2" s="32">
        <v>0.49067880000000003</v>
      </c>
      <c r="JO2" s="32">
        <v>0.48468879999999998</v>
      </c>
      <c r="JP2" s="32">
        <v>0.4779081</v>
      </c>
      <c r="JQ2" s="32">
        <v>0.47024100000000002</v>
      </c>
      <c r="JR2" s="32">
        <v>0.46135179999999998</v>
      </c>
      <c r="JS2" s="32">
        <v>0.45349289999999998</v>
      </c>
      <c r="JT2" s="32">
        <v>0.44652039999999998</v>
      </c>
      <c r="JU2" s="32">
        <v>0.44057849999999998</v>
      </c>
      <c r="JV2" s="32">
        <v>0.43525930000000002</v>
      </c>
      <c r="JW2" s="32">
        <v>0.42994019999999999</v>
      </c>
      <c r="JX2" s="32">
        <v>0.42514819999999998</v>
      </c>
      <c r="JY2" s="32">
        <v>0.42085929999999999</v>
      </c>
      <c r="JZ2" s="32">
        <v>0.41740919999999998</v>
      </c>
      <c r="KA2" s="32">
        <v>0.41501320000000003</v>
      </c>
      <c r="KB2" s="32">
        <v>0.41345569999999998</v>
      </c>
      <c r="KC2" s="32">
        <v>0.41268909999999998</v>
      </c>
      <c r="KD2" s="32">
        <v>0.41280889999999998</v>
      </c>
      <c r="KE2" s="32">
        <v>0.41350360000000003</v>
      </c>
      <c r="KF2" s="32">
        <v>0.41482150000000001</v>
      </c>
      <c r="KG2" s="32">
        <v>0.41673830000000001</v>
      </c>
      <c r="KH2" s="32">
        <v>0.41927799999999998</v>
      </c>
      <c r="KI2" s="32">
        <v>0.42157820000000001</v>
      </c>
      <c r="KJ2" s="32">
        <v>0.42363869999999998</v>
      </c>
      <c r="KK2" s="32">
        <v>0.42541180000000001</v>
      </c>
      <c r="KL2" s="32">
        <v>0.42696919999999999</v>
      </c>
      <c r="KM2" s="32">
        <v>0.42845460000000002</v>
      </c>
      <c r="KN2" s="32">
        <v>0.42986829999999998</v>
      </c>
      <c r="KO2" s="32">
        <v>0.431282</v>
      </c>
      <c r="KP2" s="32">
        <v>0.43257580000000001</v>
      </c>
      <c r="KQ2" s="32">
        <v>0.43475619999999998</v>
      </c>
      <c r="KR2" s="32">
        <v>0.43775120000000001</v>
      </c>
      <c r="KS2" s="32">
        <v>0.44163269999999999</v>
      </c>
      <c r="KT2" s="32">
        <v>0.44654450000000001</v>
      </c>
      <c r="KU2" s="32">
        <v>0.45140839999999999</v>
      </c>
      <c r="KV2" s="32">
        <v>0.4562483</v>
      </c>
      <c r="KW2" s="32">
        <v>0.46099230000000002</v>
      </c>
      <c r="KX2" s="32">
        <v>0.46549679999999999</v>
      </c>
      <c r="KY2" s="32">
        <v>0.46933039999999998</v>
      </c>
      <c r="KZ2" s="32">
        <v>0.4724932</v>
      </c>
      <c r="LA2" s="32">
        <v>0.47498499999999999</v>
      </c>
      <c r="LB2" s="32">
        <v>0.47663820000000001</v>
      </c>
      <c r="LC2" s="32">
        <v>0.47786010000000001</v>
      </c>
      <c r="LD2" s="32">
        <v>0.47867480000000001</v>
      </c>
      <c r="LE2" s="32">
        <v>0.47913</v>
      </c>
      <c r="LF2" s="32">
        <v>0.47936960000000001</v>
      </c>
      <c r="LG2" s="32">
        <v>0.47944150000000002</v>
      </c>
      <c r="LH2" s="32">
        <v>0.4792498</v>
      </c>
      <c r="LI2" s="32">
        <v>0.47886649999999997</v>
      </c>
      <c r="LJ2" s="32">
        <v>0.47874670000000003</v>
      </c>
      <c r="LK2" s="32">
        <v>0.4795374</v>
      </c>
      <c r="LL2" s="32">
        <v>0.48133429999999999</v>
      </c>
      <c r="LM2" s="32">
        <v>0.48404180000000002</v>
      </c>
      <c r="LN2" s="32">
        <v>0.4872764</v>
      </c>
      <c r="LO2" s="32">
        <v>0.49115789999999998</v>
      </c>
      <c r="LP2" s="32">
        <v>0.49568640000000003</v>
      </c>
      <c r="LQ2" s="32">
        <v>0.50083770000000005</v>
      </c>
      <c r="LR2" s="32">
        <v>0.50620480000000001</v>
      </c>
      <c r="LS2" s="32">
        <v>0.51133229999999996</v>
      </c>
      <c r="LT2" s="32">
        <v>0.51619610000000005</v>
      </c>
      <c r="LU2" s="32">
        <v>0.52084430000000004</v>
      </c>
      <c r="LV2" s="32">
        <v>0.52563629999999995</v>
      </c>
      <c r="LW2" s="32">
        <v>0.53026070000000003</v>
      </c>
      <c r="LX2" s="32">
        <v>0.53478910000000002</v>
      </c>
      <c r="LY2" s="32">
        <v>0.53914980000000001</v>
      </c>
      <c r="LZ2" s="32">
        <v>0.54331870000000004</v>
      </c>
      <c r="MA2" s="32">
        <v>0.54662529999999998</v>
      </c>
      <c r="MB2" s="32">
        <v>0.5489733</v>
      </c>
      <c r="MC2" s="32">
        <v>0.55041090000000004</v>
      </c>
      <c r="MD2" s="32">
        <v>0.55091400000000001</v>
      </c>
      <c r="ME2" s="32">
        <v>0.55117760000000005</v>
      </c>
      <c r="MF2" s="32">
        <v>0.55120159999999996</v>
      </c>
      <c r="MG2" s="32">
        <v>0.55093800000000004</v>
      </c>
      <c r="MH2" s="32">
        <v>0.55050670000000002</v>
      </c>
      <c r="MI2" s="32">
        <v>0.54875770000000001</v>
      </c>
      <c r="MJ2" s="32">
        <v>0.54573870000000002</v>
      </c>
      <c r="MK2" s="32">
        <v>0.54144990000000004</v>
      </c>
      <c r="ML2" s="32">
        <v>0.53591509999999998</v>
      </c>
      <c r="MM2" s="32">
        <v>0.52958970000000005</v>
      </c>
      <c r="MN2" s="32">
        <v>0.52249749999999995</v>
      </c>
      <c r="MO2" s="32">
        <v>0.5146387</v>
      </c>
      <c r="MP2" s="32">
        <v>0.50594130000000004</v>
      </c>
      <c r="MQ2" s="32">
        <v>0.49865749999999998</v>
      </c>
      <c r="MR2" s="32">
        <v>0.49273929999999999</v>
      </c>
      <c r="MS2" s="32">
        <v>0.4882109</v>
      </c>
      <c r="MT2" s="32">
        <v>0.48504819999999998</v>
      </c>
      <c r="MU2" t="s">
        <v>2203</v>
      </c>
      <c r="MV2" t="b">
        <v>0</v>
      </c>
      <c r="MW2" t="s">
        <v>2201</v>
      </c>
      <c r="MX2" t="s">
        <v>2201</v>
      </c>
      <c r="MY2">
        <v>2025</v>
      </c>
      <c r="MZ2">
        <v>4</v>
      </c>
      <c r="NA2" s="35">
        <v>46150</v>
      </c>
      <c r="NB2" t="s">
        <v>2204</v>
      </c>
      <c r="NC2" t="s">
        <v>2201</v>
      </c>
      <c r="ND2" t="s">
        <v>2209</v>
      </c>
      <c r="NE2" t="s">
        <v>2206</v>
      </c>
      <c r="NF2" t="s">
        <v>2260</v>
      </c>
    </row>
    <row r="3" spans="1:370" x14ac:dyDescent="0.25">
      <c r="A3" t="s">
        <v>685</v>
      </c>
      <c r="B3" s="1" t="s">
        <v>2199</v>
      </c>
      <c r="C3" s="1" t="s">
        <v>2377</v>
      </c>
      <c r="D3" t="s">
        <v>2200</v>
      </c>
      <c r="E3" t="s">
        <v>2201</v>
      </c>
      <c r="F3" t="s">
        <v>2202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-811.13530000000003</v>
      </c>
      <c r="AJ3" s="31">
        <v>-846.97270000000003</v>
      </c>
      <c r="AK3" s="31">
        <v>-867.69939999999997</v>
      </c>
      <c r="AL3" s="31">
        <v>-882.28750000000002</v>
      </c>
      <c r="AM3" s="31">
        <v>-87.611670000000004</v>
      </c>
      <c r="AN3" s="31">
        <v>-61.906329999999997</v>
      </c>
      <c r="AO3" s="31">
        <v>-49.299239999999998</v>
      </c>
      <c r="AP3" s="31">
        <v>-41.440539999999999</v>
      </c>
      <c r="AQ3" s="31">
        <v>-30.072410000000001</v>
      </c>
      <c r="AR3" s="31">
        <v>-20.75761</v>
      </c>
      <c r="AS3" s="31">
        <v>-12.87167</v>
      </c>
      <c r="AT3" s="31">
        <v>-6.0283660000000001</v>
      </c>
      <c r="AU3" s="31">
        <v>-5.7465250000000001</v>
      </c>
      <c r="AV3" s="31">
        <v>-5.5615779999999999</v>
      </c>
      <c r="AW3" s="31">
        <v>-5.3758400000000002</v>
      </c>
      <c r="AX3" s="31">
        <v>-4.9667649999999997</v>
      </c>
      <c r="AY3" s="31">
        <v>-4.9271349999999998</v>
      </c>
      <c r="AZ3" s="31">
        <v>-4.9009229999999997</v>
      </c>
      <c r="BA3" s="31">
        <v>-4.8874579999999996</v>
      </c>
      <c r="BB3" s="31">
        <v>-4.9055949999999999</v>
      </c>
      <c r="BC3" s="31">
        <v>-4.939019</v>
      </c>
      <c r="BD3" s="31">
        <v>-4.9875379999999998</v>
      </c>
      <c r="BE3" s="31">
        <v>-5.1001019999999997</v>
      </c>
      <c r="BF3" s="31">
        <v>-5.1543000000000001</v>
      </c>
      <c r="BG3" s="31">
        <v>-4.9061329999999996</v>
      </c>
      <c r="BH3" s="31">
        <v>-4.390523</v>
      </c>
      <c r="BI3" s="31">
        <v>0.93159530000000002</v>
      </c>
      <c r="BJ3" s="31">
        <v>1.5257700000000001</v>
      </c>
      <c r="BK3" s="31">
        <v>1.1945539999999999</v>
      </c>
      <c r="BL3" s="31">
        <v>0.55809379999999997</v>
      </c>
      <c r="BM3" s="31">
        <v>2.0928620000000002</v>
      </c>
      <c r="BN3" s="31">
        <v>2.1778909999999998</v>
      </c>
      <c r="BO3" s="31">
        <v>1.2891820000000001</v>
      </c>
      <c r="BP3" s="31">
        <v>1.7080139999999999</v>
      </c>
      <c r="BQ3" s="31">
        <v>2.131049</v>
      </c>
      <c r="BR3" s="31">
        <v>1.332543</v>
      </c>
      <c r="BS3" s="31">
        <v>1.408015</v>
      </c>
      <c r="BT3" s="31">
        <v>1.1984520000000001</v>
      </c>
      <c r="BU3" s="31">
        <v>0.71192</v>
      </c>
      <c r="BV3" s="31">
        <v>0.72312069999999995</v>
      </c>
      <c r="BW3" s="31">
        <v>1.2557370000000001</v>
      </c>
      <c r="BX3" s="31">
        <v>0.76445719999999995</v>
      </c>
      <c r="BY3" s="31">
        <v>1.3897189999999999</v>
      </c>
      <c r="BZ3" s="31">
        <v>0.96191499999999996</v>
      </c>
      <c r="CA3" s="31">
        <v>0.17022680000000001</v>
      </c>
      <c r="CB3" s="31">
        <v>0.3263836</v>
      </c>
      <c r="CC3" s="31">
        <v>0.22026709999999999</v>
      </c>
      <c r="CD3" s="31">
        <v>-7.2263960000000002E-2</v>
      </c>
      <c r="CE3" s="31">
        <v>6.1938050000000001E-2</v>
      </c>
      <c r="CF3" s="31">
        <v>0.66472580000000003</v>
      </c>
      <c r="CG3" s="31">
        <v>0.524142</v>
      </c>
      <c r="CH3" s="31">
        <v>0.60401439999999995</v>
      </c>
      <c r="CI3" s="31">
        <v>0.66522689999999995</v>
      </c>
      <c r="CJ3" s="31">
        <v>1.2297370000000001</v>
      </c>
      <c r="CK3" s="31">
        <v>1.1833260000000001</v>
      </c>
      <c r="CL3" s="31">
        <v>0.99108790000000002</v>
      </c>
      <c r="CM3" s="31">
        <v>1.404801</v>
      </c>
      <c r="CN3" s="31">
        <v>1.7592179999999999</v>
      </c>
      <c r="CO3" s="31">
        <v>2.38964</v>
      </c>
      <c r="CP3" s="31">
        <v>2.5214050000000001</v>
      </c>
      <c r="CQ3" s="31">
        <v>2.382682</v>
      </c>
      <c r="CR3" s="31">
        <v>1.7293400000000001</v>
      </c>
      <c r="CS3" s="31">
        <v>1.6709689999999999</v>
      </c>
      <c r="CT3" s="31">
        <v>1.7275309999999999</v>
      </c>
      <c r="CU3" s="31">
        <v>2.0611329999999999</v>
      </c>
      <c r="CV3" s="31">
        <v>2.1078290000000002</v>
      </c>
      <c r="CW3" s="31">
        <v>1.8917440000000001</v>
      </c>
      <c r="CX3" s="31">
        <v>1.4738119999999999</v>
      </c>
      <c r="CY3" s="31">
        <v>1.3707640000000001</v>
      </c>
      <c r="CZ3" s="31">
        <v>1.3669070000000001</v>
      </c>
      <c r="DA3" s="31">
        <v>1.141834</v>
      </c>
      <c r="DB3" s="31">
        <v>0.6932893</v>
      </c>
      <c r="DC3" s="31">
        <v>0.64401169999999996</v>
      </c>
      <c r="DD3" s="31">
        <v>0.50549920000000004</v>
      </c>
      <c r="DE3" s="31">
        <v>0.45357409999999998</v>
      </c>
      <c r="DF3" s="31">
        <v>0.3183646</v>
      </c>
      <c r="DG3" s="31">
        <v>1.288918</v>
      </c>
      <c r="DH3" s="31">
        <v>1.095248</v>
      </c>
      <c r="DI3" s="31">
        <v>1.5067630000000001</v>
      </c>
      <c r="DJ3" s="31">
        <v>1.6076250000000001</v>
      </c>
      <c r="DK3" s="31">
        <v>1.8315129999999999</v>
      </c>
      <c r="DL3" s="31">
        <v>1.790095</v>
      </c>
      <c r="DM3" s="31">
        <v>1.70662</v>
      </c>
      <c r="DN3" s="31">
        <v>1.553024</v>
      </c>
      <c r="DO3" s="31">
        <v>1.215077</v>
      </c>
      <c r="DP3" s="31">
        <v>1.0836809999999999</v>
      </c>
      <c r="DQ3" s="31">
        <v>1.043757</v>
      </c>
      <c r="DR3" s="31">
        <v>0.93878320000000004</v>
      </c>
      <c r="DS3" s="31">
        <v>1.0500890000000001</v>
      </c>
      <c r="DT3" s="31">
        <v>0.94509909999999997</v>
      </c>
      <c r="DU3" s="31">
        <v>0.82135250000000004</v>
      </c>
      <c r="DV3" s="31">
        <v>0.61602060000000003</v>
      </c>
      <c r="DW3" s="31">
        <v>0.46073910000000001</v>
      </c>
      <c r="DX3" s="31">
        <v>0.34422609999999998</v>
      </c>
      <c r="DY3" s="31">
        <v>1.019898</v>
      </c>
      <c r="DZ3" s="31">
        <v>1.2663180000000001</v>
      </c>
      <c r="EA3" s="31">
        <v>1.1781170000000001</v>
      </c>
      <c r="EB3" s="31">
        <v>1.4673160000000001</v>
      </c>
      <c r="EC3" s="31">
        <v>1.5110859999999999</v>
      </c>
      <c r="ED3" s="31">
        <v>1.250664</v>
      </c>
      <c r="EE3" s="31">
        <v>1.143176</v>
      </c>
      <c r="EF3" s="31">
        <v>0.94047340000000001</v>
      </c>
      <c r="EG3" s="31">
        <v>0.95045970000000002</v>
      </c>
      <c r="EH3" s="31">
        <v>1.129402</v>
      </c>
      <c r="EI3" s="31">
        <v>1.186115</v>
      </c>
      <c r="EJ3" s="31">
        <v>1.4415290000000001</v>
      </c>
      <c r="EK3" s="31">
        <v>1.303928</v>
      </c>
      <c r="EL3" s="31">
        <v>1.250918</v>
      </c>
      <c r="EM3" s="31">
        <v>1.254413</v>
      </c>
      <c r="EN3" s="31">
        <v>1.362703</v>
      </c>
      <c r="EO3" s="31">
        <v>1.378026</v>
      </c>
      <c r="EP3" s="31">
        <v>1.2208140000000001</v>
      </c>
      <c r="EQ3" s="31">
        <v>0.96296599999999999</v>
      </c>
      <c r="ER3" s="31">
        <v>1.0660080000000001</v>
      </c>
      <c r="ES3" s="31">
        <v>0.83187529999999998</v>
      </c>
      <c r="ET3" s="31">
        <v>0.72054180000000001</v>
      </c>
      <c r="EU3" s="31">
        <v>0.66025009999999995</v>
      </c>
      <c r="EV3" s="31">
        <v>0.87934369999999995</v>
      </c>
      <c r="EW3" s="31">
        <v>0.91200910000000002</v>
      </c>
      <c r="EX3" s="31">
        <v>1.0258430000000001</v>
      </c>
      <c r="EY3" s="31">
        <v>1.170679</v>
      </c>
      <c r="EZ3" s="31">
        <v>1.2471859999999999</v>
      </c>
      <c r="FA3" s="31">
        <v>1.2272529999999999</v>
      </c>
      <c r="FB3" s="31">
        <v>1.31148</v>
      </c>
      <c r="FC3" s="31">
        <v>1.555034</v>
      </c>
      <c r="FD3" s="31">
        <v>1.4806429999999999</v>
      </c>
      <c r="FE3" s="31">
        <v>1.220709</v>
      </c>
      <c r="FF3" s="31">
        <v>1.061213</v>
      </c>
      <c r="FG3" s="31">
        <v>0.94980659999999995</v>
      </c>
      <c r="FH3" s="31">
        <v>0.76497959999999998</v>
      </c>
      <c r="FI3" s="31">
        <v>0.59263370000000004</v>
      </c>
      <c r="FJ3" s="31">
        <v>0.48664200000000002</v>
      </c>
      <c r="FK3" s="31">
        <v>0.35990929999999999</v>
      </c>
      <c r="FL3" s="31">
        <v>0.2369359</v>
      </c>
      <c r="FM3" s="31">
        <v>9.9959140000000002E-2</v>
      </c>
      <c r="FN3" s="31">
        <v>-0.20042789999999999</v>
      </c>
      <c r="FO3" s="31">
        <v>-0.28583449999999999</v>
      </c>
      <c r="FP3" s="31">
        <v>-0.47763090000000002</v>
      </c>
      <c r="FQ3" s="31">
        <v>-0.71238299999999999</v>
      </c>
      <c r="FR3" s="31">
        <v>-0.92035109999999998</v>
      </c>
      <c r="FS3" s="31">
        <v>-1.193603</v>
      </c>
      <c r="FT3" s="31">
        <v>-1.1787939999999999</v>
      </c>
      <c r="FU3" s="31">
        <v>-1.130201</v>
      </c>
      <c r="FV3" s="31">
        <v>-1.1340790000000001</v>
      </c>
      <c r="FW3" s="31">
        <v>-1.279763</v>
      </c>
      <c r="FX3" s="31">
        <v>-1.157845</v>
      </c>
      <c r="FY3" s="31">
        <v>-0.93813749999999996</v>
      </c>
      <c r="FZ3" s="31">
        <v>-0.63078310000000004</v>
      </c>
      <c r="GA3" s="31">
        <v>-0.3800963</v>
      </c>
      <c r="GB3" s="31">
        <v>-0.38417509999999999</v>
      </c>
      <c r="GC3" s="31">
        <v>-0.29309780000000002</v>
      </c>
      <c r="GD3" s="31">
        <v>-0.20100670000000001</v>
      </c>
      <c r="GE3" s="31">
        <v>-0.23655660000000001</v>
      </c>
      <c r="GF3" s="31">
        <v>-0.2990121</v>
      </c>
      <c r="GG3" s="31">
        <v>-0.33384130000000001</v>
      </c>
      <c r="GH3" s="31">
        <v>-0.2935064</v>
      </c>
      <c r="GI3" s="31">
        <v>-0.45845979999999997</v>
      </c>
      <c r="GJ3" s="31">
        <v>-0.58572069999999998</v>
      </c>
      <c r="GK3" s="31">
        <v>-0.72665550000000001</v>
      </c>
      <c r="GL3" s="31">
        <v>-0.57816029999999996</v>
      </c>
      <c r="GM3" s="31">
        <v>-0.45892670000000002</v>
      </c>
      <c r="GN3" s="31">
        <v>-0.3453717</v>
      </c>
      <c r="GO3" s="31">
        <v>-0.20553099999999999</v>
      </c>
      <c r="GP3" s="31">
        <v>-6.359368E-2</v>
      </c>
      <c r="GQ3" s="31">
        <v>-2.1517279999999999E-4</v>
      </c>
      <c r="GR3" s="31">
        <v>2.4030949999999999E-2</v>
      </c>
      <c r="GS3" s="31">
        <v>-7.5228349999999999E-2</v>
      </c>
      <c r="GT3" s="31">
        <v>-0.1353906</v>
      </c>
      <c r="GU3" s="31">
        <v>-0.1517915</v>
      </c>
      <c r="GV3" s="31">
        <v>-0.3281502</v>
      </c>
      <c r="GW3" s="31">
        <v>-0.60691620000000002</v>
      </c>
      <c r="GX3" s="31">
        <v>-0.87051259999999997</v>
      </c>
      <c r="GY3" s="31">
        <v>-0.87425949999999997</v>
      </c>
      <c r="GZ3" s="31">
        <v>-1.0289900000000001</v>
      </c>
      <c r="HA3" s="31">
        <v>-0.92818710000000004</v>
      </c>
      <c r="HB3" s="31">
        <v>-0.75059549999999997</v>
      </c>
      <c r="HC3" s="31">
        <v>-0.89638379999999995</v>
      </c>
      <c r="HD3" s="31">
        <v>-0.72808700000000004</v>
      </c>
      <c r="HE3" s="31">
        <v>-0.71114509999999997</v>
      </c>
      <c r="HF3" s="31">
        <v>-0.59109250000000002</v>
      </c>
      <c r="HG3" s="31">
        <v>-0.37662879999999999</v>
      </c>
      <c r="HH3" s="31">
        <v>-0.38597880000000001</v>
      </c>
      <c r="HI3" s="31">
        <v>-0.25692219999999999</v>
      </c>
      <c r="HJ3" s="31">
        <v>-8.5028530000000005E-2</v>
      </c>
      <c r="HK3" s="32">
        <v>0.25299430000000001</v>
      </c>
      <c r="HL3" s="32">
        <v>0.32148369999999998</v>
      </c>
      <c r="HM3" s="32">
        <v>0.41014810000000002</v>
      </c>
      <c r="HN3" s="32">
        <v>0.35210920000000001</v>
      </c>
      <c r="HO3" s="32">
        <v>0.28679339999999998</v>
      </c>
      <c r="HP3" s="32">
        <v>0.23865439999999999</v>
      </c>
      <c r="HQ3" s="32">
        <v>0.2211438</v>
      </c>
      <c r="HR3" s="32">
        <v>0.20991670000000001</v>
      </c>
      <c r="HS3" s="32">
        <v>0.1942207</v>
      </c>
      <c r="HT3" s="32">
        <v>0.24465609999999999</v>
      </c>
      <c r="HU3" s="32">
        <v>0.34691729999999998</v>
      </c>
      <c r="HV3" s="32">
        <v>0.43957040000000003</v>
      </c>
      <c r="HW3" s="32">
        <v>0.55874729999999995</v>
      </c>
      <c r="HX3" s="32">
        <v>0.62998019999999999</v>
      </c>
      <c r="HY3" s="32">
        <v>0.65034630000000004</v>
      </c>
      <c r="HZ3" s="32">
        <v>0.65978650000000005</v>
      </c>
      <c r="IA3" s="32">
        <v>0.66625570000000001</v>
      </c>
      <c r="IB3" s="32">
        <v>0.6790503</v>
      </c>
      <c r="IC3" s="32">
        <v>0.68803519999999996</v>
      </c>
      <c r="ID3" s="32">
        <v>0.69793079999999996</v>
      </c>
      <c r="IE3" s="32">
        <v>0.70705949999999995</v>
      </c>
      <c r="IF3" s="32">
        <v>0.71499029999999997</v>
      </c>
      <c r="IG3" s="32">
        <v>0.721723</v>
      </c>
      <c r="IH3" s="32">
        <v>0.72759320000000005</v>
      </c>
      <c r="II3" s="32">
        <v>0.73221760000000002</v>
      </c>
      <c r="IJ3" s="32">
        <v>0.73296019999999995</v>
      </c>
      <c r="IK3" s="32">
        <v>0.73530839999999997</v>
      </c>
      <c r="IL3" s="32">
        <v>0.73550009999999999</v>
      </c>
      <c r="IM3" s="32">
        <v>0.73648239999999998</v>
      </c>
      <c r="IN3" s="32">
        <v>0.73780009999999996</v>
      </c>
      <c r="IO3" s="32">
        <v>0.73952530000000005</v>
      </c>
      <c r="IP3" s="32">
        <v>0.74170570000000002</v>
      </c>
      <c r="IQ3" s="32">
        <v>0.74455689999999997</v>
      </c>
      <c r="IR3" s="32">
        <v>0.74822270000000002</v>
      </c>
      <c r="IS3" s="32">
        <v>0.75260749999999998</v>
      </c>
      <c r="IT3" s="32">
        <v>0.75761509999999999</v>
      </c>
      <c r="IU3" s="32">
        <v>0.76305400000000001</v>
      </c>
      <c r="IV3" s="32">
        <v>0.76894810000000002</v>
      </c>
      <c r="IW3" s="32">
        <v>0.77529749999999997</v>
      </c>
      <c r="IX3" s="32">
        <v>0.78198230000000002</v>
      </c>
      <c r="IY3" s="32">
        <v>0.78876299999999999</v>
      </c>
      <c r="IZ3" s="32">
        <v>0.79513630000000002</v>
      </c>
      <c r="JA3" s="32">
        <v>0.80091069999999998</v>
      </c>
      <c r="JB3" s="32">
        <v>0.80591829999999998</v>
      </c>
      <c r="JC3" s="32">
        <v>0.81011129999999998</v>
      </c>
      <c r="JD3" s="32">
        <v>0.81351370000000001</v>
      </c>
      <c r="JE3" s="32">
        <v>0.81619719999999996</v>
      </c>
      <c r="JF3" s="32">
        <v>0.81825769999999998</v>
      </c>
      <c r="JG3" s="32">
        <v>0.81979109999999999</v>
      </c>
      <c r="JH3" s="32">
        <v>0.8210132</v>
      </c>
      <c r="JI3" s="32">
        <v>0.82204339999999998</v>
      </c>
      <c r="JJ3" s="32">
        <v>0.82297779999999998</v>
      </c>
      <c r="JK3" s="32">
        <v>0.82403210000000005</v>
      </c>
      <c r="JL3" s="32">
        <v>0.82499049999999996</v>
      </c>
      <c r="JM3" s="32">
        <v>0.82561340000000005</v>
      </c>
      <c r="JN3" s="32">
        <v>0.82592489999999996</v>
      </c>
      <c r="JO3" s="32">
        <v>0.82575719999999997</v>
      </c>
      <c r="JP3" s="32">
        <v>0.82513429999999999</v>
      </c>
      <c r="JQ3" s="32">
        <v>0.82431960000000004</v>
      </c>
      <c r="JR3" s="32">
        <v>0.82348109999999997</v>
      </c>
      <c r="JS3" s="32">
        <v>0.8224747</v>
      </c>
      <c r="JT3" s="32">
        <v>0.82189970000000001</v>
      </c>
      <c r="JU3" s="32">
        <v>0.82168399999999997</v>
      </c>
      <c r="JV3" s="32">
        <v>0.82180379999999997</v>
      </c>
      <c r="JW3" s="32">
        <v>0.82225910000000002</v>
      </c>
      <c r="JX3" s="32">
        <v>0.82285810000000004</v>
      </c>
      <c r="JY3" s="32">
        <v>0.82345699999999999</v>
      </c>
      <c r="JZ3" s="32">
        <v>0.82393629999999995</v>
      </c>
      <c r="KA3" s="32">
        <v>0.82436750000000003</v>
      </c>
      <c r="KB3" s="32">
        <v>0.82436750000000003</v>
      </c>
      <c r="KC3" s="32">
        <v>0.82417580000000001</v>
      </c>
      <c r="KD3" s="32">
        <v>0.82369669999999995</v>
      </c>
      <c r="KE3" s="32">
        <v>0.82297779999999998</v>
      </c>
      <c r="KF3" s="32">
        <v>0.8223549</v>
      </c>
      <c r="KG3" s="32">
        <v>0.82161220000000001</v>
      </c>
      <c r="KH3" s="32">
        <v>0.82079760000000002</v>
      </c>
      <c r="KI3" s="32">
        <v>0.81971930000000004</v>
      </c>
      <c r="KJ3" s="32">
        <v>0.81808999999999998</v>
      </c>
      <c r="KK3" s="32">
        <v>0.81610139999999998</v>
      </c>
      <c r="KL3" s="32">
        <v>0.8136814</v>
      </c>
      <c r="KM3" s="32">
        <v>0.8109499</v>
      </c>
      <c r="KN3" s="32">
        <v>0.80809869999999995</v>
      </c>
      <c r="KO3" s="32">
        <v>0.80503179999999996</v>
      </c>
      <c r="KP3" s="32">
        <v>0.80196500000000004</v>
      </c>
      <c r="KQ3" s="32">
        <v>0.79920959999999996</v>
      </c>
      <c r="KR3" s="32">
        <v>0.79671780000000003</v>
      </c>
      <c r="KS3" s="32">
        <v>0.79460920000000002</v>
      </c>
      <c r="KT3" s="32">
        <v>0.79288409999999998</v>
      </c>
      <c r="KU3" s="32">
        <v>0.79115899999999995</v>
      </c>
      <c r="KV3" s="32">
        <v>0.78957759999999999</v>
      </c>
      <c r="KW3" s="32">
        <v>0.78794839999999999</v>
      </c>
      <c r="KX3" s="32">
        <v>0.7863909</v>
      </c>
      <c r="KY3" s="32">
        <v>0.7849294</v>
      </c>
      <c r="KZ3" s="32">
        <v>0.78351579999999998</v>
      </c>
      <c r="LA3" s="32">
        <v>0.78219799999999995</v>
      </c>
      <c r="LB3" s="32">
        <v>0.78059270000000003</v>
      </c>
      <c r="LC3" s="32">
        <v>0.77901140000000002</v>
      </c>
      <c r="LD3" s="32">
        <v>0.77723819999999999</v>
      </c>
      <c r="LE3" s="32">
        <v>0.77536939999999999</v>
      </c>
      <c r="LF3" s="32">
        <v>0.77354849999999997</v>
      </c>
      <c r="LG3" s="32">
        <v>0.77148799999999995</v>
      </c>
      <c r="LH3" s="32">
        <v>0.76911580000000002</v>
      </c>
      <c r="LI3" s="32">
        <v>0.76638439999999997</v>
      </c>
      <c r="LJ3" s="32">
        <v>0.76338950000000005</v>
      </c>
      <c r="LK3" s="32">
        <v>0.76010690000000003</v>
      </c>
      <c r="LL3" s="32">
        <v>0.75660870000000002</v>
      </c>
      <c r="LM3" s="32">
        <v>0.752799</v>
      </c>
      <c r="LN3" s="32">
        <v>0.74872590000000006</v>
      </c>
      <c r="LO3" s="32">
        <v>0.74422140000000003</v>
      </c>
      <c r="LP3" s="32">
        <v>0.73957309999999998</v>
      </c>
      <c r="LQ3" s="32">
        <v>0.73490100000000003</v>
      </c>
      <c r="LR3" s="32">
        <v>0.73008499999999998</v>
      </c>
      <c r="LS3" s="32">
        <v>0.72562850000000001</v>
      </c>
      <c r="LT3" s="32">
        <v>0.72136350000000005</v>
      </c>
      <c r="LU3" s="32">
        <v>0.71743420000000002</v>
      </c>
      <c r="LV3" s="32">
        <v>0.71388819999999997</v>
      </c>
      <c r="LW3" s="32">
        <v>0.71077330000000005</v>
      </c>
      <c r="LX3" s="32">
        <v>0.7080419</v>
      </c>
      <c r="LY3" s="32">
        <v>0.70569380000000004</v>
      </c>
      <c r="LZ3" s="32">
        <v>0.70370520000000003</v>
      </c>
      <c r="MA3" s="32">
        <v>0.70183620000000002</v>
      </c>
      <c r="MB3" s="32">
        <v>0.7000632</v>
      </c>
      <c r="MC3" s="32">
        <v>0.69821820000000001</v>
      </c>
      <c r="MD3" s="32">
        <v>0.69634940000000001</v>
      </c>
      <c r="ME3" s="32">
        <v>0.69436070000000005</v>
      </c>
      <c r="MF3" s="32">
        <v>0.69263569999999997</v>
      </c>
      <c r="MG3" s="32">
        <v>0.69091060000000004</v>
      </c>
      <c r="MH3" s="32">
        <v>0.68918539999999995</v>
      </c>
      <c r="MI3" s="32">
        <v>0.68753220000000004</v>
      </c>
      <c r="MJ3" s="32">
        <v>0.68568720000000005</v>
      </c>
      <c r="MK3" s="32">
        <v>0.6838902</v>
      </c>
      <c r="ML3" s="32">
        <v>0.68216509999999997</v>
      </c>
      <c r="MM3" s="32">
        <v>0.68053580000000002</v>
      </c>
      <c r="MN3" s="32">
        <v>0.67859510000000001</v>
      </c>
      <c r="MO3" s="32">
        <v>0.67672620000000006</v>
      </c>
      <c r="MP3" s="32">
        <v>0.67490519999999998</v>
      </c>
      <c r="MQ3" s="32">
        <v>0.67334780000000005</v>
      </c>
      <c r="MR3" s="32">
        <v>0.67231750000000001</v>
      </c>
      <c r="MS3" s="32">
        <v>0.67162279999999996</v>
      </c>
      <c r="MT3" s="32">
        <v>0.67126330000000001</v>
      </c>
      <c r="MU3" t="s">
        <v>2203</v>
      </c>
      <c r="MV3" t="b">
        <v>0</v>
      </c>
      <c r="MW3" t="s">
        <v>2201</v>
      </c>
      <c r="MX3" t="s">
        <v>2201</v>
      </c>
      <c r="MY3">
        <v>2025</v>
      </c>
      <c r="MZ3">
        <v>4</v>
      </c>
      <c r="NA3" s="35">
        <v>46150</v>
      </c>
      <c r="NB3" t="s">
        <v>2204</v>
      </c>
      <c r="NC3" t="s">
        <v>2201</v>
      </c>
      <c r="ND3" t="s">
        <v>2210</v>
      </c>
      <c r="NE3" t="s">
        <v>2206</v>
      </c>
      <c r="NF3" t="s">
        <v>2260</v>
      </c>
    </row>
    <row r="4" spans="1:370" x14ac:dyDescent="0.25">
      <c r="A4" t="s">
        <v>2198</v>
      </c>
      <c r="B4" s="1" t="s">
        <v>2199</v>
      </c>
      <c r="C4" s="1" t="s">
        <v>2377</v>
      </c>
      <c r="D4" t="s">
        <v>2200</v>
      </c>
      <c r="E4" t="s">
        <v>2201</v>
      </c>
      <c r="F4" t="s">
        <v>2202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5.0852300000000003E-2</v>
      </c>
      <c r="AJ4" s="31">
        <v>-0.87781520000000002</v>
      </c>
      <c r="AK4" s="31">
        <v>-1.3855919999999999</v>
      </c>
      <c r="AL4" s="31">
        <v>-1.44672</v>
      </c>
      <c r="AM4" s="31">
        <v>1.636982E-2</v>
      </c>
      <c r="AN4" s="31">
        <v>0.6267085</v>
      </c>
      <c r="AO4" s="31">
        <v>0.95028400000000002</v>
      </c>
      <c r="AP4" s="31">
        <v>1.0395380000000001</v>
      </c>
      <c r="AQ4" s="31">
        <v>1.0576159999999999</v>
      </c>
      <c r="AR4" s="31">
        <v>1.168264</v>
      </c>
      <c r="AS4" s="31">
        <v>1.129227</v>
      </c>
      <c r="AT4" s="31">
        <v>0.79438209999999998</v>
      </c>
      <c r="AU4" s="31">
        <v>1.1675720000000001</v>
      </c>
      <c r="AV4" s="31">
        <v>1.266772</v>
      </c>
      <c r="AW4" s="31">
        <v>2.1843240000000002</v>
      </c>
      <c r="AX4" s="31">
        <v>2.2344689999999998</v>
      </c>
      <c r="AY4" s="31">
        <v>2.8467519999999999</v>
      </c>
      <c r="AZ4" s="31">
        <v>3.364735</v>
      </c>
      <c r="BA4" s="31">
        <v>2.8241999999999998</v>
      </c>
      <c r="BB4" s="31">
        <v>2.663046</v>
      </c>
      <c r="BC4" s="31">
        <v>1.6665829999999999</v>
      </c>
      <c r="BD4" s="31">
        <v>1.391335</v>
      </c>
      <c r="BE4" s="31">
        <v>1.3180829999999999</v>
      </c>
      <c r="BF4" s="31">
        <v>1.2947439999999999</v>
      </c>
      <c r="BG4" s="31">
        <v>0.82594699999999999</v>
      </c>
      <c r="BH4" s="31">
        <v>0.68160220000000005</v>
      </c>
      <c r="BI4" s="31">
        <v>1.57314</v>
      </c>
      <c r="BJ4" s="31">
        <v>2.281412</v>
      </c>
      <c r="BK4" s="31">
        <v>1.398326</v>
      </c>
      <c r="BL4" s="31">
        <v>1.358298</v>
      </c>
      <c r="BM4" s="31">
        <v>2.085874</v>
      </c>
      <c r="BN4" s="31">
        <v>2.231811</v>
      </c>
      <c r="BO4" s="31">
        <v>2.1752880000000001</v>
      </c>
      <c r="BP4" s="31">
        <v>2.2344590000000002</v>
      </c>
      <c r="BQ4" s="31">
        <v>1.242445</v>
      </c>
      <c r="BR4" s="31">
        <v>0.50102729999999995</v>
      </c>
      <c r="BS4" s="31">
        <v>1.0165449999999999E-2</v>
      </c>
      <c r="BT4" s="31">
        <v>2.1674869999999999E-2</v>
      </c>
      <c r="BU4" s="31">
        <v>-0.57642789999999999</v>
      </c>
      <c r="BV4" s="31">
        <v>-0.81145049999999996</v>
      </c>
      <c r="BW4" s="31">
        <v>1.5324590000000001E-2</v>
      </c>
      <c r="BX4" s="31">
        <v>0.6858339</v>
      </c>
      <c r="BY4" s="31">
        <v>0.3639426</v>
      </c>
      <c r="BZ4" s="31">
        <v>9.6798899999999993E-2</v>
      </c>
      <c r="CA4" s="31">
        <v>-0.52548689999999998</v>
      </c>
      <c r="CB4" s="31">
        <v>0.20688200000000001</v>
      </c>
      <c r="CC4" s="31">
        <v>0.237958</v>
      </c>
      <c r="CD4" s="31">
        <v>0.14917710000000001</v>
      </c>
      <c r="CE4" s="31">
        <v>-6.1588290000000002E-3</v>
      </c>
      <c r="CF4" s="31">
        <v>8.2742209999999997E-2</v>
      </c>
      <c r="CG4" s="31">
        <v>0.54686310000000005</v>
      </c>
      <c r="CH4" s="31">
        <v>1.398074</v>
      </c>
      <c r="CI4" s="31">
        <v>1.868206</v>
      </c>
      <c r="CJ4" s="31">
        <v>2.3437250000000001</v>
      </c>
      <c r="CK4" s="31">
        <v>1.9423760000000001</v>
      </c>
      <c r="CL4" s="31">
        <v>1.726785</v>
      </c>
      <c r="CM4" s="31">
        <v>2.2116739999999999</v>
      </c>
      <c r="CN4" s="31">
        <v>3.504305</v>
      </c>
      <c r="CO4" s="31">
        <v>3.7761629999999999</v>
      </c>
      <c r="CP4" s="31">
        <v>3.4238680000000001</v>
      </c>
      <c r="CQ4" s="31">
        <v>3.0784859999999998</v>
      </c>
      <c r="CR4" s="31">
        <v>2.5629870000000001</v>
      </c>
      <c r="CS4" s="31">
        <v>2.355985</v>
      </c>
      <c r="CT4" s="31">
        <v>2.014551</v>
      </c>
      <c r="CU4" s="31">
        <v>2.1849539999999998</v>
      </c>
      <c r="CV4" s="31">
        <v>2.6089410000000002</v>
      </c>
      <c r="CW4" s="31">
        <v>2.4652729999999998</v>
      </c>
      <c r="CX4" s="31">
        <v>1.920288</v>
      </c>
      <c r="CY4" s="31">
        <v>1.7381310000000001</v>
      </c>
      <c r="CZ4" s="31">
        <v>1.650382</v>
      </c>
      <c r="DA4" s="31">
        <v>1.0866830000000001</v>
      </c>
      <c r="DB4" s="31">
        <v>0.4998012</v>
      </c>
      <c r="DC4" s="31">
        <v>0.10325670000000001</v>
      </c>
      <c r="DD4" s="31">
        <v>-4.4825320000000002E-2</v>
      </c>
      <c r="DE4" s="31">
        <v>-0.30419750000000001</v>
      </c>
      <c r="DF4" s="31">
        <v>-0.4768889</v>
      </c>
      <c r="DG4" s="31">
        <v>-0.18577440000000001</v>
      </c>
      <c r="DH4" s="31">
        <v>0.34499170000000001</v>
      </c>
      <c r="DI4" s="31">
        <v>0.94475849999999995</v>
      </c>
      <c r="DJ4" s="31">
        <v>0.78305999999999998</v>
      </c>
      <c r="DK4" s="31">
        <v>0.73358679999999998</v>
      </c>
      <c r="DL4" s="31">
        <v>0.4622773</v>
      </c>
      <c r="DM4" s="31">
        <v>0.55322990000000005</v>
      </c>
      <c r="DN4" s="31">
        <v>0.38962279999999999</v>
      </c>
      <c r="DO4" s="31">
        <v>0.33843020000000001</v>
      </c>
      <c r="DP4" s="31">
        <v>0.71158589999999999</v>
      </c>
      <c r="DQ4" s="31">
        <v>0.69029379999999996</v>
      </c>
      <c r="DR4" s="31">
        <v>0.90952840000000001</v>
      </c>
      <c r="DS4" s="31">
        <v>1.1349309999999999</v>
      </c>
      <c r="DT4" s="31">
        <v>1.244014</v>
      </c>
      <c r="DU4" s="31">
        <v>0.7848157</v>
      </c>
      <c r="DV4" s="31">
        <v>0.63078999999999996</v>
      </c>
      <c r="DW4" s="31">
        <v>0.43133500000000002</v>
      </c>
      <c r="DX4" s="31">
        <v>0.4697752</v>
      </c>
      <c r="DY4" s="31">
        <v>0.82784120000000005</v>
      </c>
      <c r="DZ4" s="31">
        <v>1.055207</v>
      </c>
      <c r="EA4" s="31">
        <v>0.79442659999999998</v>
      </c>
      <c r="EB4" s="31">
        <v>0.86395379999999999</v>
      </c>
      <c r="EC4" s="31">
        <v>0.59656699999999996</v>
      </c>
      <c r="ED4" s="31">
        <v>0.25236629999999999</v>
      </c>
      <c r="EE4" s="31">
        <v>0.23047019999999999</v>
      </c>
      <c r="EF4" s="31">
        <v>-3.496552E-2</v>
      </c>
      <c r="EG4" s="31">
        <v>-0.26579140000000001</v>
      </c>
      <c r="EH4" s="31">
        <v>-4.4988159999999999E-2</v>
      </c>
      <c r="EI4" s="31">
        <v>-0.29413650000000002</v>
      </c>
      <c r="EJ4" s="31">
        <v>-6.5667629999999998E-3</v>
      </c>
      <c r="EK4" s="31">
        <v>-0.20325470000000001</v>
      </c>
      <c r="EL4" s="31">
        <v>-0.3476031</v>
      </c>
      <c r="EM4" s="31">
        <v>-0.2969716</v>
      </c>
      <c r="EN4" s="31">
        <v>-0.113122</v>
      </c>
      <c r="EO4" s="31">
        <v>-0.138128</v>
      </c>
      <c r="EP4" s="31">
        <v>-0.30939480000000003</v>
      </c>
      <c r="EQ4" s="31">
        <v>-0.42270609999999997</v>
      </c>
      <c r="ER4" s="31">
        <v>-1.6244169999999999E-2</v>
      </c>
      <c r="ES4" s="31">
        <v>-0.29219699999999998</v>
      </c>
      <c r="ET4" s="31">
        <v>0.1711338</v>
      </c>
      <c r="EU4" s="31">
        <v>0.58856889999999995</v>
      </c>
      <c r="EV4" s="31">
        <v>1.0723510000000001</v>
      </c>
      <c r="EW4" s="31">
        <v>1.4067890000000001</v>
      </c>
      <c r="EX4" s="31">
        <v>1.4723269999999999</v>
      </c>
      <c r="EY4" s="31">
        <v>1.8227869999999999</v>
      </c>
      <c r="EZ4" s="31">
        <v>1.588705</v>
      </c>
      <c r="FA4" s="31">
        <v>1.131783</v>
      </c>
      <c r="FB4" s="31">
        <v>1.225698</v>
      </c>
      <c r="FC4" s="31">
        <v>1.505306</v>
      </c>
      <c r="FD4" s="31">
        <v>1.1437820000000001</v>
      </c>
      <c r="FE4" s="31">
        <v>0.19456200000000001</v>
      </c>
      <c r="FF4" s="31">
        <v>-0.38565159999999998</v>
      </c>
      <c r="FG4" s="31">
        <v>-0.5315666</v>
      </c>
      <c r="FH4" s="31">
        <v>-0.8157605</v>
      </c>
      <c r="FI4" s="31">
        <v>-1.053353</v>
      </c>
      <c r="FJ4" s="31">
        <v>-0.85376490000000005</v>
      </c>
      <c r="FK4" s="31">
        <v>-0.55797839999999999</v>
      </c>
      <c r="FL4" s="31">
        <v>-0.63344509999999998</v>
      </c>
      <c r="FM4" s="31">
        <v>0.1312971</v>
      </c>
      <c r="FN4" s="31">
        <v>0.39674039999999999</v>
      </c>
      <c r="FO4" s="31">
        <v>0.45125320000000002</v>
      </c>
      <c r="FP4" s="31">
        <v>0.39714529999999998</v>
      </c>
      <c r="FQ4" s="31">
        <v>0.32885360000000002</v>
      </c>
      <c r="FR4" s="31">
        <v>1.2557270000000001E-2</v>
      </c>
      <c r="FS4" s="31">
        <v>-0.23125850000000001</v>
      </c>
      <c r="FT4" s="31">
        <v>0.189196</v>
      </c>
      <c r="FU4" s="31">
        <v>0.43963989999999997</v>
      </c>
      <c r="FV4" s="31">
        <v>0.48032380000000002</v>
      </c>
      <c r="FW4" s="31">
        <v>0.25464360000000003</v>
      </c>
      <c r="FX4" s="31">
        <v>0.16992560000000001</v>
      </c>
      <c r="FY4" s="31">
        <v>-0.37631530000000002</v>
      </c>
      <c r="FZ4" s="31">
        <v>0.2026008</v>
      </c>
      <c r="GA4" s="31">
        <v>7.4223280000000003E-2</v>
      </c>
      <c r="GB4" s="31">
        <v>-0.34594789999999997</v>
      </c>
      <c r="GC4" s="31">
        <v>-0.42813180000000001</v>
      </c>
      <c r="GD4" s="31">
        <v>-0.51589019999999997</v>
      </c>
      <c r="GE4" s="31">
        <v>-0.47436309999999998</v>
      </c>
      <c r="GF4" s="31">
        <v>-0.64954190000000001</v>
      </c>
      <c r="GG4" s="31">
        <v>-0.89651250000000005</v>
      </c>
      <c r="GH4" s="31">
        <v>-0.95616409999999996</v>
      </c>
      <c r="GI4" s="31">
        <v>-1.1570100000000001</v>
      </c>
      <c r="GJ4" s="31">
        <v>-1.345437</v>
      </c>
      <c r="GK4" s="31">
        <v>-1.7017359999999999</v>
      </c>
      <c r="GL4" s="31">
        <v>-1.4957180000000001</v>
      </c>
      <c r="GM4" s="31">
        <v>-1.4002030000000001</v>
      </c>
      <c r="GN4" s="31">
        <v>-0.47420250000000003</v>
      </c>
      <c r="GO4" s="31">
        <v>0.24802469999999999</v>
      </c>
      <c r="GP4" s="31">
        <v>0.79011520000000002</v>
      </c>
      <c r="GQ4" s="31">
        <v>1.5411619999999999</v>
      </c>
      <c r="GR4" s="31">
        <v>1.185967</v>
      </c>
      <c r="GS4" s="31">
        <v>0.57803020000000005</v>
      </c>
      <c r="GT4" s="31">
        <v>0.43622440000000001</v>
      </c>
      <c r="GU4" s="31">
        <v>-5.793571E-3</v>
      </c>
      <c r="GV4" s="31">
        <v>-1.116444</v>
      </c>
      <c r="GW4" s="31">
        <v>-2.2620110000000002</v>
      </c>
      <c r="GX4" s="31">
        <v>-2.7482859999999998</v>
      </c>
      <c r="GY4" s="31">
        <v>-4.1983050000000004</v>
      </c>
      <c r="GZ4" s="31">
        <v>-3.7591589999999999</v>
      </c>
      <c r="HA4" s="31">
        <v>-3.5158100000000001</v>
      </c>
      <c r="HB4" s="31">
        <v>-3.4605739999999998</v>
      </c>
      <c r="HC4" s="31">
        <v>-3.2336320000000001</v>
      </c>
      <c r="HD4" s="31">
        <v>-2.5507979999999999</v>
      </c>
      <c r="HE4" s="31">
        <v>-2.3043610000000001</v>
      </c>
      <c r="HF4" s="31">
        <v>-1.3801829999999999</v>
      </c>
      <c r="HG4" s="31">
        <v>-0.55200199999999999</v>
      </c>
      <c r="HH4" s="31">
        <v>-0.2427194</v>
      </c>
      <c r="HI4" s="31">
        <v>7.7170130000000003E-2</v>
      </c>
      <c r="HJ4" s="31">
        <v>7.9808239999999992E-3</v>
      </c>
      <c r="HK4" s="32">
        <v>0.14185909999999999</v>
      </c>
      <c r="HL4" s="32">
        <v>0.51026130000000003</v>
      </c>
      <c r="HM4" s="32">
        <v>0.46496150000000003</v>
      </c>
      <c r="HN4" s="32">
        <v>0.34461360000000002</v>
      </c>
      <c r="HO4" s="32">
        <v>0.21266940000000001</v>
      </c>
      <c r="HP4" s="32">
        <v>0.21929360000000001</v>
      </c>
      <c r="HQ4" s="32">
        <v>0.24489</v>
      </c>
      <c r="HR4" s="32">
        <v>0.36535410000000001</v>
      </c>
      <c r="HS4" s="32">
        <v>0.43825340000000002</v>
      </c>
      <c r="HT4" s="32">
        <v>0.50651409999999997</v>
      </c>
      <c r="HU4" s="32">
        <v>0.59484780000000004</v>
      </c>
      <c r="HV4" s="32">
        <v>0.68951790000000002</v>
      </c>
      <c r="HW4" s="32">
        <v>0.78293409999999997</v>
      </c>
      <c r="HX4" s="32">
        <v>0.82306389999999996</v>
      </c>
      <c r="HY4" s="32">
        <v>0.8</v>
      </c>
      <c r="HZ4" s="32">
        <v>0.76407559999999997</v>
      </c>
      <c r="IA4" s="32">
        <v>0.74346970000000001</v>
      </c>
      <c r="IB4" s="32">
        <v>0.73106479999999996</v>
      </c>
      <c r="IC4" s="32">
        <v>0.71102189999999998</v>
      </c>
      <c r="ID4" s="32">
        <v>0.69465710000000003</v>
      </c>
      <c r="IE4" s="32">
        <v>0.68976150000000003</v>
      </c>
      <c r="IF4" s="32">
        <v>0.68506540000000005</v>
      </c>
      <c r="IG4" s="32">
        <v>0.67747009999999996</v>
      </c>
      <c r="IH4" s="32">
        <v>0.66687969999999996</v>
      </c>
      <c r="II4" s="32">
        <v>0.65506759999999997</v>
      </c>
      <c r="IJ4" s="32">
        <v>0.64301560000000002</v>
      </c>
      <c r="IK4" s="32">
        <v>0.6306522</v>
      </c>
      <c r="IL4" s="32">
        <v>0.61898370000000003</v>
      </c>
      <c r="IM4" s="32">
        <v>0.60978310000000002</v>
      </c>
      <c r="IN4" s="32">
        <v>0.60230760000000005</v>
      </c>
      <c r="IO4" s="32">
        <v>0.5970124</v>
      </c>
      <c r="IP4" s="32">
        <v>0.5934663</v>
      </c>
      <c r="IQ4" s="32">
        <v>0.58975259999999996</v>
      </c>
      <c r="IR4" s="32">
        <v>0.58500839999999998</v>
      </c>
      <c r="IS4" s="32">
        <v>0.58012070000000004</v>
      </c>
      <c r="IT4" s="32">
        <v>0.57513689999999995</v>
      </c>
      <c r="IU4" s="32">
        <v>0.56969800000000004</v>
      </c>
      <c r="IV4" s="32">
        <v>0.5645945</v>
      </c>
      <c r="IW4" s="32">
        <v>0.55956300000000003</v>
      </c>
      <c r="IX4" s="32">
        <v>0.55450739999999998</v>
      </c>
      <c r="IY4" s="32">
        <v>0.55026649999999999</v>
      </c>
      <c r="IZ4" s="32">
        <v>0.54696009999999995</v>
      </c>
      <c r="JA4" s="32">
        <v>0.5442766</v>
      </c>
      <c r="JB4" s="32">
        <v>0.54192839999999998</v>
      </c>
      <c r="JC4" s="32">
        <v>0.53986800000000001</v>
      </c>
      <c r="JD4" s="32">
        <v>0.53862200000000005</v>
      </c>
      <c r="JE4" s="32">
        <v>0.53814280000000003</v>
      </c>
      <c r="JF4" s="32">
        <v>0.53756769999999998</v>
      </c>
      <c r="JG4" s="32">
        <v>0.53720829999999997</v>
      </c>
      <c r="JH4" s="32">
        <v>0.53680110000000003</v>
      </c>
      <c r="JI4" s="32">
        <v>0.5364177</v>
      </c>
      <c r="JJ4" s="32">
        <v>0.53603420000000002</v>
      </c>
      <c r="JK4" s="32">
        <v>0.53569880000000003</v>
      </c>
      <c r="JL4" s="32">
        <v>0.53536360000000005</v>
      </c>
      <c r="JM4" s="32">
        <v>0.53493210000000002</v>
      </c>
      <c r="JN4" s="32">
        <v>0.53457279999999996</v>
      </c>
      <c r="JO4" s="32">
        <v>0.53363839999999996</v>
      </c>
      <c r="JP4" s="32">
        <v>0.53224859999999996</v>
      </c>
      <c r="JQ4" s="32">
        <v>0.53042769999999995</v>
      </c>
      <c r="JR4" s="32">
        <v>0.52803180000000005</v>
      </c>
      <c r="JS4" s="32">
        <v>0.52573159999999997</v>
      </c>
      <c r="JT4" s="32">
        <v>0.52343139999999999</v>
      </c>
      <c r="JU4" s="32">
        <v>0.52103529999999998</v>
      </c>
      <c r="JV4" s="32">
        <v>0.51849559999999995</v>
      </c>
      <c r="JW4" s="32">
        <v>0.51638709999999999</v>
      </c>
      <c r="JX4" s="32">
        <v>0.51466199999999995</v>
      </c>
      <c r="JY4" s="32">
        <v>0.51391920000000002</v>
      </c>
      <c r="JZ4" s="32">
        <v>0.5144223</v>
      </c>
      <c r="KA4" s="32">
        <v>0.51547659999999995</v>
      </c>
      <c r="KB4" s="32">
        <v>0.51710579999999995</v>
      </c>
      <c r="KC4" s="32">
        <v>0.52019669999999996</v>
      </c>
      <c r="KD4" s="32">
        <v>0.52467730000000001</v>
      </c>
      <c r="KE4" s="32">
        <v>0.53057149999999997</v>
      </c>
      <c r="KF4" s="32">
        <v>0.53797510000000004</v>
      </c>
      <c r="KG4" s="32">
        <v>0.54607360000000005</v>
      </c>
      <c r="KH4" s="32">
        <v>0.55481899999999995</v>
      </c>
      <c r="KI4" s="32">
        <v>0.56425910000000001</v>
      </c>
      <c r="KJ4" s="32">
        <v>0.57432249999999996</v>
      </c>
      <c r="KK4" s="32">
        <v>0.58381059999999996</v>
      </c>
      <c r="KL4" s="32">
        <v>0.59262780000000004</v>
      </c>
      <c r="KM4" s="32">
        <v>0.60077420000000004</v>
      </c>
      <c r="KN4" s="32">
        <v>0.60834549999999998</v>
      </c>
      <c r="KO4" s="32">
        <v>0.61452720000000005</v>
      </c>
      <c r="KP4" s="32">
        <v>0.61951089999999998</v>
      </c>
      <c r="KQ4" s="32">
        <v>0.6231527</v>
      </c>
      <c r="KR4" s="32">
        <v>0.62545300000000004</v>
      </c>
      <c r="KS4" s="32">
        <v>0.62770510000000002</v>
      </c>
      <c r="KT4" s="32">
        <v>0.62990950000000001</v>
      </c>
      <c r="KU4" s="32">
        <v>0.63206589999999996</v>
      </c>
      <c r="KV4" s="32">
        <v>0.63412630000000003</v>
      </c>
      <c r="KW4" s="32">
        <v>0.63657030000000003</v>
      </c>
      <c r="KX4" s="32">
        <v>0.63937370000000004</v>
      </c>
      <c r="KY4" s="32">
        <v>0.64263239999999999</v>
      </c>
      <c r="KZ4" s="32">
        <v>0.64634610000000003</v>
      </c>
      <c r="LA4" s="32">
        <v>0.65022769999999996</v>
      </c>
      <c r="LB4" s="32">
        <v>0.65425279999999997</v>
      </c>
      <c r="LC4" s="32">
        <v>0.65851769999999998</v>
      </c>
      <c r="LD4" s="32">
        <v>0.66287830000000003</v>
      </c>
      <c r="LE4" s="32">
        <v>0.66733489999999995</v>
      </c>
      <c r="LF4" s="32">
        <v>0.67169570000000001</v>
      </c>
      <c r="LG4" s="32">
        <v>0.67600850000000001</v>
      </c>
      <c r="LH4" s="32">
        <v>0.68036909999999995</v>
      </c>
      <c r="LI4" s="32">
        <v>0.68429850000000003</v>
      </c>
      <c r="LJ4" s="32">
        <v>0.6879885</v>
      </c>
      <c r="LK4" s="32">
        <v>0.69129490000000005</v>
      </c>
      <c r="LL4" s="32">
        <v>0.69426600000000005</v>
      </c>
      <c r="LM4" s="32">
        <v>0.69750060000000003</v>
      </c>
      <c r="LN4" s="32">
        <v>0.7010227</v>
      </c>
      <c r="LO4" s="32">
        <v>0.70490419999999998</v>
      </c>
      <c r="LP4" s="32">
        <v>0.70900129999999995</v>
      </c>
      <c r="LQ4" s="32">
        <v>0.71300269999999999</v>
      </c>
      <c r="LR4" s="32">
        <v>0.71678830000000004</v>
      </c>
      <c r="LS4" s="32">
        <v>0.72033440000000004</v>
      </c>
      <c r="LT4" s="32">
        <v>0.72368869999999996</v>
      </c>
      <c r="LU4" s="32">
        <v>0.72680350000000005</v>
      </c>
      <c r="LV4" s="32">
        <v>0.72972669999999995</v>
      </c>
      <c r="LW4" s="32">
        <v>0.73241020000000001</v>
      </c>
      <c r="LX4" s="32">
        <v>0.73490200000000006</v>
      </c>
      <c r="LY4" s="32">
        <v>0.73748970000000003</v>
      </c>
      <c r="LZ4" s="32">
        <v>0.74014939999999996</v>
      </c>
      <c r="MA4" s="32">
        <v>0.74295259999999996</v>
      </c>
      <c r="MB4" s="32">
        <v>0.74582780000000004</v>
      </c>
      <c r="MC4" s="32">
        <v>0.74841550000000001</v>
      </c>
      <c r="MD4" s="32">
        <v>0.75071560000000004</v>
      </c>
      <c r="ME4" s="32">
        <v>0.75265649999999995</v>
      </c>
      <c r="MF4" s="32">
        <v>0.75435759999999996</v>
      </c>
      <c r="MG4" s="32">
        <v>0.75565139999999997</v>
      </c>
      <c r="MH4" s="32">
        <v>0.7566098</v>
      </c>
      <c r="MI4" s="32">
        <v>0.75728059999999997</v>
      </c>
      <c r="MJ4" s="32">
        <v>0.75756820000000002</v>
      </c>
      <c r="MK4" s="32">
        <v>0.75799950000000005</v>
      </c>
      <c r="ML4" s="32">
        <v>0.7584786</v>
      </c>
      <c r="MM4" s="32">
        <v>0.75905370000000005</v>
      </c>
      <c r="MN4" s="32">
        <v>0.75972459999999997</v>
      </c>
      <c r="MO4" s="32">
        <v>0.76029959999999996</v>
      </c>
      <c r="MP4" s="32">
        <v>0.76082669999999997</v>
      </c>
      <c r="MQ4" s="32">
        <v>0.76130600000000004</v>
      </c>
      <c r="MR4" s="32">
        <v>0.7617372</v>
      </c>
      <c r="MS4" s="32">
        <v>0.76214459999999995</v>
      </c>
      <c r="MT4" s="32">
        <v>0.76250399999999996</v>
      </c>
      <c r="MU4" t="s">
        <v>2203</v>
      </c>
      <c r="MV4" t="b">
        <v>0</v>
      </c>
      <c r="MW4" t="s">
        <v>2201</v>
      </c>
      <c r="MX4" t="s">
        <v>2201</v>
      </c>
      <c r="MY4">
        <v>2025</v>
      </c>
      <c r="MZ4">
        <v>4</v>
      </c>
      <c r="NA4" s="35">
        <v>46150</v>
      </c>
      <c r="NB4" t="s">
        <v>2204</v>
      </c>
      <c r="NC4" t="s">
        <v>2201</v>
      </c>
      <c r="ND4" t="s">
        <v>2205</v>
      </c>
      <c r="NE4" t="s">
        <v>2206</v>
      </c>
      <c r="NF4" t="s">
        <v>2260</v>
      </c>
    </row>
    <row r="5" spans="1:370" x14ac:dyDescent="0.25">
      <c r="A5" t="s">
        <v>2207</v>
      </c>
      <c r="B5" s="1" t="s">
        <v>2199</v>
      </c>
      <c r="C5" s="1" t="s">
        <v>2377</v>
      </c>
      <c r="D5" t="s">
        <v>2200</v>
      </c>
      <c r="E5" t="s">
        <v>2201</v>
      </c>
      <c r="F5" t="s">
        <v>2202</v>
      </c>
      <c r="G5" s="31">
        <v>-336.01459999999997</v>
      </c>
      <c r="H5" s="31">
        <v>-406.20819999999998</v>
      </c>
      <c r="I5" s="31">
        <v>-447.27690000000001</v>
      </c>
      <c r="J5" s="31">
        <v>-477.43130000000002</v>
      </c>
      <c r="K5" s="31">
        <v>-157.8047</v>
      </c>
      <c r="L5" s="31">
        <v>-106.12009999999999</v>
      </c>
      <c r="M5" s="31">
        <v>-80.621020000000001</v>
      </c>
      <c r="N5" s="31">
        <v>-65.559299999999993</v>
      </c>
      <c r="O5" s="31">
        <v>-44.088909999999998</v>
      </c>
      <c r="P5" s="31">
        <v>-25.997240000000001</v>
      </c>
      <c r="Q5" s="31">
        <v>-10.97298</v>
      </c>
      <c r="R5" s="31">
        <v>1.578478</v>
      </c>
      <c r="S5" s="31">
        <v>1.5182960000000001</v>
      </c>
      <c r="T5" s="31">
        <v>1.8357600000000001</v>
      </c>
      <c r="U5" s="31">
        <v>2.1561020000000002</v>
      </c>
      <c r="V5" s="31">
        <v>2.0254940000000001</v>
      </c>
      <c r="W5" s="31">
        <v>2.4924719999999998</v>
      </c>
      <c r="X5" s="31">
        <v>2.659799</v>
      </c>
      <c r="Y5" s="31">
        <v>2.7557719999999999</v>
      </c>
      <c r="Z5" s="31">
        <v>3.0251350000000001</v>
      </c>
      <c r="AA5" s="31">
        <v>3.4113449999999998</v>
      </c>
      <c r="AB5" s="31">
        <v>3.6379630000000001</v>
      </c>
      <c r="AC5" s="31">
        <v>3.6375359999999999</v>
      </c>
      <c r="AD5" s="31">
        <v>3.7197179999999999</v>
      </c>
      <c r="AE5" s="31">
        <v>3.7493180000000002</v>
      </c>
      <c r="AF5" s="31">
        <v>3.4950139999999998</v>
      </c>
      <c r="AG5" s="31">
        <v>3.1597080000000002</v>
      </c>
      <c r="AH5" s="31">
        <v>4.1420640000000004</v>
      </c>
      <c r="AI5" s="31">
        <v>5.2603929999999997</v>
      </c>
      <c r="AJ5" s="31">
        <v>3.364973</v>
      </c>
      <c r="AK5" s="31">
        <v>3.6349300000000002</v>
      </c>
      <c r="AL5" s="31">
        <v>4.9949300000000001</v>
      </c>
      <c r="AM5" s="31">
        <v>5.5591540000000004</v>
      </c>
      <c r="AN5" s="31">
        <v>6.5122730000000004</v>
      </c>
      <c r="AO5" s="31">
        <v>7.7415139999999996</v>
      </c>
      <c r="AP5" s="31">
        <v>1.0974299999999999</v>
      </c>
      <c r="AQ5" s="31">
        <v>1.1130370000000001</v>
      </c>
      <c r="AR5" s="31">
        <v>1.405438</v>
      </c>
      <c r="AS5" s="31">
        <v>2.652174</v>
      </c>
      <c r="AT5" s="31">
        <v>1.380952</v>
      </c>
      <c r="AU5" s="31">
        <v>1.569348</v>
      </c>
      <c r="AV5" s="31">
        <v>1.7264090000000001</v>
      </c>
      <c r="AW5" s="31">
        <v>2.8547259999999999</v>
      </c>
      <c r="AX5" s="31">
        <v>3.4278659999999999</v>
      </c>
      <c r="AY5" s="31">
        <v>3.6302120000000002</v>
      </c>
      <c r="AZ5" s="31">
        <v>4.6780039999999996</v>
      </c>
      <c r="BA5" s="31">
        <v>4.1240439999999996</v>
      </c>
      <c r="BB5" s="31">
        <v>3.7914460000000001</v>
      </c>
      <c r="BC5" s="31">
        <v>3.9259029999999999</v>
      </c>
      <c r="BD5" s="31">
        <v>3.4869150000000002</v>
      </c>
      <c r="BE5" s="31">
        <v>3.119319</v>
      </c>
      <c r="BF5" s="31">
        <v>2.471295</v>
      </c>
      <c r="BG5" s="31">
        <v>1.483303</v>
      </c>
      <c r="BH5" s="31">
        <v>1.080891</v>
      </c>
      <c r="BI5" s="31">
        <v>1.260948</v>
      </c>
      <c r="BJ5" s="31">
        <v>1.481668</v>
      </c>
      <c r="BK5" s="31">
        <v>1.4170130000000001</v>
      </c>
      <c r="BL5" s="31">
        <v>2.4997790000000002</v>
      </c>
      <c r="BM5" s="31">
        <v>2.7944460000000002</v>
      </c>
      <c r="BN5" s="31">
        <v>3.0879629999999998</v>
      </c>
      <c r="BO5" s="31">
        <v>2.4264519999999998</v>
      </c>
      <c r="BP5" s="31">
        <v>2.5536059999999998</v>
      </c>
      <c r="BQ5" s="31">
        <v>2.1926269999999999</v>
      </c>
      <c r="BR5" s="31">
        <v>1.5187820000000001</v>
      </c>
      <c r="BS5" s="31">
        <v>1.2069859999999999</v>
      </c>
      <c r="BT5" s="31">
        <v>0.77321819999999997</v>
      </c>
      <c r="BU5" s="31">
        <v>0.39159939999999999</v>
      </c>
      <c r="BV5" s="31">
        <v>0.29755470000000001</v>
      </c>
      <c r="BW5" s="31">
        <v>0.69680359999999997</v>
      </c>
      <c r="BX5" s="31">
        <v>0.9370465</v>
      </c>
      <c r="BY5" s="31">
        <v>1.039954</v>
      </c>
      <c r="BZ5" s="31">
        <v>0.88209800000000005</v>
      </c>
      <c r="CA5" s="31">
        <v>0.98614190000000002</v>
      </c>
      <c r="CB5" s="31">
        <v>1.3712629999999999</v>
      </c>
      <c r="CC5" s="31">
        <v>1.3541529999999999</v>
      </c>
      <c r="CD5" s="31">
        <v>1.319143</v>
      </c>
      <c r="CE5" s="31">
        <v>1.7701359999999999</v>
      </c>
      <c r="CF5" s="31">
        <v>2.0658400000000001</v>
      </c>
      <c r="CG5" s="31">
        <v>1.772632</v>
      </c>
      <c r="CH5" s="31">
        <v>2.0924740000000002</v>
      </c>
      <c r="CI5" s="31">
        <v>1.810824</v>
      </c>
      <c r="CJ5" s="31">
        <v>1.610466</v>
      </c>
      <c r="CK5" s="31">
        <v>1.270165</v>
      </c>
      <c r="CL5" s="31">
        <v>1.2273860000000001</v>
      </c>
      <c r="CM5" s="31">
        <v>1.6015349999999999</v>
      </c>
      <c r="CN5" s="31">
        <v>2.2573029999999998</v>
      </c>
      <c r="CO5" s="31">
        <v>2.2531889999999999</v>
      </c>
      <c r="CP5" s="31">
        <v>2.3607819999999999</v>
      </c>
      <c r="CQ5" s="31">
        <v>1.775441</v>
      </c>
      <c r="CR5" s="31">
        <v>0.97085949999999999</v>
      </c>
      <c r="CS5" s="31">
        <v>0.79578879999999996</v>
      </c>
      <c r="CT5" s="31">
        <v>0.42124030000000001</v>
      </c>
      <c r="CU5" s="31">
        <v>0.58553529999999998</v>
      </c>
      <c r="CV5" s="31">
        <v>1.31281</v>
      </c>
      <c r="CW5" s="31">
        <v>1.308297</v>
      </c>
      <c r="CX5" s="31">
        <v>0.87341740000000001</v>
      </c>
      <c r="CY5" s="31">
        <v>1.008561</v>
      </c>
      <c r="CZ5" s="31">
        <v>1.150555</v>
      </c>
      <c r="DA5" s="31">
        <v>0.67717649999999996</v>
      </c>
      <c r="DB5" s="31">
        <v>0.30675049999999998</v>
      </c>
      <c r="DC5" s="31">
        <v>2.6681659999999999E-2</v>
      </c>
      <c r="DD5" s="31">
        <v>8.8913439999999996E-2</v>
      </c>
      <c r="DE5" s="31">
        <v>-0.20663619999999999</v>
      </c>
      <c r="DF5" s="31">
        <v>-0.39764830000000001</v>
      </c>
      <c r="DG5" s="31">
        <v>-0.1354544</v>
      </c>
      <c r="DH5" s="31">
        <v>0.3622496</v>
      </c>
      <c r="DI5" s="31">
        <v>0.56193349999999997</v>
      </c>
      <c r="DJ5" s="31">
        <v>0.54350299999999996</v>
      </c>
      <c r="DK5" s="31">
        <v>0.50927330000000004</v>
      </c>
      <c r="DL5" s="31">
        <v>-6.5486429999999998E-3</v>
      </c>
      <c r="DM5" s="31">
        <v>-0.56068059999999997</v>
      </c>
      <c r="DN5" s="31">
        <v>-0.99231000000000003</v>
      </c>
      <c r="DO5" s="31">
        <v>-0.96657249999999995</v>
      </c>
      <c r="DP5" s="31">
        <v>-0.18284919999999999</v>
      </c>
      <c r="DQ5" s="31">
        <v>-0.18404010000000001</v>
      </c>
      <c r="DR5" s="31">
        <v>0.3691082</v>
      </c>
      <c r="DS5" s="31">
        <v>0.97798419999999997</v>
      </c>
      <c r="DT5" s="31">
        <v>1.2214769999999999</v>
      </c>
      <c r="DU5" s="31">
        <v>0.63070300000000001</v>
      </c>
      <c r="DV5" s="31">
        <v>0.70175189999999998</v>
      </c>
      <c r="DW5" s="31">
        <v>0.81729870000000004</v>
      </c>
      <c r="DX5" s="31">
        <v>0.73247289999999998</v>
      </c>
      <c r="DY5" s="31">
        <v>1.4918450000000001</v>
      </c>
      <c r="DZ5" s="31">
        <v>1.5940589999999999</v>
      </c>
      <c r="EA5" s="31">
        <v>1.325912</v>
      </c>
      <c r="EB5" s="31">
        <v>1.749242</v>
      </c>
      <c r="EC5" s="31">
        <v>1.181516</v>
      </c>
      <c r="ED5" s="31">
        <v>0.7125764</v>
      </c>
      <c r="EE5" s="31">
        <v>0.54862619999999995</v>
      </c>
      <c r="EF5" s="31">
        <v>0.17208960000000001</v>
      </c>
      <c r="EG5" s="31">
        <v>-0.1370625</v>
      </c>
      <c r="EH5" s="31">
        <v>-0.20627899999999999</v>
      </c>
      <c r="EI5" s="31">
        <v>-0.53564500000000004</v>
      </c>
      <c r="EJ5" s="31">
        <v>-0.26043630000000001</v>
      </c>
      <c r="EK5" s="31">
        <v>-0.56237130000000002</v>
      </c>
      <c r="EL5" s="31">
        <v>-0.71663710000000003</v>
      </c>
      <c r="EM5" s="31">
        <v>-0.64408180000000004</v>
      </c>
      <c r="EN5" s="31">
        <v>-0.30934119999999998</v>
      </c>
      <c r="EO5" s="31">
        <v>-8.3041429999999999E-2</v>
      </c>
      <c r="EP5" s="31">
        <v>-7.7950480000000003E-2</v>
      </c>
      <c r="EQ5" s="31">
        <v>7.9915520000000007E-3</v>
      </c>
      <c r="ER5" s="31">
        <v>0.44484000000000001</v>
      </c>
      <c r="ES5" s="31">
        <v>0.39135530000000002</v>
      </c>
      <c r="ET5" s="31">
        <v>0.43859619999999999</v>
      </c>
      <c r="EU5" s="31">
        <v>0.15984319999999999</v>
      </c>
      <c r="EV5" s="31">
        <v>1.0196400000000001</v>
      </c>
      <c r="EW5" s="31">
        <v>1.5233380000000001</v>
      </c>
      <c r="EX5" s="31">
        <v>1.7121280000000001</v>
      </c>
      <c r="EY5" s="31">
        <v>2.0951780000000002</v>
      </c>
      <c r="EZ5" s="31">
        <v>2.045944</v>
      </c>
      <c r="FA5" s="31">
        <v>1.622449</v>
      </c>
      <c r="FB5" s="31">
        <v>1.7619689999999999</v>
      </c>
      <c r="FC5" s="31">
        <v>2.238588</v>
      </c>
      <c r="FD5" s="31">
        <v>1.7700290000000001</v>
      </c>
      <c r="FE5" s="31">
        <v>0.66341660000000002</v>
      </c>
      <c r="FF5" s="31">
        <v>0.16202720000000001</v>
      </c>
      <c r="FG5" s="31">
        <v>7.7308890000000005E-2</v>
      </c>
      <c r="FH5" s="31">
        <v>-0.1737213</v>
      </c>
      <c r="FI5" s="31">
        <v>-0.41280840000000002</v>
      </c>
      <c r="FJ5" s="31">
        <v>-0.40343050000000003</v>
      </c>
      <c r="FK5" s="31">
        <v>-0.1552336</v>
      </c>
      <c r="FL5" s="31">
        <v>7.69639E-3</v>
      </c>
      <c r="FM5" s="31">
        <v>0.84432910000000005</v>
      </c>
      <c r="FN5" s="31">
        <v>0.97844249999999999</v>
      </c>
      <c r="FO5" s="31">
        <v>1.0720700000000001</v>
      </c>
      <c r="FP5" s="31">
        <v>0.9111496</v>
      </c>
      <c r="FQ5" s="31">
        <v>0.76669180000000003</v>
      </c>
      <c r="FR5" s="31">
        <v>0.58338239999999997</v>
      </c>
      <c r="FS5" s="31">
        <v>0.37048449999999999</v>
      </c>
      <c r="FT5" s="31">
        <v>0.6462561</v>
      </c>
      <c r="FU5" s="31">
        <v>0.75986520000000002</v>
      </c>
      <c r="FV5" s="31">
        <v>0.72376490000000004</v>
      </c>
      <c r="FW5" s="31">
        <v>0.38685459999999999</v>
      </c>
      <c r="FX5" s="31">
        <v>0.2829853</v>
      </c>
      <c r="FY5" s="31">
        <v>0.104046</v>
      </c>
      <c r="FZ5" s="31">
        <v>0.55700780000000005</v>
      </c>
      <c r="GA5" s="31">
        <v>0.61394459999999995</v>
      </c>
      <c r="GB5" s="31">
        <v>0.16670389999999999</v>
      </c>
      <c r="GC5" s="31">
        <v>-3.9631130000000001E-2</v>
      </c>
      <c r="GD5" s="31">
        <v>-0.10112210000000001</v>
      </c>
      <c r="GE5" s="31">
        <v>3.6481619999999999E-2</v>
      </c>
      <c r="GF5" s="31">
        <v>-4.4963360000000001E-2</v>
      </c>
      <c r="GG5" s="31">
        <v>-0.22628509999999999</v>
      </c>
      <c r="GH5" s="31">
        <v>-0.28477839999999999</v>
      </c>
      <c r="GI5" s="31">
        <v>-0.64925670000000002</v>
      </c>
      <c r="GJ5" s="31">
        <v>-0.92680870000000004</v>
      </c>
      <c r="GK5" s="31">
        <v>-1.2951280000000001</v>
      </c>
      <c r="GL5" s="31">
        <v>-1.0937490000000001</v>
      </c>
      <c r="GM5" s="31">
        <v>-1.270818</v>
      </c>
      <c r="GN5" s="31">
        <v>-1.3284210000000001</v>
      </c>
      <c r="GO5" s="31">
        <v>-1.259258</v>
      </c>
      <c r="GP5" s="31">
        <v>-0.96560420000000002</v>
      </c>
      <c r="GQ5" s="31">
        <v>-0.49464059999999999</v>
      </c>
      <c r="GR5" s="31">
        <v>-0.37688890000000003</v>
      </c>
      <c r="GS5" s="31">
        <v>-0.86519520000000005</v>
      </c>
      <c r="GT5" s="31">
        <v>-0.94557270000000004</v>
      </c>
      <c r="GU5" s="31">
        <v>-1.0355319999999999</v>
      </c>
      <c r="GV5" s="31">
        <v>-0.95443889999999998</v>
      </c>
      <c r="GW5" s="31">
        <v>-2.0504739999999999</v>
      </c>
      <c r="GX5" s="31">
        <v>-2.42089</v>
      </c>
      <c r="GY5" s="31">
        <v>-3.155869</v>
      </c>
      <c r="GZ5" s="31">
        <v>-3.4330980000000002</v>
      </c>
      <c r="HA5" s="31">
        <v>-2.936102</v>
      </c>
      <c r="HB5" s="31">
        <v>-2.4574880000000001</v>
      </c>
      <c r="HC5" s="31">
        <v>-2.455854</v>
      </c>
      <c r="HD5" s="31">
        <v>-1.896409</v>
      </c>
      <c r="HE5" s="31">
        <v>-1.9632480000000001</v>
      </c>
      <c r="HF5" s="31">
        <v>-1.0717300000000001</v>
      </c>
      <c r="HG5" s="31">
        <v>-0.61834219999999995</v>
      </c>
      <c r="HH5" s="31">
        <v>-0.63845180000000001</v>
      </c>
      <c r="HI5" s="31">
        <v>-0.65227270000000004</v>
      </c>
      <c r="HJ5" s="31">
        <v>-0.59171010000000002</v>
      </c>
      <c r="HK5" s="32">
        <v>-0.369029</v>
      </c>
      <c r="HL5" s="32">
        <v>-0.29615550000000002</v>
      </c>
      <c r="HM5" s="32">
        <v>-0.35448269999999998</v>
      </c>
      <c r="HN5" s="32">
        <v>-0.35429290000000002</v>
      </c>
      <c r="HO5" s="32">
        <v>-0.27466010000000002</v>
      </c>
      <c r="HP5" s="32">
        <v>-0.16216420000000001</v>
      </c>
      <c r="HQ5" s="32">
        <v>-0.1229942</v>
      </c>
      <c r="HR5" s="32">
        <v>-7.7340130000000007E-2</v>
      </c>
      <c r="HS5" s="32">
        <v>-2.3018360000000002E-2</v>
      </c>
      <c r="HT5" s="32">
        <v>9.9170209999999995E-2</v>
      </c>
      <c r="HU5" s="32">
        <v>0.21120720000000001</v>
      </c>
      <c r="HV5" s="32">
        <v>0.31334830000000002</v>
      </c>
      <c r="HW5" s="32">
        <v>0.39900540000000001</v>
      </c>
      <c r="HX5" s="32">
        <v>0.41400429999999999</v>
      </c>
      <c r="HY5" s="32">
        <v>0.4158251</v>
      </c>
      <c r="HZ5" s="32">
        <v>0.40707989999999999</v>
      </c>
      <c r="IA5" s="32">
        <v>0.3861387</v>
      </c>
      <c r="IB5" s="32">
        <v>0.36505389999999999</v>
      </c>
      <c r="IC5" s="32">
        <v>0.34353800000000001</v>
      </c>
      <c r="ID5" s="32">
        <v>0.32290839999999998</v>
      </c>
      <c r="IE5" s="32">
        <v>0.30759809999999999</v>
      </c>
      <c r="IF5" s="32">
        <v>0.3000505</v>
      </c>
      <c r="IG5" s="32">
        <v>0.30007460000000002</v>
      </c>
      <c r="IH5" s="32">
        <v>0.30632809999999999</v>
      </c>
      <c r="II5" s="32">
        <v>0.31651119999999999</v>
      </c>
      <c r="IJ5" s="32">
        <v>0.32856299999999999</v>
      </c>
      <c r="IK5" s="32">
        <v>0.34210040000000003</v>
      </c>
      <c r="IL5" s="32">
        <v>0.35717130000000002</v>
      </c>
      <c r="IM5" s="32">
        <v>0.37394329999999998</v>
      </c>
      <c r="IN5" s="32">
        <v>0.39176939999999999</v>
      </c>
      <c r="IO5" s="32">
        <v>0.40988330000000001</v>
      </c>
      <c r="IP5" s="32">
        <v>0.42782930000000002</v>
      </c>
      <c r="IQ5" s="32">
        <v>0.44539190000000001</v>
      </c>
      <c r="IR5" s="32">
        <v>0.46300239999999998</v>
      </c>
      <c r="IS5" s="32">
        <v>0.48073270000000001</v>
      </c>
      <c r="IT5" s="32">
        <v>0.49834319999999999</v>
      </c>
      <c r="IU5" s="32">
        <v>0.51576230000000001</v>
      </c>
      <c r="IV5" s="32">
        <v>0.5324624</v>
      </c>
      <c r="IW5" s="32">
        <v>0.54839590000000005</v>
      </c>
      <c r="IX5" s="32">
        <v>0.56334660000000003</v>
      </c>
      <c r="IY5" s="32">
        <v>0.5774591</v>
      </c>
      <c r="IZ5" s="32">
        <v>0.59037379999999995</v>
      </c>
      <c r="JA5" s="32">
        <v>0.60197020000000001</v>
      </c>
      <c r="JB5" s="32">
        <v>0.61234469999999996</v>
      </c>
      <c r="JC5" s="32">
        <v>0.62116190000000004</v>
      </c>
      <c r="JD5" s="32">
        <v>0.62909289999999995</v>
      </c>
      <c r="JE5" s="32">
        <v>0.63570570000000004</v>
      </c>
      <c r="JF5" s="32">
        <v>0.64217519999999995</v>
      </c>
      <c r="JG5" s="32">
        <v>0.64780570000000004</v>
      </c>
      <c r="JH5" s="32">
        <v>0.65312460000000006</v>
      </c>
      <c r="JI5" s="32">
        <v>0.65827610000000003</v>
      </c>
      <c r="JJ5" s="32">
        <v>0.66275669999999998</v>
      </c>
      <c r="JK5" s="32">
        <v>0.66704549999999996</v>
      </c>
      <c r="JL5" s="32">
        <v>0.67054360000000002</v>
      </c>
      <c r="JM5" s="32">
        <v>0.67468870000000003</v>
      </c>
      <c r="JN5" s="32">
        <v>0.67818690000000004</v>
      </c>
      <c r="JO5" s="32">
        <v>0.68163720000000005</v>
      </c>
      <c r="JP5" s="32">
        <v>0.68515919999999997</v>
      </c>
      <c r="JQ5" s="32">
        <v>0.68796250000000003</v>
      </c>
      <c r="JR5" s="32">
        <v>0.69098139999999997</v>
      </c>
      <c r="JS5" s="32">
        <v>0.69400050000000002</v>
      </c>
      <c r="JT5" s="32">
        <v>0.69711529999999999</v>
      </c>
      <c r="JU5" s="32">
        <v>0.69965509999999997</v>
      </c>
      <c r="JV5" s="32">
        <v>0.70214690000000002</v>
      </c>
      <c r="JW5" s="32">
        <v>0.70459070000000001</v>
      </c>
      <c r="JX5" s="32">
        <v>0.70674709999999996</v>
      </c>
      <c r="JY5" s="32">
        <v>0.7091191</v>
      </c>
      <c r="JZ5" s="32">
        <v>0.71163500000000002</v>
      </c>
      <c r="KA5" s="32">
        <v>0.71381550000000005</v>
      </c>
      <c r="KB5" s="32">
        <v>0.71578010000000003</v>
      </c>
      <c r="KC5" s="32">
        <v>0.71786459999999996</v>
      </c>
      <c r="KD5" s="32">
        <v>0.7194699</v>
      </c>
      <c r="KE5" s="32">
        <v>0.72107529999999997</v>
      </c>
      <c r="KF5" s="32">
        <v>0.72280029999999995</v>
      </c>
      <c r="KG5" s="32">
        <v>0.72435780000000005</v>
      </c>
      <c r="KH5" s="32">
        <v>0.72572349999999997</v>
      </c>
      <c r="KI5" s="32">
        <v>0.72740070000000001</v>
      </c>
      <c r="KJ5" s="32">
        <v>0.72919769999999995</v>
      </c>
      <c r="KK5" s="32">
        <v>0.73099460000000005</v>
      </c>
      <c r="KL5" s="32">
        <v>0.73339069999999995</v>
      </c>
      <c r="KM5" s="32">
        <v>0.73542739999999995</v>
      </c>
      <c r="KN5" s="32">
        <v>0.73755970000000004</v>
      </c>
      <c r="KO5" s="32">
        <v>0.73969209999999996</v>
      </c>
      <c r="KP5" s="32">
        <v>0.7416568</v>
      </c>
      <c r="KQ5" s="32">
        <v>0.74364549999999996</v>
      </c>
      <c r="KR5" s="32">
        <v>0.7454904</v>
      </c>
      <c r="KS5" s="32">
        <v>0.74728740000000005</v>
      </c>
      <c r="KT5" s="32">
        <v>0.74898849999999995</v>
      </c>
      <c r="KU5" s="32">
        <v>0.75104919999999997</v>
      </c>
      <c r="KV5" s="32">
        <v>0.75267839999999997</v>
      </c>
      <c r="KW5" s="32">
        <v>0.75464310000000001</v>
      </c>
      <c r="KX5" s="32">
        <v>0.75634429999999997</v>
      </c>
      <c r="KY5" s="32">
        <v>0.75770999999999999</v>
      </c>
      <c r="KZ5" s="32">
        <v>0.75969869999999995</v>
      </c>
      <c r="LA5" s="32">
        <v>0.76137580000000005</v>
      </c>
      <c r="LB5" s="32">
        <v>0.76331680000000002</v>
      </c>
      <c r="LC5" s="32">
        <v>0.76501790000000003</v>
      </c>
      <c r="LD5" s="32">
        <v>0.7666231</v>
      </c>
      <c r="LE5" s="32">
        <v>0.76810860000000003</v>
      </c>
      <c r="LF5" s="32">
        <v>0.76980970000000004</v>
      </c>
      <c r="LG5" s="32">
        <v>0.77179850000000005</v>
      </c>
      <c r="LH5" s="32">
        <v>0.77316419999999997</v>
      </c>
      <c r="LI5" s="32">
        <v>0.77455390000000002</v>
      </c>
      <c r="LJ5" s="32">
        <v>0.77544029999999997</v>
      </c>
      <c r="LK5" s="32">
        <v>0.7762791</v>
      </c>
      <c r="LL5" s="32">
        <v>0.77738119999999999</v>
      </c>
      <c r="LM5" s="32">
        <v>0.77805210000000002</v>
      </c>
      <c r="LN5" s="32">
        <v>0.77867500000000001</v>
      </c>
      <c r="LO5" s="32">
        <v>0.77905829999999998</v>
      </c>
      <c r="LP5" s="32">
        <v>0.77939380000000003</v>
      </c>
      <c r="LQ5" s="32">
        <v>0.77980110000000002</v>
      </c>
      <c r="LR5" s="32">
        <v>0.78020849999999997</v>
      </c>
      <c r="LS5" s="32">
        <v>0.78063959999999999</v>
      </c>
      <c r="LT5" s="32">
        <v>0.78092729999999999</v>
      </c>
      <c r="LU5" s="32">
        <v>0.78143039999999997</v>
      </c>
      <c r="LV5" s="32">
        <v>0.78183769999999997</v>
      </c>
      <c r="LW5" s="32">
        <v>0.78217320000000001</v>
      </c>
      <c r="LX5" s="32">
        <v>0.78258039999999995</v>
      </c>
      <c r="LY5" s="32">
        <v>0.78286789999999995</v>
      </c>
      <c r="LZ5" s="32">
        <v>0.7833232</v>
      </c>
      <c r="MA5" s="32">
        <v>0.78370649999999997</v>
      </c>
      <c r="MB5" s="32">
        <v>0.78404200000000002</v>
      </c>
      <c r="MC5" s="32">
        <v>0.78442540000000005</v>
      </c>
      <c r="MD5" s="32">
        <v>0.78461689999999995</v>
      </c>
      <c r="ME5" s="32">
        <v>0.78492859999999998</v>
      </c>
      <c r="MF5" s="32">
        <v>0.7852401</v>
      </c>
      <c r="MG5" s="32">
        <v>0.7854795</v>
      </c>
      <c r="MH5" s="32">
        <v>0.78571930000000001</v>
      </c>
      <c r="MI5" s="32">
        <v>0.78591100000000003</v>
      </c>
      <c r="MJ5" s="32">
        <v>0.78600669999999995</v>
      </c>
      <c r="MK5" s="32">
        <v>0.78603080000000003</v>
      </c>
      <c r="ML5" s="32">
        <v>0.7861745</v>
      </c>
      <c r="MM5" s="32">
        <v>0.78615049999999997</v>
      </c>
      <c r="MN5" s="32">
        <v>0.78624629999999995</v>
      </c>
      <c r="MO5" s="32">
        <v>0.78634210000000004</v>
      </c>
      <c r="MP5" s="32">
        <v>0.78634210000000004</v>
      </c>
      <c r="MQ5" s="32">
        <v>0.78643810000000003</v>
      </c>
      <c r="MR5" s="32">
        <v>0.78646190000000005</v>
      </c>
      <c r="MS5" s="32">
        <v>0.7865818</v>
      </c>
      <c r="MT5" s="32">
        <v>0.78672549999999997</v>
      </c>
      <c r="MU5" t="s">
        <v>2203</v>
      </c>
      <c r="MV5" t="b">
        <v>0</v>
      </c>
      <c r="MW5" t="s">
        <v>2201</v>
      </c>
      <c r="MX5" t="s">
        <v>2201</v>
      </c>
      <c r="MY5">
        <v>2025</v>
      </c>
      <c r="MZ5">
        <v>4</v>
      </c>
      <c r="NA5" s="35">
        <v>46150</v>
      </c>
      <c r="NB5" t="s">
        <v>2204</v>
      </c>
      <c r="NC5" t="s">
        <v>2201</v>
      </c>
      <c r="ND5" t="s">
        <v>2208</v>
      </c>
      <c r="NE5" t="s">
        <v>2206</v>
      </c>
      <c r="NF5" t="s">
        <v>2260</v>
      </c>
    </row>
    <row r="6" spans="1:370" x14ac:dyDescent="0.25">
      <c r="A6" t="s">
        <v>2198</v>
      </c>
      <c r="B6" s="1" t="s">
        <v>2378</v>
      </c>
      <c r="C6" s="1" t="s">
        <v>2377</v>
      </c>
      <c r="D6" t="s">
        <v>2200</v>
      </c>
      <c r="E6" t="s">
        <v>2201</v>
      </c>
      <c r="F6" t="s">
        <v>2202</v>
      </c>
      <c r="G6" s="31">
        <v>1E-3</v>
      </c>
      <c r="H6" s="31">
        <v>1E-3</v>
      </c>
      <c r="I6" s="31">
        <v>1E-3</v>
      </c>
      <c r="J6" s="31">
        <v>1E-3</v>
      </c>
      <c r="K6" s="31">
        <v>1E-3</v>
      </c>
      <c r="L6" s="31">
        <v>1E-3</v>
      </c>
      <c r="M6" s="31">
        <v>1E-3</v>
      </c>
      <c r="N6" s="31">
        <v>1E-3</v>
      </c>
      <c r="O6" s="31">
        <v>1E-3</v>
      </c>
      <c r="P6" s="31">
        <v>1E-3</v>
      </c>
      <c r="Q6" s="31">
        <v>1E-3</v>
      </c>
      <c r="R6" s="31">
        <v>1E-3</v>
      </c>
      <c r="S6" s="31">
        <v>1E-3</v>
      </c>
      <c r="T6" s="31">
        <v>1E-3</v>
      </c>
      <c r="U6" s="31">
        <v>1E-3</v>
      </c>
      <c r="V6" s="31">
        <v>1E-3</v>
      </c>
      <c r="W6" s="31">
        <v>1E-3</v>
      </c>
      <c r="X6" s="31">
        <v>1E-3</v>
      </c>
      <c r="Y6" s="31">
        <v>1E-3</v>
      </c>
      <c r="Z6" s="31">
        <v>1E-3</v>
      </c>
      <c r="AA6" s="31">
        <v>1E-3</v>
      </c>
      <c r="AB6" s="31">
        <v>1E-3</v>
      </c>
      <c r="AC6" s="31">
        <v>1E-3</v>
      </c>
      <c r="AD6" s="31">
        <v>1E-3</v>
      </c>
      <c r="AE6" s="31">
        <v>1E-3</v>
      </c>
      <c r="AF6" s="31">
        <v>1E-3</v>
      </c>
      <c r="AG6" s="31">
        <v>1E-3</v>
      </c>
      <c r="AH6" s="31">
        <v>1E-3</v>
      </c>
      <c r="AI6" s="31">
        <v>1E-3</v>
      </c>
      <c r="AJ6" s="31">
        <v>1E-3</v>
      </c>
      <c r="AK6" s="31">
        <v>1E-3</v>
      </c>
      <c r="AL6" s="31">
        <v>1E-3</v>
      </c>
      <c r="AM6" s="31">
        <v>1E-3</v>
      </c>
      <c r="AN6" s="31">
        <v>1E-3</v>
      </c>
      <c r="AO6" s="31">
        <v>1E-3</v>
      </c>
      <c r="AP6" s="31">
        <v>1E-3</v>
      </c>
      <c r="AQ6" s="31">
        <v>1E-3</v>
      </c>
      <c r="AR6" s="31">
        <v>1E-3</v>
      </c>
      <c r="AS6" s="31">
        <v>1E-3</v>
      </c>
      <c r="AT6" s="31">
        <v>1E-3</v>
      </c>
      <c r="AU6" s="31">
        <v>1E-3</v>
      </c>
      <c r="AV6" s="31">
        <v>1E-3</v>
      </c>
      <c r="AW6" s="31">
        <v>1E-3</v>
      </c>
      <c r="AX6" s="31">
        <v>1E-3</v>
      </c>
      <c r="AY6" s="31">
        <v>1E-3</v>
      </c>
      <c r="AZ6" s="31">
        <v>1E-3</v>
      </c>
      <c r="BA6" s="31">
        <v>1E-3</v>
      </c>
      <c r="BB6" s="31">
        <v>1E-3</v>
      </c>
      <c r="BC6" s="31">
        <v>1E-3</v>
      </c>
      <c r="BD6" s="31">
        <v>1E-3</v>
      </c>
      <c r="BE6" s="31">
        <v>1E-3</v>
      </c>
      <c r="BF6" s="31">
        <v>1E-3</v>
      </c>
      <c r="BG6" s="31">
        <v>1E-3</v>
      </c>
      <c r="BH6" s="31">
        <v>1E-3</v>
      </c>
      <c r="BI6" s="31">
        <v>1E-3</v>
      </c>
      <c r="BJ6" s="31">
        <v>1E-3</v>
      </c>
      <c r="BK6" s="31">
        <v>1E-3</v>
      </c>
      <c r="BL6" s="31">
        <v>1E-3</v>
      </c>
      <c r="BM6" s="31">
        <v>1E-3</v>
      </c>
      <c r="BN6" s="31">
        <v>1E-3</v>
      </c>
      <c r="BO6" s="31">
        <v>1E-3</v>
      </c>
      <c r="BP6" s="31">
        <v>1E-3</v>
      </c>
      <c r="BQ6" s="31">
        <v>1E-3</v>
      </c>
      <c r="BR6" s="31">
        <v>1E-3</v>
      </c>
      <c r="BS6" s="31">
        <v>1E-3</v>
      </c>
      <c r="BT6" s="31">
        <v>1E-3</v>
      </c>
      <c r="BU6" s="31">
        <v>1E-3</v>
      </c>
      <c r="BV6" s="31">
        <v>1E-3</v>
      </c>
      <c r="BW6" s="31">
        <v>1E-3</v>
      </c>
      <c r="BX6" s="31">
        <v>1E-3</v>
      </c>
      <c r="BY6" s="31">
        <v>1E-3</v>
      </c>
      <c r="BZ6" s="31">
        <v>1E-3</v>
      </c>
      <c r="CA6" s="31">
        <v>1E-3</v>
      </c>
      <c r="CB6" s="31">
        <v>1E-3</v>
      </c>
      <c r="CC6" s="31">
        <v>1E-3</v>
      </c>
      <c r="CD6" s="31">
        <v>1E-3</v>
      </c>
      <c r="CE6" s="31">
        <v>1E-3</v>
      </c>
      <c r="CF6" s="31">
        <v>1E-3</v>
      </c>
      <c r="CG6" s="31">
        <v>1E-3</v>
      </c>
      <c r="CH6" s="31">
        <v>1E-3</v>
      </c>
      <c r="CI6" s="31">
        <v>1E-3</v>
      </c>
      <c r="CJ6" s="31">
        <v>1E-3</v>
      </c>
      <c r="CK6" s="31">
        <v>1E-3</v>
      </c>
      <c r="CL6" s="31">
        <v>1E-3</v>
      </c>
      <c r="CM6" s="31">
        <v>1E-3</v>
      </c>
      <c r="CN6" s="31">
        <v>1E-3</v>
      </c>
      <c r="CO6" s="31">
        <v>1E-3</v>
      </c>
      <c r="CP6" s="31">
        <v>1E-3</v>
      </c>
      <c r="CQ6" s="31">
        <v>1E-3</v>
      </c>
      <c r="CR6" s="31">
        <v>1E-3</v>
      </c>
      <c r="CS6" s="31">
        <v>1E-3</v>
      </c>
      <c r="CT6" s="31">
        <v>1E-3</v>
      </c>
      <c r="CU6" s="31">
        <v>1E-3</v>
      </c>
      <c r="CV6" s="31">
        <v>1E-3</v>
      </c>
      <c r="CW6" s="31">
        <v>1E-3</v>
      </c>
      <c r="CX6" s="31">
        <v>1E-3</v>
      </c>
      <c r="CY6" s="31">
        <v>1E-3</v>
      </c>
      <c r="CZ6" s="31">
        <v>1E-3</v>
      </c>
      <c r="DA6" s="31">
        <v>1E-3</v>
      </c>
      <c r="DB6" s="31">
        <v>1E-3</v>
      </c>
      <c r="DC6" s="31">
        <v>1E-3</v>
      </c>
      <c r="DD6" s="31">
        <v>1E-3</v>
      </c>
      <c r="DE6" s="31">
        <v>1E-3</v>
      </c>
      <c r="DF6" s="31">
        <v>1E-3</v>
      </c>
      <c r="DG6" s="31">
        <v>1E-3</v>
      </c>
      <c r="DH6" s="31">
        <v>1E-3</v>
      </c>
      <c r="DI6" s="31">
        <v>1E-3</v>
      </c>
      <c r="DJ6" s="31">
        <v>1E-3</v>
      </c>
      <c r="DK6" s="31">
        <v>1E-3</v>
      </c>
      <c r="DL6" s="31">
        <v>1E-3</v>
      </c>
      <c r="DM6" s="31">
        <v>1E-3</v>
      </c>
      <c r="DN6" s="31">
        <v>1E-3</v>
      </c>
      <c r="DO6" s="31">
        <v>1E-3</v>
      </c>
      <c r="DP6" s="31">
        <v>1E-3</v>
      </c>
      <c r="DQ6" s="31">
        <v>1E-3</v>
      </c>
      <c r="DR6" s="31">
        <v>1E-3</v>
      </c>
      <c r="DS6" s="31">
        <v>1E-3</v>
      </c>
      <c r="DT6" s="31">
        <v>1E-3</v>
      </c>
      <c r="DU6" s="31">
        <v>1E-3</v>
      </c>
      <c r="DV6" s="31">
        <v>1E-3</v>
      </c>
      <c r="DW6" s="31">
        <v>1E-3</v>
      </c>
      <c r="DX6" s="31">
        <v>1E-3</v>
      </c>
      <c r="DY6" s="31">
        <v>1E-3</v>
      </c>
      <c r="DZ6" s="31">
        <v>1E-3</v>
      </c>
      <c r="EA6" s="31">
        <v>1E-3</v>
      </c>
      <c r="EB6" s="31">
        <v>1E-3</v>
      </c>
      <c r="EC6" s="31">
        <v>1E-3</v>
      </c>
      <c r="ED6" s="31">
        <v>1E-3</v>
      </c>
      <c r="EE6" s="31">
        <v>1E-3</v>
      </c>
      <c r="EF6" s="31">
        <v>1E-3</v>
      </c>
      <c r="EG6" s="31">
        <v>1E-3</v>
      </c>
      <c r="EH6" s="31">
        <v>1E-3</v>
      </c>
      <c r="EI6" s="31">
        <v>1E-3</v>
      </c>
      <c r="EJ6" s="31">
        <v>1E-3</v>
      </c>
      <c r="EK6" s="31">
        <v>1E-3</v>
      </c>
      <c r="EL6" s="31">
        <v>1E-3</v>
      </c>
      <c r="EM6" s="31">
        <v>1E-3</v>
      </c>
      <c r="EN6" s="31">
        <v>1E-3</v>
      </c>
      <c r="EO6" s="31">
        <v>5.8152299999999997</v>
      </c>
      <c r="EP6" s="31">
        <v>5.2973499999999998</v>
      </c>
      <c r="EQ6" s="31">
        <v>4.6163600000000002</v>
      </c>
      <c r="ER6" s="31">
        <v>5.0938999999999997</v>
      </c>
      <c r="ES6" s="31">
        <v>4.8329899999999997</v>
      </c>
      <c r="ET6" s="31">
        <v>2.4878300000000002</v>
      </c>
      <c r="EU6" s="31">
        <v>1.107</v>
      </c>
      <c r="EV6" s="31">
        <v>1.3100099999999999</v>
      </c>
      <c r="EW6" s="31">
        <v>1.5602100000000001</v>
      </c>
      <c r="EX6" s="31">
        <v>1.43008</v>
      </c>
      <c r="EY6" s="31">
        <v>1.2319599999999999</v>
      </c>
      <c r="EZ6" s="31">
        <v>1.0097</v>
      </c>
      <c r="FA6" s="31">
        <v>0.80574999999999997</v>
      </c>
      <c r="FB6" s="31">
        <v>0.83750999999999998</v>
      </c>
      <c r="FC6" s="31">
        <v>1.29715</v>
      </c>
      <c r="FD6" s="31">
        <v>1.04826</v>
      </c>
      <c r="FE6" s="31">
        <v>0.57635999999999998</v>
      </c>
      <c r="FF6" s="31">
        <v>0.52529000000000003</v>
      </c>
      <c r="FG6" s="31">
        <v>0.51646999999999998</v>
      </c>
      <c r="FH6" s="31">
        <v>0.47708</v>
      </c>
      <c r="FI6" s="31">
        <v>0.31757999999999997</v>
      </c>
      <c r="FJ6" s="31">
        <v>0.36157</v>
      </c>
      <c r="FK6" s="31">
        <v>0.37318000000000001</v>
      </c>
      <c r="FL6" s="31">
        <v>0.39372000000000001</v>
      </c>
      <c r="FM6" s="31">
        <v>0.50307999999999997</v>
      </c>
      <c r="FN6" s="31">
        <v>0.58089999999999997</v>
      </c>
      <c r="FO6" s="31">
        <v>0.72970999999999997</v>
      </c>
      <c r="FP6" s="31">
        <v>0.90707000000000004</v>
      </c>
      <c r="FQ6" s="31">
        <v>0.97910770000000003</v>
      </c>
      <c r="FR6" s="31">
        <v>0.77225880000000002</v>
      </c>
      <c r="FS6" s="31">
        <v>0.65256449999999999</v>
      </c>
      <c r="FT6" s="31">
        <v>0.72182809999999997</v>
      </c>
      <c r="FU6" s="31">
        <v>0.79340460000000002</v>
      </c>
      <c r="FV6" s="31">
        <v>0.70783030000000002</v>
      </c>
      <c r="FW6" s="31">
        <v>0.4868692</v>
      </c>
      <c r="FX6" s="31">
        <v>0.42560619999999999</v>
      </c>
      <c r="FY6" s="31">
        <v>0.1208545</v>
      </c>
      <c r="FZ6" s="31">
        <v>0.25840619999999997</v>
      </c>
      <c r="GA6" s="31">
        <v>0.31564920000000002</v>
      </c>
      <c r="GB6" s="31">
        <v>0.3102123</v>
      </c>
      <c r="GC6" s="31">
        <v>0.44710460000000002</v>
      </c>
      <c r="GD6" s="31">
        <v>0.67998899999999995</v>
      </c>
      <c r="GE6" s="31">
        <v>0.83303119999999997</v>
      </c>
      <c r="GF6" s="31">
        <v>0.81829079999999998</v>
      </c>
      <c r="GG6" s="31">
        <v>0.87234769999999995</v>
      </c>
      <c r="GH6" s="31">
        <v>0.91356660000000001</v>
      </c>
      <c r="GI6" s="31">
        <v>0.83282659999999997</v>
      </c>
      <c r="GJ6" s="31">
        <v>0.73666160000000003</v>
      </c>
      <c r="GK6" s="31">
        <v>0.50933790000000001</v>
      </c>
      <c r="GL6" s="31">
        <v>0.56899089999999997</v>
      </c>
      <c r="GM6" s="31">
        <v>0.40063850000000001</v>
      </c>
      <c r="GN6" s="31">
        <v>4.8140000000000002E-2</v>
      </c>
      <c r="GO6" s="31">
        <v>-4.6777300000000001E-2</v>
      </c>
      <c r="GP6" s="31">
        <v>-3.1698499999999998E-2</v>
      </c>
      <c r="GQ6" s="31">
        <v>2.943438E-2</v>
      </c>
      <c r="GR6" s="31">
        <v>0.14078309999999999</v>
      </c>
      <c r="GS6" s="31">
        <v>0.27432119999999999</v>
      </c>
      <c r="GT6" s="31">
        <v>0.86002880000000004</v>
      </c>
      <c r="GU6" s="31">
        <v>1.562864</v>
      </c>
      <c r="GV6" s="31">
        <v>2.3736320000000002</v>
      </c>
      <c r="GW6" s="31">
        <v>3.443794</v>
      </c>
      <c r="GX6" s="31">
        <v>4.5538879999999997</v>
      </c>
      <c r="GY6" s="31">
        <v>4.2135749999999996</v>
      </c>
      <c r="GZ6" s="31">
        <v>4.8666429999999998</v>
      </c>
      <c r="HA6" s="31">
        <v>5.5906320000000003</v>
      </c>
      <c r="HB6" s="31">
        <v>4.760923</v>
      </c>
      <c r="HC6" s="31">
        <v>4.4109689999999997</v>
      </c>
      <c r="HD6" s="31">
        <v>4.6002789999999996</v>
      </c>
      <c r="HE6" s="31">
        <v>4.1328630000000004</v>
      </c>
      <c r="HF6" s="31">
        <v>4.1531359999999999</v>
      </c>
      <c r="HG6" s="31">
        <v>4.1325640000000003</v>
      </c>
      <c r="HH6" s="31">
        <v>3.7606660000000001</v>
      </c>
      <c r="HI6" s="31">
        <v>3.6991200000000002</v>
      </c>
      <c r="HJ6" s="31">
        <v>3.573045</v>
      </c>
      <c r="HK6" s="31">
        <v>3.6555749999999998</v>
      </c>
      <c r="HL6" s="32">
        <v>4.2570610000000002</v>
      </c>
      <c r="HM6" s="32">
        <v>4.177435</v>
      </c>
      <c r="HN6" s="32">
        <v>4.0266270000000004</v>
      </c>
      <c r="HO6" s="32">
        <v>3.962275</v>
      </c>
      <c r="HP6" s="32">
        <v>3.8359640000000002</v>
      </c>
      <c r="HQ6" s="32">
        <v>3.7382789999999999</v>
      </c>
      <c r="HR6" s="32">
        <v>3.5867909999999998</v>
      </c>
      <c r="HS6" s="32">
        <v>3.3717890000000001</v>
      </c>
      <c r="HT6" s="32">
        <v>3.1403349999999999</v>
      </c>
      <c r="HU6" s="32">
        <v>3.0461510000000001</v>
      </c>
      <c r="HV6" s="32">
        <v>3.004721</v>
      </c>
      <c r="HW6" s="32">
        <v>2.9523100000000002</v>
      </c>
      <c r="HX6" s="32">
        <v>2.8527800000000001</v>
      </c>
      <c r="HY6" s="32">
        <v>2.785533</v>
      </c>
      <c r="HZ6" s="32">
        <v>2.7336839999999998</v>
      </c>
      <c r="IA6" s="32">
        <v>2.6914980000000002</v>
      </c>
      <c r="IB6" s="32">
        <v>2.6386449999999999</v>
      </c>
      <c r="IC6" s="32">
        <v>2.6216409999999999</v>
      </c>
      <c r="ID6" s="32">
        <v>2.62</v>
      </c>
      <c r="IE6" s="32">
        <v>2.62</v>
      </c>
      <c r="IF6" s="32">
        <v>2.62</v>
      </c>
      <c r="IG6" s="32">
        <v>2.62</v>
      </c>
      <c r="IH6" s="32">
        <v>2.62</v>
      </c>
      <c r="II6" s="32">
        <v>2.62</v>
      </c>
      <c r="IJ6" s="32">
        <v>2.62</v>
      </c>
      <c r="IK6" s="32">
        <v>2.62</v>
      </c>
      <c r="IL6" s="32">
        <v>2.62</v>
      </c>
      <c r="IM6" s="32">
        <v>2.62</v>
      </c>
      <c r="IN6" s="32">
        <v>2.62</v>
      </c>
      <c r="IO6" s="32">
        <v>2.62</v>
      </c>
      <c r="IP6" s="32">
        <v>2.62</v>
      </c>
      <c r="IQ6" s="32">
        <v>2.62</v>
      </c>
      <c r="IR6" s="32">
        <v>2.62</v>
      </c>
      <c r="IS6" s="32">
        <v>2.62</v>
      </c>
      <c r="IT6" s="32">
        <v>2.62</v>
      </c>
      <c r="IU6" s="32">
        <v>2.62</v>
      </c>
      <c r="IV6" s="32">
        <v>2.62</v>
      </c>
      <c r="IW6" s="32">
        <v>2.62</v>
      </c>
      <c r="IX6" s="32">
        <v>2.62</v>
      </c>
      <c r="IY6" s="32">
        <v>2.62</v>
      </c>
      <c r="IZ6" s="32">
        <v>2.62</v>
      </c>
      <c r="JA6" s="32">
        <v>2.62</v>
      </c>
      <c r="JB6" s="32">
        <v>2.62</v>
      </c>
      <c r="JC6" s="32">
        <v>2.62</v>
      </c>
      <c r="JD6" s="32">
        <v>2.62</v>
      </c>
      <c r="JE6" s="32">
        <v>2.62</v>
      </c>
      <c r="JF6" s="32">
        <v>2.62</v>
      </c>
      <c r="JG6" s="32">
        <v>2.62</v>
      </c>
      <c r="JH6" s="32">
        <v>2.62</v>
      </c>
      <c r="JI6" s="32">
        <v>2.62</v>
      </c>
      <c r="JJ6" s="32">
        <v>2.62</v>
      </c>
      <c r="JK6" s="32">
        <v>2.62</v>
      </c>
      <c r="JL6" s="32">
        <v>2.62</v>
      </c>
      <c r="JM6" s="32">
        <v>2.62</v>
      </c>
      <c r="JN6" s="32">
        <v>2.62</v>
      </c>
      <c r="JO6" s="32">
        <v>2.62</v>
      </c>
      <c r="JP6" s="32">
        <v>2.62</v>
      </c>
      <c r="JQ6" s="32">
        <v>2.62</v>
      </c>
      <c r="JR6" s="32">
        <v>2.62</v>
      </c>
      <c r="JS6" s="32">
        <v>2.62</v>
      </c>
      <c r="JT6" s="32">
        <v>2.62</v>
      </c>
      <c r="JU6" s="32">
        <v>2.62</v>
      </c>
      <c r="JV6" s="32">
        <v>2.62</v>
      </c>
      <c r="JW6" s="32">
        <v>2.62</v>
      </c>
      <c r="JX6" s="32">
        <v>2.62</v>
      </c>
      <c r="JY6" s="32">
        <v>2.62</v>
      </c>
      <c r="JZ6" s="32">
        <v>2.62</v>
      </c>
      <c r="KA6" s="32">
        <v>2.62</v>
      </c>
      <c r="KB6" s="32">
        <v>2.62</v>
      </c>
      <c r="KC6" s="32">
        <v>2.62</v>
      </c>
      <c r="KD6" s="32">
        <v>2.62</v>
      </c>
      <c r="KE6" s="32">
        <v>2.62</v>
      </c>
      <c r="KF6" s="32">
        <v>2.62</v>
      </c>
      <c r="KG6" s="32">
        <v>2.62</v>
      </c>
      <c r="KH6" s="32">
        <v>2.62</v>
      </c>
      <c r="KI6" s="32">
        <v>2.62</v>
      </c>
      <c r="KJ6" s="32">
        <v>2.62</v>
      </c>
      <c r="KK6" s="32">
        <v>2.62</v>
      </c>
      <c r="KL6" s="32">
        <v>2.62</v>
      </c>
      <c r="KM6" s="32">
        <v>2.62</v>
      </c>
      <c r="KN6" s="32">
        <v>2.62</v>
      </c>
      <c r="KO6" s="32">
        <v>2.62</v>
      </c>
      <c r="KP6" s="32">
        <v>2.62</v>
      </c>
      <c r="KQ6" s="32">
        <v>2.62</v>
      </c>
      <c r="KR6" s="32">
        <v>2.62</v>
      </c>
      <c r="KS6" s="32">
        <v>2.62</v>
      </c>
      <c r="KT6" s="32">
        <v>2.62</v>
      </c>
      <c r="KU6" s="32">
        <v>2.62</v>
      </c>
      <c r="KV6" s="32">
        <v>2.62</v>
      </c>
      <c r="KW6" s="32">
        <v>2.62</v>
      </c>
      <c r="KX6" s="32">
        <v>2.62</v>
      </c>
      <c r="KY6" s="32">
        <v>2.62</v>
      </c>
      <c r="KZ6" s="32">
        <v>2.62</v>
      </c>
      <c r="LA6" s="32">
        <v>2.62</v>
      </c>
      <c r="LB6" s="32">
        <v>2.62</v>
      </c>
      <c r="LC6" s="32">
        <v>2.62</v>
      </c>
      <c r="LD6" s="32">
        <v>2.62</v>
      </c>
      <c r="LE6" s="32">
        <v>2.62</v>
      </c>
      <c r="LF6" s="32">
        <v>2.62</v>
      </c>
      <c r="LG6" s="32">
        <v>2.62</v>
      </c>
      <c r="LH6" s="32">
        <v>2.62</v>
      </c>
      <c r="LI6" s="32">
        <v>2.62</v>
      </c>
      <c r="LJ6" s="32">
        <v>2.62</v>
      </c>
      <c r="LK6" s="32">
        <v>2.62</v>
      </c>
      <c r="LL6" s="32">
        <v>2.62</v>
      </c>
      <c r="LM6" s="32">
        <v>2.62</v>
      </c>
      <c r="LN6" s="32">
        <v>2.62</v>
      </c>
      <c r="LO6" s="32">
        <v>2.62</v>
      </c>
      <c r="LP6" s="32">
        <v>2.62</v>
      </c>
      <c r="LQ6" s="32">
        <v>2.62</v>
      </c>
      <c r="LR6" s="32">
        <v>2.62</v>
      </c>
      <c r="LS6" s="32">
        <v>2.62</v>
      </c>
      <c r="LT6" s="32">
        <v>2.62</v>
      </c>
      <c r="LU6" s="32">
        <v>2.62</v>
      </c>
      <c r="LV6" s="32">
        <v>2.62</v>
      </c>
      <c r="LW6" s="32">
        <v>2.62</v>
      </c>
      <c r="LX6" s="32">
        <v>2.62</v>
      </c>
      <c r="LY6" s="32">
        <v>2.62</v>
      </c>
      <c r="LZ6" s="32">
        <v>2.62</v>
      </c>
      <c r="MA6" s="32">
        <v>2.62</v>
      </c>
      <c r="MB6" s="32">
        <v>2.62</v>
      </c>
      <c r="MC6" s="32">
        <v>2.62</v>
      </c>
      <c r="MD6" s="32">
        <v>2.62</v>
      </c>
      <c r="ME6" s="32">
        <v>2.62</v>
      </c>
      <c r="MF6" s="32">
        <v>2.62</v>
      </c>
      <c r="MG6" s="32">
        <v>2.62</v>
      </c>
      <c r="MH6" s="32">
        <v>2.62</v>
      </c>
      <c r="MI6" s="32">
        <v>2.62</v>
      </c>
      <c r="MJ6" s="32">
        <v>2.62</v>
      </c>
      <c r="MK6" s="32">
        <v>2.62</v>
      </c>
      <c r="ML6" s="32">
        <v>2.62</v>
      </c>
      <c r="MM6" s="32">
        <v>2.62</v>
      </c>
      <c r="MN6" s="32">
        <v>2.62</v>
      </c>
      <c r="MO6" s="32">
        <v>2.62</v>
      </c>
      <c r="MP6" s="32">
        <v>2.62</v>
      </c>
      <c r="MQ6" s="32">
        <v>2.62</v>
      </c>
      <c r="MR6" s="32">
        <v>2.62</v>
      </c>
      <c r="MS6" s="32">
        <v>2.62</v>
      </c>
      <c r="MT6" s="32">
        <v>2.62</v>
      </c>
      <c r="MU6" s="1" t="s">
        <v>2379</v>
      </c>
      <c r="MV6" t="b">
        <v>0</v>
      </c>
      <c r="MW6" t="s">
        <v>2201</v>
      </c>
      <c r="MX6" t="s">
        <v>2201</v>
      </c>
      <c r="MY6">
        <v>2026</v>
      </c>
      <c r="MZ6">
        <v>1</v>
      </c>
      <c r="NA6" s="35">
        <v>46150</v>
      </c>
      <c r="NB6" s="1" t="s">
        <v>2380</v>
      </c>
      <c r="NC6" s="1" t="s">
        <v>25</v>
      </c>
      <c r="ND6" t="s">
        <v>2205</v>
      </c>
      <c r="NE6" s="1" t="s">
        <v>2381</v>
      </c>
      <c r="NF6" t="s">
        <v>2260</v>
      </c>
    </row>
    <row r="7" spans="1:370" x14ac:dyDescent="0.25">
      <c r="A7" t="s">
        <v>2198</v>
      </c>
      <c r="B7" s="1" t="s">
        <v>2382</v>
      </c>
      <c r="C7" s="1" t="s">
        <v>2377</v>
      </c>
      <c r="D7" t="s">
        <v>2200</v>
      </c>
      <c r="E7" t="s">
        <v>2201</v>
      </c>
      <c r="F7" t="s">
        <v>2202</v>
      </c>
      <c r="G7" s="31">
        <v>1E-3</v>
      </c>
      <c r="H7" s="31">
        <v>1E-3</v>
      </c>
      <c r="I7" s="31">
        <v>1E-3</v>
      </c>
      <c r="J7" s="31">
        <v>1E-3</v>
      </c>
      <c r="K7" s="31">
        <v>1E-3</v>
      </c>
      <c r="L7" s="31">
        <v>1E-3</v>
      </c>
      <c r="M7" s="31">
        <v>1E-3</v>
      </c>
      <c r="N7" s="31">
        <v>1E-3</v>
      </c>
      <c r="O7" s="31">
        <v>1E-3</v>
      </c>
      <c r="P7" s="31">
        <v>1E-3</v>
      </c>
      <c r="Q7" s="31">
        <v>1E-3</v>
      </c>
      <c r="R7" s="31">
        <v>1E-3</v>
      </c>
      <c r="S7" s="31">
        <v>1E-3</v>
      </c>
      <c r="T7" s="31">
        <v>1E-3</v>
      </c>
      <c r="U7" s="31">
        <v>1E-3</v>
      </c>
      <c r="V7" s="31">
        <v>1E-3</v>
      </c>
      <c r="W7" s="31">
        <v>1E-3</v>
      </c>
      <c r="X7" s="31">
        <v>1E-3</v>
      </c>
      <c r="Y7" s="31">
        <v>1E-3</v>
      </c>
      <c r="Z7" s="31">
        <v>1E-3</v>
      </c>
      <c r="AA7" s="31">
        <v>1E-3</v>
      </c>
      <c r="AB7" s="31">
        <v>1E-3</v>
      </c>
      <c r="AC7" s="31">
        <v>1E-3</v>
      </c>
      <c r="AD7" s="31">
        <v>1E-3</v>
      </c>
      <c r="AE7" s="31">
        <v>1E-3</v>
      </c>
      <c r="AF7" s="31">
        <v>1E-3</v>
      </c>
      <c r="AG7" s="31">
        <v>1E-3</v>
      </c>
      <c r="AH7" s="31">
        <v>1E-3</v>
      </c>
      <c r="AI7" s="31">
        <v>1E-3</v>
      </c>
      <c r="AJ7" s="31">
        <v>1E-3</v>
      </c>
      <c r="AK7" s="31">
        <v>1E-3</v>
      </c>
      <c r="AL7" s="31">
        <v>1E-3</v>
      </c>
      <c r="AM7" s="31">
        <v>1E-3</v>
      </c>
      <c r="AN7" s="31">
        <v>1E-3</v>
      </c>
      <c r="AO7" s="31">
        <v>1E-3</v>
      </c>
      <c r="AP7" s="31">
        <v>1E-3</v>
      </c>
      <c r="AQ7" s="31">
        <v>1E-3</v>
      </c>
      <c r="AR7" s="31">
        <v>1E-3</v>
      </c>
      <c r="AS7" s="31">
        <v>1E-3</v>
      </c>
      <c r="AT7" s="31">
        <v>1E-3</v>
      </c>
      <c r="AU7" s="31">
        <v>1E-3</v>
      </c>
      <c r="AV7" s="31">
        <v>1E-3</v>
      </c>
      <c r="AW7" s="31">
        <v>1E-3</v>
      </c>
      <c r="AX7" s="31">
        <v>1E-3</v>
      </c>
      <c r="AY7" s="31">
        <v>1E-3</v>
      </c>
      <c r="AZ7" s="31">
        <v>1E-3</v>
      </c>
      <c r="BA7" s="31">
        <v>1E-3</v>
      </c>
      <c r="BB7" s="31">
        <v>1E-3</v>
      </c>
      <c r="BC7" s="31">
        <v>1E-3</v>
      </c>
      <c r="BD7" s="31">
        <v>1E-3</v>
      </c>
      <c r="BE7" s="31">
        <v>1E-3</v>
      </c>
      <c r="BF7" s="31">
        <v>1E-3</v>
      </c>
      <c r="BG7" s="31">
        <v>1E-3</v>
      </c>
      <c r="BH7" s="31">
        <v>1E-3</v>
      </c>
      <c r="BI7" s="31">
        <v>1E-3</v>
      </c>
      <c r="BJ7" s="31">
        <v>1E-3</v>
      </c>
      <c r="BK7" s="31">
        <v>1E-3</v>
      </c>
      <c r="BL7" s="31">
        <v>1E-3</v>
      </c>
      <c r="BM7" s="31">
        <v>1E-3</v>
      </c>
      <c r="BN7" s="31">
        <v>1E-3</v>
      </c>
      <c r="BO7" s="31">
        <v>1E-3</v>
      </c>
      <c r="BP7" s="31">
        <v>1E-3</v>
      </c>
      <c r="BQ7" s="31">
        <v>1E-3</v>
      </c>
      <c r="BR7" s="31">
        <v>1E-3</v>
      </c>
      <c r="BS7" s="31">
        <v>1E-3</v>
      </c>
      <c r="BT7" s="31">
        <v>1E-3</v>
      </c>
      <c r="BU7" s="31">
        <v>1E-3</v>
      </c>
      <c r="BV7" s="31">
        <v>1E-3</v>
      </c>
      <c r="BW7" s="31">
        <v>1E-3</v>
      </c>
      <c r="BX7" s="31">
        <v>1E-3</v>
      </c>
      <c r="BY7" s="31">
        <v>1E-3</v>
      </c>
      <c r="BZ7" s="31">
        <v>1E-3</v>
      </c>
      <c r="CA7" s="31">
        <v>1E-3</v>
      </c>
      <c r="CB7" s="31">
        <v>1E-3</v>
      </c>
      <c r="CC7" s="31">
        <v>1E-3</v>
      </c>
      <c r="CD7" s="31">
        <v>1E-3</v>
      </c>
      <c r="CE7" s="31">
        <v>1E-3</v>
      </c>
      <c r="CF7" s="31">
        <v>1E-3</v>
      </c>
      <c r="CG7" s="31">
        <v>1E-3</v>
      </c>
      <c r="CH7" s="31">
        <v>1E-3</v>
      </c>
      <c r="CI7" s="31">
        <v>1E-3</v>
      </c>
      <c r="CJ7" s="31">
        <v>1E-3</v>
      </c>
      <c r="CK7" s="31">
        <v>1E-3</v>
      </c>
      <c r="CL7" s="31">
        <v>1E-3</v>
      </c>
      <c r="CM7" s="31">
        <v>1E-3</v>
      </c>
      <c r="CN7" s="31">
        <v>1E-3</v>
      </c>
      <c r="CO7" s="31">
        <v>1E-3</v>
      </c>
      <c r="CP7" s="31">
        <v>1E-3</v>
      </c>
      <c r="CQ7" s="31">
        <v>1E-3</v>
      </c>
      <c r="CR7" s="31">
        <v>1E-3</v>
      </c>
      <c r="CS7" s="31">
        <v>1E-3</v>
      </c>
      <c r="CT7" s="31">
        <v>1E-3</v>
      </c>
      <c r="CU7" s="31">
        <v>1E-3</v>
      </c>
      <c r="CV7" s="31">
        <v>1E-3</v>
      </c>
      <c r="CW7" s="31">
        <v>1E-3</v>
      </c>
      <c r="CX7" s="31">
        <v>1E-3</v>
      </c>
      <c r="CY7" s="31">
        <v>1E-3</v>
      </c>
      <c r="CZ7" s="31">
        <v>1E-3</v>
      </c>
      <c r="DA7" s="31">
        <v>1E-3</v>
      </c>
      <c r="DB7" s="31">
        <v>1E-3</v>
      </c>
      <c r="DC7" s="31">
        <v>1E-3</v>
      </c>
      <c r="DD7" s="31">
        <v>1E-3</v>
      </c>
      <c r="DE7" s="31">
        <v>1E-3</v>
      </c>
      <c r="DF7" s="31">
        <v>1E-3</v>
      </c>
      <c r="DG7" s="31">
        <v>1E-3</v>
      </c>
      <c r="DH7" s="31">
        <v>1E-3</v>
      </c>
      <c r="DI7" s="31">
        <v>1E-3</v>
      </c>
      <c r="DJ7" s="31">
        <v>1E-3</v>
      </c>
      <c r="DK7" s="31">
        <v>1E-3</v>
      </c>
      <c r="DL7" s="31">
        <v>1E-3</v>
      </c>
      <c r="DM7" s="31">
        <v>1E-3</v>
      </c>
      <c r="DN7" s="31">
        <v>1E-3</v>
      </c>
      <c r="DO7" s="31">
        <v>1E-3</v>
      </c>
      <c r="DP7" s="31">
        <v>1E-3</v>
      </c>
      <c r="DQ7" s="31">
        <v>1E-3</v>
      </c>
      <c r="DR7" s="31">
        <v>1E-3</v>
      </c>
      <c r="DS7" s="31">
        <v>1E-3</v>
      </c>
      <c r="DT7" s="31">
        <v>1E-3</v>
      </c>
      <c r="DU7" s="31">
        <v>1E-3</v>
      </c>
      <c r="DV7" s="31">
        <v>1E-3</v>
      </c>
      <c r="DW7" s="31">
        <v>1E-3</v>
      </c>
      <c r="DX7" s="31">
        <v>1E-3</v>
      </c>
      <c r="DY7" s="31">
        <v>1E-3</v>
      </c>
      <c r="DZ7" s="31">
        <v>1E-3</v>
      </c>
      <c r="EA7" s="31">
        <v>1E-3</v>
      </c>
      <c r="EB7" s="31">
        <v>1E-3</v>
      </c>
      <c r="EC7" s="31">
        <v>1E-3</v>
      </c>
      <c r="ED7" s="31">
        <v>1E-3</v>
      </c>
      <c r="EE7" s="31">
        <v>1E-3</v>
      </c>
      <c r="EF7" s="31">
        <v>1E-3</v>
      </c>
      <c r="EG7" s="31">
        <v>1E-3</v>
      </c>
      <c r="EH7" s="31">
        <v>1E-3</v>
      </c>
      <c r="EI7" s="31">
        <v>1E-3</v>
      </c>
      <c r="EJ7" s="31">
        <v>1E-3</v>
      </c>
      <c r="EK7" s="31">
        <v>1E-3</v>
      </c>
      <c r="EL7" s="31">
        <v>1E-3</v>
      </c>
      <c r="EM7" s="31">
        <v>1E-3</v>
      </c>
      <c r="EN7" s="31">
        <v>1E-3</v>
      </c>
      <c r="EO7" s="31">
        <v>1E-3</v>
      </c>
      <c r="EP7" s="31">
        <v>1E-3</v>
      </c>
      <c r="EQ7" s="31">
        <v>1E-3</v>
      </c>
      <c r="ER7" s="31">
        <v>1E-3</v>
      </c>
      <c r="ES7" s="31">
        <v>1E-3</v>
      </c>
      <c r="ET7" s="31">
        <v>1E-3</v>
      </c>
      <c r="EU7" s="31">
        <v>1E-3</v>
      </c>
      <c r="EV7" s="31">
        <v>1E-3</v>
      </c>
      <c r="EW7" s="31">
        <v>1E-3</v>
      </c>
      <c r="EX7" s="31">
        <v>1E-3</v>
      </c>
      <c r="EY7" s="31">
        <v>1E-3</v>
      </c>
      <c r="EZ7" s="31">
        <v>1E-3</v>
      </c>
      <c r="FA7" s="31">
        <v>1E-3</v>
      </c>
      <c r="FB7" s="31">
        <v>1E-3</v>
      </c>
      <c r="FC7" s="31">
        <v>1E-3</v>
      </c>
      <c r="FD7" s="31">
        <v>1E-3</v>
      </c>
      <c r="FE7" s="31">
        <v>1E-3</v>
      </c>
      <c r="FF7" s="31">
        <v>1E-3</v>
      </c>
      <c r="FG7" s="31">
        <v>1E-3</v>
      </c>
      <c r="FH7" s="31">
        <v>1E-3</v>
      </c>
      <c r="FI7" s="31">
        <v>1E-3</v>
      </c>
      <c r="FJ7" s="31">
        <v>1E-3</v>
      </c>
      <c r="FK7" s="31">
        <v>1E-3</v>
      </c>
      <c r="FL7" s="31">
        <v>1E-3</v>
      </c>
      <c r="FM7" s="31">
        <v>1E-3</v>
      </c>
      <c r="FN7" s="31">
        <v>1E-3</v>
      </c>
      <c r="FO7" s="31">
        <v>1E-3</v>
      </c>
      <c r="FP7" s="31">
        <v>1E-3</v>
      </c>
      <c r="FQ7" s="31">
        <v>1.6628039999999999</v>
      </c>
      <c r="FR7" s="31">
        <v>1.3238080000000001</v>
      </c>
      <c r="FS7" s="31">
        <v>1.0758099999999999</v>
      </c>
      <c r="FT7" s="31">
        <v>1.2271669999999999</v>
      </c>
      <c r="FU7" s="31">
        <v>1.3077449999999999</v>
      </c>
      <c r="FV7" s="31">
        <v>1.1407590000000001</v>
      </c>
      <c r="FW7" s="31">
        <v>0.7460831</v>
      </c>
      <c r="FX7" s="31">
        <v>0.61635689999999999</v>
      </c>
      <c r="FY7" s="31">
        <v>0.20009389999999999</v>
      </c>
      <c r="FZ7" s="31">
        <v>0.51158150000000002</v>
      </c>
      <c r="GA7" s="31">
        <v>0.5734416</v>
      </c>
      <c r="GB7" s="31">
        <v>0.51767390000000002</v>
      </c>
      <c r="GC7" s="31">
        <v>0.67274920000000005</v>
      </c>
      <c r="GD7" s="31">
        <v>0.89198120000000003</v>
      </c>
      <c r="GE7" s="31">
        <v>1.092973</v>
      </c>
      <c r="GF7" s="31">
        <v>1.0622720000000001</v>
      </c>
      <c r="GG7" s="31">
        <v>1.0784629999999999</v>
      </c>
      <c r="GH7" s="31">
        <v>1.117405</v>
      </c>
      <c r="GI7" s="31">
        <v>0.98093589999999997</v>
      </c>
      <c r="GJ7" s="31">
        <v>0.83509840000000002</v>
      </c>
      <c r="GK7" s="31">
        <v>0.48114400000000002</v>
      </c>
      <c r="GL7" s="31">
        <v>0.57794239999999997</v>
      </c>
      <c r="GM7" s="31">
        <v>0.43880459999999999</v>
      </c>
      <c r="GN7" s="31">
        <v>0.1120569</v>
      </c>
      <c r="GO7" s="31">
        <v>-2.2577300000000002E-2</v>
      </c>
      <c r="GP7" s="31">
        <v>2.346061E-2</v>
      </c>
      <c r="GQ7" s="31">
        <v>0.2252266</v>
      </c>
      <c r="GR7" s="31">
        <v>0.45630769999999998</v>
      </c>
      <c r="GS7" s="31">
        <v>0.47962579999999999</v>
      </c>
      <c r="GT7" s="31">
        <v>0.94125300000000001</v>
      </c>
      <c r="GU7" s="31">
        <v>1.5181469999999999</v>
      </c>
      <c r="GV7" s="31">
        <v>2.2661720000000001</v>
      </c>
      <c r="GW7" s="31">
        <v>3.0635319999999999</v>
      </c>
      <c r="GX7" s="31">
        <v>4.1811449999999999</v>
      </c>
      <c r="GY7" s="31">
        <v>3.7578680000000002</v>
      </c>
      <c r="GZ7" s="31">
        <v>4.2907570000000002</v>
      </c>
      <c r="HA7" s="31">
        <v>4.8693939999999998</v>
      </c>
      <c r="HB7" s="31">
        <v>4.2015229999999999</v>
      </c>
      <c r="HC7" s="31">
        <v>3.8337020000000002</v>
      </c>
      <c r="HD7" s="31">
        <v>4.0494620000000001</v>
      </c>
      <c r="HE7" s="31">
        <v>3.7190509999999999</v>
      </c>
      <c r="HF7" s="31">
        <v>3.9221520000000001</v>
      </c>
      <c r="HG7" s="31">
        <v>4.0268189999999997</v>
      </c>
      <c r="HH7" s="31">
        <v>3.781371</v>
      </c>
      <c r="HI7" s="31">
        <v>3.7688890000000002</v>
      </c>
      <c r="HJ7" s="31">
        <v>3.684024</v>
      </c>
      <c r="HK7" s="31">
        <v>3.795709</v>
      </c>
      <c r="HL7" s="32">
        <v>4.2457580000000004</v>
      </c>
      <c r="HM7" s="32">
        <v>4.2160070000000003</v>
      </c>
      <c r="HN7" s="32">
        <v>4.1417739999999998</v>
      </c>
      <c r="HO7" s="32">
        <v>4.1063159999999996</v>
      </c>
      <c r="HP7" s="32">
        <v>4.0336829999999999</v>
      </c>
      <c r="HQ7" s="32">
        <v>3.9418730000000002</v>
      </c>
      <c r="HR7" s="32">
        <v>3.7960159999999998</v>
      </c>
      <c r="HS7" s="32">
        <v>3.6290040000000001</v>
      </c>
      <c r="HT7" s="32">
        <v>3.4629650000000001</v>
      </c>
      <c r="HU7" s="32">
        <v>3.4013100000000001</v>
      </c>
      <c r="HV7" s="32">
        <v>3.3574079999999999</v>
      </c>
      <c r="HW7" s="32">
        <v>3.3110529999999998</v>
      </c>
      <c r="HX7" s="32">
        <v>3.23068</v>
      </c>
      <c r="HY7" s="32">
        <v>3.177133</v>
      </c>
      <c r="HZ7" s="32">
        <v>3.1331009999999999</v>
      </c>
      <c r="IA7" s="32">
        <v>3.0874000000000001</v>
      </c>
      <c r="IB7" s="32">
        <v>3.0304709999999999</v>
      </c>
      <c r="IC7" s="32">
        <v>3.0054979999999998</v>
      </c>
      <c r="ID7" s="32">
        <v>3</v>
      </c>
      <c r="IE7" s="32">
        <v>3</v>
      </c>
      <c r="IF7" s="32">
        <v>3</v>
      </c>
      <c r="IG7" s="32">
        <v>3</v>
      </c>
      <c r="IH7" s="32">
        <v>3</v>
      </c>
      <c r="II7" s="32">
        <v>3</v>
      </c>
      <c r="IJ7" s="32">
        <v>3</v>
      </c>
      <c r="IK7" s="32">
        <v>3</v>
      </c>
      <c r="IL7" s="32">
        <v>3</v>
      </c>
      <c r="IM7" s="32">
        <v>3</v>
      </c>
      <c r="IN7" s="32">
        <v>3</v>
      </c>
      <c r="IO7" s="32">
        <v>3</v>
      </c>
      <c r="IP7" s="32">
        <v>3</v>
      </c>
      <c r="IQ7" s="32">
        <v>3</v>
      </c>
      <c r="IR7" s="32">
        <v>3</v>
      </c>
      <c r="IS7" s="32">
        <v>3</v>
      </c>
      <c r="IT7" s="32">
        <v>3</v>
      </c>
      <c r="IU7" s="32">
        <v>3</v>
      </c>
      <c r="IV7" s="32">
        <v>3</v>
      </c>
      <c r="IW7" s="32">
        <v>3</v>
      </c>
      <c r="IX7" s="32">
        <v>3</v>
      </c>
      <c r="IY7" s="32">
        <v>3</v>
      </c>
      <c r="IZ7" s="32">
        <v>3</v>
      </c>
      <c r="JA7" s="32">
        <v>3</v>
      </c>
      <c r="JB7" s="32">
        <v>3</v>
      </c>
      <c r="JC7" s="32">
        <v>3</v>
      </c>
      <c r="JD7" s="32">
        <v>3</v>
      </c>
      <c r="JE7" s="32">
        <v>3</v>
      </c>
      <c r="JF7" s="32">
        <v>3</v>
      </c>
      <c r="JG7" s="32">
        <v>3</v>
      </c>
      <c r="JH7" s="32">
        <v>3</v>
      </c>
      <c r="JI7" s="32">
        <v>3</v>
      </c>
      <c r="JJ7" s="32">
        <v>3</v>
      </c>
      <c r="JK7" s="32">
        <v>3</v>
      </c>
      <c r="JL7" s="32">
        <v>3</v>
      </c>
      <c r="JM7" s="32">
        <v>3</v>
      </c>
      <c r="JN7" s="32">
        <v>3</v>
      </c>
      <c r="JO7" s="32">
        <v>3</v>
      </c>
      <c r="JP7" s="32">
        <v>3</v>
      </c>
      <c r="JQ7" s="32">
        <v>3</v>
      </c>
      <c r="JR7" s="32">
        <v>3</v>
      </c>
      <c r="JS7" s="32">
        <v>3</v>
      </c>
      <c r="JT7" s="32">
        <v>3</v>
      </c>
      <c r="JU7" s="32">
        <v>3</v>
      </c>
      <c r="JV7" s="32">
        <v>3</v>
      </c>
      <c r="JW7" s="32">
        <v>3</v>
      </c>
      <c r="JX7" s="32">
        <v>3</v>
      </c>
      <c r="JY7" s="32">
        <v>3</v>
      </c>
      <c r="JZ7" s="32">
        <v>3</v>
      </c>
      <c r="KA7" s="32">
        <v>3</v>
      </c>
      <c r="KB7" s="32">
        <v>3</v>
      </c>
      <c r="KC7" s="32">
        <v>3</v>
      </c>
      <c r="KD7" s="32">
        <v>3</v>
      </c>
      <c r="KE7" s="32">
        <v>3</v>
      </c>
      <c r="KF7" s="32">
        <v>3</v>
      </c>
      <c r="KG7" s="32">
        <v>3</v>
      </c>
      <c r="KH7" s="32">
        <v>3</v>
      </c>
      <c r="KI7" s="32">
        <v>3</v>
      </c>
      <c r="KJ7" s="32">
        <v>3</v>
      </c>
      <c r="KK7" s="32">
        <v>3</v>
      </c>
      <c r="KL7" s="32">
        <v>3</v>
      </c>
      <c r="KM7" s="32">
        <v>3</v>
      </c>
      <c r="KN7" s="32">
        <v>3</v>
      </c>
      <c r="KO7" s="32">
        <v>3</v>
      </c>
      <c r="KP7" s="32">
        <v>3</v>
      </c>
      <c r="KQ7" s="32">
        <v>3</v>
      </c>
      <c r="KR7" s="32">
        <v>3</v>
      </c>
      <c r="KS7" s="32">
        <v>3</v>
      </c>
      <c r="KT7" s="32">
        <v>3</v>
      </c>
      <c r="KU7" s="32">
        <v>3</v>
      </c>
      <c r="KV7" s="32">
        <v>3</v>
      </c>
      <c r="KW7" s="32">
        <v>3</v>
      </c>
      <c r="KX7" s="32">
        <v>3</v>
      </c>
      <c r="KY7" s="32">
        <v>3</v>
      </c>
      <c r="KZ7" s="32">
        <v>3</v>
      </c>
      <c r="LA7" s="32">
        <v>3</v>
      </c>
      <c r="LB7" s="32">
        <v>3</v>
      </c>
      <c r="LC7" s="32">
        <v>3</v>
      </c>
      <c r="LD7" s="32">
        <v>3</v>
      </c>
      <c r="LE7" s="32">
        <v>3</v>
      </c>
      <c r="LF7" s="32">
        <v>3</v>
      </c>
      <c r="LG7" s="32">
        <v>3</v>
      </c>
      <c r="LH7" s="32">
        <v>3</v>
      </c>
      <c r="LI7" s="32">
        <v>3</v>
      </c>
      <c r="LJ7" s="32">
        <v>3</v>
      </c>
      <c r="LK7" s="32">
        <v>3</v>
      </c>
      <c r="LL7" s="32">
        <v>3</v>
      </c>
      <c r="LM7" s="32">
        <v>3</v>
      </c>
      <c r="LN7" s="32">
        <v>3</v>
      </c>
      <c r="LO7" s="32">
        <v>3</v>
      </c>
      <c r="LP7" s="32">
        <v>3</v>
      </c>
      <c r="LQ7" s="32">
        <v>3</v>
      </c>
      <c r="LR7" s="32">
        <v>3</v>
      </c>
      <c r="LS7" s="32">
        <v>3</v>
      </c>
      <c r="LT7" s="32">
        <v>3</v>
      </c>
      <c r="LU7" s="32">
        <v>3</v>
      </c>
      <c r="LV7" s="32">
        <v>3</v>
      </c>
      <c r="LW7" s="32">
        <v>3</v>
      </c>
      <c r="LX7" s="32">
        <v>3</v>
      </c>
      <c r="LY7" s="32">
        <v>3</v>
      </c>
      <c r="LZ7" s="32">
        <v>3</v>
      </c>
      <c r="MA7" s="32">
        <v>3</v>
      </c>
      <c r="MB7" s="32">
        <v>3</v>
      </c>
      <c r="MC7" s="32">
        <v>3</v>
      </c>
      <c r="MD7" s="32">
        <v>3</v>
      </c>
      <c r="ME7" s="32">
        <v>3</v>
      </c>
      <c r="MF7" s="32">
        <v>3</v>
      </c>
      <c r="MG7" s="32">
        <v>3</v>
      </c>
      <c r="MH7" s="32">
        <v>3</v>
      </c>
      <c r="MI7" s="32">
        <v>3</v>
      </c>
      <c r="MJ7" s="32">
        <v>3</v>
      </c>
      <c r="MK7" s="32">
        <v>3</v>
      </c>
      <c r="ML7" s="32">
        <v>3</v>
      </c>
      <c r="MM7" s="32">
        <v>3</v>
      </c>
      <c r="MN7" s="32">
        <v>3</v>
      </c>
      <c r="MO7" s="32">
        <v>3</v>
      </c>
      <c r="MP7" s="32">
        <v>3</v>
      </c>
      <c r="MQ7" s="32">
        <v>3</v>
      </c>
      <c r="MR7" s="32">
        <v>3</v>
      </c>
      <c r="MS7" s="32">
        <v>3</v>
      </c>
      <c r="MT7" s="32">
        <v>3</v>
      </c>
      <c r="MU7" s="1" t="s">
        <v>22</v>
      </c>
      <c r="MV7" t="b">
        <v>0</v>
      </c>
      <c r="MW7" t="s">
        <v>2201</v>
      </c>
      <c r="MX7" t="s">
        <v>2201</v>
      </c>
      <c r="MY7">
        <v>2026</v>
      </c>
      <c r="MZ7">
        <v>1</v>
      </c>
      <c r="NA7" s="35">
        <v>46150</v>
      </c>
      <c r="NB7" s="1" t="s">
        <v>2366</v>
      </c>
      <c r="NC7" s="1" t="s">
        <v>2376</v>
      </c>
      <c r="ND7" t="s">
        <v>2205</v>
      </c>
      <c r="NE7" s="1" t="s">
        <v>2383</v>
      </c>
      <c r="NF7" t="s">
        <v>2260</v>
      </c>
    </row>
    <row r="8" spans="1:370" x14ac:dyDescent="0.25">
      <c r="A8" t="s">
        <v>2198</v>
      </c>
      <c r="B8" t="s">
        <v>2384</v>
      </c>
      <c r="C8" s="1" t="s">
        <v>2377</v>
      </c>
      <c r="D8" t="s">
        <v>2200</v>
      </c>
      <c r="E8" t="s">
        <v>2201</v>
      </c>
      <c r="F8" t="s">
        <v>2202</v>
      </c>
      <c r="G8" s="31">
        <v>8.5</v>
      </c>
      <c r="H8" s="31">
        <v>7.5</v>
      </c>
      <c r="I8" s="31">
        <v>11.5</v>
      </c>
      <c r="J8" s="31">
        <v>13</v>
      </c>
      <c r="K8" s="31">
        <v>12.5</v>
      </c>
      <c r="L8" s="31">
        <v>11.75</v>
      </c>
      <c r="M8" s="31">
        <v>11.5</v>
      </c>
      <c r="N8" s="31">
        <v>11.5</v>
      </c>
      <c r="O8" s="31">
        <v>10</v>
      </c>
      <c r="P8" s="31">
        <v>10</v>
      </c>
      <c r="Q8" s="31">
        <v>11</v>
      </c>
      <c r="R8" s="31">
        <v>11.25</v>
      </c>
      <c r="S8" s="31">
        <v>9</v>
      </c>
      <c r="T8" s="31">
        <v>11.5</v>
      </c>
      <c r="U8" s="31">
        <v>13</v>
      </c>
      <c r="V8" s="31">
        <v>14.25</v>
      </c>
      <c r="W8" s="31">
        <v>9.5</v>
      </c>
      <c r="X8" s="31">
        <v>8</v>
      </c>
      <c r="Y8" s="31">
        <v>6</v>
      </c>
      <c r="Z8" s="31">
        <v>7</v>
      </c>
      <c r="AA8" s="31">
        <v>6.5</v>
      </c>
      <c r="AB8" s="31">
        <v>10</v>
      </c>
      <c r="AC8" s="31">
        <v>10</v>
      </c>
      <c r="AD8" s="31">
        <v>12.5</v>
      </c>
      <c r="AE8" s="31">
        <v>13</v>
      </c>
      <c r="AF8" s="31">
        <v>14</v>
      </c>
      <c r="AG8" s="31">
        <v>14</v>
      </c>
      <c r="AH8" s="31">
        <v>17</v>
      </c>
      <c r="AI8" s="31">
        <v>17</v>
      </c>
      <c r="AJ8" s="31">
        <v>17</v>
      </c>
      <c r="AK8" s="31">
        <v>16</v>
      </c>
      <c r="AL8" s="31">
        <v>14</v>
      </c>
      <c r="AM8" s="31">
        <v>12</v>
      </c>
      <c r="AN8" s="31">
        <v>12</v>
      </c>
      <c r="AO8" s="31">
        <v>14</v>
      </c>
      <c r="AP8" s="31">
        <v>14.375</v>
      </c>
      <c r="AQ8" s="31">
        <v>13.25</v>
      </c>
      <c r="AR8" s="31">
        <v>12.625</v>
      </c>
      <c r="AS8" s="31">
        <v>10.125</v>
      </c>
      <c r="AT8" s="31">
        <v>10</v>
      </c>
      <c r="AU8" s="31">
        <v>10.5625</v>
      </c>
      <c r="AV8" s="31">
        <v>9.5625</v>
      </c>
      <c r="AW8" s="31">
        <v>9.5625</v>
      </c>
      <c r="AX8" s="31">
        <v>9.0625</v>
      </c>
      <c r="AY8" s="31">
        <v>8.5625</v>
      </c>
      <c r="AZ8" s="31">
        <v>8.875</v>
      </c>
      <c r="BA8" s="31">
        <v>10.5</v>
      </c>
      <c r="BB8" s="31">
        <v>9.5</v>
      </c>
      <c r="BC8" s="31">
        <v>12.875</v>
      </c>
      <c r="BD8" s="31">
        <v>12.375</v>
      </c>
      <c r="BE8" s="31">
        <v>11.375</v>
      </c>
      <c r="BF8" s="31">
        <v>11.375</v>
      </c>
      <c r="BG8" s="31">
        <v>11.375</v>
      </c>
      <c r="BH8" s="31">
        <v>9.875</v>
      </c>
      <c r="BI8" s="31">
        <v>9.875</v>
      </c>
      <c r="BJ8" s="31">
        <v>10.875</v>
      </c>
      <c r="BK8" s="31">
        <v>9.875</v>
      </c>
      <c r="BL8" s="31">
        <v>8.875</v>
      </c>
      <c r="BM8" s="31">
        <v>9.875</v>
      </c>
      <c r="BN8" s="31">
        <v>8.375</v>
      </c>
      <c r="BO8" s="31">
        <v>8.375</v>
      </c>
      <c r="BP8" s="31">
        <v>8.875</v>
      </c>
      <c r="BQ8" s="31">
        <v>11.875</v>
      </c>
      <c r="BR8" s="31">
        <v>12.875</v>
      </c>
      <c r="BS8" s="31">
        <v>12.875</v>
      </c>
      <c r="BT8" s="31">
        <v>13.75</v>
      </c>
      <c r="BU8" s="31">
        <v>13.75</v>
      </c>
      <c r="BV8" s="31">
        <v>14.875</v>
      </c>
      <c r="BW8" s="31">
        <v>14.875</v>
      </c>
      <c r="BX8" s="31">
        <v>14.875</v>
      </c>
      <c r="BY8" s="31">
        <v>14.875</v>
      </c>
      <c r="BZ8" s="31">
        <v>13.875</v>
      </c>
      <c r="CA8" s="31">
        <v>12.375</v>
      </c>
      <c r="CB8" s="31">
        <v>11.375</v>
      </c>
      <c r="CC8" s="31">
        <v>10.375</v>
      </c>
      <c r="CD8" s="31">
        <v>10.375</v>
      </c>
      <c r="CE8" s="31">
        <v>10.375</v>
      </c>
      <c r="CF8" s="31">
        <v>9.875</v>
      </c>
      <c r="CG8" s="31">
        <v>8.875</v>
      </c>
      <c r="CH8" s="31">
        <v>6.875</v>
      </c>
      <c r="CI8" s="31">
        <v>5.875</v>
      </c>
      <c r="CJ8" s="31">
        <v>5.875</v>
      </c>
      <c r="CK8" s="31">
        <v>5.875</v>
      </c>
      <c r="CL8" s="31">
        <v>5.375</v>
      </c>
      <c r="CM8" s="31">
        <v>5.125</v>
      </c>
      <c r="CN8" s="31">
        <v>5.125</v>
      </c>
      <c r="CO8" s="31">
        <v>5.625</v>
      </c>
      <c r="CP8" s="31">
        <v>6.125</v>
      </c>
      <c r="CQ8" s="31">
        <v>6.625</v>
      </c>
      <c r="CR8" s="31">
        <v>6.625</v>
      </c>
      <c r="CS8" s="31">
        <v>6.625</v>
      </c>
      <c r="CT8" s="31">
        <v>6.375</v>
      </c>
      <c r="CU8" s="31">
        <v>5.9375</v>
      </c>
      <c r="CV8" s="31">
        <v>5.6875</v>
      </c>
      <c r="CW8" s="31">
        <v>5.6875</v>
      </c>
      <c r="CX8" s="31">
        <v>5.9375</v>
      </c>
      <c r="CY8" s="31">
        <v>5.9375</v>
      </c>
      <c r="CZ8" s="31">
        <v>6.5</v>
      </c>
      <c r="DA8" s="31">
        <v>7</v>
      </c>
      <c r="DB8" s="31">
        <v>7.25</v>
      </c>
      <c r="DC8" s="31">
        <v>7.25</v>
      </c>
      <c r="DD8" s="31">
        <v>7.5</v>
      </c>
      <c r="DE8" s="31">
        <v>7.5</v>
      </c>
      <c r="DF8" s="31">
        <v>6.25</v>
      </c>
      <c r="DG8" s="31">
        <v>5.5</v>
      </c>
      <c r="DH8" s="31">
        <v>5</v>
      </c>
      <c r="DI8" s="31">
        <v>5.25</v>
      </c>
      <c r="DJ8" s="31">
        <v>5.5</v>
      </c>
      <c r="DK8" s="31">
        <v>6</v>
      </c>
      <c r="DL8" s="31">
        <v>6</v>
      </c>
      <c r="DM8" s="31">
        <v>6</v>
      </c>
      <c r="DN8" s="31">
        <v>6</v>
      </c>
      <c r="DO8" s="31">
        <v>5.75</v>
      </c>
      <c r="DP8" s="31">
        <v>5.25</v>
      </c>
      <c r="DQ8" s="31">
        <v>4.75</v>
      </c>
      <c r="DR8" s="31">
        <v>4</v>
      </c>
      <c r="DS8" s="31">
        <v>4</v>
      </c>
      <c r="DT8" s="31">
        <v>4</v>
      </c>
      <c r="DU8" s="31">
        <v>4</v>
      </c>
      <c r="DV8" s="31">
        <v>4</v>
      </c>
      <c r="DW8" s="31">
        <v>3.75</v>
      </c>
      <c r="DX8" s="31">
        <v>3.75</v>
      </c>
      <c r="DY8" s="31">
        <v>3.5</v>
      </c>
      <c r="DZ8" s="31">
        <v>3.75</v>
      </c>
      <c r="EA8" s="31">
        <v>4</v>
      </c>
      <c r="EB8" s="31">
        <v>4.5</v>
      </c>
      <c r="EC8" s="31">
        <v>4.75</v>
      </c>
      <c r="ED8" s="31">
        <v>4.75</v>
      </c>
      <c r="EE8" s="31">
        <v>4.75</v>
      </c>
      <c r="EF8" s="31">
        <v>4.75</v>
      </c>
      <c r="EG8" s="31">
        <v>4.5</v>
      </c>
      <c r="EH8" s="31">
        <v>4.5</v>
      </c>
      <c r="EI8" s="31">
        <v>4.5</v>
      </c>
      <c r="EJ8" s="31">
        <v>4.5</v>
      </c>
      <c r="EK8" s="31">
        <v>4.75</v>
      </c>
      <c r="EL8" s="31">
        <v>5</v>
      </c>
      <c r="EM8" s="31">
        <v>5.25</v>
      </c>
      <c r="EN8" s="31">
        <v>5.5</v>
      </c>
      <c r="EO8" s="31">
        <v>5.75</v>
      </c>
      <c r="EP8" s="31">
        <v>5.5</v>
      </c>
      <c r="EQ8" s="31">
        <v>5.25</v>
      </c>
      <c r="ER8" s="31">
        <v>5</v>
      </c>
      <c r="ES8" s="31">
        <v>5</v>
      </c>
      <c r="ET8" s="31">
        <v>2</v>
      </c>
      <c r="EU8" s="31">
        <v>0.5</v>
      </c>
      <c r="EV8" s="31">
        <v>0.5</v>
      </c>
      <c r="EW8" s="31">
        <v>0.5</v>
      </c>
      <c r="EX8" s="31">
        <v>0.5</v>
      </c>
      <c r="EY8" s="31">
        <v>0.5</v>
      </c>
      <c r="EZ8" s="31">
        <v>0.5</v>
      </c>
      <c r="FA8" s="31">
        <v>0.5</v>
      </c>
      <c r="FB8" s="31">
        <v>0.5</v>
      </c>
      <c r="FC8" s="31">
        <v>0.5</v>
      </c>
      <c r="FD8" s="31">
        <v>0.5</v>
      </c>
      <c r="FE8" s="31">
        <v>0.5</v>
      </c>
      <c r="FF8" s="31">
        <v>0.5</v>
      </c>
      <c r="FG8" s="31">
        <v>0.5</v>
      </c>
      <c r="FH8" s="31">
        <v>0.5</v>
      </c>
      <c r="FI8" s="31">
        <v>0.5</v>
      </c>
      <c r="FJ8" s="31">
        <v>0.5</v>
      </c>
      <c r="FK8" s="31">
        <v>0.5</v>
      </c>
      <c r="FL8" s="31">
        <v>0.5</v>
      </c>
      <c r="FM8" s="31">
        <v>0.5</v>
      </c>
      <c r="FN8" s="31">
        <v>0.5</v>
      </c>
      <c r="FO8" s="31">
        <v>0.5</v>
      </c>
      <c r="FP8" s="31">
        <v>0.5</v>
      </c>
      <c r="FQ8" s="31">
        <v>0.5</v>
      </c>
      <c r="FR8" s="31">
        <v>0.5</v>
      </c>
      <c r="FS8" s="31">
        <v>0.5</v>
      </c>
      <c r="FT8" s="31">
        <v>0.5</v>
      </c>
      <c r="FU8" s="31">
        <v>0.5</v>
      </c>
      <c r="FV8" s="31">
        <v>0.5</v>
      </c>
      <c r="FW8" s="31">
        <v>0.5</v>
      </c>
      <c r="FX8" s="31">
        <v>0.5</v>
      </c>
      <c r="FY8" s="31">
        <v>0.25</v>
      </c>
      <c r="FZ8" s="31">
        <v>0.25</v>
      </c>
      <c r="GA8" s="31">
        <v>0.25</v>
      </c>
      <c r="GB8" s="31">
        <v>0.25</v>
      </c>
      <c r="GC8" s="31">
        <v>0.25</v>
      </c>
      <c r="GD8" s="31">
        <v>0.5</v>
      </c>
      <c r="GE8" s="31">
        <v>0.5</v>
      </c>
      <c r="GF8" s="31">
        <v>0.5</v>
      </c>
      <c r="GG8" s="31">
        <v>0.75</v>
      </c>
      <c r="GH8" s="31">
        <v>0.75</v>
      </c>
      <c r="GI8" s="31">
        <v>0.75</v>
      </c>
      <c r="GJ8" s="31">
        <v>0.75</v>
      </c>
      <c r="GK8" s="31">
        <v>0.75</v>
      </c>
      <c r="GL8" s="31">
        <v>0.75</v>
      </c>
      <c r="GM8" s="31">
        <v>0.1</v>
      </c>
      <c r="GN8" s="31">
        <v>0.1</v>
      </c>
      <c r="GO8" s="31">
        <v>0.1</v>
      </c>
      <c r="GP8" s="31">
        <v>0.1</v>
      </c>
      <c r="GQ8" s="31">
        <v>0.1</v>
      </c>
      <c r="GR8" s="31">
        <v>0.1</v>
      </c>
      <c r="GS8" s="31">
        <v>0.1</v>
      </c>
      <c r="GT8" s="31">
        <v>0.25</v>
      </c>
      <c r="GU8" s="31">
        <v>0.75</v>
      </c>
      <c r="GV8" s="31">
        <v>1.25</v>
      </c>
      <c r="GW8" s="31">
        <v>2.25</v>
      </c>
      <c r="GX8" s="31">
        <v>3.5</v>
      </c>
      <c r="GY8" s="31">
        <v>4.25</v>
      </c>
      <c r="GZ8" s="31">
        <v>5</v>
      </c>
      <c r="HA8" s="31">
        <v>5.25</v>
      </c>
      <c r="HB8" s="31">
        <v>5.25</v>
      </c>
      <c r="HC8" s="31">
        <v>5.25</v>
      </c>
      <c r="HD8" s="31">
        <v>5.25</v>
      </c>
      <c r="HE8" s="31">
        <v>5</v>
      </c>
      <c r="HF8" s="31">
        <v>4.75</v>
      </c>
      <c r="HG8" s="31">
        <v>4.5</v>
      </c>
      <c r="HH8" s="31">
        <v>4.25</v>
      </c>
      <c r="HI8" s="31">
        <v>4</v>
      </c>
      <c r="HJ8" s="31">
        <v>3.75</v>
      </c>
      <c r="HK8" s="31">
        <v>3.75</v>
      </c>
      <c r="HL8" s="32">
        <v>3.75</v>
      </c>
      <c r="HM8" s="32">
        <v>3.75</v>
      </c>
      <c r="HN8" s="32">
        <v>3.75</v>
      </c>
      <c r="HO8" s="32">
        <v>3.75</v>
      </c>
      <c r="HP8" s="32">
        <v>3.75</v>
      </c>
      <c r="HQ8" s="32">
        <v>3.75</v>
      </c>
      <c r="HR8" s="32">
        <v>3.5</v>
      </c>
      <c r="HS8" s="32">
        <v>3.25</v>
      </c>
      <c r="HT8" s="32">
        <v>3</v>
      </c>
      <c r="HU8" s="32">
        <v>3</v>
      </c>
      <c r="HV8" s="32">
        <v>3</v>
      </c>
      <c r="HW8" s="32">
        <v>3</v>
      </c>
      <c r="HX8" s="32">
        <v>2.75</v>
      </c>
      <c r="HY8" s="32">
        <v>2.75</v>
      </c>
      <c r="HZ8" s="32">
        <v>2.75</v>
      </c>
      <c r="IA8" s="32">
        <v>2.75</v>
      </c>
      <c r="IB8" s="32">
        <v>2.5</v>
      </c>
      <c r="IC8" s="32">
        <v>2.5</v>
      </c>
      <c r="ID8" s="32">
        <v>2.5</v>
      </c>
      <c r="IE8" s="32">
        <v>2.5</v>
      </c>
      <c r="IF8" s="32">
        <v>2.5</v>
      </c>
      <c r="IG8" s="32">
        <v>2.5</v>
      </c>
      <c r="IH8" s="32">
        <v>2.5</v>
      </c>
      <c r="II8" s="32">
        <v>2.5</v>
      </c>
      <c r="IJ8" s="32">
        <v>2.5</v>
      </c>
      <c r="IK8" s="32">
        <v>2.5</v>
      </c>
      <c r="IL8" s="32">
        <v>2.5</v>
      </c>
      <c r="IM8" s="32">
        <v>2.5</v>
      </c>
      <c r="IN8" s="32">
        <v>2.5</v>
      </c>
      <c r="IO8" s="32">
        <v>2.5</v>
      </c>
      <c r="IP8" s="32">
        <v>2.5</v>
      </c>
      <c r="IQ8" s="32">
        <v>2.5</v>
      </c>
      <c r="IR8" s="32">
        <v>2.5</v>
      </c>
      <c r="IS8" s="32">
        <v>2.5</v>
      </c>
      <c r="IT8" s="32">
        <v>2.5</v>
      </c>
      <c r="IU8" s="32">
        <v>2.5</v>
      </c>
      <c r="IV8" s="32">
        <v>2.5</v>
      </c>
      <c r="IW8" s="32">
        <v>2.5</v>
      </c>
      <c r="IX8" s="32">
        <v>2.5</v>
      </c>
      <c r="IY8" s="32">
        <v>2.5</v>
      </c>
      <c r="IZ8" s="32">
        <v>2.5</v>
      </c>
      <c r="JA8" s="32">
        <v>2.5</v>
      </c>
      <c r="JB8" s="32">
        <v>2.5</v>
      </c>
      <c r="JC8" s="32">
        <v>2.5</v>
      </c>
      <c r="JD8" s="32">
        <v>2.5</v>
      </c>
      <c r="JE8" s="32">
        <v>2.5</v>
      </c>
      <c r="JF8" s="32">
        <v>2.5</v>
      </c>
      <c r="JG8" s="32">
        <v>2.5</v>
      </c>
      <c r="JH8" s="32">
        <v>2.5</v>
      </c>
      <c r="JI8" s="32">
        <v>2.5</v>
      </c>
      <c r="JJ8" s="32">
        <v>2.5</v>
      </c>
      <c r="JK8" s="32">
        <v>2.5</v>
      </c>
      <c r="JL8" s="32">
        <v>2.5</v>
      </c>
      <c r="JM8" s="32">
        <v>2.5</v>
      </c>
      <c r="JN8" s="32">
        <v>2.5</v>
      </c>
      <c r="JO8" s="32">
        <v>2.5</v>
      </c>
      <c r="JP8" s="32">
        <v>2.5</v>
      </c>
      <c r="JQ8" s="32">
        <v>2.5</v>
      </c>
      <c r="JR8" s="32">
        <v>2.5</v>
      </c>
      <c r="JS8" s="32">
        <v>2.5</v>
      </c>
      <c r="JT8" s="32">
        <v>2.5</v>
      </c>
      <c r="JU8" s="32">
        <v>2.5</v>
      </c>
      <c r="JV8" s="32">
        <v>2.5</v>
      </c>
      <c r="JW8" s="32">
        <v>2.5</v>
      </c>
      <c r="JX8" s="32">
        <v>2.5</v>
      </c>
      <c r="JY8" s="32">
        <v>2.5</v>
      </c>
      <c r="JZ8" s="32">
        <v>2.5</v>
      </c>
      <c r="KA8" s="32">
        <v>2.5</v>
      </c>
      <c r="KB8" s="32">
        <v>2.5</v>
      </c>
      <c r="KC8" s="32">
        <v>2.5</v>
      </c>
      <c r="KD8" s="32">
        <v>2.5</v>
      </c>
      <c r="KE8" s="32">
        <v>2.5</v>
      </c>
      <c r="KF8" s="32">
        <v>2.5</v>
      </c>
      <c r="KG8" s="32">
        <v>2.5</v>
      </c>
      <c r="KH8" s="32">
        <v>2.5</v>
      </c>
      <c r="KI8" s="32">
        <v>2.5</v>
      </c>
      <c r="KJ8" s="32">
        <v>2.5</v>
      </c>
      <c r="KK8" s="32">
        <v>2.5</v>
      </c>
      <c r="KL8" s="32">
        <v>2.5</v>
      </c>
      <c r="KM8" s="32">
        <v>2.5</v>
      </c>
      <c r="KN8" s="32">
        <v>2.5</v>
      </c>
      <c r="KO8" s="32">
        <v>2.5</v>
      </c>
      <c r="KP8" s="32">
        <v>2.5</v>
      </c>
      <c r="KQ8" s="32">
        <v>2.5</v>
      </c>
      <c r="KR8" s="32">
        <v>2.5</v>
      </c>
      <c r="KS8" s="32">
        <v>2.5</v>
      </c>
      <c r="KT8" s="32">
        <v>2.5</v>
      </c>
      <c r="KU8" s="32">
        <v>2.5</v>
      </c>
      <c r="KV8" s="32">
        <v>2.5</v>
      </c>
      <c r="KW8" s="32">
        <v>2.5</v>
      </c>
      <c r="KX8" s="32">
        <v>2.5</v>
      </c>
      <c r="KY8" s="32">
        <v>2.5</v>
      </c>
      <c r="KZ8" s="32">
        <v>2.5</v>
      </c>
      <c r="LA8" s="32">
        <v>2.5</v>
      </c>
      <c r="LB8" s="32">
        <v>2.5</v>
      </c>
      <c r="LC8" s="32">
        <v>2.5</v>
      </c>
      <c r="LD8" s="32">
        <v>2.5</v>
      </c>
      <c r="LE8" s="32">
        <v>2.5</v>
      </c>
      <c r="LF8" s="32">
        <v>2.5</v>
      </c>
      <c r="LG8" s="32">
        <v>2.5</v>
      </c>
      <c r="LH8" s="32">
        <v>2.5</v>
      </c>
      <c r="LI8" s="32">
        <v>2.5</v>
      </c>
      <c r="LJ8" s="32">
        <v>2.5</v>
      </c>
      <c r="LK8" s="32">
        <v>2.5</v>
      </c>
      <c r="LL8" s="32">
        <v>2.5</v>
      </c>
      <c r="LM8" s="32">
        <v>2.5</v>
      </c>
      <c r="LN8" s="32">
        <v>2.5</v>
      </c>
      <c r="LO8" s="32">
        <v>2.5</v>
      </c>
      <c r="LP8" s="32">
        <v>2.5</v>
      </c>
      <c r="LQ8" s="32">
        <v>2.5</v>
      </c>
      <c r="LR8" s="32">
        <v>2.5</v>
      </c>
      <c r="LS8" s="32">
        <v>2.5</v>
      </c>
      <c r="LT8" s="32">
        <v>2.5</v>
      </c>
      <c r="LU8" s="32">
        <v>2.5</v>
      </c>
      <c r="LV8" s="32">
        <v>2.5</v>
      </c>
      <c r="LW8" s="32">
        <v>2.5</v>
      </c>
      <c r="LX8" s="32">
        <v>2.5</v>
      </c>
      <c r="LY8" s="32">
        <v>2.5</v>
      </c>
      <c r="LZ8" s="32">
        <v>2.5</v>
      </c>
      <c r="MA8" s="32">
        <v>2.5</v>
      </c>
      <c r="MB8" s="32">
        <v>2.5</v>
      </c>
      <c r="MC8" s="32">
        <v>2.5</v>
      </c>
      <c r="MD8" s="32">
        <v>2.5</v>
      </c>
      <c r="ME8" s="32">
        <v>2.5</v>
      </c>
      <c r="MF8" s="32">
        <v>2.5</v>
      </c>
      <c r="MG8" s="32">
        <v>2.5</v>
      </c>
      <c r="MH8" s="32">
        <v>2.5</v>
      </c>
      <c r="MI8" s="32">
        <v>2.5</v>
      </c>
      <c r="MJ8" s="32">
        <v>2.5</v>
      </c>
      <c r="MK8" s="32">
        <v>2.5</v>
      </c>
      <c r="ML8" s="32">
        <v>2.5</v>
      </c>
      <c r="MM8" s="32">
        <v>2.5</v>
      </c>
      <c r="MN8" s="32">
        <v>2.5</v>
      </c>
      <c r="MO8" s="32">
        <v>2.5</v>
      </c>
      <c r="MP8" s="32">
        <v>2.5</v>
      </c>
      <c r="MQ8" s="32">
        <v>2.5</v>
      </c>
      <c r="MR8" s="32">
        <v>2.5</v>
      </c>
      <c r="MS8" s="32">
        <v>2.5</v>
      </c>
      <c r="MT8" s="32">
        <v>2.5</v>
      </c>
      <c r="MU8" t="s">
        <v>2385</v>
      </c>
      <c r="MV8" t="b">
        <v>0</v>
      </c>
      <c r="MW8" t="s">
        <v>2201</v>
      </c>
      <c r="MX8" t="s">
        <v>2201</v>
      </c>
      <c r="MY8">
        <v>2026</v>
      </c>
      <c r="MZ8">
        <v>1</v>
      </c>
      <c r="NA8" s="35">
        <v>46150</v>
      </c>
      <c r="NB8" s="1" t="s">
        <v>2386</v>
      </c>
      <c r="NC8" t="s">
        <v>2387</v>
      </c>
      <c r="ND8" t="s">
        <v>2205</v>
      </c>
      <c r="NE8" t="s">
        <v>2263</v>
      </c>
      <c r="NF8" t="s">
        <v>2260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90E3-D847-41B9-8A57-359E951B93B1}">
  <dimension ref="A1:E357"/>
  <sheetViews>
    <sheetView workbookViewId="0">
      <pane xSplit="2" ySplit="5" topLeftCell="C216" activePane="bottomRight" state="frozen"/>
      <selection pane="topRight" activeCell="C1" sqref="C1"/>
      <selection pane="bottomLeft" activeCell="A6" sqref="A6"/>
      <selection pane="bottomRight" activeCell="D225" sqref="D225"/>
    </sheetView>
  </sheetViews>
  <sheetFormatPr defaultRowHeight="15" x14ac:dyDescent="0.25"/>
  <sheetData>
    <row r="1" spans="1:5" x14ac:dyDescent="0.25">
      <c r="C1" t="str">
        <f>'GMW - Scen'!C2</f>
        <v>RCB_RLG_May26</v>
      </c>
      <c r="D1" t="str">
        <f>$C$1</f>
        <v>RCB_RLG_May26</v>
      </c>
      <c r="E1" t="str">
        <f t="shared" ref="E1" si="0">$C$1</f>
        <v>RCB_RLG_May26</v>
      </c>
    </row>
    <row r="2" spans="1:5" x14ac:dyDescent="0.25">
      <c r="C2" t="s">
        <v>643</v>
      </c>
      <c r="D2" t="s">
        <v>643</v>
      </c>
      <c r="E2" t="s">
        <v>643</v>
      </c>
    </row>
    <row r="3" spans="1:5" x14ac:dyDescent="0.25">
      <c r="C3" t="s">
        <v>2262</v>
      </c>
      <c r="D3" t="s">
        <v>2389</v>
      </c>
      <c r="E3" t="s">
        <v>2390</v>
      </c>
    </row>
    <row r="4" spans="1:5" x14ac:dyDescent="0.25">
      <c r="C4" t="s">
        <v>2205</v>
      </c>
      <c r="D4" t="s">
        <v>2205</v>
      </c>
      <c r="E4" t="s">
        <v>2205</v>
      </c>
    </row>
    <row r="5" spans="1:5" x14ac:dyDescent="0.25">
      <c r="B5">
        <f>B357+5</f>
        <v>2329</v>
      </c>
      <c r="C5" t="str" cm="1">
        <f t="array" ref="C5">_xlfn.CONCAT(INDEX('GMW - Scen'!$A$2:$NF$60,MATCH(1,('GMW - Scen'!$NE$2:$NE$60=C$3)*('GMW - Scen'!$ND$2:$ND$60=C$4),0),$B5-1966),"0",(INDEX('GMW - Scen'!$A$2:$NF$60,MATCH(1,('GMW - Scen'!$NE$2:$NE$60=C$3)*('GMW - Scen'!$ND$2:$ND$60=C$4),0),$B5-1965)))</f>
        <v>202504</v>
      </c>
      <c r="D5" t="str" cm="1">
        <f t="array" ref="D5">_xlfn.CONCAT(INDEX('GMW - Scen'!$A$2:$NF$60,MATCH(1,('GMW - Scen'!$NE$2:$NE$60=D$3)*('GMW - Scen'!$ND$2:$ND$60=D$4),0),$B5-1966),"0",(INDEX('GMW - Scen'!$A$2:$NF$60,MATCH(1,('GMW - Scen'!$NE$2:$NE$60=D$3)*('GMW - Scen'!$ND$2:$ND$60=D$4),0),$B5-1965)))</f>
        <v>202504</v>
      </c>
      <c r="E5" t="str" cm="1">
        <f t="array" ref="E5">_xlfn.CONCAT(INDEX('GMW - Scen'!$A$2:$NF$60,MATCH(1,('GMW - Scen'!$NE$2:$NE$60=E$3)*('GMW - Scen'!$ND$2:$ND$60=E$4),0),$B5-1966),"0",(INDEX('GMW - Scen'!$A$2:$NF$60,MATCH(1,('GMW - Scen'!$NE$2:$NE$60=E$3)*('GMW - Scen'!$ND$2:$ND$60=E$4),0),$B5-1965)))</f>
        <v>202504</v>
      </c>
    </row>
    <row r="6" spans="1:5" x14ac:dyDescent="0.25">
      <c r="A6">
        <v>1973</v>
      </c>
      <c r="B6">
        <v>1973</v>
      </c>
      <c r="C6" t="str" cm="1">
        <f t="array" ref="C6">INDEX('GMW - Scen'!$A$2:$NF$60,MATCH(1,('GMW - Scen'!$NE$2:$NE$60=C$3)*('GMW - Scen'!$ND$2:$ND$60=C$4),0),$B6-1966)</f>
        <v>NA</v>
      </c>
      <c r="D6" t="str" cm="1">
        <f t="array" ref="D6">INDEX('GMW - Scen'!$A$2:$NF$60,MATCH(1,('GMW - Scen'!$NE$2:$NE$60=D$3)*('GMW - Scen'!$ND$2:$ND$60=D$4),0),$B6-1966)</f>
        <v>NA</v>
      </c>
      <c r="E6" t="str" cm="1">
        <f t="array" ref="E6">INDEX('GMW - Scen'!$A$2:$NF$60,MATCH(1,('GMW - Scen'!$NE$2:$NE$60=E$3)*('GMW - Scen'!$ND$2:$ND$60=E$4),0),$B6-1966)</f>
        <v>NA</v>
      </c>
    </row>
    <row r="7" spans="1:5" x14ac:dyDescent="0.25">
      <c r="B7">
        <v>1974</v>
      </c>
      <c r="C7" t="str" cm="1">
        <f t="array" ref="C7">INDEX('GMW - Scen'!$A$2:$NF$60,MATCH(1,('GMW - Scen'!$NE$2:$NE$60=C$3)*('GMW - Scen'!$ND$2:$ND$60=C$4),0),$B7-1966)</f>
        <v>NA</v>
      </c>
      <c r="D7" t="str" cm="1">
        <f t="array" ref="D7">INDEX('GMW - Scen'!$A$2:$NF$60,MATCH(1,('GMW - Scen'!$NE$2:$NE$60=D$3)*('GMW - Scen'!$ND$2:$ND$60=D$4),0),$B7-1966)</f>
        <v>NA</v>
      </c>
      <c r="E7" t="str" cm="1">
        <f t="array" ref="E7">INDEX('GMW - Scen'!$A$2:$NF$60,MATCH(1,('GMW - Scen'!$NE$2:$NE$60=E$3)*('GMW - Scen'!$ND$2:$ND$60=E$4),0),$B7-1966)</f>
        <v>NA</v>
      </c>
    </row>
    <row r="8" spans="1:5" x14ac:dyDescent="0.25">
      <c r="B8">
        <v>1975</v>
      </c>
      <c r="C8" t="str" cm="1">
        <f t="array" ref="C8">INDEX('GMW - Scen'!$A$2:$NF$60,MATCH(1,('GMW - Scen'!$NE$2:$NE$60=C$3)*('GMW - Scen'!$ND$2:$ND$60=C$4),0),$B8-1966)</f>
        <v>NA</v>
      </c>
      <c r="D8" t="str" cm="1">
        <f t="array" ref="D8">INDEX('GMW - Scen'!$A$2:$NF$60,MATCH(1,('GMW - Scen'!$NE$2:$NE$60=D$3)*('GMW - Scen'!$ND$2:$ND$60=D$4),0),$B8-1966)</f>
        <v>NA</v>
      </c>
      <c r="E8" t="str" cm="1">
        <f t="array" ref="E8">INDEX('GMW - Scen'!$A$2:$NF$60,MATCH(1,('GMW - Scen'!$NE$2:$NE$60=E$3)*('GMW - Scen'!$ND$2:$ND$60=E$4),0),$B8-1966)</f>
        <v>NA</v>
      </c>
    </row>
    <row r="9" spans="1:5" x14ac:dyDescent="0.25">
      <c r="B9">
        <v>1976</v>
      </c>
      <c r="C9" t="str" cm="1">
        <f t="array" ref="C9">INDEX('GMW - Scen'!$A$2:$NF$60,MATCH(1,('GMW - Scen'!$NE$2:$NE$60=C$3)*('GMW - Scen'!$ND$2:$ND$60=C$4),0),$B9-1966)</f>
        <v>NA</v>
      </c>
      <c r="D9" t="str" cm="1">
        <f t="array" ref="D9">INDEX('GMW - Scen'!$A$2:$NF$60,MATCH(1,('GMW - Scen'!$NE$2:$NE$60=D$3)*('GMW - Scen'!$ND$2:$ND$60=D$4),0),$B9-1966)</f>
        <v>NA</v>
      </c>
      <c r="E9" t="str" cm="1">
        <f t="array" ref="E9">INDEX('GMW - Scen'!$A$2:$NF$60,MATCH(1,('GMW - Scen'!$NE$2:$NE$60=E$3)*('GMW - Scen'!$ND$2:$ND$60=E$4),0),$B9-1966)</f>
        <v>NA</v>
      </c>
    </row>
    <row r="10" spans="1:5" x14ac:dyDescent="0.25">
      <c r="A10">
        <v>1974</v>
      </c>
      <c r="B10">
        <v>1977</v>
      </c>
      <c r="C10" t="str" cm="1">
        <f t="array" ref="C10">INDEX('GMW - Scen'!$A$2:$NF$60,MATCH(1,('GMW - Scen'!$NE$2:$NE$60=C$3)*('GMW - Scen'!$ND$2:$ND$60=C$4),0),$B10-1966)</f>
        <v>NA</v>
      </c>
      <c r="D10" t="str" cm="1">
        <f t="array" ref="D10">INDEX('GMW - Scen'!$A$2:$NF$60,MATCH(1,('GMW - Scen'!$NE$2:$NE$60=D$3)*('GMW - Scen'!$ND$2:$ND$60=D$4),0),$B10-1966)</f>
        <v>NA</v>
      </c>
      <c r="E10" t="str" cm="1">
        <f t="array" ref="E10">INDEX('GMW - Scen'!$A$2:$NF$60,MATCH(1,('GMW - Scen'!$NE$2:$NE$60=E$3)*('GMW - Scen'!$ND$2:$ND$60=E$4),0),$B10-1966)</f>
        <v>NA</v>
      </c>
    </row>
    <row r="11" spans="1:5" x14ac:dyDescent="0.25">
      <c r="B11">
        <v>1978</v>
      </c>
      <c r="C11" t="str" cm="1">
        <f t="array" ref="C11">INDEX('GMW - Scen'!$A$2:$NF$60,MATCH(1,('GMW - Scen'!$NE$2:$NE$60=C$3)*('GMW - Scen'!$ND$2:$ND$60=C$4),0),$B11-1966)</f>
        <v>NA</v>
      </c>
      <c r="D11" t="str" cm="1">
        <f t="array" ref="D11">INDEX('GMW - Scen'!$A$2:$NF$60,MATCH(1,('GMW - Scen'!$NE$2:$NE$60=D$3)*('GMW - Scen'!$ND$2:$ND$60=D$4),0),$B11-1966)</f>
        <v>NA</v>
      </c>
      <c r="E11" t="str" cm="1">
        <f t="array" ref="E11">INDEX('GMW - Scen'!$A$2:$NF$60,MATCH(1,('GMW - Scen'!$NE$2:$NE$60=E$3)*('GMW - Scen'!$ND$2:$ND$60=E$4),0),$B11-1966)</f>
        <v>NA</v>
      </c>
    </row>
    <row r="12" spans="1:5" x14ac:dyDescent="0.25">
      <c r="B12">
        <v>1979</v>
      </c>
      <c r="C12" t="str" cm="1">
        <f t="array" ref="C12">INDEX('GMW - Scen'!$A$2:$NF$60,MATCH(1,('GMW - Scen'!$NE$2:$NE$60=C$3)*('GMW - Scen'!$ND$2:$ND$60=C$4),0),$B12-1966)</f>
        <v>NA</v>
      </c>
      <c r="D12" t="str" cm="1">
        <f t="array" ref="D12">INDEX('GMW - Scen'!$A$2:$NF$60,MATCH(1,('GMW - Scen'!$NE$2:$NE$60=D$3)*('GMW - Scen'!$ND$2:$ND$60=D$4),0),$B12-1966)</f>
        <v>NA</v>
      </c>
      <c r="E12" t="str" cm="1">
        <f t="array" ref="E12">INDEX('GMW - Scen'!$A$2:$NF$60,MATCH(1,('GMW - Scen'!$NE$2:$NE$60=E$3)*('GMW - Scen'!$ND$2:$ND$60=E$4),0),$B12-1966)</f>
        <v>NA</v>
      </c>
    </row>
    <row r="13" spans="1:5" x14ac:dyDescent="0.25">
      <c r="B13">
        <v>1980</v>
      </c>
      <c r="C13" t="str" cm="1">
        <f t="array" ref="C13">INDEX('GMW - Scen'!$A$2:$NF$60,MATCH(1,('GMW - Scen'!$NE$2:$NE$60=C$3)*('GMW - Scen'!$ND$2:$ND$60=C$4),0),$B13-1966)</f>
        <v>NA</v>
      </c>
      <c r="D13" t="str" cm="1">
        <f t="array" ref="D13">INDEX('GMW - Scen'!$A$2:$NF$60,MATCH(1,('GMW - Scen'!$NE$2:$NE$60=D$3)*('GMW - Scen'!$ND$2:$ND$60=D$4),0),$B13-1966)</f>
        <v>NA</v>
      </c>
      <c r="E13" t="str" cm="1">
        <f t="array" ref="E13">INDEX('GMW - Scen'!$A$2:$NF$60,MATCH(1,('GMW - Scen'!$NE$2:$NE$60=E$3)*('GMW - Scen'!$ND$2:$ND$60=E$4),0),$B13-1966)</f>
        <v>NA</v>
      </c>
    </row>
    <row r="14" spans="1:5" x14ac:dyDescent="0.25">
      <c r="A14">
        <v>1975</v>
      </c>
      <c r="B14">
        <v>1981</v>
      </c>
      <c r="C14" t="str" cm="1">
        <f t="array" ref="C14">INDEX('GMW - Scen'!$A$2:$NF$60,MATCH(1,('GMW - Scen'!$NE$2:$NE$60=C$3)*('GMW - Scen'!$ND$2:$ND$60=C$4),0),$B14-1966)</f>
        <v>NA</v>
      </c>
      <c r="D14" t="str" cm="1">
        <f t="array" ref="D14">INDEX('GMW - Scen'!$A$2:$NF$60,MATCH(1,('GMW - Scen'!$NE$2:$NE$60=D$3)*('GMW - Scen'!$ND$2:$ND$60=D$4),0),$B14-1966)</f>
        <v>NA</v>
      </c>
      <c r="E14" t="str" cm="1">
        <f t="array" ref="E14">INDEX('GMW - Scen'!$A$2:$NF$60,MATCH(1,('GMW - Scen'!$NE$2:$NE$60=E$3)*('GMW - Scen'!$ND$2:$ND$60=E$4),0),$B14-1966)</f>
        <v>NA</v>
      </c>
    </row>
    <row r="15" spans="1:5" x14ac:dyDescent="0.25">
      <c r="B15">
        <v>1982</v>
      </c>
      <c r="C15" t="str" cm="1">
        <f t="array" ref="C15">INDEX('GMW - Scen'!$A$2:$NF$60,MATCH(1,('GMW - Scen'!$NE$2:$NE$60=C$3)*('GMW - Scen'!$ND$2:$ND$60=C$4),0),$B15-1966)</f>
        <v>NA</v>
      </c>
      <c r="D15" t="str" cm="1">
        <f t="array" ref="D15">INDEX('GMW - Scen'!$A$2:$NF$60,MATCH(1,('GMW - Scen'!$NE$2:$NE$60=D$3)*('GMW - Scen'!$ND$2:$ND$60=D$4),0),$B15-1966)</f>
        <v>NA</v>
      </c>
      <c r="E15" t="str" cm="1">
        <f t="array" ref="E15">INDEX('GMW - Scen'!$A$2:$NF$60,MATCH(1,('GMW - Scen'!$NE$2:$NE$60=E$3)*('GMW - Scen'!$ND$2:$ND$60=E$4),0),$B15-1966)</f>
        <v>NA</v>
      </c>
    </row>
    <row r="16" spans="1:5" x14ac:dyDescent="0.25">
      <c r="B16">
        <v>1983</v>
      </c>
      <c r="C16" t="str" cm="1">
        <f t="array" ref="C16">INDEX('GMW - Scen'!$A$2:$NF$60,MATCH(1,('GMW - Scen'!$NE$2:$NE$60=C$3)*('GMW - Scen'!$ND$2:$ND$60=C$4),0),$B16-1966)</f>
        <v>NA</v>
      </c>
      <c r="D16" t="str" cm="1">
        <f t="array" ref="D16">INDEX('GMW - Scen'!$A$2:$NF$60,MATCH(1,('GMW - Scen'!$NE$2:$NE$60=D$3)*('GMW - Scen'!$ND$2:$ND$60=D$4),0),$B16-1966)</f>
        <v>NA</v>
      </c>
      <c r="E16" t="str" cm="1">
        <f t="array" ref="E16">INDEX('GMW - Scen'!$A$2:$NF$60,MATCH(1,('GMW - Scen'!$NE$2:$NE$60=E$3)*('GMW - Scen'!$ND$2:$ND$60=E$4),0),$B16-1966)</f>
        <v>NA</v>
      </c>
    </row>
    <row r="17" spans="1:5" x14ac:dyDescent="0.25">
      <c r="B17">
        <v>1984</v>
      </c>
      <c r="C17" t="str" cm="1">
        <f t="array" ref="C17">INDEX('GMW - Scen'!$A$2:$NF$60,MATCH(1,('GMW - Scen'!$NE$2:$NE$60=C$3)*('GMW - Scen'!$ND$2:$ND$60=C$4),0),$B17-1966)</f>
        <v>NA</v>
      </c>
      <c r="D17" t="str" cm="1">
        <f t="array" ref="D17">INDEX('GMW - Scen'!$A$2:$NF$60,MATCH(1,('GMW - Scen'!$NE$2:$NE$60=D$3)*('GMW - Scen'!$ND$2:$ND$60=D$4),0),$B17-1966)</f>
        <v>NA</v>
      </c>
      <c r="E17" t="str" cm="1">
        <f t="array" ref="E17">INDEX('GMW - Scen'!$A$2:$NF$60,MATCH(1,('GMW - Scen'!$NE$2:$NE$60=E$3)*('GMW - Scen'!$ND$2:$ND$60=E$4),0),$B17-1966)</f>
        <v>NA</v>
      </c>
    </row>
    <row r="18" spans="1:5" x14ac:dyDescent="0.25">
      <c r="A18">
        <v>1976</v>
      </c>
      <c r="B18">
        <v>1985</v>
      </c>
      <c r="C18" t="str" cm="1">
        <f t="array" ref="C18">INDEX('GMW - Scen'!$A$2:$NF$60,MATCH(1,('GMW - Scen'!$NE$2:$NE$60=C$3)*('GMW - Scen'!$ND$2:$ND$60=C$4),0),$B18-1966)</f>
        <v>NA</v>
      </c>
      <c r="D18" t="str" cm="1">
        <f t="array" ref="D18">INDEX('GMW - Scen'!$A$2:$NF$60,MATCH(1,('GMW - Scen'!$NE$2:$NE$60=D$3)*('GMW - Scen'!$ND$2:$ND$60=D$4),0),$B18-1966)</f>
        <v>NA</v>
      </c>
      <c r="E18" t="str" cm="1">
        <f t="array" ref="E18">INDEX('GMW - Scen'!$A$2:$NF$60,MATCH(1,('GMW - Scen'!$NE$2:$NE$60=E$3)*('GMW - Scen'!$ND$2:$ND$60=E$4),0),$B18-1966)</f>
        <v>NA</v>
      </c>
    </row>
    <row r="19" spans="1:5" x14ac:dyDescent="0.25">
      <c r="B19">
        <v>1986</v>
      </c>
      <c r="C19" t="str" cm="1">
        <f t="array" ref="C19">INDEX('GMW - Scen'!$A$2:$NF$60,MATCH(1,('GMW - Scen'!$NE$2:$NE$60=C$3)*('GMW - Scen'!$ND$2:$ND$60=C$4),0),$B19-1966)</f>
        <v>NA</v>
      </c>
      <c r="D19" t="str" cm="1">
        <f t="array" ref="D19">INDEX('GMW - Scen'!$A$2:$NF$60,MATCH(1,('GMW - Scen'!$NE$2:$NE$60=D$3)*('GMW - Scen'!$ND$2:$ND$60=D$4),0),$B19-1966)</f>
        <v>NA</v>
      </c>
      <c r="E19" t="str" cm="1">
        <f t="array" ref="E19">INDEX('GMW - Scen'!$A$2:$NF$60,MATCH(1,('GMW - Scen'!$NE$2:$NE$60=E$3)*('GMW - Scen'!$ND$2:$ND$60=E$4),0),$B19-1966)</f>
        <v>NA</v>
      </c>
    </row>
    <row r="20" spans="1:5" x14ac:dyDescent="0.25">
      <c r="B20">
        <v>1987</v>
      </c>
      <c r="C20" t="str" cm="1">
        <f t="array" ref="C20">INDEX('GMW - Scen'!$A$2:$NF$60,MATCH(1,('GMW - Scen'!$NE$2:$NE$60=C$3)*('GMW - Scen'!$ND$2:$ND$60=C$4),0),$B20-1966)</f>
        <v>NA</v>
      </c>
      <c r="D20" t="str" cm="1">
        <f t="array" ref="D20">INDEX('GMW - Scen'!$A$2:$NF$60,MATCH(1,('GMW - Scen'!$NE$2:$NE$60=D$3)*('GMW - Scen'!$ND$2:$ND$60=D$4),0),$B20-1966)</f>
        <v>NA</v>
      </c>
      <c r="E20" t="str" cm="1">
        <f t="array" ref="E20">INDEX('GMW - Scen'!$A$2:$NF$60,MATCH(1,('GMW - Scen'!$NE$2:$NE$60=E$3)*('GMW - Scen'!$ND$2:$ND$60=E$4),0),$B20-1966)</f>
        <v>NA</v>
      </c>
    </row>
    <row r="21" spans="1:5" x14ac:dyDescent="0.25">
      <c r="B21">
        <v>1988</v>
      </c>
      <c r="C21" t="str" cm="1">
        <f t="array" ref="C21">INDEX('GMW - Scen'!$A$2:$NF$60,MATCH(1,('GMW - Scen'!$NE$2:$NE$60=C$3)*('GMW - Scen'!$ND$2:$ND$60=C$4),0),$B21-1966)</f>
        <v>NA</v>
      </c>
      <c r="D21" t="str" cm="1">
        <f t="array" ref="D21">INDEX('GMW - Scen'!$A$2:$NF$60,MATCH(1,('GMW - Scen'!$NE$2:$NE$60=D$3)*('GMW - Scen'!$ND$2:$ND$60=D$4),0),$B21-1966)</f>
        <v>NA</v>
      </c>
      <c r="E21" t="str" cm="1">
        <f t="array" ref="E21">INDEX('GMW - Scen'!$A$2:$NF$60,MATCH(1,('GMW - Scen'!$NE$2:$NE$60=E$3)*('GMW - Scen'!$ND$2:$ND$60=E$4),0),$B21-1966)</f>
        <v>NA</v>
      </c>
    </row>
    <row r="22" spans="1:5" x14ac:dyDescent="0.25">
      <c r="A22">
        <v>1977</v>
      </c>
      <c r="B22">
        <v>1989</v>
      </c>
      <c r="C22" t="str" cm="1">
        <f t="array" ref="C22">INDEX('GMW - Scen'!$A$2:$NF$60,MATCH(1,('GMW - Scen'!$NE$2:$NE$60=C$3)*('GMW - Scen'!$ND$2:$ND$60=C$4),0),$B22-1966)</f>
        <v>NA</v>
      </c>
      <c r="D22" t="str" cm="1">
        <f t="array" ref="D22">INDEX('GMW - Scen'!$A$2:$NF$60,MATCH(1,('GMW - Scen'!$NE$2:$NE$60=D$3)*('GMW - Scen'!$ND$2:$ND$60=D$4),0),$B22-1966)</f>
        <v>NA</v>
      </c>
      <c r="E22" t="str" cm="1">
        <f t="array" ref="E22">INDEX('GMW - Scen'!$A$2:$NF$60,MATCH(1,('GMW - Scen'!$NE$2:$NE$60=E$3)*('GMW - Scen'!$ND$2:$ND$60=E$4),0),$B22-1966)</f>
        <v>NA</v>
      </c>
    </row>
    <row r="23" spans="1:5" x14ac:dyDescent="0.25">
      <c r="B23">
        <v>1990</v>
      </c>
      <c r="C23" t="str" cm="1">
        <f t="array" ref="C23">INDEX('GMW - Scen'!$A$2:$NF$60,MATCH(1,('GMW - Scen'!$NE$2:$NE$60=C$3)*('GMW - Scen'!$ND$2:$ND$60=C$4),0),$B23-1966)</f>
        <v>NA</v>
      </c>
      <c r="D23" t="str" cm="1">
        <f t="array" ref="D23">INDEX('GMW - Scen'!$A$2:$NF$60,MATCH(1,('GMW - Scen'!$NE$2:$NE$60=D$3)*('GMW - Scen'!$ND$2:$ND$60=D$4),0),$B23-1966)</f>
        <v>NA</v>
      </c>
      <c r="E23" t="str" cm="1">
        <f t="array" ref="E23">INDEX('GMW - Scen'!$A$2:$NF$60,MATCH(1,('GMW - Scen'!$NE$2:$NE$60=E$3)*('GMW - Scen'!$ND$2:$ND$60=E$4),0),$B23-1966)</f>
        <v>NA</v>
      </c>
    </row>
    <row r="24" spans="1:5" x14ac:dyDescent="0.25">
      <c r="B24">
        <v>1991</v>
      </c>
      <c r="C24" t="str" cm="1">
        <f t="array" ref="C24">INDEX('GMW - Scen'!$A$2:$NF$60,MATCH(1,('GMW - Scen'!$NE$2:$NE$60=C$3)*('GMW - Scen'!$ND$2:$ND$60=C$4),0),$B24-1966)</f>
        <v>NA</v>
      </c>
      <c r="D24" t="str" cm="1">
        <f t="array" ref="D24">INDEX('GMW - Scen'!$A$2:$NF$60,MATCH(1,('GMW - Scen'!$NE$2:$NE$60=D$3)*('GMW - Scen'!$ND$2:$ND$60=D$4),0),$B24-1966)</f>
        <v>NA</v>
      </c>
      <c r="E24" t="str" cm="1">
        <f t="array" ref="E24">INDEX('GMW - Scen'!$A$2:$NF$60,MATCH(1,('GMW - Scen'!$NE$2:$NE$60=E$3)*('GMW - Scen'!$ND$2:$ND$60=E$4),0),$B24-1966)</f>
        <v>NA</v>
      </c>
    </row>
    <row r="25" spans="1:5" x14ac:dyDescent="0.25">
      <c r="B25">
        <v>1992</v>
      </c>
      <c r="C25" t="str" cm="1">
        <f t="array" ref="C25">INDEX('GMW - Scen'!$A$2:$NF$60,MATCH(1,('GMW - Scen'!$NE$2:$NE$60=C$3)*('GMW - Scen'!$ND$2:$ND$60=C$4),0),$B25-1966)</f>
        <v>NA</v>
      </c>
      <c r="D25" t="str" cm="1">
        <f t="array" ref="D25">INDEX('GMW - Scen'!$A$2:$NF$60,MATCH(1,('GMW - Scen'!$NE$2:$NE$60=D$3)*('GMW - Scen'!$ND$2:$ND$60=D$4),0),$B25-1966)</f>
        <v>NA</v>
      </c>
      <c r="E25" t="str" cm="1">
        <f t="array" ref="E25">INDEX('GMW - Scen'!$A$2:$NF$60,MATCH(1,('GMW - Scen'!$NE$2:$NE$60=E$3)*('GMW - Scen'!$ND$2:$ND$60=E$4),0),$B25-1966)</f>
        <v>NA</v>
      </c>
    </row>
    <row r="26" spans="1:5" x14ac:dyDescent="0.25">
      <c r="A26">
        <v>1978</v>
      </c>
      <c r="B26">
        <v>1993</v>
      </c>
      <c r="C26" t="str" cm="1">
        <f t="array" ref="C26">INDEX('GMW - Scen'!$A$2:$NF$60,MATCH(1,('GMW - Scen'!$NE$2:$NE$60=C$3)*('GMW - Scen'!$ND$2:$ND$60=C$4),0),$B26-1966)</f>
        <v>NA</v>
      </c>
      <c r="D26" t="str" cm="1">
        <f t="array" ref="D26">INDEX('GMW - Scen'!$A$2:$NF$60,MATCH(1,('GMW - Scen'!$NE$2:$NE$60=D$3)*('GMW - Scen'!$ND$2:$ND$60=D$4),0),$B26-1966)</f>
        <v>NA</v>
      </c>
      <c r="E26" t="str" cm="1">
        <f t="array" ref="E26">INDEX('GMW - Scen'!$A$2:$NF$60,MATCH(1,('GMW - Scen'!$NE$2:$NE$60=E$3)*('GMW - Scen'!$ND$2:$ND$60=E$4),0),$B26-1966)</f>
        <v>NA</v>
      </c>
    </row>
    <row r="27" spans="1:5" x14ac:dyDescent="0.25">
      <c r="B27">
        <v>1994</v>
      </c>
      <c r="C27" t="str" cm="1">
        <f t="array" ref="C27">INDEX('GMW - Scen'!$A$2:$NF$60,MATCH(1,('GMW - Scen'!$NE$2:$NE$60=C$3)*('GMW - Scen'!$ND$2:$ND$60=C$4),0),$B27-1966)</f>
        <v>NA</v>
      </c>
      <c r="D27" t="str" cm="1">
        <f t="array" ref="D27">INDEX('GMW - Scen'!$A$2:$NF$60,MATCH(1,('GMW - Scen'!$NE$2:$NE$60=D$3)*('GMW - Scen'!$ND$2:$ND$60=D$4),0),$B27-1966)</f>
        <v>NA</v>
      </c>
      <c r="E27" t="str" cm="1">
        <f t="array" ref="E27">INDEX('GMW - Scen'!$A$2:$NF$60,MATCH(1,('GMW - Scen'!$NE$2:$NE$60=E$3)*('GMW - Scen'!$ND$2:$ND$60=E$4),0),$B27-1966)</f>
        <v>NA</v>
      </c>
    </row>
    <row r="28" spans="1:5" x14ac:dyDescent="0.25">
      <c r="B28">
        <v>1995</v>
      </c>
      <c r="C28" t="str" cm="1">
        <f t="array" ref="C28">INDEX('GMW - Scen'!$A$2:$NF$60,MATCH(1,('GMW - Scen'!$NE$2:$NE$60=C$3)*('GMW - Scen'!$ND$2:$ND$60=C$4),0),$B28-1966)</f>
        <v>NA</v>
      </c>
      <c r="D28" t="str" cm="1">
        <f t="array" ref="D28">INDEX('GMW - Scen'!$A$2:$NF$60,MATCH(1,('GMW - Scen'!$NE$2:$NE$60=D$3)*('GMW - Scen'!$ND$2:$ND$60=D$4),0),$B28-1966)</f>
        <v>NA</v>
      </c>
      <c r="E28" t="str" cm="1">
        <f t="array" ref="E28">INDEX('GMW - Scen'!$A$2:$NF$60,MATCH(1,('GMW - Scen'!$NE$2:$NE$60=E$3)*('GMW - Scen'!$ND$2:$ND$60=E$4),0),$B28-1966)</f>
        <v>NA</v>
      </c>
    </row>
    <row r="29" spans="1:5" x14ac:dyDescent="0.25">
      <c r="B29">
        <v>1996</v>
      </c>
      <c r="C29" t="str" cm="1">
        <f t="array" ref="C29">INDEX('GMW - Scen'!$A$2:$NF$60,MATCH(1,('GMW - Scen'!$NE$2:$NE$60=C$3)*('GMW - Scen'!$ND$2:$ND$60=C$4),0),$B29-1966)</f>
        <v>NA</v>
      </c>
      <c r="D29" t="str" cm="1">
        <f t="array" ref="D29">INDEX('GMW - Scen'!$A$2:$NF$60,MATCH(1,('GMW - Scen'!$NE$2:$NE$60=D$3)*('GMW - Scen'!$ND$2:$ND$60=D$4),0),$B29-1966)</f>
        <v>NA</v>
      </c>
      <c r="E29" t="str" cm="1">
        <f t="array" ref="E29">INDEX('GMW - Scen'!$A$2:$NF$60,MATCH(1,('GMW - Scen'!$NE$2:$NE$60=E$3)*('GMW - Scen'!$ND$2:$ND$60=E$4),0),$B29-1966)</f>
        <v>NA</v>
      </c>
    </row>
    <row r="30" spans="1:5" x14ac:dyDescent="0.25">
      <c r="A30">
        <v>1979</v>
      </c>
      <c r="B30">
        <v>1997</v>
      </c>
      <c r="C30" t="str" cm="1">
        <f t="array" ref="C30">INDEX('GMW - Scen'!$A$2:$NF$60,MATCH(1,('GMW - Scen'!$NE$2:$NE$60=C$3)*('GMW - Scen'!$ND$2:$ND$60=C$4),0),$B30-1966)</f>
        <v>NA</v>
      </c>
      <c r="D30" t="str" cm="1">
        <f t="array" ref="D30">INDEX('GMW - Scen'!$A$2:$NF$60,MATCH(1,('GMW - Scen'!$NE$2:$NE$60=D$3)*('GMW - Scen'!$ND$2:$ND$60=D$4),0),$B30-1966)</f>
        <v>NA</v>
      </c>
      <c r="E30" t="str" cm="1">
        <f t="array" ref="E30">INDEX('GMW - Scen'!$A$2:$NF$60,MATCH(1,('GMW - Scen'!$NE$2:$NE$60=E$3)*('GMW - Scen'!$ND$2:$ND$60=E$4),0),$B30-1966)</f>
        <v>NA</v>
      </c>
    </row>
    <row r="31" spans="1:5" x14ac:dyDescent="0.25">
      <c r="B31">
        <v>1998</v>
      </c>
      <c r="C31" t="str" cm="1">
        <f t="array" ref="C31">INDEX('GMW - Scen'!$A$2:$NF$60,MATCH(1,('GMW - Scen'!$NE$2:$NE$60=C$3)*('GMW - Scen'!$ND$2:$ND$60=C$4),0),$B31-1966)</f>
        <v>NA</v>
      </c>
      <c r="D31" t="str" cm="1">
        <f t="array" ref="D31">INDEX('GMW - Scen'!$A$2:$NF$60,MATCH(1,('GMW - Scen'!$NE$2:$NE$60=D$3)*('GMW - Scen'!$ND$2:$ND$60=D$4),0),$B31-1966)</f>
        <v>NA</v>
      </c>
      <c r="E31" t="str" cm="1">
        <f t="array" ref="E31">INDEX('GMW - Scen'!$A$2:$NF$60,MATCH(1,('GMW - Scen'!$NE$2:$NE$60=E$3)*('GMW - Scen'!$ND$2:$ND$60=E$4),0),$B31-1966)</f>
        <v>NA</v>
      </c>
    </row>
    <row r="32" spans="1:5" x14ac:dyDescent="0.25">
      <c r="B32">
        <v>1999</v>
      </c>
      <c r="C32" t="str" cm="1">
        <f t="array" ref="C32">INDEX('GMW - Scen'!$A$2:$NF$60,MATCH(1,('GMW - Scen'!$NE$2:$NE$60=C$3)*('GMW - Scen'!$ND$2:$ND$60=C$4),0),$B32-1966)</f>
        <v>NA</v>
      </c>
      <c r="D32" t="str" cm="1">
        <f t="array" ref="D32">INDEX('GMW - Scen'!$A$2:$NF$60,MATCH(1,('GMW - Scen'!$NE$2:$NE$60=D$3)*('GMW - Scen'!$ND$2:$ND$60=D$4),0),$B32-1966)</f>
        <v>NA</v>
      </c>
      <c r="E32" t="str" cm="1">
        <f t="array" ref="E32">INDEX('GMW - Scen'!$A$2:$NF$60,MATCH(1,('GMW - Scen'!$NE$2:$NE$60=E$3)*('GMW - Scen'!$ND$2:$ND$60=E$4),0),$B32-1966)</f>
        <v>NA</v>
      </c>
    </row>
    <row r="33" spans="1:5" x14ac:dyDescent="0.25">
      <c r="B33">
        <v>2000</v>
      </c>
      <c r="C33" t="str" cm="1">
        <f t="array" ref="C33">INDEX('GMW - Scen'!$A$2:$NF$60,MATCH(1,('GMW - Scen'!$NE$2:$NE$60=C$3)*('GMW - Scen'!$ND$2:$ND$60=C$4),0),$B33-1966)</f>
        <v>NA</v>
      </c>
      <c r="D33" t="str" cm="1">
        <f t="array" ref="D33">INDEX('GMW - Scen'!$A$2:$NF$60,MATCH(1,('GMW - Scen'!$NE$2:$NE$60=D$3)*('GMW - Scen'!$ND$2:$ND$60=D$4),0),$B33-1966)</f>
        <v>NA</v>
      </c>
      <c r="E33" t="str" cm="1">
        <f t="array" ref="E33">INDEX('GMW - Scen'!$A$2:$NF$60,MATCH(1,('GMW - Scen'!$NE$2:$NE$60=E$3)*('GMW - Scen'!$ND$2:$ND$60=E$4),0),$B33-1966)</f>
        <v>NA</v>
      </c>
    </row>
    <row r="34" spans="1:5" x14ac:dyDescent="0.25">
      <c r="A34">
        <v>1980</v>
      </c>
      <c r="B34">
        <v>2001</v>
      </c>
      <c r="C34" cm="1">
        <f t="array" ref="C34">INDEX('GMW - Scen'!$A$2:$NF$60,MATCH(1,('GMW - Scen'!$NE$2:$NE$60=C$3)*('GMW - Scen'!$ND$2:$ND$60=C$4),0),$B34-1966)</f>
        <v>290378</v>
      </c>
      <c r="D34" cm="1">
        <f t="array" ref="D34">INDEX('GMW - Scen'!$A$2:$NF$60,MATCH(1,('GMW - Scen'!$NE$2:$NE$60=D$3)*('GMW - Scen'!$ND$2:$ND$60=D$4),0),$B34-1966)</f>
        <v>153439</v>
      </c>
      <c r="E34" cm="1">
        <f t="array" ref="E34">INDEX('GMW - Scen'!$A$2:$NF$60,MATCH(1,('GMW - Scen'!$NE$2:$NE$60=E$3)*('GMW - Scen'!$ND$2:$ND$60=E$4),0),$B34-1966)</f>
        <v>19540.63</v>
      </c>
    </row>
    <row r="35" spans="1:5" x14ac:dyDescent="0.25">
      <c r="B35">
        <v>2002</v>
      </c>
      <c r="C35" cm="1">
        <f t="array" ref="C35">INDEX('GMW - Scen'!$A$2:$NF$60,MATCH(1,('GMW - Scen'!$NE$2:$NE$60=C$3)*('GMW - Scen'!$ND$2:$ND$60=C$4),0),$B35-1966)</f>
        <v>284713</v>
      </c>
      <c r="D35" cm="1">
        <f t="array" ref="D35">INDEX('GMW - Scen'!$A$2:$NF$60,MATCH(1,('GMW - Scen'!$NE$2:$NE$60=D$3)*('GMW - Scen'!$ND$2:$ND$60=D$4),0),$B35-1966)</f>
        <v>149443</v>
      </c>
      <c r="E35" cm="1">
        <f t="array" ref="E35">INDEX('GMW - Scen'!$A$2:$NF$60,MATCH(1,('GMW - Scen'!$NE$2:$NE$60=E$3)*('GMW - Scen'!$ND$2:$ND$60=E$4),0),$B35-1966)</f>
        <v>19207.689999999999</v>
      </c>
    </row>
    <row r="36" spans="1:5" x14ac:dyDescent="0.25">
      <c r="B36">
        <v>2003</v>
      </c>
      <c r="C36" cm="1">
        <f t="array" ref="C36">INDEX('GMW - Scen'!$A$2:$NF$60,MATCH(1,('GMW - Scen'!$NE$2:$NE$60=C$3)*('GMW - Scen'!$ND$2:$ND$60=C$4),0),$B36-1966)</f>
        <v>284402</v>
      </c>
      <c r="D36" cm="1">
        <f t="array" ref="D36">INDEX('GMW - Scen'!$A$2:$NF$60,MATCH(1,('GMW - Scen'!$NE$2:$NE$60=D$3)*('GMW - Scen'!$ND$2:$ND$60=D$4),0),$B36-1966)</f>
        <v>151403</v>
      </c>
      <c r="E36" cm="1">
        <f t="array" ref="E36">INDEX('GMW - Scen'!$A$2:$NF$60,MATCH(1,('GMW - Scen'!$NE$2:$NE$60=E$3)*('GMW - Scen'!$ND$2:$ND$60=E$4),0),$B36-1966)</f>
        <v>18876.46</v>
      </c>
    </row>
    <row r="37" spans="1:5" x14ac:dyDescent="0.25">
      <c r="B37">
        <v>2004</v>
      </c>
      <c r="C37" cm="1">
        <f t="array" ref="C37">INDEX('GMW - Scen'!$A$2:$NF$60,MATCH(1,('GMW - Scen'!$NE$2:$NE$60=C$3)*('GMW - Scen'!$ND$2:$ND$60=C$4),0),$B37-1966)</f>
        <v>281496</v>
      </c>
      <c r="D37" cm="1">
        <f t="array" ref="D37">INDEX('GMW - Scen'!$A$2:$NF$60,MATCH(1,('GMW - Scen'!$NE$2:$NE$60=D$3)*('GMW - Scen'!$ND$2:$ND$60=D$4),0),$B37-1966)</f>
        <v>148523</v>
      </c>
      <c r="E37" cm="1">
        <f t="array" ref="E37">INDEX('GMW - Scen'!$A$2:$NF$60,MATCH(1,('GMW - Scen'!$NE$2:$NE$60=E$3)*('GMW - Scen'!$ND$2:$ND$60=E$4),0),$B37-1966)</f>
        <v>18409.650000000001</v>
      </c>
    </row>
    <row r="38" spans="1:5" x14ac:dyDescent="0.25">
      <c r="A38">
        <v>1981</v>
      </c>
      <c r="B38">
        <v>2005</v>
      </c>
      <c r="C38" cm="1">
        <f t="array" ref="C38">INDEX('GMW - Scen'!$A$2:$NF$60,MATCH(1,('GMW - Scen'!$NE$2:$NE$60=C$3)*('GMW - Scen'!$ND$2:$ND$60=C$4),0),$B38-1966)</f>
        <v>281257</v>
      </c>
      <c r="D38" cm="1">
        <f t="array" ref="D38">INDEX('GMW - Scen'!$A$2:$NF$60,MATCH(1,('GMW - Scen'!$NE$2:$NE$60=D$3)*('GMW - Scen'!$ND$2:$ND$60=D$4),0),$B38-1966)</f>
        <v>151234</v>
      </c>
      <c r="E38" cm="1">
        <f t="array" ref="E38">INDEX('GMW - Scen'!$A$2:$NF$60,MATCH(1,('GMW - Scen'!$NE$2:$NE$60=E$3)*('GMW - Scen'!$ND$2:$ND$60=E$4),0),$B38-1966)</f>
        <v>17572.150000000001</v>
      </c>
    </row>
    <row r="39" spans="1:5" x14ac:dyDescent="0.25">
      <c r="B39">
        <v>2006</v>
      </c>
      <c r="C39" cm="1">
        <f t="array" ref="C39">INDEX('GMW - Scen'!$A$2:$NF$60,MATCH(1,('GMW - Scen'!$NE$2:$NE$60=C$3)*('GMW - Scen'!$ND$2:$ND$60=C$4),0),$B39-1966)</f>
        <v>282155</v>
      </c>
      <c r="D39" cm="1">
        <f t="array" ref="D39">INDEX('GMW - Scen'!$A$2:$NF$60,MATCH(1,('GMW - Scen'!$NE$2:$NE$60=D$3)*('GMW - Scen'!$ND$2:$ND$60=D$4),0),$B39-1966)</f>
        <v>151164</v>
      </c>
      <c r="E39" cm="1">
        <f t="array" ref="E39">INDEX('GMW - Scen'!$A$2:$NF$60,MATCH(1,('GMW - Scen'!$NE$2:$NE$60=E$3)*('GMW - Scen'!$ND$2:$ND$60=E$4),0),$B39-1966)</f>
        <v>17537.830000000002</v>
      </c>
    </row>
    <row r="40" spans="1:5" x14ac:dyDescent="0.25">
      <c r="B40">
        <v>2007</v>
      </c>
      <c r="C40" cm="1">
        <f t="array" ref="C40">INDEX('GMW - Scen'!$A$2:$NF$60,MATCH(1,('GMW - Scen'!$NE$2:$NE$60=C$3)*('GMW - Scen'!$ND$2:$ND$60=C$4),0),$B40-1966)</f>
        <v>285437</v>
      </c>
      <c r="D40" cm="1">
        <f t="array" ref="D40">INDEX('GMW - Scen'!$A$2:$NF$60,MATCH(1,('GMW - Scen'!$NE$2:$NE$60=D$3)*('GMW - Scen'!$ND$2:$ND$60=D$4),0),$B40-1966)</f>
        <v>151269</v>
      </c>
      <c r="E40" cm="1">
        <f t="array" ref="E40">INDEX('GMW - Scen'!$A$2:$NF$60,MATCH(1,('GMW - Scen'!$NE$2:$NE$60=E$3)*('GMW - Scen'!$ND$2:$ND$60=E$4),0),$B40-1966)</f>
        <v>17743.77</v>
      </c>
    </row>
    <row r="41" spans="1:5" x14ac:dyDescent="0.25">
      <c r="B41">
        <v>2008</v>
      </c>
      <c r="C41" cm="1">
        <f t="array" ref="C41">INDEX('GMW - Scen'!$A$2:$NF$60,MATCH(1,('GMW - Scen'!$NE$2:$NE$60=C$3)*('GMW - Scen'!$ND$2:$ND$60=C$4),0),$B41-1966)</f>
        <v>285814</v>
      </c>
      <c r="D41" cm="1">
        <f t="array" ref="D41">INDEX('GMW - Scen'!$A$2:$NF$60,MATCH(1,('GMW - Scen'!$NE$2:$NE$60=D$3)*('GMW - Scen'!$ND$2:$ND$60=D$4),0),$B41-1966)</f>
        <v>150853</v>
      </c>
      <c r="E41" cm="1">
        <f t="array" ref="E41">INDEX('GMW - Scen'!$A$2:$NF$60,MATCH(1,('GMW - Scen'!$NE$2:$NE$60=E$3)*('GMW - Scen'!$ND$2:$ND$60=E$4),0),$B41-1966)</f>
        <v>17700.87</v>
      </c>
    </row>
    <row r="42" spans="1:5" x14ac:dyDescent="0.25">
      <c r="A42">
        <v>1982</v>
      </c>
      <c r="B42">
        <v>2009</v>
      </c>
      <c r="C42" cm="1">
        <f t="array" ref="C42">INDEX('GMW - Scen'!$A$2:$NF$60,MATCH(1,('GMW - Scen'!$NE$2:$NE$60=C$3)*('GMW - Scen'!$ND$2:$ND$60=C$4),0),$B42-1966)</f>
        <v>286275</v>
      </c>
      <c r="D42" cm="1">
        <f t="array" ref="D42">INDEX('GMW - Scen'!$A$2:$NF$60,MATCH(1,('GMW - Scen'!$NE$2:$NE$60=D$3)*('GMW - Scen'!$ND$2:$ND$60=D$4),0),$B42-1966)</f>
        <v>151361</v>
      </c>
      <c r="E42" cm="1">
        <f t="array" ref="E42">INDEX('GMW - Scen'!$A$2:$NF$60,MATCH(1,('GMW - Scen'!$NE$2:$NE$60=E$3)*('GMW - Scen'!$ND$2:$ND$60=E$4),0),$B42-1966)</f>
        <v>17946.28</v>
      </c>
    </row>
    <row r="43" spans="1:5" x14ac:dyDescent="0.25">
      <c r="B43">
        <v>2010</v>
      </c>
      <c r="C43" cm="1">
        <f t="array" ref="C43">INDEX('GMW - Scen'!$A$2:$NF$60,MATCH(1,('GMW - Scen'!$NE$2:$NE$60=C$3)*('GMW - Scen'!$ND$2:$ND$60=C$4),0),$B43-1966)</f>
        <v>289232</v>
      </c>
      <c r="D43" cm="1">
        <f t="array" ref="D43">INDEX('GMW - Scen'!$A$2:$NF$60,MATCH(1,('GMW - Scen'!$NE$2:$NE$60=D$3)*('GMW - Scen'!$ND$2:$ND$60=D$4),0),$B43-1966)</f>
        <v>151251</v>
      </c>
      <c r="E43" cm="1">
        <f t="array" ref="E43">INDEX('GMW - Scen'!$A$2:$NF$60,MATCH(1,('GMW - Scen'!$NE$2:$NE$60=E$3)*('GMW - Scen'!$ND$2:$ND$60=E$4),0),$B43-1966)</f>
        <v>18054.400000000001</v>
      </c>
    </row>
    <row r="44" spans="1:5" x14ac:dyDescent="0.25">
      <c r="B44">
        <v>2011</v>
      </c>
      <c r="C44" cm="1">
        <f t="array" ref="C44">INDEX('GMW - Scen'!$A$2:$NF$60,MATCH(1,('GMW - Scen'!$NE$2:$NE$60=C$3)*('GMW - Scen'!$ND$2:$ND$60=C$4),0),$B44-1966)</f>
        <v>289852</v>
      </c>
      <c r="D44" cm="1">
        <f t="array" ref="D44">INDEX('GMW - Scen'!$A$2:$NF$60,MATCH(1,('GMW - Scen'!$NE$2:$NE$60=D$3)*('GMW - Scen'!$ND$2:$ND$60=D$4),0),$B44-1966)</f>
        <v>153796</v>
      </c>
      <c r="E44" cm="1">
        <f t="array" ref="E44">INDEX('GMW - Scen'!$A$2:$NF$60,MATCH(1,('GMW - Scen'!$NE$2:$NE$60=E$3)*('GMW - Scen'!$ND$2:$ND$60=E$4),0),$B44-1966)</f>
        <v>18758.04</v>
      </c>
    </row>
    <row r="45" spans="1:5" x14ac:dyDescent="0.25">
      <c r="B45">
        <v>2012</v>
      </c>
      <c r="C45" cm="1">
        <f t="array" ref="C45">INDEX('GMW - Scen'!$A$2:$NF$60,MATCH(1,('GMW - Scen'!$NE$2:$NE$60=C$3)*('GMW - Scen'!$ND$2:$ND$60=C$4),0),$B45-1966)</f>
        <v>291832</v>
      </c>
      <c r="D45" cm="1">
        <f t="array" ref="D45">INDEX('GMW - Scen'!$A$2:$NF$60,MATCH(1,('GMW - Scen'!$NE$2:$NE$60=D$3)*('GMW - Scen'!$ND$2:$ND$60=D$4),0),$B45-1966)</f>
        <v>155106</v>
      </c>
      <c r="E45" cm="1">
        <f t="array" ref="E45">INDEX('GMW - Scen'!$A$2:$NF$60,MATCH(1,('GMW - Scen'!$NE$2:$NE$60=E$3)*('GMW - Scen'!$ND$2:$ND$60=E$4),0),$B45-1966)</f>
        <v>18601.87</v>
      </c>
    </row>
    <row r="46" spans="1:5" x14ac:dyDescent="0.25">
      <c r="A46">
        <v>1983</v>
      </c>
      <c r="B46">
        <v>2013</v>
      </c>
      <c r="C46" cm="1">
        <f t="array" ref="C46">INDEX('GMW - Scen'!$A$2:$NF$60,MATCH(1,('GMW - Scen'!$NE$2:$NE$60=C$3)*('GMW - Scen'!$ND$2:$ND$60=C$4),0),$B46-1966)</f>
        <v>297563</v>
      </c>
      <c r="D46" cm="1">
        <f t="array" ref="D46">INDEX('GMW - Scen'!$A$2:$NF$60,MATCH(1,('GMW - Scen'!$NE$2:$NE$60=D$3)*('GMW - Scen'!$ND$2:$ND$60=D$4),0),$B46-1966)</f>
        <v>157443</v>
      </c>
      <c r="E46" cm="1">
        <f t="array" ref="E46">INDEX('GMW - Scen'!$A$2:$NF$60,MATCH(1,('GMW - Scen'!$NE$2:$NE$60=E$3)*('GMW - Scen'!$ND$2:$ND$60=E$4),0),$B46-1966)</f>
        <v>18207.14</v>
      </c>
    </row>
    <row r="47" spans="1:5" x14ac:dyDescent="0.25">
      <c r="B47">
        <v>2014</v>
      </c>
      <c r="C47" cm="1">
        <f t="array" ref="C47">INDEX('GMW - Scen'!$A$2:$NF$60,MATCH(1,('GMW - Scen'!$NE$2:$NE$60=C$3)*('GMW - Scen'!$ND$2:$ND$60=C$4),0),$B47-1966)</f>
        <v>299623</v>
      </c>
      <c r="D47" cm="1">
        <f t="array" ref="D47">INDEX('GMW - Scen'!$A$2:$NF$60,MATCH(1,('GMW - Scen'!$NE$2:$NE$60=D$3)*('GMW - Scen'!$ND$2:$ND$60=D$4),0),$B47-1966)</f>
        <v>158445</v>
      </c>
      <c r="E47" cm="1">
        <f t="array" ref="E47">INDEX('GMW - Scen'!$A$2:$NF$60,MATCH(1,('GMW - Scen'!$NE$2:$NE$60=E$3)*('GMW - Scen'!$ND$2:$ND$60=E$4),0),$B47-1966)</f>
        <v>18328.990000000002</v>
      </c>
    </row>
    <row r="48" spans="1:5" x14ac:dyDescent="0.25">
      <c r="B48">
        <v>2015</v>
      </c>
      <c r="C48" cm="1">
        <f t="array" ref="C48">INDEX('GMW - Scen'!$A$2:$NF$60,MATCH(1,('GMW - Scen'!$NE$2:$NE$60=C$3)*('GMW - Scen'!$ND$2:$ND$60=C$4),0),$B48-1966)</f>
        <v>303085</v>
      </c>
      <c r="D48" cm="1">
        <f t="array" ref="D48">INDEX('GMW - Scen'!$A$2:$NF$60,MATCH(1,('GMW - Scen'!$NE$2:$NE$60=D$3)*('GMW - Scen'!$ND$2:$ND$60=D$4),0),$B48-1966)</f>
        <v>161027</v>
      </c>
      <c r="E48" cm="1">
        <f t="array" ref="E48">INDEX('GMW - Scen'!$A$2:$NF$60,MATCH(1,('GMW - Scen'!$NE$2:$NE$60=E$3)*('GMW - Scen'!$ND$2:$ND$60=E$4),0),$B48-1966)</f>
        <v>18272.36</v>
      </c>
    </row>
    <row r="49" spans="1:5" x14ac:dyDescent="0.25">
      <c r="B49">
        <v>2016</v>
      </c>
      <c r="C49" cm="1">
        <f t="array" ref="C49">INDEX('GMW - Scen'!$A$2:$NF$60,MATCH(1,('GMW - Scen'!$NE$2:$NE$60=C$3)*('GMW - Scen'!$ND$2:$ND$60=C$4),0),$B49-1966)</f>
        <v>305361</v>
      </c>
      <c r="D49" cm="1">
        <f t="array" ref="D49">INDEX('GMW - Scen'!$A$2:$NF$60,MATCH(1,('GMW - Scen'!$NE$2:$NE$60=D$3)*('GMW - Scen'!$ND$2:$ND$60=D$4),0),$B49-1966)</f>
        <v>161090</v>
      </c>
      <c r="E49" cm="1">
        <f t="array" ref="E49">INDEX('GMW - Scen'!$A$2:$NF$60,MATCH(1,('GMW - Scen'!$NE$2:$NE$60=E$3)*('GMW - Scen'!$ND$2:$ND$60=E$4),0),$B49-1966)</f>
        <v>19583.53</v>
      </c>
    </row>
    <row r="50" spans="1:5" x14ac:dyDescent="0.25">
      <c r="A50">
        <v>1984</v>
      </c>
      <c r="B50">
        <v>2017</v>
      </c>
      <c r="C50" cm="1">
        <f t="array" ref="C50">INDEX('GMW - Scen'!$A$2:$NF$60,MATCH(1,('GMW - Scen'!$NE$2:$NE$60=C$3)*('GMW - Scen'!$ND$2:$ND$60=C$4),0),$B50-1966)</f>
        <v>307964</v>
      </c>
      <c r="D50" cm="1">
        <f t="array" ref="D50">INDEX('GMW - Scen'!$A$2:$NF$60,MATCH(1,('GMW - Scen'!$NE$2:$NE$60=D$3)*('GMW - Scen'!$ND$2:$ND$60=D$4),0),$B50-1966)</f>
        <v>162074</v>
      </c>
      <c r="E50" cm="1">
        <f t="array" ref="E50">INDEX('GMW - Scen'!$A$2:$NF$60,MATCH(1,('GMW - Scen'!$NE$2:$NE$60=E$3)*('GMW - Scen'!$ND$2:$ND$60=E$4),0),$B50-1966)</f>
        <v>19578.38</v>
      </c>
    </row>
    <row r="51" spans="1:5" x14ac:dyDescent="0.25">
      <c r="B51">
        <v>2018</v>
      </c>
      <c r="C51" cm="1">
        <f t="array" ref="C51">INDEX('GMW - Scen'!$A$2:$NF$60,MATCH(1,('GMW - Scen'!$NE$2:$NE$60=C$3)*('GMW - Scen'!$ND$2:$ND$60=C$4),0),$B51-1966)</f>
        <v>304892</v>
      </c>
      <c r="D51" cm="1">
        <f t="array" ref="D51">INDEX('GMW - Scen'!$A$2:$NF$60,MATCH(1,('GMW - Scen'!$NE$2:$NE$60=D$3)*('GMW - Scen'!$ND$2:$ND$60=D$4),0),$B51-1966)</f>
        <v>163369</v>
      </c>
      <c r="E51" cm="1">
        <f t="array" ref="E51">INDEX('GMW - Scen'!$A$2:$NF$60,MATCH(1,('GMW - Scen'!$NE$2:$NE$60=E$3)*('GMW - Scen'!$ND$2:$ND$60=E$4),0),$B51-1966)</f>
        <v>20517.14</v>
      </c>
    </row>
    <row r="52" spans="1:5" x14ac:dyDescent="0.25">
      <c r="B52">
        <v>2019</v>
      </c>
      <c r="C52" cm="1">
        <f t="array" ref="C52">INDEX('GMW - Scen'!$A$2:$NF$60,MATCH(1,('GMW - Scen'!$NE$2:$NE$60=C$3)*('GMW - Scen'!$ND$2:$ND$60=C$4),0),$B52-1966)</f>
        <v>307122</v>
      </c>
      <c r="D52" cm="1">
        <f t="array" ref="D52">INDEX('GMW - Scen'!$A$2:$NF$60,MATCH(1,('GMW - Scen'!$NE$2:$NE$60=D$3)*('GMW - Scen'!$ND$2:$ND$60=D$4),0),$B52-1966)</f>
        <v>162507</v>
      </c>
      <c r="E52" cm="1">
        <f t="array" ref="E52">INDEX('GMW - Scen'!$A$2:$NF$60,MATCH(1,('GMW - Scen'!$NE$2:$NE$60=E$3)*('GMW - Scen'!$ND$2:$ND$60=E$4),0),$B52-1966)</f>
        <v>20965.07</v>
      </c>
    </row>
    <row r="53" spans="1:5" x14ac:dyDescent="0.25">
      <c r="B53">
        <v>2020</v>
      </c>
      <c r="C53" cm="1">
        <f t="array" ref="C53">INDEX('GMW - Scen'!$A$2:$NF$60,MATCH(1,('GMW - Scen'!$NE$2:$NE$60=C$3)*('GMW - Scen'!$ND$2:$ND$60=C$4),0),$B53-1966)</f>
        <v>312697</v>
      </c>
      <c r="D53" cm="1">
        <f t="array" ref="D53">INDEX('GMW - Scen'!$A$2:$NF$60,MATCH(1,('GMW - Scen'!$NE$2:$NE$60=D$3)*('GMW - Scen'!$ND$2:$ND$60=D$4),0),$B53-1966)</f>
        <v>165575</v>
      </c>
      <c r="E53" cm="1">
        <f t="array" ref="E53">INDEX('GMW - Scen'!$A$2:$NF$60,MATCH(1,('GMW - Scen'!$NE$2:$NE$60=E$3)*('GMW - Scen'!$ND$2:$ND$60=E$4),0),$B53-1966)</f>
        <v>21727.06</v>
      </c>
    </row>
    <row r="54" spans="1:5" x14ac:dyDescent="0.25">
      <c r="A54">
        <v>1985</v>
      </c>
      <c r="B54">
        <v>2021</v>
      </c>
      <c r="C54" cm="1">
        <f t="array" ref="C54">INDEX('GMW - Scen'!$A$2:$NF$60,MATCH(1,('GMW - Scen'!$NE$2:$NE$60=C$3)*('GMW - Scen'!$ND$2:$ND$60=C$4),0),$B54-1966)</f>
        <v>315753</v>
      </c>
      <c r="D54" cm="1">
        <f t="array" ref="D54">INDEX('GMW - Scen'!$A$2:$NF$60,MATCH(1,('GMW - Scen'!$NE$2:$NE$60=D$3)*('GMW - Scen'!$ND$2:$ND$60=D$4),0),$B54-1966)</f>
        <v>169390</v>
      </c>
      <c r="E54" cm="1">
        <f t="array" ref="E54">INDEX('GMW - Scen'!$A$2:$NF$60,MATCH(1,('GMW - Scen'!$NE$2:$NE$60=E$3)*('GMW - Scen'!$ND$2:$ND$60=E$4),0),$B54-1966)</f>
        <v>24107.43</v>
      </c>
    </row>
    <row r="55" spans="1:5" x14ac:dyDescent="0.25">
      <c r="B55">
        <v>2022</v>
      </c>
      <c r="C55" cm="1">
        <f t="array" ref="C55">INDEX('GMW - Scen'!$A$2:$NF$60,MATCH(1,('GMW - Scen'!$NE$2:$NE$60=C$3)*('GMW - Scen'!$ND$2:$ND$60=C$4),0),$B55-1966)</f>
        <v>322451</v>
      </c>
      <c r="D55" cm="1">
        <f t="array" ref="D55">INDEX('GMW - Scen'!$A$2:$NF$60,MATCH(1,('GMW - Scen'!$NE$2:$NE$60=D$3)*('GMW - Scen'!$ND$2:$ND$60=D$4),0),$B55-1966)</f>
        <v>170284</v>
      </c>
      <c r="E55" cm="1">
        <f t="array" ref="E55">INDEX('GMW - Scen'!$A$2:$NF$60,MATCH(1,('GMW - Scen'!$NE$2:$NE$60=E$3)*('GMW - Scen'!$ND$2:$ND$60=E$4),0),$B55-1966)</f>
        <v>21368.38</v>
      </c>
    </row>
    <row r="56" spans="1:5" x14ac:dyDescent="0.25">
      <c r="B56">
        <v>2023</v>
      </c>
      <c r="C56" cm="1">
        <f t="array" ref="C56">INDEX('GMW - Scen'!$A$2:$NF$60,MATCH(1,('GMW - Scen'!$NE$2:$NE$60=C$3)*('GMW - Scen'!$ND$2:$ND$60=C$4),0),$B56-1966)</f>
        <v>322392</v>
      </c>
      <c r="D56" cm="1">
        <f t="array" ref="D56">INDEX('GMW - Scen'!$A$2:$NF$60,MATCH(1,('GMW - Scen'!$NE$2:$NE$60=D$3)*('GMW - Scen'!$ND$2:$ND$60=D$4),0),$B56-1966)</f>
        <v>172709</v>
      </c>
      <c r="E56" cm="1">
        <f t="array" ref="E56">INDEX('GMW - Scen'!$A$2:$NF$60,MATCH(1,('GMW - Scen'!$NE$2:$NE$60=E$3)*('GMW - Scen'!$ND$2:$ND$60=E$4),0),$B56-1966)</f>
        <v>21910.7</v>
      </c>
    </row>
    <row r="57" spans="1:5" x14ac:dyDescent="0.25">
      <c r="B57">
        <v>2024</v>
      </c>
      <c r="C57" cm="1">
        <f t="array" ref="C57">INDEX('GMW - Scen'!$A$2:$NF$60,MATCH(1,('GMW - Scen'!$NE$2:$NE$60=C$3)*('GMW - Scen'!$ND$2:$ND$60=C$4),0),$B57-1966)</f>
        <v>322604</v>
      </c>
      <c r="D57" cm="1">
        <f t="array" ref="D57">INDEX('GMW - Scen'!$A$2:$NF$60,MATCH(1,('GMW - Scen'!$NE$2:$NE$60=D$3)*('GMW - Scen'!$ND$2:$ND$60=D$4),0),$B57-1966)</f>
        <v>174066</v>
      </c>
      <c r="E57" cm="1">
        <f t="array" ref="E57">INDEX('GMW - Scen'!$A$2:$NF$60,MATCH(1,('GMW - Scen'!$NE$2:$NE$60=E$3)*('GMW - Scen'!$ND$2:$ND$60=E$4),0),$B57-1966)</f>
        <v>22049.71</v>
      </c>
    </row>
    <row r="58" spans="1:5" x14ac:dyDescent="0.25">
      <c r="A58">
        <v>1986</v>
      </c>
      <c r="B58">
        <v>2025</v>
      </c>
      <c r="C58" cm="1">
        <f t="array" ref="C58">INDEX('GMW - Scen'!$A$2:$NF$60,MATCH(1,('GMW - Scen'!$NE$2:$NE$60=C$3)*('GMW - Scen'!$ND$2:$ND$60=C$4),0),$B58-1966)</f>
        <v>325968</v>
      </c>
      <c r="D58" cm="1">
        <f t="array" ref="D58">INDEX('GMW - Scen'!$A$2:$NF$60,MATCH(1,('GMW - Scen'!$NE$2:$NE$60=D$3)*('GMW - Scen'!$ND$2:$ND$60=D$4),0),$B58-1966)</f>
        <v>178852</v>
      </c>
      <c r="E58" cm="1">
        <f t="array" ref="E58">INDEX('GMW - Scen'!$A$2:$NF$60,MATCH(1,('GMW - Scen'!$NE$2:$NE$60=E$3)*('GMW - Scen'!$ND$2:$ND$60=E$4),0),$B58-1966)</f>
        <v>22080.6</v>
      </c>
    </row>
    <row r="59" spans="1:5" x14ac:dyDescent="0.25">
      <c r="B59">
        <v>2026</v>
      </c>
      <c r="C59" cm="1">
        <f t="array" ref="C59">INDEX('GMW - Scen'!$A$2:$NF$60,MATCH(1,('GMW - Scen'!$NE$2:$NE$60=C$3)*('GMW - Scen'!$ND$2:$ND$60=C$4),0),$B59-1966)</f>
        <v>328872</v>
      </c>
      <c r="D59" cm="1">
        <f t="array" ref="D59">INDEX('GMW - Scen'!$A$2:$NF$60,MATCH(1,('GMW - Scen'!$NE$2:$NE$60=D$3)*('GMW - Scen'!$ND$2:$ND$60=D$4),0),$B59-1966)</f>
        <v>181672</v>
      </c>
      <c r="E59" cm="1">
        <f t="array" ref="E59">INDEX('GMW - Scen'!$A$2:$NF$60,MATCH(1,('GMW - Scen'!$NE$2:$NE$60=E$3)*('GMW - Scen'!$ND$2:$ND$60=E$4),0),$B59-1966)</f>
        <v>20995.96</v>
      </c>
    </row>
    <row r="60" spans="1:5" x14ac:dyDescent="0.25">
      <c r="B60">
        <v>2027</v>
      </c>
      <c r="C60" cm="1">
        <f t="array" ref="C60">INDEX('GMW - Scen'!$A$2:$NF$60,MATCH(1,('GMW - Scen'!$NE$2:$NE$60=C$3)*('GMW - Scen'!$ND$2:$ND$60=C$4),0),$B60-1966)</f>
        <v>330966</v>
      </c>
      <c r="D60" cm="1">
        <f t="array" ref="D60">INDEX('GMW - Scen'!$A$2:$NF$60,MATCH(1,('GMW - Scen'!$NE$2:$NE$60=D$3)*('GMW - Scen'!$ND$2:$ND$60=D$4),0),$B60-1966)</f>
        <v>182857</v>
      </c>
      <c r="E60" cm="1">
        <f t="array" ref="E60">INDEX('GMW - Scen'!$A$2:$NF$60,MATCH(1,('GMW - Scen'!$NE$2:$NE$60=E$3)*('GMW - Scen'!$ND$2:$ND$60=E$4),0),$B60-1966)</f>
        <v>22248.79</v>
      </c>
    </row>
    <row r="61" spans="1:5" x14ac:dyDescent="0.25">
      <c r="B61">
        <v>2028</v>
      </c>
      <c r="C61" cm="1">
        <f t="array" ref="C61">INDEX('GMW - Scen'!$A$2:$NF$60,MATCH(1,('GMW - Scen'!$NE$2:$NE$60=C$3)*('GMW - Scen'!$ND$2:$ND$60=C$4),0),$B61-1966)</f>
        <v>337367</v>
      </c>
      <c r="D61" cm="1">
        <f t="array" ref="D61">INDEX('GMW - Scen'!$A$2:$NF$60,MATCH(1,('GMW - Scen'!$NE$2:$NE$60=D$3)*('GMW - Scen'!$ND$2:$ND$60=D$4),0),$B61-1966)</f>
        <v>183752</v>
      </c>
      <c r="E61" cm="1">
        <f t="array" ref="E61">INDEX('GMW - Scen'!$A$2:$NF$60,MATCH(1,('GMW - Scen'!$NE$2:$NE$60=E$3)*('GMW - Scen'!$ND$2:$ND$60=E$4),0),$B61-1966)</f>
        <v>22936.98</v>
      </c>
    </row>
    <row r="62" spans="1:5" x14ac:dyDescent="0.25">
      <c r="A62">
        <v>1987</v>
      </c>
      <c r="B62">
        <v>2029</v>
      </c>
      <c r="C62" cm="1">
        <f t="array" ref="C62">INDEX('GMW - Scen'!$A$2:$NF$60,MATCH(1,('GMW - Scen'!$NE$2:$NE$60=C$3)*('GMW - Scen'!$ND$2:$ND$60=C$4),0),$B62-1966)</f>
        <v>339754</v>
      </c>
      <c r="D62" cm="1">
        <f t="array" ref="D62">INDEX('GMW - Scen'!$A$2:$NF$60,MATCH(1,('GMW - Scen'!$NE$2:$NE$60=D$3)*('GMW - Scen'!$ND$2:$ND$60=D$4),0),$B62-1966)</f>
        <v>185943</v>
      </c>
      <c r="E62" cm="1">
        <f t="array" ref="E62">INDEX('GMW - Scen'!$A$2:$NF$60,MATCH(1,('GMW - Scen'!$NE$2:$NE$60=E$3)*('GMW - Scen'!$ND$2:$ND$60=E$4),0),$B62-1966)</f>
        <v>21395.84</v>
      </c>
    </row>
    <row r="63" spans="1:5" x14ac:dyDescent="0.25">
      <c r="B63">
        <v>2030</v>
      </c>
      <c r="C63" cm="1">
        <f t="array" ref="C63">INDEX('GMW - Scen'!$A$2:$NF$60,MATCH(1,('GMW - Scen'!$NE$2:$NE$60=C$3)*('GMW - Scen'!$ND$2:$ND$60=C$4),0),$B63-1966)</f>
        <v>344795</v>
      </c>
      <c r="D63" cm="1">
        <f t="array" ref="D63">INDEX('GMW - Scen'!$A$2:$NF$60,MATCH(1,('GMW - Scen'!$NE$2:$NE$60=D$3)*('GMW - Scen'!$ND$2:$ND$60=D$4),0),$B63-1966)</f>
        <v>189091</v>
      </c>
      <c r="E63" cm="1">
        <f t="array" ref="E63">INDEX('GMW - Scen'!$A$2:$NF$60,MATCH(1,('GMW - Scen'!$NE$2:$NE$60=E$3)*('GMW - Scen'!$ND$2:$ND$60=E$4),0),$B63-1966)</f>
        <v>22111.49</v>
      </c>
    </row>
    <row r="64" spans="1:5" x14ac:dyDescent="0.25">
      <c r="B64">
        <v>2031</v>
      </c>
      <c r="C64" cm="1">
        <f t="array" ref="C64">INDEX('GMW - Scen'!$A$2:$NF$60,MATCH(1,('GMW - Scen'!$NE$2:$NE$60=C$3)*('GMW - Scen'!$ND$2:$ND$60=C$4),0),$B64-1966)</f>
        <v>353365</v>
      </c>
      <c r="D64" cm="1">
        <f t="array" ref="D64">INDEX('GMW - Scen'!$A$2:$NF$60,MATCH(1,('GMW - Scen'!$NE$2:$NE$60=D$3)*('GMW - Scen'!$ND$2:$ND$60=D$4),0),$B64-1966)</f>
        <v>193017</v>
      </c>
      <c r="E64" cm="1">
        <f t="array" ref="E64">INDEX('GMW - Scen'!$A$2:$NF$60,MATCH(1,('GMW - Scen'!$NE$2:$NE$60=E$3)*('GMW - Scen'!$ND$2:$ND$60=E$4),0),$B64-1966)</f>
        <v>23959.84</v>
      </c>
    </row>
    <row r="65" spans="1:5" x14ac:dyDescent="0.25">
      <c r="B65">
        <v>2032</v>
      </c>
      <c r="C65" cm="1">
        <f t="array" ref="C65">INDEX('GMW - Scen'!$A$2:$NF$60,MATCH(1,('GMW - Scen'!$NE$2:$NE$60=C$3)*('GMW - Scen'!$ND$2:$ND$60=C$4),0),$B65-1966)</f>
        <v>357439</v>
      </c>
      <c r="D65" cm="1">
        <f t="array" ref="D65">INDEX('GMW - Scen'!$A$2:$NF$60,MATCH(1,('GMW - Scen'!$NE$2:$NE$60=D$3)*('GMW - Scen'!$ND$2:$ND$60=D$4),0),$B65-1966)</f>
        <v>197212</v>
      </c>
      <c r="E65" cm="1">
        <f t="array" ref="E65">INDEX('GMW - Scen'!$A$2:$NF$60,MATCH(1,('GMW - Scen'!$NE$2:$NE$60=E$3)*('GMW - Scen'!$ND$2:$ND$60=E$4),0),$B65-1966)</f>
        <v>25500.98</v>
      </c>
    </row>
    <row r="66" spans="1:5" x14ac:dyDescent="0.25">
      <c r="A66">
        <v>1988</v>
      </c>
      <c r="B66">
        <v>2033</v>
      </c>
      <c r="C66" cm="1">
        <f t="array" ref="C66">INDEX('GMW - Scen'!$A$2:$NF$60,MATCH(1,('GMW - Scen'!$NE$2:$NE$60=C$3)*('GMW - Scen'!$ND$2:$ND$60=C$4),0),$B66-1966)</f>
        <v>363267</v>
      </c>
      <c r="D66" cm="1">
        <f t="array" ref="D66">INDEX('GMW - Scen'!$A$2:$NF$60,MATCH(1,('GMW - Scen'!$NE$2:$NE$60=D$3)*('GMW - Scen'!$ND$2:$ND$60=D$4),0),$B66-1966)</f>
        <v>199926</v>
      </c>
      <c r="E66" cm="1">
        <f t="array" ref="E66">INDEX('GMW - Scen'!$A$2:$NF$60,MATCH(1,('GMW - Scen'!$NE$2:$NE$60=E$3)*('GMW - Scen'!$ND$2:$ND$60=E$4),0),$B66-1966)</f>
        <v>26604.5</v>
      </c>
    </row>
    <row r="67" spans="1:5" x14ac:dyDescent="0.25">
      <c r="B67">
        <v>2034</v>
      </c>
      <c r="C67" cm="1">
        <f t="array" ref="C67">INDEX('GMW - Scen'!$A$2:$NF$60,MATCH(1,('GMW - Scen'!$NE$2:$NE$60=C$3)*('GMW - Scen'!$ND$2:$ND$60=C$4),0),$B67-1966)</f>
        <v>365209</v>
      </c>
      <c r="D67" cm="1">
        <f t="array" ref="D67">INDEX('GMW - Scen'!$A$2:$NF$60,MATCH(1,('GMW - Scen'!$NE$2:$NE$60=D$3)*('GMW - Scen'!$ND$2:$ND$60=D$4),0),$B67-1966)</f>
        <v>202789</v>
      </c>
      <c r="E67" cm="1">
        <f t="array" ref="E67">INDEX('GMW - Scen'!$A$2:$NF$60,MATCH(1,('GMW - Scen'!$NE$2:$NE$60=E$3)*('GMW - Scen'!$ND$2:$ND$60=E$4),0),$B67-1966)</f>
        <v>27948.28</v>
      </c>
    </row>
    <row r="68" spans="1:5" x14ac:dyDescent="0.25">
      <c r="B68">
        <v>2035</v>
      </c>
      <c r="C68" cm="1">
        <f t="array" ref="C68">INDEX('GMW - Scen'!$A$2:$NF$60,MATCH(1,('GMW - Scen'!$NE$2:$NE$60=C$3)*('GMW - Scen'!$ND$2:$ND$60=C$4),0),$B68-1966)</f>
        <v>369774</v>
      </c>
      <c r="D68" cm="1">
        <f t="array" ref="D68">INDEX('GMW - Scen'!$A$2:$NF$60,MATCH(1,('GMW - Scen'!$NE$2:$NE$60=D$3)*('GMW - Scen'!$ND$2:$ND$60=D$4),0),$B68-1966)</f>
        <v>207502</v>
      </c>
      <c r="E68" cm="1">
        <f t="array" ref="E68">INDEX('GMW - Scen'!$A$2:$NF$60,MATCH(1,('GMW - Scen'!$NE$2:$NE$60=E$3)*('GMW - Scen'!$ND$2:$ND$60=E$4),0),$B68-1966)</f>
        <v>29458.54</v>
      </c>
    </row>
    <row r="69" spans="1:5" x14ac:dyDescent="0.25">
      <c r="B69">
        <v>2036</v>
      </c>
      <c r="C69" cm="1">
        <f t="array" ref="C69">INDEX('GMW - Scen'!$A$2:$NF$60,MATCH(1,('GMW - Scen'!$NE$2:$NE$60=C$3)*('GMW - Scen'!$ND$2:$ND$60=C$4),0),$B69-1966)</f>
        <v>372752</v>
      </c>
      <c r="D69" cm="1">
        <f t="array" ref="D69">INDEX('GMW - Scen'!$A$2:$NF$60,MATCH(1,('GMW - Scen'!$NE$2:$NE$60=D$3)*('GMW - Scen'!$ND$2:$ND$60=D$4),0),$B69-1966)</f>
        <v>209369</v>
      </c>
      <c r="E69" cm="1">
        <f t="array" ref="E69">INDEX('GMW - Scen'!$A$2:$NF$60,MATCH(1,('GMW - Scen'!$NE$2:$NE$60=E$3)*('GMW - Scen'!$ND$2:$ND$60=E$4),0),$B69-1966)</f>
        <v>30292.61</v>
      </c>
    </row>
    <row r="70" spans="1:5" x14ac:dyDescent="0.25">
      <c r="A70">
        <v>1989</v>
      </c>
      <c r="B70">
        <v>2037</v>
      </c>
      <c r="C70" cm="1">
        <f t="array" ref="C70">INDEX('GMW - Scen'!$A$2:$NF$60,MATCH(1,('GMW - Scen'!$NE$2:$NE$60=C$3)*('GMW - Scen'!$ND$2:$ND$60=C$4),0),$B70-1966)</f>
        <v>374612</v>
      </c>
      <c r="D70" cm="1">
        <f t="array" ref="D70">INDEX('GMW - Scen'!$A$2:$NF$60,MATCH(1,('GMW - Scen'!$NE$2:$NE$60=D$3)*('GMW - Scen'!$ND$2:$ND$60=D$4),0),$B70-1966)</f>
        <v>211167</v>
      </c>
      <c r="E70" cm="1">
        <f t="array" ref="E70">INDEX('GMW - Scen'!$A$2:$NF$60,MATCH(1,('GMW - Scen'!$NE$2:$NE$60=E$3)*('GMW - Scen'!$ND$2:$ND$60=E$4),0),$B70-1966)</f>
        <v>31511.11</v>
      </c>
    </row>
    <row r="71" spans="1:5" x14ac:dyDescent="0.25">
      <c r="B71">
        <v>2038</v>
      </c>
      <c r="C71" cm="1">
        <f t="array" ref="C71">INDEX('GMW - Scen'!$A$2:$NF$60,MATCH(1,('GMW - Scen'!$NE$2:$NE$60=C$3)*('GMW - Scen'!$ND$2:$ND$60=C$4),0),$B71-1966)</f>
        <v>376951</v>
      </c>
      <c r="D71" cm="1">
        <f t="array" ref="D71">INDEX('GMW - Scen'!$A$2:$NF$60,MATCH(1,('GMW - Scen'!$NE$2:$NE$60=D$3)*('GMW - Scen'!$ND$2:$ND$60=D$4),0),$B71-1966)</f>
        <v>212989</v>
      </c>
      <c r="E71" cm="1">
        <f t="array" ref="E71">INDEX('GMW - Scen'!$A$2:$NF$60,MATCH(1,('GMW - Scen'!$NE$2:$NE$60=E$3)*('GMW - Scen'!$ND$2:$ND$60=E$4),0),$B71-1966)</f>
        <v>31960.75</v>
      </c>
    </row>
    <row r="72" spans="1:5" x14ac:dyDescent="0.25">
      <c r="B72">
        <v>2039</v>
      </c>
      <c r="C72" cm="1">
        <f t="array" ref="C72">INDEX('GMW - Scen'!$A$2:$NF$60,MATCH(1,('GMW - Scen'!$NE$2:$NE$60=C$3)*('GMW - Scen'!$ND$2:$ND$60=C$4),0),$B72-1966)</f>
        <v>377573</v>
      </c>
      <c r="D72" cm="1">
        <f t="array" ref="D72">INDEX('GMW - Scen'!$A$2:$NF$60,MATCH(1,('GMW - Scen'!$NE$2:$NE$60=D$3)*('GMW - Scen'!$ND$2:$ND$60=D$4),0),$B72-1966)</f>
        <v>212810</v>
      </c>
      <c r="E72" cm="1">
        <f t="array" ref="E72">INDEX('GMW - Scen'!$A$2:$NF$60,MATCH(1,('GMW - Scen'!$NE$2:$NE$60=E$3)*('GMW - Scen'!$ND$2:$ND$60=E$4),0),$B72-1966)</f>
        <v>32782.81</v>
      </c>
    </row>
    <row r="73" spans="1:5" x14ac:dyDescent="0.25">
      <c r="B73">
        <v>2040</v>
      </c>
      <c r="C73" cm="1">
        <f t="array" ref="C73">INDEX('GMW - Scen'!$A$2:$NF$60,MATCH(1,('GMW - Scen'!$NE$2:$NE$60=C$3)*('GMW - Scen'!$ND$2:$ND$60=C$4),0),$B73-1966)</f>
        <v>377508</v>
      </c>
      <c r="D73" cm="1">
        <f t="array" ref="D73">INDEX('GMW - Scen'!$A$2:$NF$60,MATCH(1,('GMW - Scen'!$NE$2:$NE$60=D$3)*('GMW - Scen'!$ND$2:$ND$60=D$4),0),$B73-1966)</f>
        <v>213685</v>
      </c>
      <c r="E73" cm="1">
        <f t="array" ref="E73">INDEX('GMW - Scen'!$A$2:$NF$60,MATCH(1,('GMW - Scen'!$NE$2:$NE$60=E$3)*('GMW - Scen'!$ND$2:$ND$60=E$4),0),$B73-1966)</f>
        <v>31950.46</v>
      </c>
    </row>
    <row r="74" spans="1:5" x14ac:dyDescent="0.25">
      <c r="A74">
        <v>1990</v>
      </c>
      <c r="B74">
        <v>2041</v>
      </c>
      <c r="C74" cm="1">
        <f t="array" ref="C74">INDEX('GMW - Scen'!$A$2:$NF$60,MATCH(1,('GMW - Scen'!$NE$2:$NE$60=C$3)*('GMW - Scen'!$ND$2:$ND$60=C$4),0),$B74-1966)</f>
        <v>379458</v>
      </c>
      <c r="D74" cm="1">
        <f t="array" ref="D74">INDEX('GMW - Scen'!$A$2:$NF$60,MATCH(1,('GMW - Scen'!$NE$2:$NE$60=D$3)*('GMW - Scen'!$ND$2:$ND$60=D$4),0),$B74-1966)</f>
        <v>215861</v>
      </c>
      <c r="E74" cm="1">
        <f t="array" ref="E74">INDEX('GMW - Scen'!$A$2:$NF$60,MATCH(1,('GMW - Scen'!$NE$2:$NE$60=E$3)*('GMW - Scen'!$ND$2:$ND$60=E$4),0),$B74-1966)</f>
        <v>32037.98</v>
      </c>
    </row>
    <row r="75" spans="1:5" x14ac:dyDescent="0.25">
      <c r="B75">
        <v>2042</v>
      </c>
      <c r="C75" cm="1">
        <f t="array" ref="C75">INDEX('GMW - Scen'!$A$2:$NF$60,MATCH(1,('GMW - Scen'!$NE$2:$NE$60=C$3)*('GMW - Scen'!$ND$2:$ND$60=C$4),0),$B75-1966)</f>
        <v>381997</v>
      </c>
      <c r="D75" cm="1">
        <f t="array" ref="D75">INDEX('GMW - Scen'!$A$2:$NF$60,MATCH(1,('GMW - Scen'!$NE$2:$NE$60=D$3)*('GMW - Scen'!$ND$2:$ND$60=D$4),0),$B75-1966)</f>
        <v>216571</v>
      </c>
      <c r="E75" cm="1">
        <f t="array" ref="E75">INDEX('GMW - Scen'!$A$2:$NF$60,MATCH(1,('GMW - Scen'!$NE$2:$NE$60=E$3)*('GMW - Scen'!$ND$2:$ND$60=E$4),0),$B75-1966)</f>
        <v>32585.45</v>
      </c>
    </row>
    <row r="76" spans="1:5" x14ac:dyDescent="0.25">
      <c r="B76">
        <v>2043</v>
      </c>
      <c r="C76" cm="1">
        <f t="array" ref="C76">INDEX('GMW - Scen'!$A$2:$NF$60,MATCH(1,('GMW - Scen'!$NE$2:$NE$60=C$3)*('GMW - Scen'!$ND$2:$ND$60=C$4),0),$B76-1966)</f>
        <v>377831</v>
      </c>
      <c r="D76" cm="1">
        <f t="array" ref="D76">INDEX('GMW - Scen'!$A$2:$NF$60,MATCH(1,('GMW - Scen'!$NE$2:$NE$60=D$3)*('GMW - Scen'!$ND$2:$ND$60=D$4),0),$B76-1966)</f>
        <v>215211</v>
      </c>
      <c r="E76" cm="1">
        <f t="array" ref="E76">INDEX('GMW - Scen'!$A$2:$NF$60,MATCH(1,('GMW - Scen'!$NE$2:$NE$60=E$3)*('GMW - Scen'!$ND$2:$ND$60=E$4),0),$B76-1966)</f>
        <v>31950.46</v>
      </c>
    </row>
    <row r="77" spans="1:5" x14ac:dyDescent="0.25">
      <c r="B77">
        <v>2044</v>
      </c>
      <c r="C77" cm="1">
        <f t="array" ref="C77">INDEX('GMW - Scen'!$A$2:$NF$60,MATCH(1,('GMW - Scen'!$NE$2:$NE$60=C$3)*('GMW - Scen'!$ND$2:$ND$60=C$4),0),$B77-1966)</f>
        <v>375916</v>
      </c>
      <c r="D77" cm="1">
        <f t="array" ref="D77">INDEX('GMW - Scen'!$A$2:$NF$60,MATCH(1,('GMW - Scen'!$NE$2:$NE$60=D$3)*('GMW - Scen'!$ND$2:$ND$60=D$4),0),$B77-1966)</f>
        <v>215007</v>
      </c>
      <c r="E77" cm="1">
        <f t="array" ref="E77">INDEX('GMW - Scen'!$A$2:$NF$60,MATCH(1,('GMW - Scen'!$NE$2:$NE$60=E$3)*('GMW - Scen'!$ND$2:$ND$60=E$4),0),$B77-1966)</f>
        <v>31542</v>
      </c>
    </row>
    <row r="78" spans="1:5" x14ac:dyDescent="0.25">
      <c r="A78">
        <v>1991</v>
      </c>
      <c r="B78">
        <v>2045</v>
      </c>
      <c r="C78" cm="1">
        <f t="array" ref="C78">INDEX('GMW - Scen'!$A$2:$NF$60,MATCH(1,('GMW - Scen'!$NE$2:$NE$60=C$3)*('GMW - Scen'!$ND$2:$ND$60=C$4),0),$B78-1966)</f>
        <v>374060</v>
      </c>
      <c r="D78" cm="1">
        <f t="array" ref="D78">INDEX('GMW - Scen'!$A$2:$NF$60,MATCH(1,('GMW - Scen'!$NE$2:$NE$60=D$3)*('GMW - Scen'!$ND$2:$ND$60=D$4),0),$B78-1966)</f>
        <v>214735</v>
      </c>
      <c r="E78" cm="1">
        <f t="array" ref="E78">INDEX('GMW - Scen'!$A$2:$NF$60,MATCH(1,('GMW - Scen'!$NE$2:$NE$60=E$3)*('GMW - Scen'!$ND$2:$ND$60=E$4),0),$B78-1966)</f>
        <v>30932.75</v>
      </c>
    </row>
    <row r="79" spans="1:5" x14ac:dyDescent="0.25">
      <c r="B79">
        <v>2046</v>
      </c>
      <c r="C79" cm="1">
        <f t="array" ref="C79">INDEX('GMW - Scen'!$A$2:$NF$60,MATCH(1,('GMW - Scen'!$NE$2:$NE$60=C$3)*('GMW - Scen'!$ND$2:$ND$60=C$4),0),$B79-1966)</f>
        <v>373608</v>
      </c>
      <c r="D79" cm="1">
        <f t="array" ref="D79">INDEX('GMW - Scen'!$A$2:$NF$60,MATCH(1,('GMW - Scen'!$NE$2:$NE$60=D$3)*('GMW - Scen'!$ND$2:$ND$60=D$4),0),$B79-1966)</f>
        <v>213315</v>
      </c>
      <c r="E79" cm="1">
        <f t="array" ref="E79">INDEX('GMW - Scen'!$A$2:$NF$60,MATCH(1,('GMW - Scen'!$NE$2:$NE$60=E$3)*('GMW - Scen'!$ND$2:$ND$60=E$4),0),$B79-1966)</f>
        <v>29638.74</v>
      </c>
    </row>
    <row r="80" spans="1:5" x14ac:dyDescent="0.25">
      <c r="B80">
        <v>2047</v>
      </c>
      <c r="C80" cm="1">
        <f t="array" ref="C80">INDEX('GMW - Scen'!$A$2:$NF$60,MATCH(1,('GMW - Scen'!$NE$2:$NE$60=C$3)*('GMW - Scen'!$ND$2:$ND$60=C$4),0),$B80-1966)</f>
        <v>372878</v>
      </c>
      <c r="D80" cm="1">
        <f t="array" ref="D80">INDEX('GMW - Scen'!$A$2:$NF$60,MATCH(1,('GMW - Scen'!$NE$2:$NE$60=D$3)*('GMW - Scen'!$ND$2:$ND$60=D$4),0),$B80-1966)</f>
        <v>213544</v>
      </c>
      <c r="E80" cm="1">
        <f t="array" ref="E80">INDEX('GMW - Scen'!$A$2:$NF$60,MATCH(1,('GMW - Scen'!$NE$2:$NE$60=E$3)*('GMW - Scen'!$ND$2:$ND$60=E$4),0),$B80-1966)</f>
        <v>28277.79</v>
      </c>
    </row>
    <row r="81" spans="1:5" x14ac:dyDescent="0.25">
      <c r="B81">
        <v>2048</v>
      </c>
      <c r="C81" cm="1">
        <f t="array" ref="C81">INDEX('GMW - Scen'!$A$2:$NF$60,MATCH(1,('GMW - Scen'!$NE$2:$NE$60=C$3)*('GMW - Scen'!$ND$2:$ND$60=C$4),0),$B81-1966)</f>
        <v>373357</v>
      </c>
      <c r="D81" cm="1">
        <f t="array" ref="D81">INDEX('GMW - Scen'!$A$2:$NF$60,MATCH(1,('GMW - Scen'!$NE$2:$NE$60=D$3)*('GMW - Scen'!$ND$2:$ND$60=D$4),0),$B81-1966)</f>
        <v>213576</v>
      </c>
      <c r="E81" cm="1">
        <f t="array" ref="E81">INDEX('GMW - Scen'!$A$2:$NF$60,MATCH(1,('GMW - Scen'!$NE$2:$NE$60=E$3)*('GMW - Scen'!$ND$2:$ND$60=E$4),0),$B81-1966)</f>
        <v>29005.46</v>
      </c>
    </row>
    <row r="82" spans="1:5" x14ac:dyDescent="0.25">
      <c r="A82">
        <v>1992</v>
      </c>
      <c r="B82">
        <v>2049</v>
      </c>
      <c r="C82" cm="1">
        <f t="array" ref="C82">INDEX('GMW - Scen'!$A$2:$NF$60,MATCH(1,('GMW - Scen'!$NE$2:$NE$60=C$3)*('GMW - Scen'!$ND$2:$ND$60=C$4),0),$B82-1966)</f>
        <v>373317</v>
      </c>
      <c r="D82" cm="1">
        <f t="array" ref="D82">INDEX('GMW - Scen'!$A$2:$NF$60,MATCH(1,('GMW - Scen'!$NE$2:$NE$60=D$3)*('GMW - Scen'!$ND$2:$ND$60=D$4),0),$B82-1966)</f>
        <v>213040</v>
      </c>
      <c r="E82" cm="1">
        <f t="array" ref="E82">INDEX('GMW - Scen'!$A$2:$NF$60,MATCH(1,('GMW - Scen'!$NE$2:$NE$60=E$3)*('GMW - Scen'!$ND$2:$ND$60=E$4),0),$B82-1966)</f>
        <v>29158.2</v>
      </c>
    </row>
    <row r="83" spans="1:5" x14ac:dyDescent="0.25">
      <c r="B83">
        <v>2050</v>
      </c>
      <c r="C83" cm="1">
        <f t="array" ref="C83">INDEX('GMW - Scen'!$A$2:$NF$60,MATCH(1,('GMW - Scen'!$NE$2:$NE$60=C$3)*('GMW - Scen'!$ND$2:$ND$60=C$4),0),$B83-1966)</f>
        <v>372751</v>
      </c>
      <c r="D83" cm="1">
        <f t="array" ref="D83">INDEX('GMW - Scen'!$A$2:$NF$60,MATCH(1,('GMW - Scen'!$NE$2:$NE$60=D$3)*('GMW - Scen'!$ND$2:$ND$60=D$4),0),$B83-1966)</f>
        <v>215855</v>
      </c>
      <c r="E83" cm="1">
        <f t="array" ref="E83">INDEX('GMW - Scen'!$A$2:$NF$60,MATCH(1,('GMW - Scen'!$NE$2:$NE$60=E$3)*('GMW - Scen'!$ND$2:$ND$60=E$4),0),$B83-1966)</f>
        <v>28531.79</v>
      </c>
    </row>
    <row r="84" spans="1:5" x14ac:dyDescent="0.25">
      <c r="B84">
        <v>2051</v>
      </c>
      <c r="C84" cm="1">
        <f t="array" ref="C84">INDEX('GMW - Scen'!$A$2:$NF$60,MATCH(1,('GMW - Scen'!$NE$2:$NE$60=C$3)*('GMW - Scen'!$ND$2:$ND$60=C$4),0),$B84-1966)</f>
        <v>374537</v>
      </c>
      <c r="D84" cm="1">
        <f t="array" ref="D84">INDEX('GMW - Scen'!$A$2:$NF$60,MATCH(1,('GMW - Scen'!$NE$2:$NE$60=D$3)*('GMW - Scen'!$ND$2:$ND$60=D$4),0),$B84-1966)</f>
        <v>217123</v>
      </c>
      <c r="E84" cm="1">
        <f t="array" ref="E84">INDEX('GMW - Scen'!$A$2:$NF$60,MATCH(1,('GMW - Scen'!$NE$2:$NE$60=E$3)*('GMW - Scen'!$ND$2:$ND$60=E$4),0),$B84-1966)</f>
        <v>28485.45</v>
      </c>
    </row>
    <row r="85" spans="1:5" x14ac:dyDescent="0.25">
      <c r="B85">
        <v>2052</v>
      </c>
      <c r="C85" cm="1">
        <f t="array" ref="C85">INDEX('GMW - Scen'!$A$2:$NF$60,MATCH(1,('GMW - Scen'!$NE$2:$NE$60=C$3)*('GMW - Scen'!$ND$2:$ND$60=C$4),0),$B85-1966)</f>
        <v>377418</v>
      </c>
      <c r="D85" cm="1">
        <f t="array" ref="D85">INDEX('GMW - Scen'!$A$2:$NF$60,MATCH(1,('GMW - Scen'!$NE$2:$NE$60=D$3)*('GMW - Scen'!$ND$2:$ND$60=D$4),0),$B85-1966)</f>
        <v>217528</v>
      </c>
      <c r="E85" cm="1">
        <f t="array" ref="E85">INDEX('GMW - Scen'!$A$2:$NF$60,MATCH(1,('GMW - Scen'!$NE$2:$NE$60=E$3)*('GMW - Scen'!$ND$2:$ND$60=E$4),0),$B85-1966)</f>
        <v>27227.48</v>
      </c>
    </row>
    <row r="86" spans="1:5" x14ac:dyDescent="0.25">
      <c r="A86">
        <v>1993</v>
      </c>
      <c r="B86">
        <v>2053</v>
      </c>
      <c r="C86" cm="1">
        <f t="array" ref="C86">INDEX('GMW - Scen'!$A$2:$NF$60,MATCH(1,('GMW - Scen'!$NE$2:$NE$60=C$3)*('GMW - Scen'!$ND$2:$ND$60=C$4),0),$B86-1966)</f>
        <v>379370</v>
      </c>
      <c r="D86" cm="1">
        <f t="array" ref="D86">INDEX('GMW - Scen'!$A$2:$NF$60,MATCH(1,('GMW - Scen'!$NE$2:$NE$60=D$3)*('GMW - Scen'!$ND$2:$ND$60=D$4),0),$B86-1966)</f>
        <v>219343</v>
      </c>
      <c r="E86" cm="1">
        <f t="array" ref="E86">INDEX('GMW - Scen'!$A$2:$NF$60,MATCH(1,('GMW - Scen'!$NE$2:$NE$60=E$3)*('GMW - Scen'!$ND$2:$ND$60=E$4),0),$B86-1966)</f>
        <v>27898.51</v>
      </c>
    </row>
    <row r="87" spans="1:5" x14ac:dyDescent="0.25">
      <c r="B87">
        <v>2054</v>
      </c>
      <c r="C87" cm="1">
        <f t="array" ref="C87">INDEX('GMW - Scen'!$A$2:$NF$60,MATCH(1,('GMW - Scen'!$NE$2:$NE$60=C$3)*('GMW - Scen'!$ND$2:$ND$60=C$4),0),$B87-1966)</f>
        <v>381045</v>
      </c>
      <c r="D87" cm="1">
        <f t="array" ref="D87">INDEX('GMW - Scen'!$A$2:$NF$60,MATCH(1,('GMW - Scen'!$NE$2:$NE$60=D$3)*('GMW - Scen'!$ND$2:$ND$60=D$4),0),$B87-1966)</f>
        <v>219780</v>
      </c>
      <c r="E87" cm="1">
        <f t="array" ref="E87">INDEX('GMW - Scen'!$A$2:$NF$60,MATCH(1,('GMW - Scen'!$NE$2:$NE$60=E$3)*('GMW - Scen'!$ND$2:$ND$60=E$4),0),$B87-1966)</f>
        <v>26932.29</v>
      </c>
    </row>
    <row r="88" spans="1:5" x14ac:dyDescent="0.25">
      <c r="B88">
        <v>2055</v>
      </c>
      <c r="C88" cm="1">
        <f t="array" ref="C88">INDEX('GMW - Scen'!$A$2:$NF$60,MATCH(1,('GMW - Scen'!$NE$2:$NE$60=C$3)*('GMW - Scen'!$ND$2:$ND$60=C$4),0),$B88-1966)</f>
        <v>384524</v>
      </c>
      <c r="D88" cm="1">
        <f t="array" ref="D88">INDEX('GMW - Scen'!$A$2:$NF$60,MATCH(1,('GMW - Scen'!$NE$2:$NE$60=D$3)*('GMW - Scen'!$ND$2:$ND$60=D$4),0),$B88-1966)</f>
        <v>223611</v>
      </c>
      <c r="E88" cm="1">
        <f t="array" ref="E88">INDEX('GMW - Scen'!$A$2:$NF$60,MATCH(1,('GMW - Scen'!$NE$2:$NE$60=E$3)*('GMW - Scen'!$ND$2:$ND$60=E$4),0),$B88-1966)</f>
        <v>26956.32</v>
      </c>
    </row>
    <row r="89" spans="1:5" x14ac:dyDescent="0.25">
      <c r="B89">
        <v>2056</v>
      </c>
      <c r="C89" cm="1">
        <f t="array" ref="C89">INDEX('GMW - Scen'!$A$2:$NF$60,MATCH(1,('GMW - Scen'!$NE$2:$NE$60=C$3)*('GMW - Scen'!$ND$2:$ND$60=C$4),0),$B89-1966)</f>
        <v>387143</v>
      </c>
      <c r="D89" cm="1">
        <f t="array" ref="D89">INDEX('GMW - Scen'!$A$2:$NF$60,MATCH(1,('GMW - Scen'!$NE$2:$NE$60=D$3)*('GMW - Scen'!$ND$2:$ND$60=D$4),0),$B89-1966)</f>
        <v>225346</v>
      </c>
      <c r="E89" cm="1">
        <f t="array" ref="E89">INDEX('GMW - Scen'!$A$2:$NF$60,MATCH(1,('GMW - Scen'!$NE$2:$NE$60=E$3)*('GMW - Scen'!$ND$2:$ND$60=E$4),0),$B89-1966)</f>
        <v>27496.92</v>
      </c>
    </row>
    <row r="90" spans="1:5" x14ac:dyDescent="0.25">
      <c r="A90">
        <v>1994</v>
      </c>
      <c r="B90">
        <v>2057</v>
      </c>
      <c r="C90" cm="1">
        <f t="array" ref="C90">INDEX('GMW - Scen'!$A$2:$NF$60,MATCH(1,('GMW - Scen'!$NE$2:$NE$60=C$3)*('GMW - Scen'!$ND$2:$ND$60=C$4),0),$B90-1966)</f>
        <v>391026</v>
      </c>
      <c r="D90" cm="1">
        <f t="array" ref="D90">INDEX('GMW - Scen'!$A$2:$NF$60,MATCH(1,('GMW - Scen'!$NE$2:$NE$60=D$3)*('GMW - Scen'!$ND$2:$ND$60=D$4),0),$B90-1966)</f>
        <v>227586</v>
      </c>
      <c r="E90" cm="1">
        <f t="array" ref="E90">INDEX('GMW - Scen'!$A$2:$NF$60,MATCH(1,('GMW - Scen'!$NE$2:$NE$60=E$3)*('GMW - Scen'!$ND$2:$ND$60=E$4),0),$B90-1966)</f>
        <v>28040.959999999999</v>
      </c>
    </row>
    <row r="91" spans="1:5" x14ac:dyDescent="0.25">
      <c r="B91">
        <v>2058</v>
      </c>
      <c r="C91" cm="1">
        <f t="array" ref="C91">INDEX('GMW - Scen'!$A$2:$NF$60,MATCH(1,('GMW - Scen'!$NE$2:$NE$60=C$3)*('GMW - Scen'!$ND$2:$ND$60=C$4),0),$B91-1966)</f>
        <v>394588</v>
      </c>
      <c r="D91" cm="1">
        <f t="array" ref="D91">INDEX('GMW - Scen'!$A$2:$NF$60,MATCH(1,('GMW - Scen'!$NE$2:$NE$60=D$3)*('GMW - Scen'!$ND$2:$ND$60=D$4),0),$B91-1966)</f>
        <v>227983</v>
      </c>
      <c r="E91" cm="1">
        <f t="array" ref="E91">INDEX('GMW - Scen'!$A$2:$NF$60,MATCH(1,('GMW - Scen'!$NE$2:$NE$60=E$3)*('GMW - Scen'!$ND$2:$ND$60=E$4),0),$B91-1966)</f>
        <v>27908.81</v>
      </c>
    </row>
    <row r="92" spans="1:5" x14ac:dyDescent="0.25">
      <c r="B92">
        <v>2059</v>
      </c>
      <c r="C92" cm="1">
        <f t="array" ref="C92">INDEX('GMW - Scen'!$A$2:$NF$60,MATCH(1,('GMW - Scen'!$NE$2:$NE$60=C$3)*('GMW - Scen'!$ND$2:$ND$60=C$4),0),$B92-1966)</f>
        <v>398566</v>
      </c>
      <c r="D92" cm="1">
        <f t="array" ref="D92">INDEX('GMW - Scen'!$A$2:$NF$60,MATCH(1,('GMW - Scen'!$NE$2:$NE$60=D$3)*('GMW - Scen'!$ND$2:$ND$60=D$4),0),$B92-1966)</f>
        <v>229961</v>
      </c>
      <c r="E92" cm="1">
        <f t="array" ref="E92">INDEX('GMW - Scen'!$A$2:$NF$60,MATCH(1,('GMW - Scen'!$NE$2:$NE$60=E$3)*('GMW - Scen'!$ND$2:$ND$60=E$4),0),$B92-1966)</f>
        <v>28876.74</v>
      </c>
    </row>
    <row r="93" spans="1:5" x14ac:dyDescent="0.25">
      <c r="B93">
        <v>2060</v>
      </c>
      <c r="C93" cm="1">
        <f t="array" ref="C93">INDEX('GMW - Scen'!$A$2:$NF$60,MATCH(1,('GMW - Scen'!$NE$2:$NE$60=C$3)*('GMW - Scen'!$ND$2:$ND$60=C$4),0),$B93-1966)</f>
        <v>400279</v>
      </c>
      <c r="D93" cm="1">
        <f t="array" ref="D93">INDEX('GMW - Scen'!$A$2:$NF$60,MATCH(1,('GMW - Scen'!$NE$2:$NE$60=D$3)*('GMW - Scen'!$ND$2:$ND$60=D$4),0),$B93-1966)</f>
        <v>231570</v>
      </c>
      <c r="E93" cm="1">
        <f t="array" ref="E93">INDEX('GMW - Scen'!$A$2:$NF$60,MATCH(1,('GMW - Scen'!$NE$2:$NE$60=E$3)*('GMW - Scen'!$ND$2:$ND$60=E$4),0),$B93-1966)</f>
        <v>29801.78</v>
      </c>
    </row>
    <row r="94" spans="1:5" x14ac:dyDescent="0.25">
      <c r="A94">
        <v>1995</v>
      </c>
      <c r="B94">
        <v>2061</v>
      </c>
      <c r="C94" cm="1">
        <f t="array" ref="C94">INDEX('GMW - Scen'!$A$2:$NF$60,MATCH(1,('GMW - Scen'!$NE$2:$NE$60=C$3)*('GMW - Scen'!$ND$2:$ND$60=C$4),0),$B94-1966)</f>
        <v>402390</v>
      </c>
      <c r="D94" cm="1">
        <f t="array" ref="D94">INDEX('GMW - Scen'!$A$2:$NF$60,MATCH(1,('GMW - Scen'!$NE$2:$NE$60=D$3)*('GMW - Scen'!$ND$2:$ND$60=D$4),0),$B94-1966)</f>
        <v>231674</v>
      </c>
      <c r="E94" cm="1">
        <f t="array" ref="E94">INDEX('GMW - Scen'!$A$2:$NF$60,MATCH(1,('GMW - Scen'!$NE$2:$NE$60=E$3)*('GMW - Scen'!$ND$2:$ND$60=E$4),0),$B94-1966)</f>
        <v>29232</v>
      </c>
    </row>
    <row r="95" spans="1:5" x14ac:dyDescent="0.25">
      <c r="B95">
        <v>2062</v>
      </c>
      <c r="C95" cm="1">
        <f t="array" ref="C95">INDEX('GMW - Scen'!$A$2:$NF$60,MATCH(1,('GMW - Scen'!$NE$2:$NE$60=C$3)*('GMW - Scen'!$ND$2:$ND$60=C$4),0),$B95-1966)</f>
        <v>403259</v>
      </c>
      <c r="D95" cm="1">
        <f t="array" ref="D95">INDEX('GMW - Scen'!$A$2:$NF$60,MATCH(1,('GMW - Scen'!$NE$2:$NE$60=D$3)*('GMW - Scen'!$ND$2:$ND$60=D$4),0),$B95-1966)</f>
        <v>233343</v>
      </c>
      <c r="E95" cm="1">
        <f t="array" ref="E95">INDEX('GMW - Scen'!$A$2:$NF$60,MATCH(1,('GMW - Scen'!$NE$2:$NE$60=E$3)*('GMW - Scen'!$ND$2:$ND$60=E$4),0),$B95-1966)</f>
        <v>30265.15</v>
      </c>
    </row>
    <row r="96" spans="1:5" x14ac:dyDescent="0.25">
      <c r="B96">
        <v>2063</v>
      </c>
      <c r="C96" cm="1">
        <f t="array" ref="C96">INDEX('GMW - Scen'!$A$2:$NF$60,MATCH(1,('GMW - Scen'!$NE$2:$NE$60=C$3)*('GMW - Scen'!$ND$2:$ND$60=C$4),0),$B96-1966)</f>
        <v>407795</v>
      </c>
      <c r="D96" cm="1">
        <f t="array" ref="D96">INDEX('GMW - Scen'!$A$2:$NF$60,MATCH(1,('GMW - Scen'!$NE$2:$NE$60=D$3)*('GMW - Scen'!$ND$2:$ND$60=D$4),0),$B96-1966)</f>
        <v>234345</v>
      </c>
      <c r="E96" cm="1">
        <f t="array" ref="E96">INDEX('GMW - Scen'!$A$2:$NF$60,MATCH(1,('GMW - Scen'!$NE$2:$NE$60=E$3)*('GMW - Scen'!$ND$2:$ND$60=E$4),0),$B96-1966)</f>
        <v>31759.96</v>
      </c>
    </row>
    <row r="97" spans="1:5" x14ac:dyDescent="0.25">
      <c r="B97">
        <v>2064</v>
      </c>
      <c r="C97" cm="1">
        <f t="array" ref="C97">INDEX('GMW - Scen'!$A$2:$NF$60,MATCH(1,('GMW - Scen'!$NE$2:$NE$60=C$3)*('GMW - Scen'!$ND$2:$ND$60=C$4),0),$B97-1966)</f>
        <v>409132</v>
      </c>
      <c r="D97" cm="1">
        <f t="array" ref="D97">INDEX('GMW - Scen'!$A$2:$NF$60,MATCH(1,('GMW - Scen'!$NE$2:$NE$60=D$3)*('GMW - Scen'!$ND$2:$ND$60=D$4),0),$B97-1966)</f>
        <v>237147</v>
      </c>
      <c r="E97" cm="1">
        <f t="array" ref="E97">INDEX('GMW - Scen'!$A$2:$NF$60,MATCH(1,('GMW - Scen'!$NE$2:$NE$60=E$3)*('GMW - Scen'!$ND$2:$ND$60=E$4),0),$B97-1966)</f>
        <v>32259.37</v>
      </c>
    </row>
    <row r="98" spans="1:5" x14ac:dyDescent="0.25">
      <c r="A98">
        <v>1996</v>
      </c>
      <c r="B98">
        <v>2065</v>
      </c>
      <c r="C98" cm="1">
        <f t="array" ref="C98">INDEX('GMW - Scen'!$A$2:$NF$60,MATCH(1,('GMW - Scen'!$NE$2:$NE$60=C$3)*('GMW - Scen'!$ND$2:$ND$60=C$4),0),$B98-1966)</f>
        <v>412022</v>
      </c>
      <c r="D98" cm="1">
        <f t="array" ref="D98">INDEX('GMW - Scen'!$A$2:$NF$60,MATCH(1,('GMW - Scen'!$NE$2:$NE$60=D$3)*('GMW - Scen'!$ND$2:$ND$60=D$4),0),$B98-1966)</f>
        <v>239556</v>
      </c>
      <c r="E98" cm="1">
        <f t="array" ref="E98">INDEX('GMW - Scen'!$A$2:$NF$60,MATCH(1,('GMW - Scen'!$NE$2:$NE$60=E$3)*('GMW - Scen'!$ND$2:$ND$60=E$4),0),$B98-1966)</f>
        <v>33229.019999999997</v>
      </c>
    </row>
    <row r="99" spans="1:5" x14ac:dyDescent="0.25">
      <c r="B99">
        <v>2066</v>
      </c>
      <c r="C99" cm="1">
        <f t="array" ref="C99">INDEX('GMW - Scen'!$A$2:$NF$60,MATCH(1,('GMW - Scen'!$NE$2:$NE$60=C$3)*('GMW - Scen'!$ND$2:$ND$60=C$4),0),$B99-1966)</f>
        <v>413325</v>
      </c>
      <c r="D99" cm="1">
        <f t="array" ref="D99">INDEX('GMW - Scen'!$A$2:$NF$60,MATCH(1,('GMW - Scen'!$NE$2:$NE$60=D$3)*('GMW - Scen'!$ND$2:$ND$60=D$4),0),$B99-1966)</f>
        <v>241559</v>
      </c>
      <c r="E99" cm="1">
        <f t="array" ref="E99">INDEX('GMW - Scen'!$A$2:$NF$60,MATCH(1,('GMW - Scen'!$NE$2:$NE$60=E$3)*('GMW - Scen'!$ND$2:$ND$60=E$4),0),$B99-1966)</f>
        <v>34200.39</v>
      </c>
    </row>
    <row r="100" spans="1:5" x14ac:dyDescent="0.25">
      <c r="B100">
        <v>2067</v>
      </c>
      <c r="C100" cm="1">
        <f t="array" ref="C100">INDEX('GMW - Scen'!$A$2:$NF$60,MATCH(1,('GMW - Scen'!$NE$2:$NE$60=C$3)*('GMW - Scen'!$ND$2:$ND$60=C$4),0),$B100-1966)</f>
        <v>417019</v>
      </c>
      <c r="D100" cm="1">
        <f t="array" ref="D100">INDEX('GMW - Scen'!$A$2:$NF$60,MATCH(1,('GMW - Scen'!$NE$2:$NE$60=D$3)*('GMW - Scen'!$ND$2:$ND$60=D$4),0),$B100-1966)</f>
        <v>243639</v>
      </c>
      <c r="E100" cm="1">
        <f t="array" ref="E100">INDEX('GMW - Scen'!$A$2:$NF$60,MATCH(1,('GMW - Scen'!$NE$2:$NE$60=E$3)*('GMW - Scen'!$ND$2:$ND$60=E$4),0),$B100-1966)</f>
        <v>34557.360000000001</v>
      </c>
    </row>
    <row r="101" spans="1:5" x14ac:dyDescent="0.25">
      <c r="B101">
        <v>2068</v>
      </c>
      <c r="C101" cm="1">
        <f t="array" ref="C101">INDEX('GMW - Scen'!$A$2:$NF$60,MATCH(1,('GMW - Scen'!$NE$2:$NE$60=C$3)*('GMW - Scen'!$ND$2:$ND$60=C$4),0),$B101-1966)</f>
        <v>422639</v>
      </c>
      <c r="D101" cm="1">
        <f t="array" ref="D101">INDEX('GMW - Scen'!$A$2:$NF$60,MATCH(1,('GMW - Scen'!$NE$2:$NE$60=D$3)*('GMW - Scen'!$ND$2:$ND$60=D$4),0),$B101-1966)</f>
        <v>246780</v>
      </c>
      <c r="E101" cm="1">
        <f t="array" ref="E101">INDEX('GMW - Scen'!$A$2:$NF$60,MATCH(1,('GMW - Scen'!$NE$2:$NE$60=E$3)*('GMW - Scen'!$ND$2:$ND$60=E$4),0),$B101-1966)</f>
        <v>34430.36</v>
      </c>
    </row>
    <row r="102" spans="1:5" x14ac:dyDescent="0.25">
      <c r="A102">
        <v>1997</v>
      </c>
      <c r="B102">
        <v>2069</v>
      </c>
      <c r="C102" cm="1">
        <f t="array" ref="C102">INDEX('GMW - Scen'!$A$2:$NF$60,MATCH(1,('GMW - Scen'!$NE$2:$NE$60=C$3)*('GMW - Scen'!$ND$2:$ND$60=C$4),0),$B102-1966)</f>
        <v>429418</v>
      </c>
      <c r="D102" cm="1">
        <f t="array" ref="D102">INDEX('GMW - Scen'!$A$2:$NF$60,MATCH(1,('GMW - Scen'!$NE$2:$NE$60=D$3)*('GMW - Scen'!$ND$2:$ND$60=D$4),0),$B102-1966)</f>
        <v>249328</v>
      </c>
      <c r="E102" cm="1">
        <f t="array" ref="E102">INDEX('GMW - Scen'!$A$2:$NF$60,MATCH(1,('GMW - Scen'!$NE$2:$NE$60=E$3)*('GMW - Scen'!$ND$2:$ND$60=E$4),0),$B102-1966)</f>
        <v>37825</v>
      </c>
    </row>
    <row r="103" spans="1:5" x14ac:dyDescent="0.25">
      <c r="B103">
        <v>2070</v>
      </c>
      <c r="C103" cm="1">
        <f t="array" ref="C103">INDEX('GMW - Scen'!$A$2:$NF$60,MATCH(1,('GMW - Scen'!$NE$2:$NE$60=C$3)*('GMW - Scen'!$ND$2:$ND$60=C$4),0),$B103-1966)</f>
        <v>434199</v>
      </c>
      <c r="D103" cm="1">
        <f t="array" ref="D103">INDEX('GMW - Scen'!$A$2:$NF$60,MATCH(1,('GMW - Scen'!$NE$2:$NE$60=D$3)*('GMW - Scen'!$ND$2:$ND$60=D$4),0),$B103-1966)</f>
        <v>253090</v>
      </c>
      <c r="E103" cm="1">
        <f t="array" ref="E103">INDEX('GMW - Scen'!$A$2:$NF$60,MATCH(1,('GMW - Scen'!$NE$2:$NE$60=E$3)*('GMW - Scen'!$ND$2:$ND$60=E$4),0),$B103-1966)</f>
        <v>38040</v>
      </c>
    </row>
    <row r="104" spans="1:5" x14ac:dyDescent="0.25">
      <c r="B104">
        <v>2071</v>
      </c>
      <c r="C104" cm="1">
        <f t="array" ref="C104">INDEX('GMW - Scen'!$A$2:$NF$60,MATCH(1,('GMW - Scen'!$NE$2:$NE$60=C$3)*('GMW - Scen'!$ND$2:$ND$60=C$4),0),$B104-1966)</f>
        <v>438100</v>
      </c>
      <c r="D104" cm="1">
        <f t="array" ref="D104">INDEX('GMW - Scen'!$A$2:$NF$60,MATCH(1,('GMW - Scen'!$NE$2:$NE$60=D$3)*('GMW - Scen'!$ND$2:$ND$60=D$4),0),$B104-1966)</f>
        <v>256735</v>
      </c>
      <c r="E104" cm="1">
        <f t="array" ref="E104">INDEX('GMW - Scen'!$A$2:$NF$60,MATCH(1,('GMW - Scen'!$NE$2:$NE$60=E$3)*('GMW - Scen'!$ND$2:$ND$60=E$4),0),$B104-1966)</f>
        <v>40957</v>
      </c>
    </row>
    <row r="105" spans="1:5" x14ac:dyDescent="0.25">
      <c r="B105">
        <v>2072</v>
      </c>
      <c r="C105" cm="1">
        <f t="array" ref="C105">INDEX('GMW - Scen'!$A$2:$NF$60,MATCH(1,('GMW - Scen'!$NE$2:$NE$60=C$3)*('GMW - Scen'!$ND$2:$ND$60=C$4),0),$B105-1966)</f>
        <v>444540</v>
      </c>
      <c r="D105" cm="1">
        <f t="array" ref="D105">INDEX('GMW - Scen'!$A$2:$NF$60,MATCH(1,('GMW - Scen'!$NE$2:$NE$60=D$3)*('GMW - Scen'!$ND$2:$ND$60=D$4),0),$B105-1966)</f>
        <v>258701</v>
      </c>
      <c r="E105" cm="1">
        <f t="array" ref="E105">INDEX('GMW - Scen'!$A$2:$NF$60,MATCH(1,('GMW - Scen'!$NE$2:$NE$60=E$3)*('GMW - Scen'!$ND$2:$ND$60=E$4),0),$B105-1966)</f>
        <v>41619</v>
      </c>
    </row>
    <row r="106" spans="1:5" x14ac:dyDescent="0.25">
      <c r="A106">
        <v>1998</v>
      </c>
      <c r="B106">
        <v>2073</v>
      </c>
      <c r="C106" cm="1">
        <f t="array" ref="C106">INDEX('GMW - Scen'!$A$2:$NF$60,MATCH(1,('GMW - Scen'!$NE$2:$NE$60=C$3)*('GMW - Scen'!$ND$2:$ND$60=C$4),0),$B106-1966)</f>
        <v>447712</v>
      </c>
      <c r="D106" cm="1">
        <f t="array" ref="D106">INDEX('GMW - Scen'!$A$2:$NF$60,MATCH(1,('GMW - Scen'!$NE$2:$NE$60=D$3)*('GMW - Scen'!$ND$2:$ND$60=D$4),0),$B106-1966)</f>
        <v>260797</v>
      </c>
      <c r="E106" cm="1">
        <f t="array" ref="E106">INDEX('GMW - Scen'!$A$2:$NF$60,MATCH(1,('GMW - Scen'!$NE$2:$NE$60=E$3)*('GMW - Scen'!$ND$2:$ND$60=E$4),0),$B106-1966)</f>
        <v>42028</v>
      </c>
    </row>
    <row r="107" spans="1:5" x14ac:dyDescent="0.25">
      <c r="B107">
        <v>2074</v>
      </c>
      <c r="C107" cm="1">
        <f t="array" ref="C107">INDEX('GMW - Scen'!$A$2:$NF$60,MATCH(1,('GMW - Scen'!$NE$2:$NE$60=C$3)*('GMW - Scen'!$ND$2:$ND$60=C$4),0),$B107-1966)</f>
        <v>450292</v>
      </c>
      <c r="D107" cm="1">
        <f t="array" ref="D107">INDEX('GMW - Scen'!$A$2:$NF$60,MATCH(1,('GMW - Scen'!$NE$2:$NE$60=D$3)*('GMW - Scen'!$ND$2:$ND$60=D$4),0),$B107-1966)</f>
        <v>263411</v>
      </c>
      <c r="E107" cm="1">
        <f t="array" ref="E107">INDEX('GMW - Scen'!$A$2:$NF$60,MATCH(1,('GMW - Scen'!$NE$2:$NE$60=E$3)*('GMW - Scen'!$ND$2:$ND$60=E$4),0),$B107-1966)</f>
        <v>42503</v>
      </c>
    </row>
    <row r="108" spans="1:5" x14ac:dyDescent="0.25">
      <c r="B108">
        <v>2075</v>
      </c>
      <c r="C108" cm="1">
        <f t="array" ref="C108">INDEX('GMW - Scen'!$A$2:$NF$60,MATCH(1,('GMW - Scen'!$NE$2:$NE$60=C$3)*('GMW - Scen'!$ND$2:$ND$60=C$4),0),$B108-1966)</f>
        <v>451005</v>
      </c>
      <c r="D108" cm="1">
        <f t="array" ref="D108">INDEX('GMW - Scen'!$A$2:$NF$60,MATCH(1,('GMW - Scen'!$NE$2:$NE$60=D$3)*('GMW - Scen'!$ND$2:$ND$60=D$4),0),$B108-1966)</f>
        <v>267649</v>
      </c>
      <c r="E108" cm="1">
        <f t="array" ref="E108">INDEX('GMW - Scen'!$A$2:$NF$60,MATCH(1,('GMW - Scen'!$NE$2:$NE$60=E$3)*('GMW - Scen'!$ND$2:$ND$60=E$4),0),$B108-1966)</f>
        <v>41933</v>
      </c>
    </row>
    <row r="109" spans="1:5" x14ac:dyDescent="0.25">
      <c r="B109">
        <v>2076</v>
      </c>
      <c r="C109" cm="1">
        <f t="array" ref="C109">INDEX('GMW - Scen'!$A$2:$NF$60,MATCH(1,('GMW - Scen'!$NE$2:$NE$60=C$3)*('GMW - Scen'!$ND$2:$ND$60=C$4),0),$B109-1966)</f>
        <v>453937</v>
      </c>
      <c r="D109" cm="1">
        <f t="array" ref="D109">INDEX('GMW - Scen'!$A$2:$NF$60,MATCH(1,('GMW - Scen'!$NE$2:$NE$60=D$3)*('GMW - Scen'!$ND$2:$ND$60=D$4),0),$B109-1966)</f>
        <v>267397</v>
      </c>
      <c r="E109" cm="1">
        <f t="array" ref="E109">INDEX('GMW - Scen'!$A$2:$NF$60,MATCH(1,('GMW - Scen'!$NE$2:$NE$60=E$3)*('GMW - Scen'!$ND$2:$ND$60=E$4),0),$B109-1966)</f>
        <v>42520</v>
      </c>
    </row>
    <row r="110" spans="1:5" x14ac:dyDescent="0.25">
      <c r="A110">
        <v>1999</v>
      </c>
      <c r="B110">
        <v>2077</v>
      </c>
      <c r="C110" cm="1">
        <f t="array" ref="C110">INDEX('GMW - Scen'!$A$2:$NF$60,MATCH(1,('GMW - Scen'!$NE$2:$NE$60=C$3)*('GMW - Scen'!$ND$2:$ND$60=C$4),0),$B110-1966)</f>
        <v>457044</v>
      </c>
      <c r="D110" cm="1">
        <f t="array" ref="D110">INDEX('GMW - Scen'!$A$2:$NF$60,MATCH(1,('GMW - Scen'!$NE$2:$NE$60=D$3)*('GMW - Scen'!$ND$2:$ND$60=D$4),0),$B110-1966)</f>
        <v>270159</v>
      </c>
      <c r="E110" cm="1">
        <f t="array" ref="E110">INDEX('GMW - Scen'!$A$2:$NF$60,MATCH(1,('GMW - Scen'!$NE$2:$NE$60=E$3)*('GMW - Scen'!$ND$2:$ND$60=E$4),0),$B110-1966)</f>
        <v>43428</v>
      </c>
    </row>
    <row r="111" spans="1:5" x14ac:dyDescent="0.25">
      <c r="B111">
        <v>2078</v>
      </c>
      <c r="C111" cm="1">
        <f t="array" ref="C111">INDEX('GMW - Scen'!$A$2:$NF$60,MATCH(1,('GMW - Scen'!$NE$2:$NE$60=C$3)*('GMW - Scen'!$ND$2:$ND$60=C$4),0),$B111-1966)</f>
        <v>458710</v>
      </c>
      <c r="D111" cm="1">
        <f t="array" ref="D111">INDEX('GMW - Scen'!$A$2:$NF$60,MATCH(1,('GMW - Scen'!$NE$2:$NE$60=D$3)*('GMW - Scen'!$ND$2:$ND$60=D$4),0),$B111-1966)</f>
        <v>275407</v>
      </c>
      <c r="E111" cm="1">
        <f t="array" ref="E111">INDEX('GMW - Scen'!$A$2:$NF$60,MATCH(1,('GMW - Scen'!$NE$2:$NE$60=E$3)*('GMW - Scen'!$ND$2:$ND$60=E$4),0),$B111-1966)</f>
        <v>43043</v>
      </c>
    </row>
    <row r="112" spans="1:5" x14ac:dyDescent="0.25">
      <c r="B112">
        <v>2079</v>
      </c>
      <c r="C112" cm="1">
        <f t="array" ref="C112">INDEX('GMW - Scen'!$A$2:$NF$60,MATCH(1,('GMW - Scen'!$NE$2:$NE$60=C$3)*('GMW - Scen'!$ND$2:$ND$60=C$4),0),$B112-1966)</f>
        <v>466387</v>
      </c>
      <c r="D112" cm="1">
        <f t="array" ref="D112">INDEX('GMW - Scen'!$A$2:$NF$60,MATCH(1,('GMW - Scen'!$NE$2:$NE$60=D$3)*('GMW - Scen'!$ND$2:$ND$60=D$4),0),$B112-1966)</f>
        <v>278331</v>
      </c>
      <c r="E112" cm="1">
        <f t="array" ref="E112">INDEX('GMW - Scen'!$A$2:$NF$60,MATCH(1,('GMW - Scen'!$NE$2:$NE$60=E$3)*('GMW - Scen'!$ND$2:$ND$60=E$4),0),$B112-1966)</f>
        <v>42939</v>
      </c>
    </row>
    <row r="113" spans="1:5" x14ac:dyDescent="0.25">
      <c r="B113">
        <v>2080</v>
      </c>
      <c r="C113" cm="1">
        <f t="array" ref="C113">INDEX('GMW - Scen'!$A$2:$NF$60,MATCH(1,('GMW - Scen'!$NE$2:$NE$60=C$3)*('GMW - Scen'!$ND$2:$ND$60=C$4),0),$B113-1966)</f>
        <v>473892</v>
      </c>
      <c r="D113" cm="1">
        <f t="array" ref="D113">INDEX('GMW - Scen'!$A$2:$NF$60,MATCH(1,('GMW - Scen'!$NE$2:$NE$60=D$3)*('GMW - Scen'!$ND$2:$ND$60=D$4),0),$B113-1966)</f>
        <v>280651</v>
      </c>
      <c r="E113" cm="1">
        <f t="array" ref="E113">INDEX('GMW - Scen'!$A$2:$NF$60,MATCH(1,('GMW - Scen'!$NE$2:$NE$60=E$3)*('GMW - Scen'!$ND$2:$ND$60=E$4),0),$B113-1966)</f>
        <v>42381</v>
      </c>
    </row>
    <row r="114" spans="1:5" x14ac:dyDescent="0.25">
      <c r="A114">
        <v>2000</v>
      </c>
      <c r="B114">
        <v>2081</v>
      </c>
      <c r="C114" cm="1">
        <f t="array" ref="C114">INDEX('GMW - Scen'!$A$2:$NF$60,MATCH(1,('GMW - Scen'!$NE$2:$NE$60=C$3)*('GMW - Scen'!$ND$2:$ND$60=C$4),0),$B114-1966)</f>
        <v>480212</v>
      </c>
      <c r="D114" cm="1">
        <f t="array" ref="D114">INDEX('GMW - Scen'!$A$2:$NF$60,MATCH(1,('GMW - Scen'!$NE$2:$NE$60=D$3)*('GMW - Scen'!$ND$2:$ND$60=D$4),0),$B114-1966)</f>
        <v>284274</v>
      </c>
      <c r="E114" cm="1">
        <f t="array" ref="E114">INDEX('GMW - Scen'!$A$2:$NF$60,MATCH(1,('GMW - Scen'!$NE$2:$NE$60=E$3)*('GMW - Scen'!$ND$2:$ND$60=E$4),0),$B114-1966)</f>
        <v>44594</v>
      </c>
    </row>
    <row r="115" spans="1:5" x14ac:dyDescent="0.25">
      <c r="B115">
        <v>2082</v>
      </c>
      <c r="C115" cm="1">
        <f t="array" ref="C115">INDEX('GMW - Scen'!$A$2:$NF$60,MATCH(1,('GMW - Scen'!$NE$2:$NE$60=C$3)*('GMW - Scen'!$ND$2:$ND$60=C$4),0),$B115-1966)</f>
        <v>483672</v>
      </c>
      <c r="D115" cm="1">
        <f t="array" ref="D115">INDEX('GMW - Scen'!$A$2:$NF$60,MATCH(1,('GMW - Scen'!$NE$2:$NE$60=D$3)*('GMW - Scen'!$ND$2:$ND$60=D$4),0),$B115-1966)</f>
        <v>287388</v>
      </c>
      <c r="E115" cm="1">
        <f t="array" ref="E115">INDEX('GMW - Scen'!$A$2:$NF$60,MATCH(1,('GMW - Scen'!$NE$2:$NE$60=E$3)*('GMW - Scen'!$ND$2:$ND$60=E$4),0),$B115-1966)</f>
        <v>47936</v>
      </c>
    </row>
    <row r="116" spans="1:5" x14ac:dyDescent="0.25">
      <c r="B116">
        <v>2083</v>
      </c>
      <c r="C116" cm="1">
        <f t="array" ref="C116">INDEX('GMW - Scen'!$A$2:$NF$60,MATCH(1,('GMW - Scen'!$NE$2:$NE$60=C$3)*('GMW - Scen'!$ND$2:$ND$60=C$4),0),$B116-1966)</f>
        <v>486617</v>
      </c>
      <c r="D116" cm="1">
        <f t="array" ref="D116">INDEX('GMW - Scen'!$A$2:$NF$60,MATCH(1,('GMW - Scen'!$NE$2:$NE$60=D$3)*('GMW - Scen'!$ND$2:$ND$60=D$4),0),$B116-1966)</f>
        <v>290894</v>
      </c>
      <c r="E116" cm="1">
        <f t="array" ref="E116">INDEX('GMW - Scen'!$A$2:$NF$60,MATCH(1,('GMW - Scen'!$NE$2:$NE$60=E$3)*('GMW - Scen'!$ND$2:$ND$60=E$4),0),$B116-1966)</f>
        <v>43712</v>
      </c>
    </row>
    <row r="117" spans="1:5" x14ac:dyDescent="0.25">
      <c r="B117">
        <v>2084</v>
      </c>
      <c r="C117" cm="1">
        <f t="array" ref="C117">INDEX('GMW - Scen'!$A$2:$NF$60,MATCH(1,('GMW - Scen'!$NE$2:$NE$60=C$3)*('GMW - Scen'!$ND$2:$ND$60=C$4),0),$B117-1966)</f>
        <v>489506</v>
      </c>
      <c r="D117" cm="1">
        <f t="array" ref="D117">INDEX('GMW - Scen'!$A$2:$NF$60,MATCH(1,('GMW - Scen'!$NE$2:$NE$60=D$3)*('GMW - Scen'!$ND$2:$ND$60=D$4),0),$B117-1966)</f>
        <v>293325</v>
      </c>
      <c r="E117" cm="1">
        <f t="array" ref="E117">INDEX('GMW - Scen'!$A$2:$NF$60,MATCH(1,('GMW - Scen'!$NE$2:$NE$60=E$3)*('GMW - Scen'!$ND$2:$ND$60=E$4),0),$B117-1966)</f>
        <v>45780</v>
      </c>
    </row>
    <row r="118" spans="1:5" x14ac:dyDescent="0.25">
      <c r="A118">
        <v>2001</v>
      </c>
      <c r="B118">
        <v>2085</v>
      </c>
      <c r="C118" cm="1">
        <f t="array" ref="C118">INDEX('GMW - Scen'!$A$2:$NF$60,MATCH(1,('GMW - Scen'!$NE$2:$NE$60=C$3)*('GMW - Scen'!$ND$2:$ND$60=C$4),0),$B118-1966)</f>
        <v>493575</v>
      </c>
      <c r="D118" cm="1">
        <f t="array" ref="D118">INDEX('GMW - Scen'!$A$2:$NF$60,MATCH(1,('GMW - Scen'!$NE$2:$NE$60=D$3)*('GMW - Scen'!$ND$2:$ND$60=D$4),0),$B118-1966)</f>
        <v>294155</v>
      </c>
      <c r="E118" cm="1">
        <f t="array" ref="E118">INDEX('GMW - Scen'!$A$2:$NF$60,MATCH(1,('GMW - Scen'!$NE$2:$NE$60=E$3)*('GMW - Scen'!$ND$2:$ND$60=E$4),0),$B118-1966)</f>
        <v>43112</v>
      </c>
    </row>
    <row r="119" spans="1:5" x14ac:dyDescent="0.25">
      <c r="B119">
        <v>2086</v>
      </c>
      <c r="C119" cm="1">
        <f t="array" ref="C119">INDEX('GMW - Scen'!$A$2:$NF$60,MATCH(1,('GMW - Scen'!$NE$2:$NE$60=C$3)*('GMW - Scen'!$ND$2:$ND$60=C$4),0),$B119-1966)</f>
        <v>495602</v>
      </c>
      <c r="D119" cm="1">
        <f t="array" ref="D119">INDEX('GMW - Scen'!$A$2:$NF$60,MATCH(1,('GMW - Scen'!$NE$2:$NE$60=D$3)*('GMW - Scen'!$ND$2:$ND$60=D$4),0),$B119-1966)</f>
        <v>296378</v>
      </c>
      <c r="E119" cm="1">
        <f t="array" ref="E119">INDEX('GMW - Scen'!$A$2:$NF$60,MATCH(1,('GMW - Scen'!$NE$2:$NE$60=E$3)*('GMW - Scen'!$ND$2:$ND$60=E$4),0),$B119-1966)</f>
        <v>47836</v>
      </c>
    </row>
    <row r="120" spans="1:5" x14ac:dyDescent="0.25">
      <c r="B120">
        <v>2087</v>
      </c>
      <c r="C120" cm="1">
        <f t="array" ref="C120">INDEX('GMW - Scen'!$A$2:$NF$60,MATCH(1,('GMW - Scen'!$NE$2:$NE$60=C$3)*('GMW - Scen'!$ND$2:$ND$60=C$4),0),$B120-1966)</f>
        <v>497938</v>
      </c>
      <c r="D120" cm="1">
        <f t="array" ref="D120">INDEX('GMW - Scen'!$A$2:$NF$60,MATCH(1,('GMW - Scen'!$NE$2:$NE$60=D$3)*('GMW - Scen'!$ND$2:$ND$60=D$4),0),$B120-1966)</f>
        <v>300827</v>
      </c>
      <c r="E120" cm="1">
        <f t="array" ref="E120">INDEX('GMW - Scen'!$A$2:$NF$60,MATCH(1,('GMW - Scen'!$NE$2:$NE$60=E$3)*('GMW - Scen'!$ND$2:$ND$60=E$4),0),$B120-1966)</f>
        <v>46997</v>
      </c>
    </row>
    <row r="121" spans="1:5" x14ac:dyDescent="0.25">
      <c r="B121">
        <v>2088</v>
      </c>
      <c r="C121" cm="1">
        <f t="array" ref="C121">INDEX('GMW - Scen'!$A$2:$NF$60,MATCH(1,('GMW - Scen'!$NE$2:$NE$60=C$3)*('GMW - Scen'!$ND$2:$ND$60=C$4),0),$B121-1966)</f>
        <v>499278</v>
      </c>
      <c r="D121" cm="1">
        <f t="array" ref="D121">INDEX('GMW - Scen'!$A$2:$NF$60,MATCH(1,('GMW - Scen'!$NE$2:$NE$60=D$3)*('GMW - Scen'!$ND$2:$ND$60=D$4),0),$B121-1966)</f>
        <v>303055</v>
      </c>
      <c r="E121" cm="1">
        <f t="array" ref="E121">INDEX('GMW - Scen'!$A$2:$NF$60,MATCH(1,('GMW - Scen'!$NE$2:$NE$60=E$3)*('GMW - Scen'!$ND$2:$ND$60=E$4),0),$B121-1966)</f>
        <v>45091</v>
      </c>
    </row>
    <row r="122" spans="1:5" x14ac:dyDescent="0.25">
      <c r="A122">
        <v>2002</v>
      </c>
      <c r="B122">
        <v>2089</v>
      </c>
      <c r="C122" cm="1">
        <f t="array" ref="C122">INDEX('GMW - Scen'!$A$2:$NF$60,MATCH(1,('GMW - Scen'!$NE$2:$NE$60=C$3)*('GMW - Scen'!$ND$2:$ND$60=C$4),0),$B122-1966)</f>
        <v>500794</v>
      </c>
      <c r="D122" cm="1">
        <f t="array" ref="D122">INDEX('GMW - Scen'!$A$2:$NF$60,MATCH(1,('GMW - Scen'!$NE$2:$NE$60=D$3)*('GMW - Scen'!$ND$2:$ND$60=D$4),0),$B122-1966)</f>
        <v>303450</v>
      </c>
      <c r="E122" cm="1">
        <f t="array" ref="E122">INDEX('GMW - Scen'!$A$2:$NF$60,MATCH(1,('GMW - Scen'!$NE$2:$NE$60=E$3)*('GMW - Scen'!$ND$2:$ND$60=E$4),0),$B122-1966)</f>
        <v>43722</v>
      </c>
    </row>
    <row r="123" spans="1:5" x14ac:dyDescent="0.25">
      <c r="B123">
        <v>2090</v>
      </c>
      <c r="C123" cm="1">
        <f t="array" ref="C123">INDEX('GMW - Scen'!$A$2:$NF$60,MATCH(1,('GMW - Scen'!$NE$2:$NE$60=C$3)*('GMW - Scen'!$ND$2:$ND$60=C$4),0),$B123-1966)</f>
        <v>503433</v>
      </c>
      <c r="D123" cm="1">
        <f t="array" ref="D123">INDEX('GMW - Scen'!$A$2:$NF$60,MATCH(1,('GMW - Scen'!$NE$2:$NE$60=D$3)*('GMW - Scen'!$ND$2:$ND$60=D$4),0),$B123-1966)</f>
        <v>304764</v>
      </c>
      <c r="E123" cm="1">
        <f t="array" ref="E123">INDEX('GMW - Scen'!$A$2:$NF$60,MATCH(1,('GMW - Scen'!$NE$2:$NE$60=E$3)*('GMW - Scen'!$ND$2:$ND$60=E$4),0),$B123-1966)</f>
        <v>42992</v>
      </c>
    </row>
    <row r="124" spans="1:5" x14ac:dyDescent="0.25">
      <c r="B124">
        <v>2091</v>
      </c>
      <c r="C124" cm="1">
        <f t="array" ref="C124">INDEX('GMW - Scen'!$A$2:$NF$60,MATCH(1,('GMW - Scen'!$NE$2:$NE$60=C$3)*('GMW - Scen'!$ND$2:$ND$60=C$4),0),$B124-1966)</f>
        <v>506386</v>
      </c>
      <c r="D124" cm="1">
        <f t="array" ref="D124">INDEX('GMW - Scen'!$A$2:$NF$60,MATCH(1,('GMW - Scen'!$NE$2:$NE$60=D$3)*('GMW - Scen'!$ND$2:$ND$60=D$4),0),$B124-1966)</f>
        <v>307772</v>
      </c>
      <c r="E124" cm="1">
        <f t="array" ref="E124">INDEX('GMW - Scen'!$A$2:$NF$60,MATCH(1,('GMW - Scen'!$NE$2:$NE$60=E$3)*('GMW - Scen'!$ND$2:$ND$60=E$4),0),$B124-1966)</f>
        <v>45703</v>
      </c>
    </row>
    <row r="125" spans="1:5" x14ac:dyDescent="0.25">
      <c r="B125">
        <v>2092</v>
      </c>
      <c r="C125" cm="1">
        <f t="array" ref="C125">INDEX('GMW - Scen'!$A$2:$NF$60,MATCH(1,('GMW - Scen'!$NE$2:$NE$60=C$3)*('GMW - Scen'!$ND$2:$ND$60=C$4),0),$B125-1966)</f>
        <v>509728</v>
      </c>
      <c r="D125" cm="1">
        <f t="array" ref="D125">INDEX('GMW - Scen'!$A$2:$NF$60,MATCH(1,('GMW - Scen'!$NE$2:$NE$60=D$3)*('GMW - Scen'!$ND$2:$ND$60=D$4),0),$B125-1966)</f>
        <v>310517</v>
      </c>
      <c r="E125" cm="1">
        <f t="array" ref="E125">INDEX('GMW - Scen'!$A$2:$NF$60,MATCH(1,('GMW - Scen'!$NE$2:$NE$60=E$3)*('GMW - Scen'!$ND$2:$ND$60=E$4),0),$B125-1966)</f>
        <v>47474</v>
      </c>
    </row>
    <row r="126" spans="1:5" x14ac:dyDescent="0.25">
      <c r="A126">
        <v>2003</v>
      </c>
      <c r="B126">
        <v>2093</v>
      </c>
      <c r="C126" cm="1">
        <f t="array" ref="C126">INDEX('GMW - Scen'!$A$2:$NF$60,MATCH(1,('GMW - Scen'!$NE$2:$NE$60=C$3)*('GMW - Scen'!$ND$2:$ND$60=C$4),0),$B126-1966)</f>
        <v>514031</v>
      </c>
      <c r="D126" cm="1">
        <f t="array" ref="D126">INDEX('GMW - Scen'!$A$2:$NF$60,MATCH(1,('GMW - Scen'!$NE$2:$NE$60=D$3)*('GMW - Scen'!$ND$2:$ND$60=D$4),0),$B126-1966)</f>
        <v>312554</v>
      </c>
      <c r="E126" cm="1">
        <f t="array" ref="E126">INDEX('GMW - Scen'!$A$2:$NF$60,MATCH(1,('GMW - Scen'!$NE$2:$NE$60=E$3)*('GMW - Scen'!$ND$2:$ND$60=E$4),0),$B126-1966)</f>
        <v>47410</v>
      </c>
    </row>
    <row r="127" spans="1:5" x14ac:dyDescent="0.25">
      <c r="B127">
        <v>2094</v>
      </c>
      <c r="C127" cm="1">
        <f t="array" ref="C127">INDEX('GMW - Scen'!$A$2:$NF$60,MATCH(1,('GMW - Scen'!$NE$2:$NE$60=C$3)*('GMW - Scen'!$ND$2:$ND$60=C$4),0),$B127-1966)</f>
        <v>518802</v>
      </c>
      <c r="D127" cm="1">
        <f t="array" ref="D127">INDEX('GMW - Scen'!$A$2:$NF$60,MATCH(1,('GMW - Scen'!$NE$2:$NE$60=D$3)*('GMW - Scen'!$ND$2:$ND$60=D$4),0),$B127-1966)</f>
        <v>316413</v>
      </c>
      <c r="E127" cm="1">
        <f t="array" ref="E127">INDEX('GMW - Scen'!$A$2:$NF$60,MATCH(1,('GMW - Scen'!$NE$2:$NE$60=E$3)*('GMW - Scen'!$ND$2:$ND$60=E$4),0),$B127-1966)</f>
        <v>43668</v>
      </c>
    </row>
    <row r="128" spans="1:5" x14ac:dyDescent="0.25">
      <c r="B128">
        <v>2095</v>
      </c>
      <c r="C128" cm="1">
        <f t="array" ref="C128">INDEX('GMW - Scen'!$A$2:$NF$60,MATCH(1,('GMW - Scen'!$NE$2:$NE$60=C$3)*('GMW - Scen'!$ND$2:$ND$60=C$4),0),$B128-1966)</f>
        <v>524213</v>
      </c>
      <c r="D128" cm="1">
        <f t="array" ref="D128">INDEX('GMW - Scen'!$A$2:$NF$60,MATCH(1,('GMW - Scen'!$NE$2:$NE$60=D$3)*('GMW - Scen'!$ND$2:$ND$60=D$4),0),$B128-1966)</f>
        <v>318762</v>
      </c>
      <c r="E128" cm="1">
        <f t="array" ref="E128">INDEX('GMW - Scen'!$A$2:$NF$60,MATCH(1,('GMW - Scen'!$NE$2:$NE$60=E$3)*('GMW - Scen'!$ND$2:$ND$60=E$4),0),$B128-1966)</f>
        <v>44102</v>
      </c>
    </row>
    <row r="129" spans="1:5" x14ac:dyDescent="0.25">
      <c r="B129">
        <v>2096</v>
      </c>
      <c r="C129" cm="1">
        <f t="array" ref="C129">INDEX('GMW - Scen'!$A$2:$NF$60,MATCH(1,('GMW - Scen'!$NE$2:$NE$60=C$3)*('GMW - Scen'!$ND$2:$ND$60=C$4),0),$B129-1966)</f>
        <v>528320</v>
      </c>
      <c r="D129" cm="1">
        <f t="array" ref="D129">INDEX('GMW - Scen'!$A$2:$NF$60,MATCH(1,('GMW - Scen'!$NE$2:$NE$60=D$3)*('GMW - Scen'!$ND$2:$ND$60=D$4),0),$B129-1966)</f>
        <v>320529</v>
      </c>
      <c r="E129" cm="1">
        <f t="array" ref="E129">INDEX('GMW - Scen'!$A$2:$NF$60,MATCH(1,('GMW - Scen'!$NE$2:$NE$60=E$3)*('GMW - Scen'!$ND$2:$ND$60=E$4),0),$B129-1966)</f>
        <v>43762</v>
      </c>
    </row>
    <row r="130" spans="1:5" x14ac:dyDescent="0.25">
      <c r="A130">
        <v>2004</v>
      </c>
      <c r="B130">
        <v>2097</v>
      </c>
      <c r="C130" cm="1">
        <f t="array" ref="C130">INDEX('GMW - Scen'!$A$2:$NF$60,MATCH(1,('GMW - Scen'!$NE$2:$NE$60=C$3)*('GMW - Scen'!$ND$2:$ND$60=C$4),0),$B130-1966)</f>
        <v>529996</v>
      </c>
      <c r="D130" cm="1">
        <f t="array" ref="D130">INDEX('GMW - Scen'!$A$2:$NF$60,MATCH(1,('GMW - Scen'!$NE$2:$NE$60=D$3)*('GMW - Scen'!$ND$2:$ND$60=D$4),0),$B130-1966)</f>
        <v>322150</v>
      </c>
      <c r="E130" cm="1">
        <f t="array" ref="E130">INDEX('GMW - Scen'!$A$2:$NF$60,MATCH(1,('GMW - Scen'!$NE$2:$NE$60=E$3)*('GMW - Scen'!$ND$2:$ND$60=E$4),0),$B130-1966)</f>
        <v>44042</v>
      </c>
    </row>
    <row r="131" spans="1:5" x14ac:dyDescent="0.25">
      <c r="B131">
        <v>2098</v>
      </c>
      <c r="C131" cm="1">
        <f t="array" ref="C131">INDEX('GMW - Scen'!$A$2:$NF$60,MATCH(1,('GMW - Scen'!$NE$2:$NE$60=C$3)*('GMW - Scen'!$ND$2:$ND$60=C$4),0),$B131-1966)</f>
        <v>532543</v>
      </c>
      <c r="D131" cm="1">
        <f t="array" ref="D131">INDEX('GMW - Scen'!$A$2:$NF$60,MATCH(1,('GMW - Scen'!$NE$2:$NE$60=D$3)*('GMW - Scen'!$ND$2:$ND$60=D$4),0),$B131-1966)</f>
        <v>325157</v>
      </c>
      <c r="E131" cm="1">
        <f t="array" ref="E131">INDEX('GMW - Scen'!$A$2:$NF$60,MATCH(1,('GMW - Scen'!$NE$2:$NE$60=E$3)*('GMW - Scen'!$ND$2:$ND$60=E$4),0),$B131-1966)</f>
        <v>41630</v>
      </c>
    </row>
    <row r="132" spans="1:5" x14ac:dyDescent="0.25">
      <c r="B132">
        <v>2099</v>
      </c>
      <c r="C132" cm="1">
        <f t="array" ref="C132">INDEX('GMW - Scen'!$A$2:$NF$60,MATCH(1,('GMW - Scen'!$NE$2:$NE$60=C$3)*('GMW - Scen'!$ND$2:$ND$60=C$4),0),$B132-1966)</f>
        <v>534447</v>
      </c>
      <c r="D132" cm="1">
        <f t="array" ref="D132">INDEX('GMW - Scen'!$A$2:$NF$60,MATCH(1,('GMW - Scen'!$NE$2:$NE$60=D$3)*('GMW - Scen'!$ND$2:$ND$60=D$4),0),$B132-1966)</f>
        <v>326983</v>
      </c>
      <c r="E132" cm="1">
        <f t="array" ref="E132">INDEX('GMW - Scen'!$A$2:$NF$60,MATCH(1,('GMW - Scen'!$NE$2:$NE$60=E$3)*('GMW - Scen'!$ND$2:$ND$60=E$4),0),$B132-1966)</f>
        <v>41970</v>
      </c>
    </row>
    <row r="133" spans="1:5" x14ac:dyDescent="0.25">
      <c r="B133">
        <v>2100</v>
      </c>
      <c r="C133" cm="1">
        <f t="array" ref="C133">INDEX('GMW - Scen'!$A$2:$NF$60,MATCH(1,('GMW - Scen'!$NE$2:$NE$60=C$3)*('GMW - Scen'!$ND$2:$ND$60=C$4),0),$B133-1966)</f>
        <v>536886</v>
      </c>
      <c r="D133" cm="1">
        <f t="array" ref="D133">INDEX('GMW - Scen'!$A$2:$NF$60,MATCH(1,('GMW - Scen'!$NE$2:$NE$60=D$3)*('GMW - Scen'!$ND$2:$ND$60=D$4),0),$B133-1966)</f>
        <v>329186</v>
      </c>
      <c r="E133" cm="1">
        <f t="array" ref="E133">INDEX('GMW - Scen'!$A$2:$NF$60,MATCH(1,('GMW - Scen'!$NE$2:$NE$60=E$3)*('GMW - Scen'!$ND$2:$ND$60=E$4),0),$B133-1966)</f>
        <v>43060</v>
      </c>
    </row>
    <row r="134" spans="1:5" x14ac:dyDescent="0.25">
      <c r="A134">
        <v>2005</v>
      </c>
      <c r="B134">
        <v>2101</v>
      </c>
      <c r="C134" cm="1">
        <f t="array" ref="C134">INDEX('GMW - Scen'!$A$2:$NF$60,MATCH(1,('GMW - Scen'!$NE$2:$NE$60=C$3)*('GMW - Scen'!$ND$2:$ND$60=C$4),0),$B134-1966)</f>
        <v>541028</v>
      </c>
      <c r="D134" cm="1">
        <f t="array" ref="D134">INDEX('GMW - Scen'!$A$2:$NF$60,MATCH(1,('GMW - Scen'!$NE$2:$NE$60=D$3)*('GMW - Scen'!$ND$2:$ND$60=D$4),0),$B134-1966)</f>
        <v>332385</v>
      </c>
      <c r="E134" cm="1">
        <f t="array" ref="E134">INDEX('GMW - Scen'!$A$2:$NF$60,MATCH(1,('GMW - Scen'!$NE$2:$NE$60=E$3)*('GMW - Scen'!$ND$2:$ND$60=E$4),0),$B134-1966)</f>
        <v>45364</v>
      </c>
    </row>
    <row r="135" spans="1:5" x14ac:dyDescent="0.25">
      <c r="B135">
        <v>2102</v>
      </c>
      <c r="C135" cm="1">
        <f t="array" ref="C135">INDEX('GMW - Scen'!$A$2:$NF$60,MATCH(1,('GMW - Scen'!$NE$2:$NE$60=C$3)*('GMW - Scen'!$ND$2:$ND$60=C$4),0),$B135-1966)</f>
        <v>545530</v>
      </c>
      <c r="D135" cm="1">
        <f t="array" ref="D135">INDEX('GMW - Scen'!$A$2:$NF$60,MATCH(1,('GMW - Scen'!$NE$2:$NE$60=D$3)*('GMW - Scen'!$ND$2:$ND$60=D$4),0),$B135-1966)</f>
        <v>333357</v>
      </c>
      <c r="E135" cm="1">
        <f t="array" ref="E135">INDEX('GMW - Scen'!$A$2:$NF$60,MATCH(1,('GMW - Scen'!$NE$2:$NE$60=E$3)*('GMW - Scen'!$ND$2:$ND$60=E$4),0),$B135-1966)</f>
        <v>46945.5</v>
      </c>
    </row>
    <row r="136" spans="1:5" x14ac:dyDescent="0.25">
      <c r="B136">
        <v>2103</v>
      </c>
      <c r="C136" cm="1">
        <f t="array" ref="C136">INDEX('GMW - Scen'!$A$2:$NF$60,MATCH(1,('GMW - Scen'!$NE$2:$NE$60=C$3)*('GMW - Scen'!$ND$2:$ND$60=C$4),0),$B136-1966)</f>
        <v>550552</v>
      </c>
      <c r="D136" cm="1">
        <f t="array" ref="D136">INDEX('GMW - Scen'!$A$2:$NF$60,MATCH(1,('GMW - Scen'!$NE$2:$NE$60=D$3)*('GMW - Scen'!$ND$2:$ND$60=D$4),0),$B136-1966)</f>
        <v>335900</v>
      </c>
      <c r="E136" cm="1">
        <f t="array" ref="E136">INDEX('GMW - Scen'!$A$2:$NF$60,MATCH(1,('GMW - Scen'!$NE$2:$NE$60=E$3)*('GMW - Scen'!$ND$2:$ND$60=E$4),0),$B136-1966)</f>
        <v>48527</v>
      </c>
    </row>
    <row r="137" spans="1:5" x14ac:dyDescent="0.25">
      <c r="B137">
        <v>2104</v>
      </c>
      <c r="C137" cm="1">
        <f t="array" ref="C137">INDEX('GMW - Scen'!$A$2:$NF$60,MATCH(1,('GMW - Scen'!$NE$2:$NE$60=C$3)*('GMW - Scen'!$ND$2:$ND$60=C$4),0),$B137-1966)</f>
        <v>556311</v>
      </c>
      <c r="D137" cm="1">
        <f t="array" ref="D137">INDEX('GMW - Scen'!$A$2:$NF$60,MATCH(1,('GMW - Scen'!$NE$2:$NE$60=D$3)*('GMW - Scen'!$ND$2:$ND$60=D$4),0),$B137-1966)</f>
        <v>336830</v>
      </c>
      <c r="E137" cm="1">
        <f t="array" ref="E137">INDEX('GMW - Scen'!$A$2:$NF$60,MATCH(1,('GMW - Scen'!$NE$2:$NE$60=E$3)*('GMW - Scen'!$ND$2:$ND$60=E$4),0),$B137-1966)</f>
        <v>49209</v>
      </c>
    </row>
    <row r="138" spans="1:5" x14ac:dyDescent="0.25">
      <c r="A138">
        <v>2006</v>
      </c>
      <c r="B138">
        <v>2105</v>
      </c>
      <c r="C138" cm="1">
        <f t="array" ref="C138">INDEX('GMW - Scen'!$A$2:$NF$60,MATCH(1,('GMW - Scen'!$NE$2:$NE$60=C$3)*('GMW - Scen'!$ND$2:$ND$60=C$4),0),$B138-1966)</f>
        <v>558314</v>
      </c>
      <c r="D138" cm="1">
        <f t="array" ref="D138">INDEX('GMW - Scen'!$A$2:$NF$60,MATCH(1,('GMW - Scen'!$NE$2:$NE$60=D$3)*('GMW - Scen'!$ND$2:$ND$60=D$4),0),$B138-1966)</f>
        <v>335359</v>
      </c>
      <c r="E138" cm="1">
        <f t="array" ref="E138">INDEX('GMW - Scen'!$A$2:$NF$60,MATCH(1,('GMW - Scen'!$NE$2:$NE$60=E$3)*('GMW - Scen'!$ND$2:$ND$60=E$4),0),$B138-1966)</f>
        <v>51842</v>
      </c>
    </row>
    <row r="139" spans="1:5" x14ac:dyDescent="0.25">
      <c r="B139">
        <v>2106</v>
      </c>
      <c r="C139" cm="1">
        <f t="array" ref="C139">INDEX('GMW - Scen'!$A$2:$NF$60,MATCH(1,('GMW - Scen'!$NE$2:$NE$60=C$3)*('GMW - Scen'!$ND$2:$ND$60=C$4),0),$B139-1966)</f>
        <v>559795</v>
      </c>
      <c r="D139" cm="1">
        <f t="array" ref="D139">INDEX('GMW - Scen'!$A$2:$NF$60,MATCH(1,('GMW - Scen'!$NE$2:$NE$60=D$3)*('GMW - Scen'!$ND$2:$ND$60=D$4),0),$B139-1966)</f>
        <v>335833</v>
      </c>
      <c r="E139" cm="1">
        <f t="array" ref="E139">INDEX('GMW - Scen'!$A$2:$NF$60,MATCH(1,('GMW - Scen'!$NE$2:$NE$60=E$3)*('GMW - Scen'!$ND$2:$ND$60=E$4),0),$B139-1966)</f>
        <v>49901</v>
      </c>
    </row>
    <row r="140" spans="1:5" x14ac:dyDescent="0.25">
      <c r="B140">
        <v>2107</v>
      </c>
      <c r="C140" cm="1">
        <f t="array" ref="C140">INDEX('GMW - Scen'!$A$2:$NF$60,MATCH(1,('GMW - Scen'!$NE$2:$NE$60=C$3)*('GMW - Scen'!$ND$2:$ND$60=C$4),0),$B140-1966)</f>
        <v>560675</v>
      </c>
      <c r="D140" cm="1">
        <f t="array" ref="D140">INDEX('GMW - Scen'!$A$2:$NF$60,MATCH(1,('GMW - Scen'!$NE$2:$NE$60=D$3)*('GMW - Scen'!$ND$2:$ND$60=D$4),0),$B140-1966)</f>
        <v>338624</v>
      </c>
      <c r="E140" cm="1">
        <f t="array" ref="E140">INDEX('GMW - Scen'!$A$2:$NF$60,MATCH(1,('GMW - Scen'!$NE$2:$NE$60=E$3)*('GMW - Scen'!$ND$2:$ND$60=E$4),0),$B140-1966)</f>
        <v>51539</v>
      </c>
    </row>
    <row r="141" spans="1:5" x14ac:dyDescent="0.25">
      <c r="B141">
        <v>2108</v>
      </c>
      <c r="C141" cm="1">
        <f t="array" ref="C141">INDEX('GMW - Scen'!$A$2:$NF$60,MATCH(1,('GMW - Scen'!$NE$2:$NE$60=C$3)*('GMW - Scen'!$ND$2:$ND$60=C$4),0),$B141-1966)</f>
        <v>562669</v>
      </c>
      <c r="D141" cm="1">
        <f t="array" ref="D141">INDEX('GMW - Scen'!$A$2:$NF$60,MATCH(1,('GMW - Scen'!$NE$2:$NE$60=D$3)*('GMW - Scen'!$ND$2:$ND$60=D$4),0),$B141-1966)</f>
        <v>339339</v>
      </c>
      <c r="E141" cm="1">
        <f t="array" ref="E141">INDEX('GMW - Scen'!$A$2:$NF$60,MATCH(1,('GMW - Scen'!$NE$2:$NE$60=E$3)*('GMW - Scen'!$ND$2:$ND$60=E$4),0),$B141-1966)</f>
        <v>49386</v>
      </c>
    </row>
    <row r="142" spans="1:5" x14ac:dyDescent="0.25">
      <c r="A142">
        <v>2007</v>
      </c>
      <c r="B142">
        <v>2109</v>
      </c>
      <c r="C142" cm="1">
        <f t="array" ref="C142">INDEX('GMW - Scen'!$A$2:$NF$60,MATCH(1,('GMW - Scen'!$NE$2:$NE$60=C$3)*('GMW - Scen'!$ND$2:$ND$60=C$4),0),$B142-1966)</f>
        <v>568845</v>
      </c>
      <c r="D142" cm="1">
        <f t="array" ref="D142">INDEX('GMW - Scen'!$A$2:$NF$60,MATCH(1,('GMW - Scen'!$NE$2:$NE$60=D$3)*('GMW - Scen'!$ND$2:$ND$60=D$4),0),$B142-1966)</f>
        <v>343169</v>
      </c>
      <c r="E142" cm="1">
        <f t="array" ref="E142">INDEX('GMW - Scen'!$A$2:$NF$60,MATCH(1,('GMW - Scen'!$NE$2:$NE$60=E$3)*('GMW - Scen'!$ND$2:$ND$60=E$4),0),$B142-1966)</f>
        <v>51948</v>
      </c>
    </row>
    <row r="143" spans="1:5" x14ac:dyDescent="0.25">
      <c r="B143">
        <v>2110</v>
      </c>
      <c r="C143" cm="1">
        <f t="array" ref="C143">INDEX('GMW - Scen'!$A$2:$NF$60,MATCH(1,('GMW - Scen'!$NE$2:$NE$60=C$3)*('GMW - Scen'!$ND$2:$ND$60=C$4),0),$B143-1966)</f>
        <v>574194</v>
      </c>
      <c r="D143" cm="1">
        <f t="array" ref="D143">INDEX('GMW - Scen'!$A$2:$NF$60,MATCH(1,('GMW - Scen'!$NE$2:$NE$60=D$3)*('GMW - Scen'!$ND$2:$ND$60=D$4),0),$B143-1966)</f>
        <v>347001</v>
      </c>
      <c r="E143" cm="1">
        <f t="array" ref="E143">INDEX('GMW - Scen'!$A$2:$NF$60,MATCH(1,('GMW - Scen'!$NE$2:$NE$60=E$3)*('GMW - Scen'!$ND$2:$ND$60=E$4),0),$B143-1966)</f>
        <v>55519</v>
      </c>
    </row>
    <row r="144" spans="1:5" x14ac:dyDescent="0.25">
      <c r="B144">
        <v>2111</v>
      </c>
      <c r="C144" cm="1">
        <f t="array" ref="C144">INDEX('GMW - Scen'!$A$2:$NF$60,MATCH(1,('GMW - Scen'!$NE$2:$NE$60=C$3)*('GMW - Scen'!$ND$2:$ND$60=C$4),0),$B144-1966)</f>
        <v>579605</v>
      </c>
      <c r="D144" cm="1">
        <f t="array" ref="D144">INDEX('GMW - Scen'!$A$2:$NF$60,MATCH(1,('GMW - Scen'!$NE$2:$NE$60=D$3)*('GMW - Scen'!$ND$2:$ND$60=D$4),0),$B144-1966)</f>
        <v>353872</v>
      </c>
      <c r="E144" cm="1">
        <f t="array" ref="E144">INDEX('GMW - Scen'!$A$2:$NF$60,MATCH(1,('GMW - Scen'!$NE$2:$NE$60=E$3)*('GMW - Scen'!$ND$2:$ND$60=E$4),0),$B144-1966)</f>
        <v>54051</v>
      </c>
    </row>
    <row r="145" spans="1:5" x14ac:dyDescent="0.25">
      <c r="B145">
        <v>2112</v>
      </c>
      <c r="C145" cm="1">
        <f t="array" ref="C145">INDEX('GMW - Scen'!$A$2:$NF$60,MATCH(1,('GMW - Scen'!$NE$2:$NE$60=C$3)*('GMW - Scen'!$ND$2:$ND$60=C$4),0),$B145-1966)</f>
        <v>584504</v>
      </c>
      <c r="D145" cm="1">
        <f t="array" ref="D145">INDEX('GMW - Scen'!$A$2:$NF$60,MATCH(1,('GMW - Scen'!$NE$2:$NE$60=D$3)*('GMW - Scen'!$ND$2:$ND$60=D$4),0),$B145-1966)</f>
        <v>353402</v>
      </c>
      <c r="E145" cm="1">
        <f t="array" ref="E145">INDEX('GMW - Scen'!$A$2:$NF$60,MATCH(1,('GMW - Scen'!$NE$2:$NE$60=E$3)*('GMW - Scen'!$ND$2:$ND$60=E$4),0),$B145-1966)</f>
        <v>57624</v>
      </c>
    </row>
    <row r="146" spans="1:5" x14ac:dyDescent="0.25">
      <c r="A146">
        <v>2008</v>
      </c>
      <c r="B146">
        <v>2113</v>
      </c>
      <c r="C146" cm="1">
        <f t="array" ref="C146">INDEX('GMW - Scen'!$A$2:$NF$60,MATCH(1,('GMW - Scen'!$NE$2:$NE$60=C$3)*('GMW - Scen'!$ND$2:$ND$60=C$4),0),$B146-1966)</f>
        <v>586690</v>
      </c>
      <c r="D146" cm="1">
        <f t="array" ref="D146">INDEX('GMW - Scen'!$A$2:$NF$60,MATCH(1,('GMW - Scen'!$NE$2:$NE$60=D$3)*('GMW - Scen'!$ND$2:$ND$60=D$4),0),$B146-1966)</f>
        <v>355059</v>
      </c>
      <c r="E146" cm="1">
        <f t="array" ref="E146">INDEX('GMW - Scen'!$A$2:$NF$60,MATCH(1,('GMW - Scen'!$NE$2:$NE$60=E$3)*('GMW - Scen'!$ND$2:$ND$60=E$4),0),$B146-1966)</f>
        <v>52099</v>
      </c>
    </row>
    <row r="147" spans="1:5" x14ac:dyDescent="0.25">
      <c r="B147">
        <v>2114</v>
      </c>
      <c r="C147" cm="1">
        <f t="array" ref="C147">INDEX('GMW - Scen'!$A$2:$NF$60,MATCH(1,('GMW - Scen'!$NE$2:$NE$60=C$3)*('GMW - Scen'!$ND$2:$ND$60=C$4),0),$B147-1966)</f>
        <v>583541</v>
      </c>
      <c r="D147" cm="1">
        <f t="array" ref="D147">INDEX('GMW - Scen'!$A$2:$NF$60,MATCH(1,('GMW - Scen'!$NE$2:$NE$60=D$3)*('GMW - Scen'!$ND$2:$ND$60=D$4),0),$B147-1966)</f>
        <v>350021</v>
      </c>
      <c r="E147" cm="1">
        <f t="array" ref="E147">INDEX('GMW - Scen'!$A$2:$NF$60,MATCH(1,('GMW - Scen'!$NE$2:$NE$60=E$3)*('GMW - Scen'!$ND$2:$ND$60=E$4),0),$B147-1966)</f>
        <v>57108</v>
      </c>
    </row>
    <row r="148" spans="1:5" x14ac:dyDescent="0.25">
      <c r="B148">
        <v>2115</v>
      </c>
      <c r="C148" cm="1">
        <f t="array" ref="C148">INDEX('GMW - Scen'!$A$2:$NF$60,MATCH(1,('GMW - Scen'!$NE$2:$NE$60=C$3)*('GMW - Scen'!$ND$2:$ND$60=C$4),0),$B148-1966)</f>
        <v>573961</v>
      </c>
      <c r="D148" cm="1">
        <f t="array" ref="D148">INDEX('GMW - Scen'!$A$2:$NF$60,MATCH(1,('GMW - Scen'!$NE$2:$NE$60=D$3)*('GMW - Scen'!$ND$2:$ND$60=D$4),0),$B148-1966)</f>
        <v>344231</v>
      </c>
      <c r="E148" cm="1">
        <f t="array" ref="E148">INDEX('GMW - Scen'!$A$2:$NF$60,MATCH(1,('GMW - Scen'!$NE$2:$NE$60=E$3)*('GMW - Scen'!$ND$2:$ND$60=E$4),0),$B148-1966)</f>
        <v>54942</v>
      </c>
    </row>
    <row r="149" spans="1:5" x14ac:dyDescent="0.25">
      <c r="B149">
        <v>2116</v>
      </c>
      <c r="C149" cm="1">
        <f t="array" ref="C149">INDEX('GMW - Scen'!$A$2:$NF$60,MATCH(1,('GMW - Scen'!$NE$2:$NE$60=C$3)*('GMW - Scen'!$ND$2:$ND$60=C$4),0),$B149-1966)</f>
        <v>561816</v>
      </c>
      <c r="D149" cm="1">
        <f t="array" ref="D149">INDEX('GMW - Scen'!$A$2:$NF$60,MATCH(1,('GMW - Scen'!$NE$2:$NE$60=D$3)*('GMW - Scen'!$ND$2:$ND$60=D$4),0),$B149-1966)</f>
        <v>335303</v>
      </c>
      <c r="E149" cm="1">
        <f t="array" ref="E149">INDEX('GMW - Scen'!$A$2:$NF$60,MATCH(1,('GMW - Scen'!$NE$2:$NE$60=E$3)*('GMW - Scen'!$ND$2:$ND$60=E$4),0),$B149-1966)</f>
        <v>52434</v>
      </c>
    </row>
    <row r="150" spans="1:5" x14ac:dyDescent="0.25">
      <c r="A150">
        <v>2009</v>
      </c>
      <c r="B150">
        <v>2117</v>
      </c>
      <c r="C150" cm="1">
        <f t="array" ref="C150">INDEX('GMW - Scen'!$A$2:$NF$60,MATCH(1,('GMW - Scen'!$NE$2:$NE$60=C$3)*('GMW - Scen'!$ND$2:$ND$60=C$4),0),$B150-1966)</f>
        <v>550451</v>
      </c>
      <c r="D150" cm="1">
        <f t="array" ref="D150">INDEX('GMW - Scen'!$A$2:$NF$60,MATCH(1,('GMW - Scen'!$NE$2:$NE$60=D$3)*('GMW - Scen'!$ND$2:$ND$60=D$4),0),$B150-1966)</f>
        <v>333667</v>
      </c>
      <c r="E150" cm="1">
        <f t="array" ref="E150">INDEX('GMW - Scen'!$A$2:$NF$60,MATCH(1,('GMW - Scen'!$NE$2:$NE$60=E$3)*('GMW - Scen'!$ND$2:$ND$60=E$4),0),$B150-1966)</f>
        <v>48456</v>
      </c>
    </row>
    <row r="151" spans="1:5" x14ac:dyDescent="0.25">
      <c r="B151">
        <v>2118</v>
      </c>
      <c r="C151" cm="1">
        <f t="array" ref="C151">INDEX('GMW - Scen'!$A$2:$NF$60,MATCH(1,('GMW - Scen'!$NE$2:$NE$60=C$3)*('GMW - Scen'!$ND$2:$ND$60=C$4),0),$B151-1966)</f>
        <v>548859</v>
      </c>
      <c r="D151" cm="1">
        <f t="array" ref="D151">INDEX('GMW - Scen'!$A$2:$NF$60,MATCH(1,('GMW - Scen'!$NE$2:$NE$60=D$3)*('GMW - Scen'!$ND$2:$ND$60=D$4),0),$B151-1966)</f>
        <v>332958</v>
      </c>
      <c r="E151" cm="1">
        <f t="array" ref="E151">INDEX('GMW - Scen'!$A$2:$NF$60,MATCH(1,('GMW - Scen'!$NE$2:$NE$60=E$3)*('GMW - Scen'!$ND$2:$ND$60=E$4),0),$B151-1966)</f>
        <v>46751</v>
      </c>
    </row>
    <row r="152" spans="1:5" x14ac:dyDescent="0.25">
      <c r="B152">
        <v>2119</v>
      </c>
      <c r="C152" cm="1">
        <f t="array" ref="C152">INDEX('GMW - Scen'!$A$2:$NF$60,MATCH(1,('GMW - Scen'!$NE$2:$NE$60=C$3)*('GMW - Scen'!$ND$2:$ND$60=C$4),0),$B152-1966)</f>
        <v>549540</v>
      </c>
      <c r="D152" cm="1">
        <f t="array" ref="D152">INDEX('GMW - Scen'!$A$2:$NF$60,MATCH(1,('GMW - Scen'!$NE$2:$NE$60=D$3)*('GMW - Scen'!$ND$2:$ND$60=D$4),0),$B152-1966)</f>
        <v>333656</v>
      </c>
      <c r="E152" cm="1">
        <f t="array" ref="E152">INDEX('GMW - Scen'!$A$2:$NF$60,MATCH(1,('GMW - Scen'!$NE$2:$NE$60=E$3)*('GMW - Scen'!$ND$2:$ND$60=E$4),0),$B152-1966)</f>
        <v>45581</v>
      </c>
    </row>
    <row r="153" spans="1:5" x14ac:dyDescent="0.25">
      <c r="B153">
        <v>2120</v>
      </c>
      <c r="C153" cm="1">
        <f t="array" ref="C153">INDEX('GMW - Scen'!$A$2:$NF$60,MATCH(1,('GMW - Scen'!$NE$2:$NE$60=C$3)*('GMW - Scen'!$ND$2:$ND$60=C$4),0),$B153-1966)</f>
        <v>551372</v>
      </c>
      <c r="D153" cm="1">
        <f t="array" ref="D153">INDEX('GMW - Scen'!$A$2:$NF$60,MATCH(1,('GMW - Scen'!$NE$2:$NE$60=D$3)*('GMW - Scen'!$ND$2:$ND$60=D$4),0),$B153-1966)</f>
        <v>336375</v>
      </c>
      <c r="E153" cm="1">
        <f t="array" ref="E153">INDEX('GMW - Scen'!$A$2:$NF$60,MATCH(1,('GMW - Scen'!$NE$2:$NE$60=E$3)*('GMW - Scen'!$ND$2:$ND$60=E$4),0),$B153-1966)</f>
        <v>45414</v>
      </c>
    </row>
    <row r="154" spans="1:5" x14ac:dyDescent="0.25">
      <c r="A154">
        <v>2010</v>
      </c>
      <c r="B154">
        <v>2121</v>
      </c>
      <c r="C154" cm="1">
        <f t="array" ref="C154">INDEX('GMW - Scen'!$A$2:$NF$60,MATCH(1,('GMW - Scen'!$NE$2:$NE$60=C$3)*('GMW - Scen'!$ND$2:$ND$60=C$4),0),$B154-1966)</f>
        <v>556002</v>
      </c>
      <c r="D154" cm="1">
        <f t="array" ref="D154">INDEX('GMW - Scen'!$A$2:$NF$60,MATCH(1,('GMW - Scen'!$NE$2:$NE$60=D$3)*('GMW - Scen'!$ND$2:$ND$60=D$4),0),$B154-1966)</f>
        <v>335932</v>
      </c>
      <c r="E154" cm="1">
        <f t="array" ref="E154">INDEX('GMW - Scen'!$A$2:$NF$60,MATCH(1,('GMW - Scen'!$NE$2:$NE$60=E$3)*('GMW - Scen'!$ND$2:$ND$60=E$4),0),$B154-1966)</f>
        <v>47159</v>
      </c>
    </row>
    <row r="155" spans="1:5" x14ac:dyDescent="0.25">
      <c r="B155">
        <v>2122</v>
      </c>
      <c r="C155" cm="1">
        <f t="array" ref="C155">INDEX('GMW - Scen'!$A$2:$NF$60,MATCH(1,('GMW - Scen'!$NE$2:$NE$60=C$3)*('GMW - Scen'!$ND$2:$ND$60=C$4),0),$B155-1966)</f>
        <v>562353</v>
      </c>
      <c r="D155" cm="1">
        <f t="array" ref="D155">INDEX('GMW - Scen'!$A$2:$NF$60,MATCH(1,('GMW - Scen'!$NE$2:$NE$60=D$3)*('GMW - Scen'!$ND$2:$ND$60=D$4),0),$B155-1966)</f>
        <v>345407</v>
      </c>
      <c r="E155" cm="1">
        <f t="array" ref="E155">INDEX('GMW - Scen'!$A$2:$NF$60,MATCH(1,('GMW - Scen'!$NE$2:$NE$60=E$3)*('GMW - Scen'!$ND$2:$ND$60=E$4),0),$B155-1966)</f>
        <v>46055</v>
      </c>
    </row>
    <row r="156" spans="1:5" x14ac:dyDescent="0.25">
      <c r="B156">
        <v>2123</v>
      </c>
      <c r="C156" cm="1">
        <f t="array" ref="C156">INDEX('GMW - Scen'!$A$2:$NF$60,MATCH(1,('GMW - Scen'!$NE$2:$NE$60=C$3)*('GMW - Scen'!$ND$2:$ND$60=C$4),0),$B156-1966)</f>
        <v>565659</v>
      </c>
      <c r="D156" cm="1">
        <f t="array" ref="D156">INDEX('GMW - Scen'!$A$2:$NF$60,MATCH(1,('GMW - Scen'!$NE$2:$NE$60=D$3)*('GMW - Scen'!$ND$2:$ND$60=D$4),0),$B156-1966)</f>
        <v>346142</v>
      </c>
      <c r="E156" cm="1">
        <f t="array" ref="E156">INDEX('GMW - Scen'!$A$2:$NF$60,MATCH(1,('GMW - Scen'!$NE$2:$NE$60=E$3)*('GMW - Scen'!$ND$2:$ND$60=E$4),0),$B156-1966)</f>
        <v>47527</v>
      </c>
    </row>
    <row r="157" spans="1:5" x14ac:dyDescent="0.25">
      <c r="B157">
        <v>2124</v>
      </c>
      <c r="C157" cm="1">
        <f t="array" ref="C157">INDEX('GMW - Scen'!$A$2:$NF$60,MATCH(1,('GMW - Scen'!$NE$2:$NE$60=C$3)*('GMW - Scen'!$ND$2:$ND$60=C$4),0),$B157-1966)</f>
        <v>565945</v>
      </c>
      <c r="D157" cm="1">
        <f t="array" ref="D157">INDEX('GMW - Scen'!$A$2:$NF$60,MATCH(1,('GMW - Scen'!$NE$2:$NE$60=D$3)*('GMW - Scen'!$ND$2:$ND$60=D$4),0),$B157-1966)</f>
        <v>345426</v>
      </c>
      <c r="E157" cm="1">
        <f t="array" ref="E157">INDEX('GMW - Scen'!$A$2:$NF$60,MATCH(1,('GMW - Scen'!$NE$2:$NE$60=E$3)*('GMW - Scen'!$ND$2:$ND$60=E$4),0),$B157-1966)</f>
        <v>50337</v>
      </c>
    </row>
    <row r="158" spans="1:5" x14ac:dyDescent="0.25">
      <c r="A158">
        <v>2011</v>
      </c>
      <c r="B158">
        <v>2125</v>
      </c>
      <c r="C158" cm="1">
        <f t="array" ref="C158">INDEX('GMW - Scen'!$A$2:$NF$60,MATCH(1,('GMW - Scen'!$NE$2:$NE$60=C$3)*('GMW - Scen'!$ND$2:$ND$60=C$4),0),$B158-1966)</f>
        <v>566873</v>
      </c>
      <c r="D158" cm="1">
        <f t="array" ref="D158">INDEX('GMW - Scen'!$A$2:$NF$60,MATCH(1,('GMW - Scen'!$NE$2:$NE$60=D$3)*('GMW - Scen'!$ND$2:$ND$60=D$4),0),$B158-1966)</f>
        <v>342009</v>
      </c>
      <c r="E158" cm="1">
        <f t="array" ref="E158">INDEX('GMW - Scen'!$A$2:$NF$60,MATCH(1,('GMW - Scen'!$NE$2:$NE$60=E$3)*('GMW - Scen'!$ND$2:$ND$60=E$4),0),$B158-1966)</f>
        <v>47060</v>
      </c>
    </row>
    <row r="159" spans="1:5" x14ac:dyDescent="0.25">
      <c r="B159">
        <v>2126</v>
      </c>
      <c r="C159" cm="1">
        <f t="array" ref="C159">INDEX('GMW - Scen'!$A$2:$NF$60,MATCH(1,('GMW - Scen'!$NE$2:$NE$60=C$3)*('GMW - Scen'!$ND$2:$ND$60=C$4),0),$B159-1966)</f>
        <v>566601</v>
      </c>
      <c r="D159" cm="1">
        <f t="array" ref="D159">INDEX('GMW - Scen'!$A$2:$NF$60,MATCH(1,('GMW - Scen'!$NE$2:$NE$60=D$3)*('GMW - Scen'!$ND$2:$ND$60=D$4),0),$B159-1966)</f>
        <v>340153</v>
      </c>
      <c r="E159" cm="1">
        <f t="array" ref="E159">INDEX('GMW - Scen'!$A$2:$NF$60,MATCH(1,('GMW - Scen'!$NE$2:$NE$60=E$3)*('GMW - Scen'!$ND$2:$ND$60=E$4),0),$B159-1966)</f>
        <v>49334</v>
      </c>
    </row>
    <row r="160" spans="1:5" x14ac:dyDescent="0.25">
      <c r="B160">
        <v>2127</v>
      </c>
      <c r="C160" cm="1">
        <f t="array" ref="C160">INDEX('GMW - Scen'!$A$2:$NF$60,MATCH(1,('GMW - Scen'!$NE$2:$NE$60=C$3)*('GMW - Scen'!$ND$2:$ND$60=C$4),0),$B160-1966)</f>
        <v>567586</v>
      </c>
      <c r="D160" cm="1">
        <f t="array" ref="D160">INDEX('GMW - Scen'!$A$2:$NF$60,MATCH(1,('GMW - Scen'!$NE$2:$NE$60=D$3)*('GMW - Scen'!$ND$2:$ND$60=D$4),0),$B160-1966)</f>
        <v>340755</v>
      </c>
      <c r="E160" cm="1">
        <f t="array" ref="E160">INDEX('GMW - Scen'!$A$2:$NF$60,MATCH(1,('GMW - Scen'!$NE$2:$NE$60=E$3)*('GMW - Scen'!$ND$2:$ND$60=E$4),0),$B160-1966)</f>
        <v>50839</v>
      </c>
    </row>
    <row r="161" spans="1:5" x14ac:dyDescent="0.25">
      <c r="B161">
        <v>2128</v>
      </c>
      <c r="C161" cm="1">
        <f t="array" ref="C161">INDEX('GMW - Scen'!$A$2:$NF$60,MATCH(1,('GMW - Scen'!$NE$2:$NE$60=C$3)*('GMW - Scen'!$ND$2:$ND$60=C$4),0),$B161-1966)</f>
        <v>568056</v>
      </c>
      <c r="D161" cm="1">
        <f t="array" ref="D161">INDEX('GMW - Scen'!$A$2:$NF$60,MATCH(1,('GMW - Scen'!$NE$2:$NE$60=D$3)*('GMW - Scen'!$ND$2:$ND$60=D$4),0),$B161-1966)</f>
        <v>341255</v>
      </c>
      <c r="E161" cm="1">
        <f t="array" ref="E161">INDEX('GMW - Scen'!$A$2:$NF$60,MATCH(1,('GMW - Scen'!$NE$2:$NE$60=E$3)*('GMW - Scen'!$ND$2:$ND$60=E$4),0),$B161-1966)</f>
        <v>52186</v>
      </c>
    </row>
    <row r="162" spans="1:5" x14ac:dyDescent="0.25">
      <c r="A162">
        <v>2012</v>
      </c>
      <c r="B162">
        <v>2129</v>
      </c>
      <c r="C162" cm="1">
        <f t="array" ref="C162">INDEX('GMW - Scen'!$A$2:$NF$60,MATCH(1,('GMW - Scen'!$NE$2:$NE$60=C$3)*('GMW - Scen'!$ND$2:$ND$60=C$4),0),$B162-1966)</f>
        <v>573416</v>
      </c>
      <c r="D162" cm="1">
        <f t="array" ref="D162">INDEX('GMW - Scen'!$A$2:$NF$60,MATCH(1,('GMW - Scen'!$NE$2:$NE$60=D$3)*('GMW - Scen'!$ND$2:$ND$60=D$4),0),$B162-1966)</f>
        <v>341708</v>
      </c>
      <c r="E162" cm="1">
        <f t="array" ref="E162">INDEX('GMW - Scen'!$A$2:$NF$60,MATCH(1,('GMW - Scen'!$NE$2:$NE$60=E$3)*('GMW - Scen'!$ND$2:$ND$60=E$4),0),$B162-1966)</f>
        <v>53782</v>
      </c>
    </row>
    <row r="163" spans="1:5" x14ac:dyDescent="0.25">
      <c r="B163">
        <v>2130</v>
      </c>
      <c r="C163" cm="1">
        <f t="array" ref="C163">INDEX('GMW - Scen'!$A$2:$NF$60,MATCH(1,('GMW - Scen'!$NE$2:$NE$60=C$3)*('GMW - Scen'!$ND$2:$ND$60=C$4),0),$B163-1966)</f>
        <v>573112</v>
      </c>
      <c r="D163" cm="1">
        <f t="array" ref="D163">INDEX('GMW - Scen'!$A$2:$NF$60,MATCH(1,('GMW - Scen'!$NE$2:$NE$60=D$3)*('GMW - Scen'!$ND$2:$ND$60=D$4),0),$B163-1966)</f>
        <v>345006</v>
      </c>
      <c r="E163" cm="1">
        <f t="array" ref="E163">INDEX('GMW - Scen'!$A$2:$NF$60,MATCH(1,('GMW - Scen'!$NE$2:$NE$60=E$3)*('GMW - Scen'!$ND$2:$ND$60=E$4),0),$B163-1966)</f>
        <v>51078</v>
      </c>
    </row>
    <row r="164" spans="1:5" x14ac:dyDescent="0.25">
      <c r="B164">
        <v>2131</v>
      </c>
      <c r="C164" cm="1">
        <f t="array" ref="C164">INDEX('GMW - Scen'!$A$2:$NF$60,MATCH(1,('GMW - Scen'!$NE$2:$NE$60=C$3)*('GMW - Scen'!$ND$2:$ND$60=C$4),0),$B164-1966)</f>
        <v>579051</v>
      </c>
      <c r="D164" cm="1">
        <f t="array" ref="D164">INDEX('GMW - Scen'!$A$2:$NF$60,MATCH(1,('GMW - Scen'!$NE$2:$NE$60=D$3)*('GMW - Scen'!$ND$2:$ND$60=D$4),0),$B164-1966)</f>
        <v>349895</v>
      </c>
      <c r="E164" cm="1">
        <f t="array" ref="E164">INDEX('GMW - Scen'!$A$2:$NF$60,MATCH(1,('GMW - Scen'!$NE$2:$NE$60=E$3)*('GMW - Scen'!$ND$2:$ND$60=E$4),0),$B164-1966)</f>
        <v>51746</v>
      </c>
    </row>
    <row r="165" spans="1:5" x14ac:dyDescent="0.25">
      <c r="B165">
        <v>2132</v>
      </c>
      <c r="C165" cm="1">
        <f t="array" ref="C165">INDEX('GMW - Scen'!$A$2:$NF$60,MATCH(1,('GMW - Scen'!$NE$2:$NE$60=C$3)*('GMW - Scen'!$ND$2:$ND$60=C$4),0),$B165-1966)</f>
        <v>578215</v>
      </c>
      <c r="D165" cm="1">
        <f t="array" ref="D165">INDEX('GMW - Scen'!$A$2:$NF$60,MATCH(1,('GMW - Scen'!$NE$2:$NE$60=D$3)*('GMW - Scen'!$ND$2:$ND$60=D$4),0),$B165-1966)</f>
        <v>355752</v>
      </c>
      <c r="E165" cm="1">
        <f t="array" ref="E165">INDEX('GMW - Scen'!$A$2:$NF$60,MATCH(1,('GMW - Scen'!$NE$2:$NE$60=E$3)*('GMW - Scen'!$ND$2:$ND$60=E$4),0),$B165-1966)</f>
        <v>55124</v>
      </c>
    </row>
    <row r="166" spans="1:5" x14ac:dyDescent="0.25">
      <c r="A166">
        <v>2013</v>
      </c>
      <c r="B166">
        <v>2133</v>
      </c>
      <c r="C166" cm="1">
        <f t="array" ref="C166">INDEX('GMW - Scen'!$A$2:$NF$60,MATCH(1,('GMW - Scen'!$NE$2:$NE$60=C$3)*('GMW - Scen'!$ND$2:$ND$60=C$4),0),$B166-1966)</f>
        <v>579749</v>
      </c>
      <c r="D166" cm="1">
        <f t="array" ref="D166">INDEX('GMW - Scen'!$A$2:$NF$60,MATCH(1,('GMW - Scen'!$NE$2:$NE$60=D$3)*('GMW - Scen'!$ND$2:$ND$60=D$4),0),$B166-1966)</f>
        <v>352851</v>
      </c>
      <c r="E166" cm="1">
        <f t="array" ref="E166">INDEX('GMW - Scen'!$A$2:$NF$60,MATCH(1,('GMW - Scen'!$NE$2:$NE$60=E$3)*('GMW - Scen'!$ND$2:$ND$60=E$4),0),$B166-1966)</f>
        <v>53732</v>
      </c>
    </row>
    <row r="167" spans="1:5" x14ac:dyDescent="0.25">
      <c r="B167">
        <v>2134</v>
      </c>
      <c r="C167" cm="1">
        <f t="array" ref="C167">INDEX('GMW - Scen'!$A$2:$NF$60,MATCH(1,('GMW - Scen'!$NE$2:$NE$60=C$3)*('GMW - Scen'!$ND$2:$ND$60=C$4),0),$B167-1966)</f>
        <v>583605</v>
      </c>
      <c r="D167" cm="1">
        <f t="array" ref="D167">INDEX('GMW - Scen'!$A$2:$NF$60,MATCH(1,('GMW - Scen'!$NE$2:$NE$60=D$3)*('GMW - Scen'!$ND$2:$ND$60=D$4),0),$B167-1966)</f>
        <v>355308</v>
      </c>
      <c r="E167" cm="1">
        <f t="array" ref="E167">INDEX('GMW - Scen'!$A$2:$NF$60,MATCH(1,('GMW - Scen'!$NE$2:$NE$60=E$3)*('GMW - Scen'!$ND$2:$ND$60=E$4),0),$B167-1966)</f>
        <v>54767</v>
      </c>
    </row>
    <row r="168" spans="1:5" x14ac:dyDescent="0.25">
      <c r="B168">
        <v>2135</v>
      </c>
      <c r="C168" cm="1">
        <f t="array" ref="C168">INDEX('GMW - Scen'!$A$2:$NF$60,MATCH(1,('GMW - Scen'!$NE$2:$NE$60=C$3)*('GMW - Scen'!$ND$2:$ND$60=C$4),0),$B168-1966)</f>
        <v>588076</v>
      </c>
      <c r="D168" cm="1">
        <f t="array" ref="D168">INDEX('GMW - Scen'!$A$2:$NF$60,MATCH(1,('GMW - Scen'!$NE$2:$NE$60=D$3)*('GMW - Scen'!$ND$2:$ND$60=D$4),0),$B168-1966)</f>
        <v>359151</v>
      </c>
      <c r="E168" cm="1">
        <f t="array" ref="E168">INDEX('GMW - Scen'!$A$2:$NF$60,MATCH(1,('GMW - Scen'!$NE$2:$NE$60=E$3)*('GMW - Scen'!$ND$2:$ND$60=E$4),0),$B168-1966)</f>
        <v>56747</v>
      </c>
    </row>
    <row r="169" spans="1:5" x14ac:dyDescent="0.25">
      <c r="B169">
        <v>2136</v>
      </c>
      <c r="C169" cm="1">
        <f t="array" ref="C169">INDEX('GMW - Scen'!$A$2:$NF$60,MATCH(1,('GMW - Scen'!$NE$2:$NE$60=C$3)*('GMW - Scen'!$ND$2:$ND$60=C$4),0),$B169-1966)</f>
        <v>591954</v>
      </c>
      <c r="D169" cm="1">
        <f t="array" ref="D169">INDEX('GMW - Scen'!$A$2:$NF$60,MATCH(1,('GMW - Scen'!$NE$2:$NE$60=D$3)*('GMW - Scen'!$ND$2:$ND$60=D$4),0),$B169-1966)</f>
        <v>360080</v>
      </c>
      <c r="E169" cm="1">
        <f t="array" ref="E169">INDEX('GMW - Scen'!$A$2:$NF$60,MATCH(1,('GMW - Scen'!$NE$2:$NE$60=E$3)*('GMW - Scen'!$ND$2:$ND$60=E$4),0),$B169-1966)</f>
        <v>56008</v>
      </c>
    </row>
    <row r="170" spans="1:5" x14ac:dyDescent="0.25">
      <c r="A170">
        <v>2014</v>
      </c>
      <c r="B170">
        <v>2137</v>
      </c>
      <c r="C170" cm="1">
        <f t="array" ref="C170">INDEX('GMW - Scen'!$A$2:$NF$60,MATCH(1,('GMW - Scen'!$NE$2:$NE$60=C$3)*('GMW - Scen'!$ND$2:$ND$60=C$4),0),$B170-1966)</f>
        <v>596696</v>
      </c>
      <c r="D170" cm="1">
        <f t="array" ref="D170">INDEX('GMW - Scen'!$A$2:$NF$60,MATCH(1,('GMW - Scen'!$NE$2:$NE$60=D$3)*('GMW - Scen'!$ND$2:$ND$60=D$4),0),$B170-1966)</f>
        <v>361463</v>
      </c>
      <c r="E170" cm="1">
        <f t="array" ref="E170">INDEX('GMW - Scen'!$A$2:$NF$60,MATCH(1,('GMW - Scen'!$NE$2:$NE$60=E$3)*('GMW - Scen'!$ND$2:$ND$60=E$4),0),$B170-1966)</f>
        <v>56781</v>
      </c>
    </row>
    <row r="171" spans="1:5" x14ac:dyDescent="0.25">
      <c r="B171">
        <v>2138</v>
      </c>
      <c r="C171" cm="1">
        <f t="array" ref="C171">INDEX('GMW - Scen'!$A$2:$NF$60,MATCH(1,('GMW - Scen'!$NE$2:$NE$60=C$3)*('GMW - Scen'!$ND$2:$ND$60=C$4),0),$B171-1966)</f>
        <v>602310</v>
      </c>
      <c r="D171" cm="1">
        <f t="array" ref="D171">INDEX('GMW - Scen'!$A$2:$NF$60,MATCH(1,('GMW - Scen'!$NE$2:$NE$60=D$3)*('GMW - Scen'!$ND$2:$ND$60=D$4),0),$B171-1966)</f>
        <v>364739</v>
      </c>
      <c r="E171" cm="1">
        <f t="array" ref="E171">INDEX('GMW - Scen'!$A$2:$NF$60,MATCH(1,('GMW - Scen'!$NE$2:$NE$60=E$3)*('GMW - Scen'!$ND$2:$ND$60=E$4),0),$B171-1966)</f>
        <v>58520</v>
      </c>
    </row>
    <row r="172" spans="1:5" x14ac:dyDescent="0.25">
      <c r="B172">
        <v>2139</v>
      </c>
      <c r="C172" cm="1">
        <f t="array" ref="C172">INDEX('GMW - Scen'!$A$2:$NF$60,MATCH(1,('GMW - Scen'!$NE$2:$NE$60=C$3)*('GMW - Scen'!$ND$2:$ND$60=C$4),0),$B172-1966)</f>
        <v>607213</v>
      </c>
      <c r="D172" cm="1">
        <f t="array" ref="D172">INDEX('GMW - Scen'!$A$2:$NF$60,MATCH(1,('GMW - Scen'!$NE$2:$NE$60=D$3)*('GMW - Scen'!$ND$2:$ND$60=D$4),0),$B172-1966)</f>
        <v>371275</v>
      </c>
      <c r="E172" cm="1">
        <f t="array" ref="E172">INDEX('GMW - Scen'!$A$2:$NF$60,MATCH(1,('GMW - Scen'!$NE$2:$NE$60=E$3)*('GMW - Scen'!$ND$2:$ND$60=E$4),0),$B172-1966)</f>
        <v>59208</v>
      </c>
    </row>
    <row r="173" spans="1:5" x14ac:dyDescent="0.25">
      <c r="B173">
        <v>2140</v>
      </c>
      <c r="C173" cm="1">
        <f t="array" ref="C173">INDEX('GMW - Scen'!$A$2:$NF$60,MATCH(1,('GMW - Scen'!$NE$2:$NE$60=C$3)*('GMW - Scen'!$ND$2:$ND$60=C$4),0),$B173-1966)</f>
        <v>611220</v>
      </c>
      <c r="D173" cm="1">
        <f t="array" ref="D173">INDEX('GMW - Scen'!$A$2:$NF$60,MATCH(1,('GMW - Scen'!$NE$2:$NE$60=D$3)*('GMW - Scen'!$ND$2:$ND$60=D$4),0),$B173-1966)</f>
        <v>374107</v>
      </c>
      <c r="E173" cm="1">
        <f t="array" ref="E173">INDEX('GMW - Scen'!$A$2:$NF$60,MATCH(1,('GMW - Scen'!$NE$2:$NE$60=E$3)*('GMW - Scen'!$ND$2:$ND$60=E$4),0),$B173-1966)</f>
        <v>61217</v>
      </c>
    </row>
    <row r="174" spans="1:5" x14ac:dyDescent="0.25">
      <c r="A174">
        <v>2015</v>
      </c>
      <c r="B174">
        <v>2141</v>
      </c>
      <c r="C174" cm="1">
        <f t="array" ref="C174">INDEX('GMW - Scen'!$A$2:$NF$60,MATCH(1,('GMW - Scen'!$NE$2:$NE$60=C$3)*('GMW - Scen'!$ND$2:$ND$60=C$4),0),$B174-1966)</f>
        <v>613076</v>
      </c>
      <c r="D174" cm="1">
        <f t="array" ref="D174">INDEX('GMW - Scen'!$A$2:$NF$60,MATCH(1,('GMW - Scen'!$NE$2:$NE$60=D$3)*('GMW - Scen'!$ND$2:$ND$60=D$4),0),$B174-1966)</f>
        <v>375994</v>
      </c>
      <c r="E174" cm="1">
        <f t="array" ref="E174">INDEX('GMW - Scen'!$A$2:$NF$60,MATCH(1,('GMW - Scen'!$NE$2:$NE$60=E$3)*('GMW - Scen'!$ND$2:$ND$60=E$4),0),$B174-1966)</f>
        <v>64003</v>
      </c>
    </row>
    <row r="175" spans="1:5" x14ac:dyDescent="0.25">
      <c r="B175">
        <v>2142</v>
      </c>
      <c r="C175" cm="1">
        <f t="array" ref="C175">INDEX('GMW - Scen'!$A$2:$NF$60,MATCH(1,('GMW - Scen'!$NE$2:$NE$60=C$3)*('GMW - Scen'!$ND$2:$ND$60=C$4),0),$B175-1966)</f>
        <v>615875</v>
      </c>
      <c r="D175" cm="1">
        <f t="array" ref="D175">INDEX('GMW - Scen'!$A$2:$NF$60,MATCH(1,('GMW - Scen'!$NE$2:$NE$60=D$3)*('GMW - Scen'!$ND$2:$ND$60=D$4),0),$B175-1966)</f>
        <v>377177</v>
      </c>
      <c r="E175" cm="1">
        <f t="array" ref="E175">INDEX('GMW - Scen'!$A$2:$NF$60,MATCH(1,('GMW - Scen'!$NE$2:$NE$60=E$3)*('GMW - Scen'!$ND$2:$ND$60=E$4),0),$B175-1966)</f>
        <v>63366</v>
      </c>
    </row>
    <row r="176" spans="1:5" x14ac:dyDescent="0.25">
      <c r="B176">
        <v>2143</v>
      </c>
      <c r="C176" cm="1">
        <f t="array" ref="C176">INDEX('GMW - Scen'!$A$2:$NF$60,MATCH(1,('GMW - Scen'!$NE$2:$NE$60=C$3)*('GMW - Scen'!$ND$2:$ND$60=C$4),0),$B176-1966)</f>
        <v>618263</v>
      </c>
      <c r="D176" cm="1">
        <f t="array" ref="D176">INDEX('GMW - Scen'!$A$2:$NF$60,MATCH(1,('GMW - Scen'!$NE$2:$NE$60=D$3)*('GMW - Scen'!$ND$2:$ND$60=D$4),0),$B176-1966)</f>
        <v>381986</v>
      </c>
      <c r="E176" cm="1">
        <f t="array" ref="E176">INDEX('GMW - Scen'!$A$2:$NF$60,MATCH(1,('GMW - Scen'!$NE$2:$NE$60=E$3)*('GMW - Scen'!$ND$2:$ND$60=E$4),0),$B176-1966)</f>
        <v>62704</v>
      </c>
    </row>
    <row r="177" spans="1:5" x14ac:dyDescent="0.25">
      <c r="B177">
        <v>2144</v>
      </c>
      <c r="C177" cm="1">
        <f t="array" ref="C177">INDEX('GMW - Scen'!$A$2:$NF$60,MATCH(1,('GMW - Scen'!$NE$2:$NE$60=C$3)*('GMW - Scen'!$ND$2:$ND$60=C$4),0),$B177-1966)</f>
        <v>621968</v>
      </c>
      <c r="D177" cm="1">
        <f t="array" ref="D177">INDEX('GMW - Scen'!$A$2:$NF$60,MATCH(1,('GMW - Scen'!$NE$2:$NE$60=D$3)*('GMW - Scen'!$ND$2:$ND$60=D$4),0),$B177-1966)</f>
        <v>381066</v>
      </c>
      <c r="E177" cm="1">
        <f t="array" ref="E177">INDEX('GMW - Scen'!$A$2:$NF$60,MATCH(1,('GMW - Scen'!$NE$2:$NE$60=E$3)*('GMW - Scen'!$ND$2:$ND$60=E$4),0),$B177-1966)</f>
        <v>66350</v>
      </c>
    </row>
    <row r="178" spans="1:5" x14ac:dyDescent="0.25">
      <c r="A178">
        <v>2016</v>
      </c>
      <c r="B178">
        <v>2145</v>
      </c>
      <c r="C178" cm="1">
        <f t="array" ref="C178">INDEX('GMW - Scen'!$A$2:$NF$60,MATCH(1,('GMW - Scen'!$NE$2:$NE$60=C$3)*('GMW - Scen'!$ND$2:$ND$60=C$4),0),$B178-1966)</f>
        <v>625099</v>
      </c>
      <c r="D178" cm="1">
        <f t="array" ref="D178">INDEX('GMW - Scen'!$A$2:$NF$60,MATCH(1,('GMW - Scen'!$NE$2:$NE$60=D$3)*('GMW - Scen'!$ND$2:$ND$60=D$4),0),$B178-1966)</f>
        <v>388934</v>
      </c>
      <c r="E178" cm="1">
        <f t="array" ref="E178">INDEX('GMW - Scen'!$A$2:$NF$60,MATCH(1,('GMW - Scen'!$NE$2:$NE$60=E$3)*('GMW - Scen'!$ND$2:$ND$60=E$4),0),$B178-1966)</f>
        <v>69139</v>
      </c>
    </row>
    <row r="179" spans="1:5" x14ac:dyDescent="0.25">
      <c r="B179">
        <v>2146</v>
      </c>
      <c r="C179" cm="1">
        <f t="array" ref="C179">INDEX('GMW - Scen'!$A$2:$NF$60,MATCH(1,('GMW - Scen'!$NE$2:$NE$60=C$3)*('GMW - Scen'!$ND$2:$ND$60=C$4),0),$B179-1966)</f>
        <v>629697</v>
      </c>
      <c r="D179" cm="1">
        <f t="array" ref="D179">INDEX('GMW - Scen'!$A$2:$NF$60,MATCH(1,('GMW - Scen'!$NE$2:$NE$60=D$3)*('GMW - Scen'!$ND$2:$ND$60=D$4),0),$B179-1966)</f>
        <v>392507</v>
      </c>
      <c r="E179" cm="1">
        <f t="array" ref="E179">INDEX('GMW - Scen'!$A$2:$NF$60,MATCH(1,('GMW - Scen'!$NE$2:$NE$60=E$3)*('GMW - Scen'!$ND$2:$ND$60=E$4),0),$B179-1966)</f>
        <v>68302</v>
      </c>
    </row>
    <row r="180" spans="1:5" x14ac:dyDescent="0.25">
      <c r="B180">
        <v>2147</v>
      </c>
      <c r="C180" cm="1">
        <f t="array" ref="C180">INDEX('GMW - Scen'!$A$2:$NF$60,MATCH(1,('GMW - Scen'!$NE$2:$NE$60=C$3)*('GMW - Scen'!$ND$2:$ND$60=C$4),0),$B180-1966)</f>
        <v>632477</v>
      </c>
      <c r="D180" cm="1">
        <f t="array" ref="D180">INDEX('GMW - Scen'!$A$2:$NF$60,MATCH(1,('GMW - Scen'!$NE$2:$NE$60=D$3)*('GMW - Scen'!$ND$2:$ND$60=D$4),0),$B180-1966)</f>
        <v>395501</v>
      </c>
      <c r="E180" cm="1">
        <f t="array" ref="E180">INDEX('GMW - Scen'!$A$2:$NF$60,MATCH(1,('GMW - Scen'!$NE$2:$NE$60=E$3)*('GMW - Scen'!$ND$2:$ND$60=E$4),0),$B180-1966)</f>
        <v>70982</v>
      </c>
    </row>
    <row r="181" spans="1:5" x14ac:dyDescent="0.25">
      <c r="B181">
        <v>2148</v>
      </c>
      <c r="C181" cm="1">
        <f t="array" ref="C181">INDEX('GMW - Scen'!$A$2:$NF$60,MATCH(1,('GMW - Scen'!$NE$2:$NE$60=C$3)*('GMW - Scen'!$ND$2:$ND$60=C$4),0),$B181-1966)</f>
        <v>636392</v>
      </c>
      <c r="D181" cm="1">
        <f t="array" ref="D181">INDEX('GMW - Scen'!$A$2:$NF$60,MATCH(1,('GMW - Scen'!$NE$2:$NE$60=D$3)*('GMW - Scen'!$ND$2:$ND$60=D$4),0),$B181-1966)</f>
        <v>395973</v>
      </c>
      <c r="E181" cm="1">
        <f t="array" ref="E181">INDEX('GMW - Scen'!$A$2:$NF$60,MATCH(1,('GMW - Scen'!$NE$2:$NE$60=E$3)*('GMW - Scen'!$ND$2:$ND$60=E$4),0),$B181-1966)</f>
        <v>67816</v>
      </c>
    </row>
    <row r="182" spans="1:5" x14ac:dyDescent="0.25">
      <c r="A182">
        <v>2017</v>
      </c>
      <c r="B182">
        <v>2149</v>
      </c>
      <c r="C182" cm="1">
        <f t="array" ref="C182">INDEX('GMW - Scen'!$A$2:$NF$60,MATCH(1,('GMW - Scen'!$NE$2:$NE$60=C$3)*('GMW - Scen'!$ND$2:$ND$60=C$4),0),$B182-1966)</f>
        <v>642463</v>
      </c>
      <c r="D182" cm="1">
        <f t="array" ref="D182">INDEX('GMW - Scen'!$A$2:$NF$60,MATCH(1,('GMW - Scen'!$NE$2:$NE$60=D$3)*('GMW - Scen'!$ND$2:$ND$60=D$4),0),$B182-1966)</f>
        <v>399124</v>
      </c>
      <c r="E182" cm="1">
        <f t="array" ref="E182">INDEX('GMW - Scen'!$A$2:$NF$60,MATCH(1,('GMW - Scen'!$NE$2:$NE$60=E$3)*('GMW - Scen'!$ND$2:$ND$60=E$4),0),$B182-1966)</f>
        <v>69404</v>
      </c>
    </row>
    <row r="183" spans="1:5" x14ac:dyDescent="0.25">
      <c r="B183">
        <v>2150</v>
      </c>
      <c r="C183" cm="1">
        <f t="array" ref="C183">INDEX('GMW - Scen'!$A$2:$NF$60,MATCH(1,('GMW - Scen'!$NE$2:$NE$60=C$3)*('GMW - Scen'!$ND$2:$ND$60=C$4),0),$B183-1966)</f>
        <v>647944</v>
      </c>
      <c r="D183" cm="1">
        <f t="array" ref="D183">INDEX('GMW - Scen'!$A$2:$NF$60,MATCH(1,('GMW - Scen'!$NE$2:$NE$60=D$3)*('GMW - Scen'!$ND$2:$ND$60=D$4),0),$B183-1966)</f>
        <v>399139</v>
      </c>
      <c r="E183" cm="1">
        <f t="array" ref="E183">INDEX('GMW - Scen'!$A$2:$NF$60,MATCH(1,('GMW - Scen'!$NE$2:$NE$60=E$3)*('GMW - Scen'!$ND$2:$ND$60=E$4),0),$B183-1966)</f>
        <v>68843</v>
      </c>
    </row>
    <row r="184" spans="1:5" x14ac:dyDescent="0.25">
      <c r="B184">
        <v>2151</v>
      </c>
      <c r="C184" cm="1">
        <f t="array" ref="C184">INDEX('GMW - Scen'!$A$2:$NF$60,MATCH(1,('GMW - Scen'!$NE$2:$NE$60=C$3)*('GMW - Scen'!$ND$2:$ND$60=C$4),0),$B184-1966)</f>
        <v>652329</v>
      </c>
      <c r="D184" cm="1">
        <f t="array" ref="D184">INDEX('GMW - Scen'!$A$2:$NF$60,MATCH(1,('GMW - Scen'!$NE$2:$NE$60=D$3)*('GMW - Scen'!$ND$2:$ND$60=D$4),0),$B184-1966)</f>
        <v>401714</v>
      </c>
      <c r="E184" cm="1">
        <f t="array" ref="E184">INDEX('GMW - Scen'!$A$2:$NF$60,MATCH(1,('GMW - Scen'!$NE$2:$NE$60=E$3)*('GMW - Scen'!$ND$2:$ND$60=E$4),0),$B184-1966)</f>
        <v>69659</v>
      </c>
    </row>
    <row r="185" spans="1:5" x14ac:dyDescent="0.25">
      <c r="B185">
        <v>2152</v>
      </c>
      <c r="C185" cm="1">
        <f t="array" ref="C185">INDEX('GMW - Scen'!$A$2:$NF$60,MATCH(1,('GMW - Scen'!$NE$2:$NE$60=C$3)*('GMW - Scen'!$ND$2:$ND$60=C$4),0),$B185-1966)</f>
        <v>657225</v>
      </c>
      <c r="D185" cm="1">
        <f t="array" ref="D185">INDEX('GMW - Scen'!$A$2:$NF$60,MATCH(1,('GMW - Scen'!$NE$2:$NE$60=D$3)*('GMW - Scen'!$ND$2:$ND$60=D$4),0),$B185-1966)</f>
        <v>403747</v>
      </c>
      <c r="E185" cm="1">
        <f t="array" ref="E185">INDEX('GMW - Scen'!$A$2:$NF$60,MATCH(1,('GMW - Scen'!$NE$2:$NE$60=E$3)*('GMW - Scen'!$ND$2:$ND$60=E$4),0),$B185-1966)</f>
        <v>70956</v>
      </c>
    </row>
    <row r="186" spans="1:5" x14ac:dyDescent="0.25">
      <c r="A186">
        <v>2018</v>
      </c>
      <c r="B186">
        <v>2153</v>
      </c>
      <c r="C186" cm="1">
        <f t="array" ref="C186">INDEX('GMW - Scen'!$A$2:$NF$60,MATCH(1,('GMW - Scen'!$NE$2:$NE$60=C$3)*('GMW - Scen'!$ND$2:$ND$60=C$4),0),$B186-1966)</f>
        <v>657741</v>
      </c>
      <c r="D186" cm="1">
        <f t="array" ref="D186">INDEX('GMW - Scen'!$A$2:$NF$60,MATCH(1,('GMW - Scen'!$NE$2:$NE$60=D$3)*('GMW - Scen'!$ND$2:$ND$60=D$4),0),$B186-1966)</f>
        <v>406073</v>
      </c>
      <c r="E186" cm="1">
        <f t="array" ref="E186">INDEX('GMW - Scen'!$A$2:$NF$60,MATCH(1,('GMW - Scen'!$NE$2:$NE$60=E$3)*('GMW - Scen'!$ND$2:$ND$60=E$4),0),$B186-1966)</f>
        <v>71088</v>
      </c>
    </row>
    <row r="187" spans="1:5" x14ac:dyDescent="0.25">
      <c r="B187">
        <v>2154</v>
      </c>
      <c r="C187" cm="1">
        <f t="array" ref="C187">INDEX('GMW - Scen'!$A$2:$NF$60,MATCH(1,('GMW - Scen'!$NE$2:$NE$60=C$3)*('GMW - Scen'!$ND$2:$ND$60=C$4),0),$B187-1966)</f>
        <v>659172</v>
      </c>
      <c r="D187" cm="1">
        <f t="array" ref="D187">INDEX('GMW - Scen'!$A$2:$NF$60,MATCH(1,('GMW - Scen'!$NE$2:$NE$60=D$3)*('GMW - Scen'!$ND$2:$ND$60=D$4),0),$B187-1966)</f>
        <v>404497</v>
      </c>
      <c r="E187" cm="1">
        <f t="array" ref="E187">INDEX('GMW - Scen'!$A$2:$NF$60,MATCH(1,('GMW - Scen'!$NE$2:$NE$60=E$3)*('GMW - Scen'!$ND$2:$ND$60=E$4),0),$B187-1966)</f>
        <v>69104</v>
      </c>
    </row>
    <row r="188" spans="1:5" x14ac:dyDescent="0.25">
      <c r="B188">
        <v>2155</v>
      </c>
      <c r="C188" cm="1">
        <f t="array" ref="C188">INDEX('GMW - Scen'!$A$2:$NF$60,MATCH(1,('GMW - Scen'!$NE$2:$NE$60=C$3)*('GMW - Scen'!$ND$2:$ND$60=C$4),0),$B188-1966)</f>
        <v>661262</v>
      </c>
      <c r="D188" cm="1">
        <f t="array" ref="D188">INDEX('GMW - Scen'!$A$2:$NF$60,MATCH(1,('GMW - Scen'!$NE$2:$NE$60=D$3)*('GMW - Scen'!$ND$2:$ND$60=D$4),0),$B188-1966)</f>
        <v>408017</v>
      </c>
      <c r="E188" cm="1">
        <f t="array" ref="E188">INDEX('GMW - Scen'!$A$2:$NF$60,MATCH(1,('GMW - Scen'!$NE$2:$NE$60=E$3)*('GMW - Scen'!$ND$2:$ND$60=E$4),0),$B188-1966)</f>
        <v>67423</v>
      </c>
    </row>
    <row r="189" spans="1:5" x14ac:dyDescent="0.25">
      <c r="B189">
        <v>2156</v>
      </c>
      <c r="C189" cm="1">
        <f t="array" ref="C189">INDEX('GMW - Scen'!$A$2:$NF$60,MATCH(1,('GMW - Scen'!$NE$2:$NE$60=C$3)*('GMW - Scen'!$ND$2:$ND$60=C$4),0),$B189-1966)</f>
        <v>662120</v>
      </c>
      <c r="D189" cm="1">
        <f t="array" ref="D189">INDEX('GMW - Scen'!$A$2:$NF$60,MATCH(1,('GMW - Scen'!$NE$2:$NE$60=D$3)*('GMW - Scen'!$ND$2:$ND$60=D$4),0),$B189-1966)</f>
        <v>412655</v>
      </c>
      <c r="E189" cm="1">
        <f t="array" ref="E189">INDEX('GMW - Scen'!$A$2:$NF$60,MATCH(1,('GMW - Scen'!$NE$2:$NE$60=E$3)*('GMW - Scen'!$ND$2:$ND$60=E$4),0),$B189-1966)</f>
        <v>68573</v>
      </c>
    </row>
    <row r="190" spans="1:5" x14ac:dyDescent="0.25">
      <c r="A190">
        <v>2019</v>
      </c>
      <c r="B190">
        <v>2157</v>
      </c>
      <c r="C190" cm="1">
        <f t="array" ref="C190">INDEX('GMW - Scen'!$A$2:$NF$60,MATCH(1,('GMW - Scen'!$NE$2:$NE$60=C$3)*('GMW - Scen'!$ND$2:$ND$60=C$4),0),$B190-1966)</f>
        <v>665456</v>
      </c>
      <c r="D190" cm="1">
        <f t="array" ref="D190">INDEX('GMW - Scen'!$A$2:$NF$60,MATCH(1,('GMW - Scen'!$NE$2:$NE$60=D$3)*('GMW - Scen'!$ND$2:$ND$60=D$4),0),$B190-1966)</f>
        <v>412090</v>
      </c>
      <c r="E190" cm="1">
        <f t="array" ref="E190">INDEX('GMW - Scen'!$A$2:$NF$60,MATCH(1,('GMW - Scen'!$NE$2:$NE$60=E$3)*('GMW - Scen'!$ND$2:$ND$60=E$4),0),$B190-1966)</f>
        <v>69829</v>
      </c>
    </row>
    <row r="191" spans="1:5" x14ac:dyDescent="0.25">
      <c r="B191">
        <v>2158</v>
      </c>
      <c r="C191" cm="1">
        <f t="array" ref="C191">INDEX('GMW - Scen'!$A$2:$NF$60,MATCH(1,('GMW - Scen'!$NE$2:$NE$60=C$3)*('GMW - Scen'!$ND$2:$ND$60=C$4),0),$B191-1966)</f>
        <v>666875</v>
      </c>
      <c r="D191" cm="1">
        <f t="array" ref="D191">INDEX('GMW - Scen'!$A$2:$NF$60,MATCH(1,('GMW - Scen'!$NE$2:$NE$60=D$3)*('GMW - Scen'!$ND$2:$ND$60=D$4),0),$B191-1966)</f>
        <v>413136</v>
      </c>
      <c r="E191" cm="1">
        <f t="array" ref="E191">INDEX('GMW - Scen'!$A$2:$NF$60,MATCH(1,('GMW - Scen'!$NE$2:$NE$60=E$3)*('GMW - Scen'!$ND$2:$ND$60=E$4),0),$B191-1966)</f>
        <v>70786</v>
      </c>
    </row>
    <row r="192" spans="1:5" x14ac:dyDescent="0.25">
      <c r="B192">
        <v>2159</v>
      </c>
      <c r="C192" cm="1">
        <f t="array" ref="C192">INDEX('GMW - Scen'!$A$2:$NF$60,MATCH(1,('GMW - Scen'!$NE$2:$NE$60=C$3)*('GMW - Scen'!$ND$2:$ND$60=C$4),0),$B192-1966)</f>
        <v>670547</v>
      </c>
      <c r="D192" cm="1">
        <f t="array" ref="D192">INDEX('GMW - Scen'!$A$2:$NF$60,MATCH(1,('GMW - Scen'!$NE$2:$NE$60=D$3)*('GMW - Scen'!$ND$2:$ND$60=D$4),0),$B192-1966)</f>
        <v>412951</v>
      </c>
      <c r="E192" cm="1">
        <f t="array" ref="E192">INDEX('GMW - Scen'!$A$2:$NF$60,MATCH(1,('GMW - Scen'!$NE$2:$NE$60=E$3)*('GMW - Scen'!$ND$2:$ND$60=E$4),0),$B192-1966)</f>
        <v>70141</v>
      </c>
    </row>
    <row r="193" spans="1:5" x14ac:dyDescent="0.25">
      <c r="B193">
        <v>2160</v>
      </c>
      <c r="C193" cm="1">
        <f t="array" ref="C193">INDEX('GMW - Scen'!$A$2:$NF$60,MATCH(1,('GMW - Scen'!$NE$2:$NE$60=C$3)*('GMW - Scen'!$ND$2:$ND$60=C$4),0),$B193-1966)</f>
        <v>670587</v>
      </c>
      <c r="D193" cm="1">
        <f t="array" ref="D193">INDEX('GMW - Scen'!$A$2:$NF$60,MATCH(1,('GMW - Scen'!$NE$2:$NE$60=D$3)*('GMW - Scen'!$ND$2:$ND$60=D$4),0),$B193-1966)</f>
        <v>412487</v>
      </c>
      <c r="E193" cm="1">
        <f t="array" ref="E193">INDEX('GMW - Scen'!$A$2:$NF$60,MATCH(1,('GMW - Scen'!$NE$2:$NE$60=E$3)*('GMW - Scen'!$ND$2:$ND$60=E$4),0),$B193-1966)</f>
        <v>69468</v>
      </c>
    </row>
    <row r="194" spans="1:5" x14ac:dyDescent="0.25">
      <c r="A194">
        <v>2020</v>
      </c>
      <c r="B194">
        <v>2161</v>
      </c>
      <c r="C194" cm="1">
        <f t="array" ref="C194">INDEX('GMW - Scen'!$A$2:$NF$60,MATCH(1,('GMW - Scen'!$NE$2:$NE$60=C$3)*('GMW - Scen'!$ND$2:$ND$60=C$4),0),$B194-1966)</f>
        <v>652180</v>
      </c>
      <c r="D194" cm="1">
        <f t="array" ref="D194">INDEX('GMW - Scen'!$A$2:$NF$60,MATCH(1,('GMW - Scen'!$NE$2:$NE$60=D$3)*('GMW - Scen'!$ND$2:$ND$60=D$4),0),$B194-1966)</f>
        <v>400748</v>
      </c>
      <c r="E194" cm="1">
        <f t="array" ref="E194">INDEX('GMW - Scen'!$A$2:$NF$60,MATCH(1,('GMW - Scen'!$NE$2:$NE$60=E$3)*('GMW - Scen'!$ND$2:$ND$60=E$4),0),$B194-1966)</f>
        <v>68457</v>
      </c>
    </row>
    <row r="195" spans="1:5" x14ac:dyDescent="0.25">
      <c r="B195">
        <v>2162</v>
      </c>
      <c r="C195" cm="1">
        <f t="array" ref="C195">INDEX('GMW - Scen'!$A$2:$NF$60,MATCH(1,('GMW - Scen'!$NE$2:$NE$60=C$3)*('GMW - Scen'!$ND$2:$ND$60=C$4),0),$B195-1966)</f>
        <v>522356</v>
      </c>
      <c r="D195" cm="1">
        <f t="array" ref="D195">INDEX('GMW - Scen'!$A$2:$NF$60,MATCH(1,('GMW - Scen'!$NE$2:$NE$60=D$3)*('GMW - Scen'!$ND$2:$ND$60=D$4),0),$B195-1966)</f>
        <v>308486</v>
      </c>
      <c r="E195" cm="1">
        <f t="array" ref="E195">INDEX('GMW - Scen'!$A$2:$NF$60,MATCH(1,('GMW - Scen'!$NE$2:$NE$60=E$3)*('GMW - Scen'!$ND$2:$ND$60=E$4),0),$B195-1966)</f>
        <v>55285</v>
      </c>
    </row>
    <row r="196" spans="1:5" x14ac:dyDescent="0.25">
      <c r="B196">
        <v>2163</v>
      </c>
      <c r="C196" cm="1">
        <f t="array" ref="C196">INDEX('GMW - Scen'!$A$2:$NF$60,MATCH(1,('GMW - Scen'!$NE$2:$NE$60=C$3)*('GMW - Scen'!$ND$2:$ND$60=C$4),0),$B196-1966)</f>
        <v>610972</v>
      </c>
      <c r="D196" cm="1">
        <f t="array" ref="D196">INDEX('GMW - Scen'!$A$2:$NF$60,MATCH(1,('GMW - Scen'!$NE$2:$NE$60=D$3)*('GMW - Scen'!$ND$2:$ND$60=D$4),0),$B196-1966)</f>
        <v>369291</v>
      </c>
      <c r="E196" cm="1">
        <f t="array" ref="E196">INDEX('GMW - Scen'!$A$2:$NF$60,MATCH(1,('GMW - Scen'!$NE$2:$NE$60=E$3)*('GMW - Scen'!$ND$2:$ND$60=E$4),0),$B196-1966)</f>
        <v>63375</v>
      </c>
    </row>
    <row r="197" spans="1:5" x14ac:dyDescent="0.25">
      <c r="B197">
        <v>2164</v>
      </c>
      <c r="C197" cm="1">
        <f t="array" ref="C197">INDEX('GMW - Scen'!$A$2:$NF$60,MATCH(1,('GMW - Scen'!$NE$2:$NE$60=C$3)*('GMW - Scen'!$ND$2:$ND$60=C$4),0),$B197-1966)</f>
        <v>619330</v>
      </c>
      <c r="D197" cm="1">
        <f t="array" ref="D197">INDEX('GMW - Scen'!$A$2:$NF$60,MATCH(1,('GMW - Scen'!$NE$2:$NE$60=D$3)*('GMW - Scen'!$ND$2:$ND$60=D$4),0),$B197-1966)</f>
        <v>362708</v>
      </c>
      <c r="E197" cm="1">
        <f t="array" ref="E197">INDEX('GMW - Scen'!$A$2:$NF$60,MATCH(1,('GMW - Scen'!$NE$2:$NE$60=E$3)*('GMW - Scen'!$ND$2:$ND$60=E$4),0),$B197-1966)</f>
        <v>67292</v>
      </c>
    </row>
    <row r="198" spans="1:5" x14ac:dyDescent="0.25">
      <c r="A198">
        <v>2021</v>
      </c>
      <c r="B198">
        <v>2165</v>
      </c>
      <c r="C198" cm="1">
        <f t="array" ref="C198">INDEX('GMW - Scen'!$A$2:$NF$60,MATCH(1,('GMW - Scen'!$NE$2:$NE$60=C$3)*('GMW - Scen'!$ND$2:$ND$60=C$4),0),$B198-1966)</f>
        <v>612665</v>
      </c>
      <c r="D198" cm="1">
        <f t="array" ref="D198">INDEX('GMW - Scen'!$A$2:$NF$60,MATCH(1,('GMW - Scen'!$NE$2:$NE$60=D$3)*('GMW - Scen'!$ND$2:$ND$60=D$4),0),$B198-1966)</f>
        <v>349378</v>
      </c>
      <c r="E198" cm="1">
        <f t="array" ref="E198">INDEX('GMW - Scen'!$A$2:$NF$60,MATCH(1,('GMW - Scen'!$NE$2:$NE$60=E$3)*('GMW - Scen'!$ND$2:$ND$60=E$4),0),$B198-1966)</f>
        <v>65103</v>
      </c>
    </row>
    <row r="199" spans="1:5" x14ac:dyDescent="0.25">
      <c r="B199">
        <v>2166</v>
      </c>
      <c r="C199" cm="1">
        <f t="array" ref="C199">INDEX('GMW - Scen'!$A$2:$NF$60,MATCH(1,('GMW - Scen'!$NE$2:$NE$60=C$3)*('GMW - Scen'!$ND$2:$ND$60=C$4),0),$B199-1966)</f>
        <v>655443</v>
      </c>
      <c r="D199" cm="1">
        <f t="array" ref="D199">INDEX('GMW - Scen'!$A$2:$NF$60,MATCH(1,('GMW - Scen'!$NE$2:$NE$60=D$3)*('GMW - Scen'!$ND$2:$ND$60=D$4),0),$B199-1966)</f>
        <v>389324</v>
      </c>
      <c r="E199" cm="1">
        <f t="array" ref="E199">INDEX('GMW - Scen'!$A$2:$NF$60,MATCH(1,('GMW - Scen'!$NE$2:$NE$60=E$3)*('GMW - Scen'!$ND$2:$ND$60=E$4),0),$B199-1966)</f>
        <v>67598</v>
      </c>
    </row>
    <row r="200" spans="1:5" x14ac:dyDescent="0.25">
      <c r="B200">
        <v>2167</v>
      </c>
      <c r="C200" cm="1">
        <f t="array" ref="C200">INDEX('GMW - Scen'!$A$2:$NF$60,MATCH(1,('GMW - Scen'!$NE$2:$NE$60=C$3)*('GMW - Scen'!$ND$2:$ND$60=C$4),0),$B200-1966)</f>
        <v>666498</v>
      </c>
      <c r="D200" cm="1">
        <f t="array" ref="D200">INDEX('GMW - Scen'!$A$2:$NF$60,MATCH(1,('GMW - Scen'!$NE$2:$NE$60=D$3)*('GMW - Scen'!$ND$2:$ND$60=D$4),0),$B200-1966)</f>
        <v>401314</v>
      </c>
      <c r="E200" cm="1">
        <f t="array" ref="E200">INDEX('GMW - Scen'!$A$2:$NF$60,MATCH(1,('GMW - Scen'!$NE$2:$NE$60=E$3)*('GMW - Scen'!$ND$2:$ND$60=E$4),0),$B200-1966)</f>
        <v>67169</v>
      </c>
    </row>
    <row r="201" spans="1:5" x14ac:dyDescent="0.25">
      <c r="B201">
        <v>2168</v>
      </c>
      <c r="C201" cm="1">
        <f t="array" ref="C201">INDEX('GMW - Scen'!$A$2:$NF$60,MATCH(1,('GMW - Scen'!$NE$2:$NE$60=C$3)*('GMW - Scen'!$ND$2:$ND$60=C$4),0),$B201-1966)</f>
        <v>675680</v>
      </c>
      <c r="D201" cm="1">
        <f t="array" ref="D201">INDEX('GMW - Scen'!$A$2:$NF$60,MATCH(1,('GMW - Scen'!$NE$2:$NE$60=D$3)*('GMW - Scen'!$ND$2:$ND$60=D$4),0),$B201-1966)</f>
        <v>402019</v>
      </c>
      <c r="E201" cm="1">
        <f t="array" ref="E201">INDEX('GMW - Scen'!$A$2:$NF$60,MATCH(1,('GMW - Scen'!$NE$2:$NE$60=E$3)*('GMW - Scen'!$ND$2:$ND$60=E$4),0),$B201-1966)</f>
        <v>69682</v>
      </c>
    </row>
    <row r="202" spans="1:5" x14ac:dyDescent="0.25">
      <c r="A202">
        <v>2022</v>
      </c>
      <c r="B202">
        <v>2169</v>
      </c>
      <c r="C202" cm="1">
        <f t="array" ref="C202">INDEX('GMW - Scen'!$A$2:$NF$60,MATCH(1,('GMW - Scen'!$NE$2:$NE$60=C$3)*('GMW - Scen'!$ND$2:$ND$60=C$4),0),$B202-1966)</f>
        <v>682527</v>
      </c>
      <c r="D202" cm="1">
        <f t="array" ref="D202">INDEX('GMW - Scen'!$A$2:$NF$60,MATCH(1,('GMW - Scen'!$NE$2:$NE$60=D$3)*('GMW - Scen'!$ND$2:$ND$60=D$4),0),$B202-1966)</f>
        <v>407981</v>
      </c>
      <c r="E202" cm="1">
        <f t="array" ref="E202">INDEX('GMW - Scen'!$A$2:$NF$60,MATCH(1,('GMW - Scen'!$NE$2:$NE$60=E$3)*('GMW - Scen'!$ND$2:$ND$60=E$4),0),$B202-1966)</f>
        <v>71183</v>
      </c>
    </row>
    <row r="203" spans="1:5" x14ac:dyDescent="0.25">
      <c r="B203">
        <v>2170</v>
      </c>
      <c r="C203" cm="1">
        <f t="array" ref="C203">INDEX('GMW - Scen'!$A$2:$NF$60,MATCH(1,('GMW - Scen'!$NE$2:$NE$60=C$3)*('GMW - Scen'!$ND$2:$ND$60=C$4),0),$B203-1966)</f>
        <v>686335</v>
      </c>
      <c r="D203" cm="1">
        <f t="array" ref="D203">INDEX('GMW - Scen'!$A$2:$NF$60,MATCH(1,('GMW - Scen'!$NE$2:$NE$60=D$3)*('GMW - Scen'!$ND$2:$ND$60=D$4),0),$B203-1966)</f>
        <v>415833</v>
      </c>
      <c r="E203" cm="1">
        <f t="array" ref="E203">INDEX('GMW - Scen'!$A$2:$NF$60,MATCH(1,('GMW - Scen'!$NE$2:$NE$60=E$3)*('GMW - Scen'!$ND$2:$ND$60=E$4),0),$B203-1966)</f>
        <v>72087</v>
      </c>
    </row>
    <row r="204" spans="1:5" x14ac:dyDescent="0.25">
      <c r="B204">
        <v>2171</v>
      </c>
      <c r="C204" cm="1">
        <f t="array" ref="C204">INDEX('GMW - Scen'!$A$2:$NF$60,MATCH(1,('GMW - Scen'!$NE$2:$NE$60=C$3)*('GMW - Scen'!$ND$2:$ND$60=C$4),0),$B204-1966)</f>
        <v>687029</v>
      </c>
      <c r="D204" cm="1">
        <f t="array" ref="D204">INDEX('GMW - Scen'!$A$2:$NF$60,MATCH(1,('GMW - Scen'!$NE$2:$NE$60=D$3)*('GMW - Scen'!$ND$2:$ND$60=D$4),0),$B204-1966)</f>
        <v>416076</v>
      </c>
      <c r="E204" cm="1">
        <f t="array" ref="E204">INDEX('GMW - Scen'!$A$2:$NF$60,MATCH(1,('GMW - Scen'!$NE$2:$NE$60=E$3)*('GMW - Scen'!$ND$2:$ND$60=E$4),0),$B204-1966)</f>
        <v>70894</v>
      </c>
    </row>
    <row r="205" spans="1:5" x14ac:dyDescent="0.25">
      <c r="B205">
        <v>2172</v>
      </c>
      <c r="C205" cm="1">
        <f t="array" ref="C205">INDEX('GMW - Scen'!$A$2:$NF$60,MATCH(1,('GMW - Scen'!$NE$2:$NE$60=C$3)*('GMW - Scen'!$ND$2:$ND$60=C$4),0),$B205-1966)</f>
        <v>688817</v>
      </c>
      <c r="D205" cm="1">
        <f t="array" ref="D205">INDEX('GMW - Scen'!$A$2:$NF$60,MATCH(1,('GMW - Scen'!$NE$2:$NE$60=D$3)*('GMW - Scen'!$ND$2:$ND$60=D$4),0),$B205-1966)</f>
        <v>417728</v>
      </c>
      <c r="E205" cm="1">
        <f t="array" ref="E205">INDEX('GMW - Scen'!$A$2:$NF$60,MATCH(1,('GMW - Scen'!$NE$2:$NE$60=E$3)*('GMW - Scen'!$ND$2:$ND$60=E$4),0),$B205-1966)</f>
        <v>70060</v>
      </c>
    </row>
    <row r="206" spans="1:5" x14ac:dyDescent="0.25">
      <c r="A206">
        <v>2023</v>
      </c>
      <c r="B206">
        <v>2173</v>
      </c>
      <c r="C206" cm="1">
        <f t="array" ref="C206">INDEX('GMW - Scen'!$A$2:$NF$60,MATCH(1,('GMW - Scen'!$NE$2:$NE$60=C$3)*('GMW - Scen'!$ND$2:$ND$60=C$4),0),$B206-1966)</f>
        <v>689206</v>
      </c>
      <c r="D206" cm="1">
        <f t="array" ref="D206">INDEX('GMW - Scen'!$A$2:$NF$60,MATCH(1,('GMW - Scen'!$NE$2:$NE$60=D$3)*('GMW - Scen'!$ND$2:$ND$60=D$4),0),$B206-1966)</f>
        <v>415180</v>
      </c>
      <c r="E206" cm="1">
        <f t="array" ref="E206">INDEX('GMW - Scen'!$A$2:$NF$60,MATCH(1,('GMW - Scen'!$NE$2:$NE$60=E$3)*('GMW - Scen'!$ND$2:$ND$60=E$4),0),$B206-1966)</f>
        <v>72990</v>
      </c>
    </row>
    <row r="207" spans="1:5" x14ac:dyDescent="0.25">
      <c r="B207">
        <v>2174</v>
      </c>
      <c r="C207" cm="1">
        <f t="array" ref="C207">INDEX('GMW - Scen'!$A$2:$NF$60,MATCH(1,('GMW - Scen'!$NE$2:$NE$60=C$3)*('GMW - Scen'!$ND$2:$ND$60=C$4),0),$B207-1966)</f>
        <v>689491</v>
      </c>
      <c r="D207" cm="1">
        <f t="array" ref="D207">INDEX('GMW - Scen'!$A$2:$NF$60,MATCH(1,('GMW - Scen'!$NE$2:$NE$60=D$3)*('GMW - Scen'!$ND$2:$ND$60=D$4),0),$B207-1966)</f>
        <v>416034</v>
      </c>
      <c r="E207" cm="1">
        <f t="array" ref="E207">INDEX('GMW - Scen'!$A$2:$NF$60,MATCH(1,('GMW - Scen'!$NE$2:$NE$60=E$3)*('GMW - Scen'!$ND$2:$ND$60=E$4),0),$B207-1966)</f>
        <v>73232</v>
      </c>
    </row>
    <row r="208" spans="1:5" x14ac:dyDescent="0.25">
      <c r="B208">
        <v>2175</v>
      </c>
      <c r="C208" cm="1">
        <f t="array" ref="C208">INDEX('GMW - Scen'!$A$2:$NF$60,MATCH(1,('GMW - Scen'!$NE$2:$NE$60=C$3)*('GMW - Scen'!$ND$2:$ND$60=C$4),0),$B208-1966)</f>
        <v>687839</v>
      </c>
      <c r="D208" cm="1">
        <f t="array" ref="D208">INDEX('GMW - Scen'!$A$2:$NF$60,MATCH(1,('GMW - Scen'!$NE$2:$NE$60=D$3)*('GMW - Scen'!$ND$2:$ND$60=D$4),0),$B208-1966)</f>
        <v>410873</v>
      </c>
      <c r="E208" cm="1">
        <f t="array" ref="E208">INDEX('GMW - Scen'!$A$2:$NF$60,MATCH(1,('GMW - Scen'!$NE$2:$NE$60=E$3)*('GMW - Scen'!$ND$2:$ND$60=E$4),0),$B208-1966)</f>
        <v>71430</v>
      </c>
    </row>
    <row r="209" spans="1:5" x14ac:dyDescent="0.25">
      <c r="B209">
        <v>2176</v>
      </c>
      <c r="C209" cm="1">
        <f t="array" ref="C209">INDEX('GMW - Scen'!$A$2:$NF$60,MATCH(1,('GMW - Scen'!$NE$2:$NE$60=C$3)*('GMW - Scen'!$ND$2:$ND$60=C$4),0),$B209-1966)</f>
        <v>685628</v>
      </c>
      <c r="D209" cm="1">
        <f t="array" ref="D209">INDEX('GMW - Scen'!$A$2:$NF$60,MATCH(1,('GMW - Scen'!$NE$2:$NE$60=D$3)*('GMW - Scen'!$ND$2:$ND$60=D$4),0),$B209-1966)</f>
        <v>410194</v>
      </c>
      <c r="E209" cm="1">
        <f t="array" ref="E209">INDEX('GMW - Scen'!$A$2:$NF$60,MATCH(1,('GMW - Scen'!$NE$2:$NE$60=E$3)*('GMW - Scen'!$ND$2:$ND$60=E$4),0),$B209-1966)</f>
        <v>72935</v>
      </c>
    </row>
    <row r="210" spans="1:5" x14ac:dyDescent="0.25">
      <c r="A210">
        <v>2024</v>
      </c>
      <c r="B210">
        <v>2177</v>
      </c>
      <c r="C210" cm="1">
        <f t="array" ref="C210">INDEX('GMW - Scen'!$A$2:$NF$60,MATCH(1,('GMW - Scen'!$NE$2:$NE$60=C$3)*('GMW - Scen'!$ND$2:$ND$60=C$4),0),$B210-1966)</f>
        <v>690904</v>
      </c>
      <c r="D210" cm="1">
        <f t="array" ref="D210">INDEX('GMW - Scen'!$A$2:$NF$60,MATCH(1,('GMW - Scen'!$NE$2:$NE$60=D$3)*('GMW - Scen'!$ND$2:$ND$60=D$4),0),$B210-1966)</f>
        <v>411441</v>
      </c>
      <c r="E210" cm="1">
        <f t="array" ref="E210">INDEX('GMW - Scen'!$A$2:$NF$60,MATCH(1,('GMW - Scen'!$NE$2:$NE$60=E$3)*('GMW - Scen'!$ND$2:$ND$60=E$4),0),$B210-1966)</f>
        <v>72967</v>
      </c>
    </row>
    <row r="211" spans="1:5" x14ac:dyDescent="0.25">
      <c r="B211">
        <v>2178</v>
      </c>
      <c r="C211" cm="1">
        <f t="array" ref="C211">INDEX('GMW - Scen'!$A$2:$NF$60,MATCH(1,('GMW - Scen'!$NE$2:$NE$60=C$3)*('GMW - Scen'!$ND$2:$ND$60=C$4),0),$B211-1966)</f>
        <v>695145</v>
      </c>
      <c r="D211" cm="1">
        <f t="array" ref="D211">INDEX('GMW - Scen'!$A$2:$NF$60,MATCH(1,('GMW - Scen'!$NE$2:$NE$60=D$3)*('GMW - Scen'!$ND$2:$ND$60=D$4),0),$B211-1966)</f>
        <v>411111</v>
      </c>
      <c r="E211" cm="1">
        <f t="array" ref="E211">INDEX('GMW - Scen'!$A$2:$NF$60,MATCH(1,('GMW - Scen'!$NE$2:$NE$60=E$3)*('GMW - Scen'!$ND$2:$ND$60=E$4),0),$B211-1966)</f>
        <v>74272</v>
      </c>
    </row>
    <row r="212" spans="1:5" x14ac:dyDescent="0.25">
      <c r="B212">
        <v>2179</v>
      </c>
      <c r="C212" cm="1">
        <f t="array" ref="C212">INDEX('GMW - Scen'!$A$2:$NF$60,MATCH(1,('GMW - Scen'!$NE$2:$NE$60=C$3)*('GMW - Scen'!$ND$2:$ND$60=C$4),0),$B212-1966)</f>
        <v>696752</v>
      </c>
      <c r="D212" cm="1">
        <f t="array" ref="D212">INDEX('GMW - Scen'!$A$2:$NF$60,MATCH(1,('GMW - Scen'!$NE$2:$NE$60=D$3)*('GMW - Scen'!$ND$2:$ND$60=D$4),0),$B212-1966)</f>
        <v>413697</v>
      </c>
      <c r="E212" cm="1">
        <f t="array" ref="E212">INDEX('GMW - Scen'!$A$2:$NF$60,MATCH(1,('GMW - Scen'!$NE$2:$NE$60=E$3)*('GMW - Scen'!$ND$2:$ND$60=E$4),0),$B212-1966)</f>
        <v>75944</v>
      </c>
    </row>
    <row r="213" spans="1:5" x14ac:dyDescent="0.25">
      <c r="B213">
        <v>2180</v>
      </c>
      <c r="C213" cm="1">
        <f t="array" ref="C213">INDEX('GMW - Scen'!$A$2:$NF$60,MATCH(1,('GMW - Scen'!$NE$2:$NE$60=C$3)*('GMW - Scen'!$ND$2:$ND$60=C$4),0),$B213-1966)</f>
        <v>699094</v>
      </c>
      <c r="D213" cm="1">
        <f t="array" ref="D213">INDEX('GMW - Scen'!$A$2:$NF$60,MATCH(1,('GMW - Scen'!$NE$2:$NE$60=D$3)*('GMW - Scen'!$ND$2:$ND$60=D$4),0),$B213-1966)</f>
        <v>414478</v>
      </c>
      <c r="E213" cm="1">
        <f t="array" ref="E213">INDEX('GMW - Scen'!$A$2:$NF$60,MATCH(1,('GMW - Scen'!$NE$2:$NE$60=E$3)*('GMW - Scen'!$ND$2:$ND$60=E$4),0),$B213-1966)</f>
        <v>75108</v>
      </c>
    </row>
    <row r="214" spans="1:5" x14ac:dyDescent="0.25">
      <c r="A214">
        <v>2025</v>
      </c>
      <c r="B214">
        <v>2181</v>
      </c>
      <c r="C214" cm="1">
        <f t="array" ref="C214">INDEX('GMW - Scen'!$A$2:$NF$60,MATCH(1,('GMW - Scen'!$NE$2:$NE$60=C$3)*('GMW - Scen'!$ND$2:$ND$60=C$4),0),$B214-1966)</f>
        <v>703655</v>
      </c>
      <c r="D214" cm="1">
        <f t="array" ref="D214">INDEX('GMW - Scen'!$A$2:$NF$60,MATCH(1,('GMW - Scen'!$NE$2:$NE$60=D$3)*('GMW - Scen'!$ND$2:$ND$60=D$4),0),$B214-1966)</f>
        <v>415543</v>
      </c>
      <c r="E214" cm="1">
        <f t="array" ref="E214">INDEX('GMW - Scen'!$A$2:$NF$60,MATCH(1,('GMW - Scen'!$NE$2:$NE$60=E$3)*('GMW - Scen'!$ND$2:$ND$60=E$4),0),$B214-1966)</f>
        <v>78377</v>
      </c>
    </row>
    <row r="215" spans="1:5" x14ac:dyDescent="0.25">
      <c r="B215">
        <v>2182</v>
      </c>
      <c r="C215" cm="1">
        <f t="array" ref="C215">INDEX('GMW - Scen'!$A$2:$NF$60,MATCH(1,('GMW - Scen'!$NE$2:$NE$60=C$3)*('GMW - Scen'!$ND$2:$ND$60=C$4),0),$B215-1966)</f>
        <v>705117</v>
      </c>
      <c r="D215" cm="1">
        <f t="array" ref="D215">INDEX('GMW - Scen'!$A$2:$NF$60,MATCH(1,('GMW - Scen'!$NE$2:$NE$60=D$3)*('GMW - Scen'!$ND$2:$ND$60=D$4),0),$B215-1966)</f>
        <v>415740</v>
      </c>
      <c r="E215" cm="1">
        <f t="array" ref="E215">INDEX('GMW - Scen'!$A$2:$NF$60,MATCH(1,('GMW - Scen'!$NE$2:$NE$60=E$3)*('GMW - Scen'!$ND$2:$ND$60=E$4),0),$B215-1966)</f>
        <v>77684</v>
      </c>
    </row>
    <row r="216" spans="1:5" x14ac:dyDescent="0.25">
      <c r="B216">
        <v>2183</v>
      </c>
      <c r="C216" cm="1">
        <f t="array" ref="C216">INDEX('GMW - Scen'!$A$2:$NF$60,MATCH(1,('GMW - Scen'!$NE$2:$NE$60=C$3)*('GMW - Scen'!$ND$2:$ND$60=C$4),0),$B216-1966)</f>
        <v>705681</v>
      </c>
      <c r="D216" cm="1">
        <f t="array" ref="D216">INDEX('GMW - Scen'!$A$2:$NF$60,MATCH(1,('GMW - Scen'!$NE$2:$NE$60=D$3)*('GMW - Scen'!$ND$2:$ND$60=D$4),0),$B216-1966)</f>
        <v>416050</v>
      </c>
      <c r="E216" cm="1">
        <f t="array" ref="E216">INDEX('GMW - Scen'!$A$2:$NF$60,MATCH(1,('GMW - Scen'!$NE$2:$NE$60=E$3)*('GMW - Scen'!$ND$2:$ND$60=E$4),0),$B216-1966)</f>
        <v>78575</v>
      </c>
    </row>
    <row r="217" spans="1:5" x14ac:dyDescent="0.25">
      <c r="B217">
        <v>2184</v>
      </c>
      <c r="C217" cm="1">
        <f t="array" ref="C217">INDEX('GMW - Scen'!$A$2:$NF$60,MATCH(1,('GMW - Scen'!$NE$2:$NE$60=C$3)*('GMW - Scen'!$ND$2:$ND$60=C$4),0),$B217-1966)</f>
        <v>706067</v>
      </c>
      <c r="D217" cm="1">
        <f t="array" ref="D217">INDEX('GMW - Scen'!$A$2:$NF$60,MATCH(1,('GMW - Scen'!$NE$2:$NE$60=D$3)*('GMW - Scen'!$ND$2:$ND$60=D$4),0),$B217-1966)</f>
        <v>416308</v>
      </c>
      <c r="E217" cm="1">
        <f t="array" ref="E217">INDEX('GMW - Scen'!$A$2:$NF$60,MATCH(1,('GMW - Scen'!$NE$2:$NE$60=E$3)*('GMW - Scen'!$ND$2:$ND$60=E$4),0),$B217-1966)</f>
        <v>76573</v>
      </c>
    </row>
    <row r="218" spans="1:5" x14ac:dyDescent="0.25">
      <c r="A218">
        <v>2026</v>
      </c>
      <c r="B218">
        <v>2185</v>
      </c>
      <c r="C218" cm="1">
        <f t="array" ref="C218">INDEX('GMW - Scen'!$A$2:$NF$60,MATCH(1,('GMW - Scen'!$NE$2:$NE$60=C$3)*('GMW - Scen'!$ND$2:$ND$60=C$4),0),$B218-1966)</f>
        <v>709930.9</v>
      </c>
      <c r="D218" cm="1">
        <f t="array" ref="D218">INDEX('GMW - Scen'!$A$2:$NF$60,MATCH(1,('GMW - Scen'!$NE$2:$NE$60=D$3)*('GMW - Scen'!$ND$2:$ND$60=D$4),0),$B218-1966)</f>
        <v>417515.3</v>
      </c>
      <c r="E218" cm="1">
        <f t="array" ref="E218">INDEX('GMW - Scen'!$A$2:$NF$60,MATCH(1,('GMW - Scen'!$NE$2:$NE$60=E$3)*('GMW - Scen'!$ND$2:$ND$60=E$4),0),$B218-1966)</f>
        <v>76266.78</v>
      </c>
    </row>
    <row r="219" spans="1:5" x14ac:dyDescent="0.25">
      <c r="B219">
        <v>2186</v>
      </c>
      <c r="C219" cm="1">
        <f t="array" ref="C219">INDEX('GMW - Scen'!$A$2:$NF$60,MATCH(1,('GMW - Scen'!$NE$2:$NE$60=C$3)*('GMW - Scen'!$ND$2:$ND$60=C$4),0),$B219-1966)</f>
        <v>709976.9</v>
      </c>
      <c r="D219" cm="1">
        <f t="array" ref="D219">INDEX('GMW - Scen'!$A$2:$NF$60,MATCH(1,('GMW - Scen'!$NE$2:$NE$60=D$3)*('GMW - Scen'!$ND$2:$ND$60=D$4),0),$B219-1966)</f>
        <v>417415.2</v>
      </c>
      <c r="E219" cm="1">
        <f t="array" ref="E219">INDEX('GMW - Scen'!$A$2:$NF$60,MATCH(1,('GMW - Scen'!$NE$2:$NE$60=E$3)*('GMW - Scen'!$ND$2:$ND$60=E$4),0),$B219-1966)</f>
        <v>75836.09</v>
      </c>
    </row>
    <row r="220" spans="1:5" x14ac:dyDescent="0.25">
      <c r="B220">
        <v>2187</v>
      </c>
      <c r="C220" cm="1">
        <f t="array" ref="C220">INDEX('GMW - Scen'!$A$2:$NF$60,MATCH(1,('GMW - Scen'!$NE$2:$NE$60=C$3)*('GMW - Scen'!$ND$2:$ND$60=C$4),0),$B220-1966)</f>
        <v>709699.2</v>
      </c>
      <c r="D220" cm="1">
        <f t="array" ref="D220">INDEX('GMW - Scen'!$A$2:$NF$60,MATCH(1,('GMW - Scen'!$NE$2:$NE$60=D$3)*('GMW - Scen'!$ND$2:$ND$60=D$4),0),$B220-1966)</f>
        <v>417499.3</v>
      </c>
      <c r="E220" cm="1">
        <f t="array" ref="E220">INDEX('GMW - Scen'!$A$2:$NF$60,MATCH(1,('GMW - Scen'!$NE$2:$NE$60=E$3)*('GMW - Scen'!$ND$2:$ND$60=E$4),0),$B220-1966)</f>
        <v>75431.69</v>
      </c>
    </row>
    <row r="221" spans="1:5" x14ac:dyDescent="0.25">
      <c r="B221">
        <v>2188</v>
      </c>
      <c r="C221" cm="1">
        <f t="array" ref="C221">INDEX('GMW - Scen'!$A$2:$NF$60,MATCH(1,('GMW - Scen'!$NE$2:$NE$60=C$3)*('GMW - Scen'!$ND$2:$ND$60=C$4),0),$B221-1966)</f>
        <v>710255.2</v>
      </c>
      <c r="D221" cm="1">
        <f t="array" ref="D221">INDEX('GMW - Scen'!$A$2:$NF$60,MATCH(1,('GMW - Scen'!$NE$2:$NE$60=D$3)*('GMW - Scen'!$ND$2:$ND$60=D$4),0),$B221-1966)</f>
        <v>417979.3</v>
      </c>
      <c r="E221" cm="1">
        <f t="array" ref="E221">INDEX('GMW - Scen'!$A$2:$NF$60,MATCH(1,('GMW - Scen'!$NE$2:$NE$60=E$3)*('GMW - Scen'!$ND$2:$ND$60=E$4),0),$B221-1966)</f>
        <v>75285.56</v>
      </c>
    </row>
    <row r="222" spans="1:5" x14ac:dyDescent="0.25">
      <c r="A222">
        <v>2027</v>
      </c>
      <c r="B222">
        <v>2189</v>
      </c>
      <c r="C222" cm="1">
        <f t="array" ref="C222">INDEX('GMW - Scen'!$A$2:$NF$60,MATCH(1,('GMW - Scen'!$NE$2:$NE$60=C$3)*('GMW - Scen'!$ND$2:$ND$60=C$4),0),$B222-1966)</f>
        <v>712520.8</v>
      </c>
      <c r="D222" cm="1">
        <f t="array" ref="D222">INDEX('GMW - Scen'!$A$2:$NF$60,MATCH(1,('GMW - Scen'!$NE$2:$NE$60=D$3)*('GMW - Scen'!$ND$2:$ND$60=D$4),0),$B222-1966)</f>
        <v>418790.5</v>
      </c>
      <c r="E222" cm="1">
        <f t="array" ref="E222">INDEX('GMW - Scen'!$A$2:$NF$60,MATCH(1,('GMW - Scen'!$NE$2:$NE$60=E$3)*('GMW - Scen'!$ND$2:$ND$60=E$4),0),$B222-1966)</f>
        <v>75298.240000000005</v>
      </c>
    </row>
    <row r="223" spans="1:5" x14ac:dyDescent="0.25">
      <c r="B223">
        <v>2190</v>
      </c>
      <c r="C223" cm="1">
        <f t="array" ref="C223">INDEX('GMW - Scen'!$A$2:$NF$60,MATCH(1,('GMW - Scen'!$NE$2:$NE$60=C$3)*('GMW - Scen'!$ND$2:$ND$60=C$4),0),$B223-1966)</f>
        <v>715172.8</v>
      </c>
      <c r="D223" cm="1">
        <f t="array" ref="D223">INDEX('GMW - Scen'!$A$2:$NF$60,MATCH(1,('GMW - Scen'!$NE$2:$NE$60=D$3)*('GMW - Scen'!$ND$2:$ND$60=D$4),0),$B223-1966)</f>
        <v>419693</v>
      </c>
      <c r="E223" cm="1">
        <f t="array" ref="E223">INDEX('GMW - Scen'!$A$2:$NF$60,MATCH(1,('GMW - Scen'!$NE$2:$NE$60=E$3)*('GMW - Scen'!$ND$2:$ND$60=E$4),0),$B223-1966)</f>
        <v>75521.42</v>
      </c>
    </row>
    <row r="224" spans="1:5" x14ac:dyDescent="0.25">
      <c r="B224">
        <v>2191</v>
      </c>
      <c r="C224" cm="1">
        <f t="array" ref="C224">INDEX('GMW - Scen'!$A$2:$NF$60,MATCH(1,('GMW - Scen'!$NE$2:$NE$60=C$3)*('GMW - Scen'!$ND$2:$ND$60=C$4),0),$B224-1966)</f>
        <v>717729.4</v>
      </c>
      <c r="D224" cm="1">
        <f t="array" ref="D224">INDEX('GMW - Scen'!$A$2:$NF$60,MATCH(1,('GMW - Scen'!$NE$2:$NE$60=D$3)*('GMW - Scen'!$ND$2:$ND$60=D$4),0),$B224-1966)</f>
        <v>420511.8</v>
      </c>
      <c r="E224" cm="1">
        <f t="array" ref="E224">INDEX('GMW - Scen'!$A$2:$NF$60,MATCH(1,('GMW - Scen'!$NE$2:$NE$60=E$3)*('GMW - Scen'!$ND$2:$ND$60=E$4),0),$B224-1966)</f>
        <v>75982.12</v>
      </c>
    </row>
    <row r="225" spans="1:5" x14ac:dyDescent="0.25">
      <c r="B225">
        <v>2192</v>
      </c>
      <c r="C225" cm="1">
        <f t="array" ref="C225">INDEX('GMW - Scen'!$A$2:$NF$60,MATCH(1,('GMW - Scen'!$NE$2:$NE$60=C$3)*('GMW - Scen'!$ND$2:$ND$60=C$4),0),$B225-1966)</f>
        <v>720566.4</v>
      </c>
      <c r="D225" cm="1">
        <f t="array" ref="D225">INDEX('GMW - Scen'!$A$2:$NF$60,MATCH(1,('GMW - Scen'!$NE$2:$NE$60=D$3)*('GMW - Scen'!$ND$2:$ND$60=D$4),0),$B225-1966)</f>
        <v>421715.9</v>
      </c>
      <c r="E225" cm="1">
        <f t="array" ref="E225">INDEX('GMW - Scen'!$A$2:$NF$60,MATCH(1,('GMW - Scen'!$NE$2:$NE$60=E$3)*('GMW - Scen'!$ND$2:$ND$60=E$4),0),$B225-1966)</f>
        <v>76660.05</v>
      </c>
    </row>
    <row r="226" spans="1:5" x14ac:dyDescent="0.25">
      <c r="A226">
        <v>2028</v>
      </c>
      <c r="B226">
        <v>2193</v>
      </c>
      <c r="C226" cm="1">
        <f t="array" ref="C226">INDEX('GMW - Scen'!$A$2:$NF$60,MATCH(1,('GMW - Scen'!$NE$2:$NE$60=C$3)*('GMW - Scen'!$ND$2:$ND$60=C$4),0),$B226-1966)</f>
        <v>723720.6</v>
      </c>
      <c r="D226" cm="1">
        <f t="array" ref="D226">INDEX('GMW - Scen'!$A$2:$NF$60,MATCH(1,('GMW - Scen'!$NE$2:$NE$60=D$3)*('GMW - Scen'!$ND$2:$ND$60=D$4),0),$B226-1966)</f>
        <v>423311</v>
      </c>
      <c r="E226" cm="1">
        <f t="array" ref="E226">INDEX('GMW - Scen'!$A$2:$NF$60,MATCH(1,('GMW - Scen'!$NE$2:$NE$60=E$3)*('GMW - Scen'!$ND$2:$ND$60=E$4),0),$B226-1966)</f>
        <v>77384.84</v>
      </c>
    </row>
    <row r="227" spans="1:5" x14ac:dyDescent="0.25">
      <c r="B227">
        <v>2194</v>
      </c>
      <c r="C227" cm="1">
        <f t="array" ref="C227">INDEX('GMW - Scen'!$A$2:$NF$60,MATCH(1,('GMW - Scen'!$NE$2:$NE$60=C$3)*('GMW - Scen'!$ND$2:$ND$60=C$4),0),$B227-1966)</f>
        <v>726934.6</v>
      </c>
      <c r="D227" cm="1">
        <f t="array" ref="D227">INDEX('GMW - Scen'!$A$2:$NF$60,MATCH(1,('GMW - Scen'!$NE$2:$NE$60=D$3)*('GMW - Scen'!$ND$2:$ND$60=D$4),0),$B227-1966)</f>
        <v>425177.3</v>
      </c>
      <c r="E227" cm="1">
        <f t="array" ref="E227">INDEX('GMW - Scen'!$A$2:$NF$60,MATCH(1,('GMW - Scen'!$NE$2:$NE$60=E$3)*('GMW - Scen'!$ND$2:$ND$60=E$4),0),$B227-1966)</f>
        <v>78136.990000000005</v>
      </c>
    </row>
    <row r="228" spans="1:5" x14ac:dyDescent="0.25">
      <c r="B228">
        <v>2195</v>
      </c>
      <c r="C228" cm="1">
        <f t="array" ref="C228">INDEX('GMW - Scen'!$A$2:$NF$60,MATCH(1,('GMW - Scen'!$NE$2:$NE$60=C$3)*('GMW - Scen'!$ND$2:$ND$60=C$4),0),$B228-1966)</f>
        <v>730046.7</v>
      </c>
      <c r="D228" cm="1">
        <f t="array" ref="D228">INDEX('GMW - Scen'!$A$2:$NF$60,MATCH(1,('GMW - Scen'!$NE$2:$NE$60=D$3)*('GMW - Scen'!$ND$2:$ND$60=D$4),0),$B228-1966)</f>
        <v>427128.6</v>
      </c>
      <c r="E228" cm="1">
        <f t="array" ref="E228">INDEX('GMW - Scen'!$A$2:$NF$60,MATCH(1,('GMW - Scen'!$NE$2:$NE$60=E$3)*('GMW - Scen'!$ND$2:$ND$60=E$4),0),$B228-1966)</f>
        <v>78854.89</v>
      </c>
    </row>
    <row r="229" spans="1:5" x14ac:dyDescent="0.25">
      <c r="B229">
        <v>2196</v>
      </c>
      <c r="C229" cm="1">
        <f t="array" ref="C229">INDEX('GMW - Scen'!$A$2:$NF$60,MATCH(1,('GMW - Scen'!$NE$2:$NE$60=C$3)*('GMW - Scen'!$ND$2:$ND$60=C$4),0),$B229-1966)</f>
        <v>733100.8</v>
      </c>
      <c r="D229" cm="1">
        <f t="array" ref="D229">INDEX('GMW - Scen'!$A$2:$NF$60,MATCH(1,('GMW - Scen'!$NE$2:$NE$60=D$3)*('GMW - Scen'!$ND$2:$ND$60=D$4),0),$B229-1966)</f>
        <v>429103.2</v>
      </c>
      <c r="E229" cm="1">
        <f t="array" ref="E229">INDEX('GMW - Scen'!$A$2:$NF$60,MATCH(1,('GMW - Scen'!$NE$2:$NE$60=E$3)*('GMW - Scen'!$ND$2:$ND$60=E$4),0),$B229-1966)</f>
        <v>79471.16</v>
      </c>
    </row>
    <row r="230" spans="1:5" x14ac:dyDescent="0.25">
      <c r="A230">
        <v>2029</v>
      </c>
      <c r="B230">
        <v>2197</v>
      </c>
      <c r="C230" cm="1">
        <f t="array" ref="C230">INDEX('GMW - Scen'!$A$2:$NF$60,MATCH(1,('GMW - Scen'!$NE$2:$NE$60=C$3)*('GMW - Scen'!$ND$2:$ND$60=C$4),0),$B230-1966)</f>
        <v>735992.9</v>
      </c>
      <c r="D230" cm="1">
        <f t="array" ref="D230">INDEX('GMW - Scen'!$A$2:$NF$60,MATCH(1,('GMW - Scen'!$NE$2:$NE$60=D$3)*('GMW - Scen'!$ND$2:$ND$60=D$4),0),$B230-1966)</f>
        <v>430993.4</v>
      </c>
      <c r="E230" cm="1">
        <f t="array" ref="E230">INDEX('GMW - Scen'!$A$2:$NF$60,MATCH(1,('GMW - Scen'!$NE$2:$NE$60=E$3)*('GMW - Scen'!$ND$2:$ND$60=E$4),0),$B230-1966)</f>
        <v>80020.42</v>
      </c>
    </row>
    <row r="231" spans="1:5" x14ac:dyDescent="0.25">
      <c r="B231">
        <v>2198</v>
      </c>
      <c r="C231" cm="1">
        <f t="array" ref="C231">INDEX('GMW - Scen'!$A$2:$NF$60,MATCH(1,('GMW - Scen'!$NE$2:$NE$60=C$3)*('GMW - Scen'!$ND$2:$ND$60=C$4),0),$B231-1966)</f>
        <v>738744.8</v>
      </c>
      <c r="D231" cm="1">
        <f t="array" ref="D231">INDEX('GMW - Scen'!$A$2:$NF$60,MATCH(1,('GMW - Scen'!$NE$2:$NE$60=D$3)*('GMW - Scen'!$ND$2:$ND$60=D$4),0),$B231-1966)</f>
        <v>432779.1</v>
      </c>
      <c r="E231" cm="1">
        <f t="array" ref="E231">INDEX('GMW - Scen'!$A$2:$NF$60,MATCH(1,('GMW - Scen'!$NE$2:$NE$60=E$3)*('GMW - Scen'!$ND$2:$ND$60=E$4),0),$B231-1966)</f>
        <v>80510.59</v>
      </c>
    </row>
    <row r="232" spans="1:5" x14ac:dyDescent="0.25">
      <c r="B232">
        <v>2199</v>
      </c>
      <c r="C232" cm="1">
        <f t="array" ref="C232">INDEX('GMW - Scen'!$A$2:$NF$60,MATCH(1,('GMW - Scen'!$NE$2:$NE$60=C$3)*('GMW - Scen'!$ND$2:$ND$60=C$4),0),$B232-1966)</f>
        <v>741345.2</v>
      </c>
      <c r="D232" cm="1">
        <f t="array" ref="D232">INDEX('GMW - Scen'!$A$2:$NF$60,MATCH(1,('GMW - Scen'!$NE$2:$NE$60=D$3)*('GMW - Scen'!$ND$2:$ND$60=D$4),0),$B232-1966)</f>
        <v>434411.2</v>
      </c>
      <c r="E232" cm="1">
        <f t="array" ref="E232">INDEX('GMW - Scen'!$A$2:$NF$60,MATCH(1,('GMW - Scen'!$NE$2:$NE$60=E$3)*('GMW - Scen'!$ND$2:$ND$60=E$4),0),$B232-1966)</f>
        <v>80982.62</v>
      </c>
    </row>
    <row r="233" spans="1:5" x14ac:dyDescent="0.25">
      <c r="B233">
        <v>2200</v>
      </c>
      <c r="C233" cm="1">
        <f t="array" ref="C233">INDEX('GMW - Scen'!$A$2:$NF$60,MATCH(1,('GMW - Scen'!$NE$2:$NE$60=C$3)*('GMW - Scen'!$ND$2:$ND$60=C$4),0),$B233-1966)</f>
        <v>743887.4</v>
      </c>
      <c r="D233" cm="1">
        <f t="array" ref="D233">INDEX('GMW - Scen'!$A$2:$NF$60,MATCH(1,('GMW - Scen'!$NE$2:$NE$60=D$3)*('GMW - Scen'!$ND$2:$ND$60=D$4),0),$B233-1966)</f>
        <v>435951.3</v>
      </c>
      <c r="E233" cm="1">
        <f t="array" ref="E233">INDEX('GMW - Scen'!$A$2:$NF$60,MATCH(1,('GMW - Scen'!$NE$2:$NE$60=E$3)*('GMW - Scen'!$ND$2:$ND$60=E$4),0),$B233-1966)</f>
        <v>81453.95</v>
      </c>
    </row>
    <row r="234" spans="1:5" x14ac:dyDescent="0.25">
      <c r="A234">
        <v>2030</v>
      </c>
      <c r="B234">
        <v>2201</v>
      </c>
      <c r="C234" cm="1">
        <f t="array" ref="C234">INDEX('GMW - Scen'!$A$2:$NF$60,MATCH(1,('GMW - Scen'!$NE$2:$NE$60=C$3)*('GMW - Scen'!$ND$2:$ND$60=C$4),0),$B234-1966)</f>
        <v>746582.2</v>
      </c>
      <c r="D234" cm="1">
        <f t="array" ref="D234">INDEX('GMW - Scen'!$A$2:$NF$60,MATCH(1,('GMW - Scen'!$NE$2:$NE$60=D$3)*('GMW - Scen'!$ND$2:$ND$60=D$4),0),$B234-1966)</f>
        <v>437397.2</v>
      </c>
      <c r="E234" cm="1">
        <f t="array" ref="E234">INDEX('GMW - Scen'!$A$2:$NF$60,MATCH(1,('GMW - Scen'!$NE$2:$NE$60=E$3)*('GMW - Scen'!$ND$2:$ND$60=E$4),0),$B234-1966)</f>
        <v>81949.48</v>
      </c>
    </row>
    <row r="235" spans="1:5" x14ac:dyDescent="0.25">
      <c r="B235">
        <v>2202</v>
      </c>
      <c r="C235" cm="1">
        <f t="array" ref="C235">INDEX('GMW - Scen'!$A$2:$NF$60,MATCH(1,('GMW - Scen'!$NE$2:$NE$60=C$3)*('GMW - Scen'!$ND$2:$ND$60=C$4),0),$B235-1966)</f>
        <v>749275.3</v>
      </c>
      <c r="D235" cm="1">
        <f t="array" ref="D235">INDEX('GMW - Scen'!$A$2:$NF$60,MATCH(1,('GMW - Scen'!$NE$2:$NE$60=D$3)*('GMW - Scen'!$ND$2:$ND$60=D$4),0),$B235-1966)</f>
        <v>438838.2</v>
      </c>
      <c r="E235" cm="1">
        <f t="array" ref="E235">INDEX('GMW - Scen'!$A$2:$NF$60,MATCH(1,('GMW - Scen'!$NE$2:$NE$60=E$3)*('GMW - Scen'!$ND$2:$ND$60=E$4),0),$B235-1966)</f>
        <v>82437.89</v>
      </c>
    </row>
    <row r="236" spans="1:5" x14ac:dyDescent="0.25">
      <c r="B236">
        <v>2203</v>
      </c>
      <c r="C236" cm="1">
        <f t="array" ref="C236">INDEX('GMW - Scen'!$A$2:$NF$60,MATCH(1,('GMW - Scen'!$NE$2:$NE$60=C$3)*('GMW - Scen'!$ND$2:$ND$60=C$4),0),$B236-1966)</f>
        <v>752064.5</v>
      </c>
      <c r="D236" cm="1">
        <f t="array" ref="D236">INDEX('GMW - Scen'!$A$2:$NF$60,MATCH(1,('GMW - Scen'!$NE$2:$NE$60=D$3)*('GMW - Scen'!$ND$2:$ND$60=D$4),0),$B236-1966)</f>
        <v>440265.9</v>
      </c>
      <c r="E236" cm="1">
        <f t="array" ref="E236">INDEX('GMW - Scen'!$A$2:$NF$60,MATCH(1,('GMW - Scen'!$NE$2:$NE$60=E$3)*('GMW - Scen'!$ND$2:$ND$60=E$4),0),$B236-1966)</f>
        <v>82935.45</v>
      </c>
    </row>
    <row r="237" spans="1:5" x14ac:dyDescent="0.25">
      <c r="B237">
        <v>2204</v>
      </c>
      <c r="C237" cm="1">
        <f t="array" ref="C237">INDEX('GMW - Scen'!$A$2:$NF$60,MATCH(1,('GMW - Scen'!$NE$2:$NE$60=C$3)*('GMW - Scen'!$ND$2:$ND$60=C$4),0),$B237-1966)</f>
        <v>754944.1</v>
      </c>
      <c r="D237" cm="1">
        <f t="array" ref="D237">INDEX('GMW - Scen'!$A$2:$NF$60,MATCH(1,('GMW - Scen'!$NE$2:$NE$60=D$3)*('GMW - Scen'!$ND$2:$ND$60=D$4),0),$B237-1966)</f>
        <v>441765.1</v>
      </c>
      <c r="E237" cm="1">
        <f t="array" ref="E237">INDEX('GMW - Scen'!$A$2:$NF$60,MATCH(1,('GMW - Scen'!$NE$2:$NE$60=E$3)*('GMW - Scen'!$ND$2:$ND$60=E$4),0),$B237-1966)</f>
        <v>83440.09</v>
      </c>
    </row>
    <row r="238" spans="1:5" x14ac:dyDescent="0.25">
      <c r="A238">
        <v>2031</v>
      </c>
      <c r="B238">
        <v>2205</v>
      </c>
      <c r="C238" cm="1">
        <f t="array" ref="C238">INDEX('GMW - Scen'!$A$2:$NF$60,MATCH(1,('GMW - Scen'!$NE$2:$NE$60=C$3)*('GMW - Scen'!$ND$2:$ND$60=C$4),0),$B238-1966)</f>
        <v>757835.7</v>
      </c>
      <c r="D238" cm="1">
        <f t="array" ref="D238">INDEX('GMW - Scen'!$A$2:$NF$60,MATCH(1,('GMW - Scen'!$NE$2:$NE$60=D$3)*('GMW - Scen'!$ND$2:$ND$60=D$4),0),$B238-1966)</f>
        <v>443276.7</v>
      </c>
      <c r="E238" cm="1">
        <f t="array" ref="E238">INDEX('GMW - Scen'!$A$2:$NF$60,MATCH(1,('GMW - Scen'!$NE$2:$NE$60=E$3)*('GMW - Scen'!$ND$2:$ND$60=E$4),0),$B238-1966)</f>
        <v>83949.88</v>
      </c>
    </row>
    <row r="239" spans="1:5" x14ac:dyDescent="0.25">
      <c r="B239">
        <v>2206</v>
      </c>
      <c r="C239" cm="1">
        <f t="array" ref="C239">INDEX('GMW - Scen'!$A$2:$NF$60,MATCH(1,('GMW - Scen'!$NE$2:$NE$60=C$3)*('GMW - Scen'!$ND$2:$ND$60=C$4),0),$B239-1966)</f>
        <v>760658.2</v>
      </c>
      <c r="D239" cm="1">
        <f t="array" ref="D239">INDEX('GMW - Scen'!$A$2:$NF$60,MATCH(1,('GMW - Scen'!$NE$2:$NE$60=D$3)*('GMW - Scen'!$ND$2:$ND$60=D$4),0),$B239-1966)</f>
        <v>444793</v>
      </c>
      <c r="E239" cm="1">
        <f t="array" ref="E239">INDEX('GMW - Scen'!$A$2:$NF$60,MATCH(1,('GMW - Scen'!$NE$2:$NE$60=E$3)*('GMW - Scen'!$ND$2:$ND$60=E$4),0),$B239-1966)</f>
        <v>84462.71</v>
      </c>
    </row>
    <row r="240" spans="1:5" x14ac:dyDescent="0.25">
      <c r="B240">
        <v>2207</v>
      </c>
      <c r="C240" cm="1">
        <f t="array" ref="C240">INDEX('GMW - Scen'!$A$2:$NF$60,MATCH(1,('GMW - Scen'!$NE$2:$NE$60=C$3)*('GMW - Scen'!$ND$2:$ND$60=C$4),0),$B240-1966)</f>
        <v>763452.4</v>
      </c>
      <c r="D240" cm="1">
        <f t="array" ref="D240">INDEX('GMW - Scen'!$A$2:$NF$60,MATCH(1,('GMW - Scen'!$NE$2:$NE$60=D$3)*('GMW - Scen'!$ND$2:$ND$60=D$4),0),$B240-1966)</f>
        <v>446282.3</v>
      </c>
      <c r="E240" cm="1">
        <f t="array" ref="E240">INDEX('GMW - Scen'!$A$2:$NF$60,MATCH(1,('GMW - Scen'!$NE$2:$NE$60=E$3)*('GMW - Scen'!$ND$2:$ND$60=E$4),0),$B240-1966)</f>
        <v>84978.32</v>
      </c>
    </row>
    <row r="241" spans="1:5" x14ac:dyDescent="0.25">
      <c r="B241">
        <v>2208</v>
      </c>
      <c r="C241" cm="1">
        <f t="array" ref="C241">INDEX('GMW - Scen'!$A$2:$NF$60,MATCH(1,('GMW - Scen'!$NE$2:$NE$60=C$3)*('GMW - Scen'!$ND$2:$ND$60=C$4),0),$B241-1966)</f>
        <v>766296.2</v>
      </c>
      <c r="D241" cm="1">
        <f t="array" ref="D241">INDEX('GMW - Scen'!$A$2:$NF$60,MATCH(1,('GMW - Scen'!$NE$2:$NE$60=D$3)*('GMW - Scen'!$ND$2:$ND$60=D$4),0),$B241-1966)</f>
        <v>447789.7</v>
      </c>
      <c r="E241" cm="1">
        <f t="array" ref="E241">INDEX('GMW - Scen'!$A$2:$NF$60,MATCH(1,('GMW - Scen'!$NE$2:$NE$60=E$3)*('GMW - Scen'!$ND$2:$ND$60=E$4),0),$B241-1966)</f>
        <v>85497.26</v>
      </c>
    </row>
    <row r="242" spans="1:5" x14ac:dyDescent="0.25">
      <c r="A242">
        <v>2032</v>
      </c>
      <c r="B242">
        <v>2209</v>
      </c>
      <c r="C242" cm="1">
        <f t="array" ref="C242">INDEX('GMW - Scen'!$A$2:$NF$60,MATCH(1,('GMW - Scen'!$NE$2:$NE$60=C$3)*('GMW - Scen'!$ND$2:$ND$60=C$4),0),$B242-1966)</f>
        <v>769115.1</v>
      </c>
      <c r="D242" cm="1">
        <f t="array" ref="D242">INDEX('GMW - Scen'!$A$2:$NF$60,MATCH(1,('GMW - Scen'!$NE$2:$NE$60=D$3)*('GMW - Scen'!$ND$2:$ND$60=D$4),0),$B242-1966)</f>
        <v>449257.5</v>
      </c>
      <c r="E242" cm="1">
        <f t="array" ref="E242">INDEX('GMW - Scen'!$A$2:$NF$60,MATCH(1,('GMW - Scen'!$NE$2:$NE$60=E$3)*('GMW - Scen'!$ND$2:$ND$60=E$4),0),$B242-1966)</f>
        <v>86019.87</v>
      </c>
    </row>
    <row r="243" spans="1:5" x14ac:dyDescent="0.25">
      <c r="B243">
        <v>2210</v>
      </c>
      <c r="C243" cm="1">
        <f t="array" ref="C243">INDEX('GMW - Scen'!$A$2:$NF$60,MATCH(1,('GMW - Scen'!$NE$2:$NE$60=C$3)*('GMW - Scen'!$ND$2:$ND$60=C$4),0),$B243-1966)</f>
        <v>771907.6</v>
      </c>
      <c r="D243" cm="1">
        <f t="array" ref="D243">INDEX('GMW - Scen'!$A$2:$NF$60,MATCH(1,('GMW - Scen'!$NE$2:$NE$60=D$3)*('GMW - Scen'!$ND$2:$ND$60=D$4),0),$B243-1966)</f>
        <v>450723</v>
      </c>
      <c r="E243" cm="1">
        <f t="array" ref="E243">INDEX('GMW - Scen'!$A$2:$NF$60,MATCH(1,('GMW - Scen'!$NE$2:$NE$60=E$3)*('GMW - Scen'!$ND$2:$ND$60=E$4),0),$B243-1966)</f>
        <v>86546.23</v>
      </c>
    </row>
    <row r="244" spans="1:5" x14ac:dyDescent="0.25">
      <c r="B244">
        <v>2211</v>
      </c>
      <c r="C244" cm="1">
        <f t="array" ref="C244">INDEX('GMW - Scen'!$A$2:$NF$60,MATCH(1,('GMW - Scen'!$NE$2:$NE$60=C$3)*('GMW - Scen'!$ND$2:$ND$60=C$4),0),$B244-1966)</f>
        <v>774715.8</v>
      </c>
      <c r="D244" cm="1">
        <f t="array" ref="D244">INDEX('GMW - Scen'!$A$2:$NF$60,MATCH(1,('GMW - Scen'!$NE$2:$NE$60=D$3)*('GMW - Scen'!$ND$2:$ND$60=D$4),0),$B244-1966)</f>
        <v>452149.7</v>
      </c>
      <c r="E244" cm="1">
        <f t="array" ref="E244">INDEX('GMW - Scen'!$A$2:$NF$60,MATCH(1,('GMW - Scen'!$NE$2:$NE$60=E$3)*('GMW - Scen'!$ND$2:$ND$60=E$4),0),$B244-1966)</f>
        <v>87076.66</v>
      </c>
    </row>
    <row r="245" spans="1:5" x14ac:dyDescent="0.25">
      <c r="B245">
        <v>2212</v>
      </c>
      <c r="C245" cm="1">
        <f t="array" ref="C245">INDEX('GMW - Scen'!$A$2:$NF$60,MATCH(1,('GMW - Scen'!$NE$2:$NE$60=C$3)*('GMW - Scen'!$ND$2:$ND$60=C$4),0),$B245-1966)</f>
        <v>777542</v>
      </c>
      <c r="D245" cm="1">
        <f t="array" ref="D245">INDEX('GMW - Scen'!$A$2:$NF$60,MATCH(1,('GMW - Scen'!$NE$2:$NE$60=D$3)*('GMW - Scen'!$ND$2:$ND$60=D$4),0),$B245-1966)</f>
        <v>453614.1</v>
      </c>
      <c r="E245" cm="1">
        <f t="array" ref="E245">INDEX('GMW - Scen'!$A$2:$NF$60,MATCH(1,('GMW - Scen'!$NE$2:$NE$60=E$3)*('GMW - Scen'!$ND$2:$ND$60=E$4),0),$B245-1966)</f>
        <v>87612.09</v>
      </c>
    </row>
    <row r="246" spans="1:5" x14ac:dyDescent="0.25">
      <c r="A246">
        <v>2033</v>
      </c>
      <c r="B246">
        <v>2213</v>
      </c>
      <c r="C246" cm="1">
        <f t="array" ref="C246">INDEX('GMW - Scen'!$A$2:$NF$60,MATCH(1,('GMW - Scen'!$NE$2:$NE$60=C$3)*('GMW - Scen'!$ND$2:$ND$60=C$4),0),$B246-1966)</f>
        <v>780352</v>
      </c>
      <c r="D246" cm="1">
        <f t="array" ref="D246">INDEX('GMW - Scen'!$A$2:$NF$60,MATCH(1,('GMW - Scen'!$NE$2:$NE$60=D$3)*('GMW - Scen'!$ND$2:$ND$60=D$4),0),$B246-1966)</f>
        <v>455157.7</v>
      </c>
      <c r="E246" cm="1">
        <f t="array" ref="E246">INDEX('GMW - Scen'!$A$2:$NF$60,MATCH(1,('GMW - Scen'!$NE$2:$NE$60=E$3)*('GMW - Scen'!$ND$2:$ND$60=E$4),0),$B246-1966)</f>
        <v>88082.92</v>
      </c>
    </row>
    <row r="247" spans="1:5" x14ac:dyDescent="0.25">
      <c r="B247">
        <v>2214</v>
      </c>
      <c r="C247" cm="1">
        <f t="array" ref="C247">INDEX('GMW - Scen'!$A$2:$NF$60,MATCH(1,('GMW - Scen'!$NE$2:$NE$60=C$3)*('GMW - Scen'!$ND$2:$ND$60=C$4),0),$B247-1966)</f>
        <v>783178.2</v>
      </c>
      <c r="D247" cm="1">
        <f t="array" ref="D247">INDEX('GMW - Scen'!$A$2:$NF$60,MATCH(1,('GMW - Scen'!$NE$2:$NE$60=D$3)*('GMW - Scen'!$ND$2:$ND$60=D$4),0),$B247-1966)</f>
        <v>456714.7</v>
      </c>
      <c r="E247" cm="1">
        <f t="array" ref="E247">INDEX('GMW - Scen'!$A$2:$NF$60,MATCH(1,('GMW - Scen'!$NE$2:$NE$60=E$3)*('GMW - Scen'!$ND$2:$ND$60=E$4),0),$B247-1966)</f>
        <v>88557.96</v>
      </c>
    </row>
    <row r="248" spans="1:5" x14ac:dyDescent="0.25">
      <c r="B248">
        <v>2215</v>
      </c>
      <c r="C248" cm="1">
        <f t="array" ref="C248">INDEX('GMW - Scen'!$A$2:$NF$60,MATCH(1,('GMW - Scen'!$NE$2:$NE$60=C$3)*('GMW - Scen'!$ND$2:$ND$60=C$4),0),$B248-1966)</f>
        <v>786084.7</v>
      </c>
      <c r="D248" cm="1">
        <f t="array" ref="D248">INDEX('GMW - Scen'!$A$2:$NF$60,MATCH(1,('GMW - Scen'!$NE$2:$NE$60=D$3)*('GMW - Scen'!$ND$2:$ND$60=D$4),0),$B248-1966)</f>
        <v>458322.3</v>
      </c>
      <c r="E248" cm="1">
        <f t="array" ref="E248">INDEX('GMW - Scen'!$A$2:$NF$60,MATCH(1,('GMW - Scen'!$NE$2:$NE$60=E$3)*('GMW - Scen'!$ND$2:$ND$60=E$4),0),$B248-1966)</f>
        <v>89043.92</v>
      </c>
    </row>
    <row r="249" spans="1:5" x14ac:dyDescent="0.25">
      <c r="B249">
        <v>2216</v>
      </c>
      <c r="C249" cm="1">
        <f t="array" ref="C249">INDEX('GMW - Scen'!$A$2:$NF$60,MATCH(1,('GMW - Scen'!$NE$2:$NE$60=C$3)*('GMW - Scen'!$ND$2:$ND$60=C$4),0),$B249-1966)</f>
        <v>789006.8</v>
      </c>
      <c r="D249" cm="1">
        <f t="array" ref="D249">INDEX('GMW - Scen'!$A$2:$NF$60,MATCH(1,('GMW - Scen'!$NE$2:$NE$60=D$3)*('GMW - Scen'!$ND$2:$ND$60=D$4),0),$B249-1966)</f>
        <v>459943.5</v>
      </c>
      <c r="E249" cm="1">
        <f t="array" ref="E249">INDEX('GMW - Scen'!$A$2:$NF$60,MATCH(1,('GMW - Scen'!$NE$2:$NE$60=E$3)*('GMW - Scen'!$ND$2:$ND$60=E$4),0),$B249-1966)</f>
        <v>89533.52</v>
      </c>
    </row>
    <row r="250" spans="1:5" x14ac:dyDescent="0.25">
      <c r="A250">
        <v>2034</v>
      </c>
      <c r="B250">
        <v>2217</v>
      </c>
      <c r="C250" cm="1">
        <f t="array" ref="C250">INDEX('GMW - Scen'!$A$2:$NF$60,MATCH(1,('GMW - Scen'!$NE$2:$NE$60=C$3)*('GMW - Scen'!$ND$2:$ND$60=C$4),0),$B250-1966)</f>
        <v>792007.4</v>
      </c>
      <c r="D250" cm="1">
        <f t="array" ref="D250">INDEX('GMW - Scen'!$A$2:$NF$60,MATCH(1,('GMW - Scen'!$NE$2:$NE$60=D$3)*('GMW - Scen'!$ND$2:$ND$60=D$4),0),$B250-1966)</f>
        <v>461614</v>
      </c>
      <c r="E250" cm="1">
        <f t="array" ref="E250">INDEX('GMW - Scen'!$A$2:$NF$60,MATCH(1,('GMW - Scen'!$NE$2:$NE$60=E$3)*('GMW - Scen'!$ND$2:$ND$60=E$4),0),$B250-1966)</f>
        <v>90033.64</v>
      </c>
    </row>
    <row r="251" spans="1:5" x14ac:dyDescent="0.25">
      <c r="B251">
        <v>2218</v>
      </c>
      <c r="C251" cm="1">
        <f t="array" ref="C251">INDEX('GMW - Scen'!$A$2:$NF$60,MATCH(1,('GMW - Scen'!$NE$2:$NE$60=C$3)*('GMW - Scen'!$ND$2:$ND$60=C$4),0),$B251-1966)</f>
        <v>795023.8</v>
      </c>
      <c r="D251" cm="1">
        <f t="array" ref="D251">INDEX('GMW - Scen'!$A$2:$NF$60,MATCH(1,('GMW - Scen'!$NE$2:$NE$60=D$3)*('GMW - Scen'!$ND$2:$ND$60=D$4),0),$B251-1966)</f>
        <v>463297.3</v>
      </c>
      <c r="E251" cm="1">
        <f t="array" ref="E251">INDEX('GMW - Scen'!$A$2:$NF$60,MATCH(1,('GMW - Scen'!$NE$2:$NE$60=E$3)*('GMW - Scen'!$ND$2:$ND$60=E$4),0),$B251-1966)</f>
        <v>90537.14</v>
      </c>
    </row>
    <row r="252" spans="1:5" x14ac:dyDescent="0.25">
      <c r="B252">
        <v>2219</v>
      </c>
      <c r="C252" cm="1">
        <f t="array" ref="C252">INDEX('GMW - Scen'!$A$2:$NF$60,MATCH(1,('GMW - Scen'!$NE$2:$NE$60=C$3)*('GMW - Scen'!$ND$2:$ND$60=C$4),0),$B252-1966)</f>
        <v>798027.9</v>
      </c>
      <c r="D252" cm="1">
        <f t="array" ref="D252">INDEX('GMW - Scen'!$A$2:$NF$60,MATCH(1,('GMW - Scen'!$NE$2:$NE$60=D$3)*('GMW - Scen'!$ND$2:$ND$60=D$4),0),$B252-1966)</f>
        <v>464976.7</v>
      </c>
      <c r="E252" cm="1">
        <f t="array" ref="E252">INDEX('GMW - Scen'!$A$2:$NF$60,MATCH(1,('GMW - Scen'!$NE$2:$NE$60=E$3)*('GMW - Scen'!$ND$2:$ND$60=E$4),0),$B252-1966)</f>
        <v>91040.67</v>
      </c>
    </row>
    <row r="253" spans="1:5" x14ac:dyDescent="0.25">
      <c r="B253">
        <v>2220</v>
      </c>
      <c r="C253" cm="1">
        <f t="array" ref="C253">INDEX('GMW - Scen'!$A$2:$NF$60,MATCH(1,('GMW - Scen'!$NE$2:$NE$60=C$3)*('GMW - Scen'!$ND$2:$ND$60=C$4),0),$B253-1966)</f>
        <v>801003.5</v>
      </c>
      <c r="D253" cm="1">
        <f t="array" ref="D253">INDEX('GMW - Scen'!$A$2:$NF$60,MATCH(1,('GMW - Scen'!$NE$2:$NE$60=D$3)*('GMW - Scen'!$ND$2:$ND$60=D$4),0),$B253-1966)</f>
        <v>466642.1</v>
      </c>
      <c r="E253" cm="1">
        <f t="array" ref="E253">INDEX('GMW - Scen'!$A$2:$NF$60,MATCH(1,('GMW - Scen'!$NE$2:$NE$60=E$3)*('GMW - Scen'!$ND$2:$ND$60=E$4),0),$B253-1966)</f>
        <v>91541.88</v>
      </c>
    </row>
    <row r="254" spans="1:5" x14ac:dyDescent="0.25">
      <c r="A254">
        <v>2035</v>
      </c>
      <c r="B254">
        <v>2221</v>
      </c>
      <c r="C254" cm="1">
        <f t="array" ref="C254">INDEX('GMW - Scen'!$A$2:$NF$60,MATCH(1,('GMW - Scen'!$NE$2:$NE$60=C$3)*('GMW - Scen'!$ND$2:$ND$60=C$4),0),$B254-1966)</f>
        <v>804037.1</v>
      </c>
      <c r="D254" cm="1">
        <f t="array" ref="D254">INDEX('GMW - Scen'!$A$2:$NF$60,MATCH(1,('GMW - Scen'!$NE$2:$NE$60=D$3)*('GMW - Scen'!$ND$2:$ND$60=D$4),0),$B254-1966)</f>
        <v>468343.2</v>
      </c>
      <c r="E254" cm="1">
        <f t="array" ref="E254">INDEX('GMW - Scen'!$A$2:$NF$60,MATCH(1,('GMW - Scen'!$NE$2:$NE$60=E$3)*('GMW - Scen'!$ND$2:$ND$60=E$4),0),$B254-1966)</f>
        <v>92050.81</v>
      </c>
    </row>
    <row r="255" spans="1:5" x14ac:dyDescent="0.25">
      <c r="B255">
        <v>2222</v>
      </c>
      <c r="C255" cm="1">
        <f t="array" ref="C255">INDEX('GMW - Scen'!$A$2:$NF$60,MATCH(1,('GMW - Scen'!$NE$2:$NE$60=C$3)*('GMW - Scen'!$ND$2:$ND$60=C$4),0),$B255-1966)</f>
        <v>807082.4</v>
      </c>
      <c r="D255" cm="1">
        <f t="array" ref="D255">INDEX('GMW - Scen'!$A$2:$NF$60,MATCH(1,('GMW - Scen'!$NE$2:$NE$60=D$3)*('GMW - Scen'!$ND$2:$ND$60=D$4),0),$B255-1966)</f>
        <v>470053.2</v>
      </c>
      <c r="E255" cm="1">
        <f t="array" ref="E255">INDEX('GMW - Scen'!$A$2:$NF$60,MATCH(1,('GMW - Scen'!$NE$2:$NE$60=E$3)*('GMW - Scen'!$ND$2:$ND$60=E$4),0),$B255-1966)</f>
        <v>92561.85</v>
      </c>
    </row>
    <row r="256" spans="1:5" x14ac:dyDescent="0.25">
      <c r="B256">
        <v>2223</v>
      </c>
      <c r="C256" cm="1">
        <f t="array" ref="C256">INDEX('GMW - Scen'!$A$2:$NF$60,MATCH(1,('GMW - Scen'!$NE$2:$NE$60=C$3)*('GMW - Scen'!$ND$2:$ND$60=C$4),0),$B256-1966)</f>
        <v>810135.8</v>
      </c>
      <c r="D256" cm="1">
        <f t="array" ref="D256">INDEX('GMW - Scen'!$A$2:$NF$60,MATCH(1,('GMW - Scen'!$NE$2:$NE$60=D$3)*('GMW - Scen'!$ND$2:$ND$60=D$4),0),$B256-1966)</f>
        <v>471768.7</v>
      </c>
      <c r="E256" cm="1">
        <f t="array" ref="E256">INDEX('GMW - Scen'!$A$2:$NF$60,MATCH(1,('GMW - Scen'!$NE$2:$NE$60=E$3)*('GMW - Scen'!$ND$2:$ND$60=E$4),0),$B256-1966)</f>
        <v>93075.13</v>
      </c>
    </row>
    <row r="257" spans="1:5" x14ac:dyDescent="0.25">
      <c r="B257">
        <v>2224</v>
      </c>
      <c r="C257" cm="1">
        <f t="array" ref="C257">INDEX('GMW - Scen'!$A$2:$NF$60,MATCH(1,('GMW - Scen'!$NE$2:$NE$60=C$3)*('GMW - Scen'!$ND$2:$ND$60=C$4),0),$B257-1966)</f>
        <v>813199.4</v>
      </c>
      <c r="D257" cm="1">
        <f t="array" ref="D257">INDEX('GMW - Scen'!$A$2:$NF$60,MATCH(1,('GMW - Scen'!$NE$2:$NE$60=D$3)*('GMW - Scen'!$ND$2:$ND$60=D$4),0),$B257-1966)</f>
        <v>473490.7</v>
      </c>
      <c r="E257" cm="1">
        <f t="array" ref="E257">INDEX('GMW - Scen'!$A$2:$NF$60,MATCH(1,('GMW - Scen'!$NE$2:$NE$60=E$3)*('GMW - Scen'!$ND$2:$ND$60=E$4),0),$B257-1966)</f>
        <v>93590.34</v>
      </c>
    </row>
    <row r="258" spans="1:5" x14ac:dyDescent="0.25">
      <c r="A258">
        <v>2036</v>
      </c>
      <c r="B258">
        <v>2225</v>
      </c>
      <c r="C258" t="str" cm="1">
        <f t="array" ref="C258">INDEX('GMW - Scen'!$A$2:$NF$60,MATCH(1,('GMW - Scen'!$NE$2:$NE$60=C$3)*('GMW - Scen'!$ND$2:$ND$60=C$4),0),$B258-1966)</f>
        <v>NA</v>
      </c>
      <c r="D258" t="str" cm="1">
        <f t="array" ref="D258">INDEX('GMW - Scen'!$A$2:$NF$60,MATCH(1,('GMW - Scen'!$NE$2:$NE$60=D$3)*('GMW - Scen'!$ND$2:$ND$60=D$4),0),$B258-1966)</f>
        <v>NA</v>
      </c>
      <c r="E258" t="str" cm="1">
        <f t="array" ref="E258">INDEX('GMW - Scen'!$A$2:$NF$60,MATCH(1,('GMW - Scen'!$NE$2:$NE$60=E$3)*('GMW - Scen'!$ND$2:$ND$60=E$4),0),$B258-1966)</f>
        <v>NA</v>
      </c>
    </row>
    <row r="259" spans="1:5" x14ac:dyDescent="0.25">
      <c r="B259">
        <v>2226</v>
      </c>
      <c r="C259" t="str" cm="1">
        <f t="array" ref="C259">INDEX('GMW - Scen'!$A$2:$NF$60,MATCH(1,('GMW - Scen'!$NE$2:$NE$60=C$3)*('GMW - Scen'!$ND$2:$ND$60=C$4),0),$B259-1966)</f>
        <v>NA</v>
      </c>
      <c r="D259" t="str" cm="1">
        <f t="array" ref="D259">INDEX('GMW - Scen'!$A$2:$NF$60,MATCH(1,('GMW - Scen'!$NE$2:$NE$60=D$3)*('GMW - Scen'!$ND$2:$ND$60=D$4),0),$B259-1966)</f>
        <v>NA</v>
      </c>
      <c r="E259" t="str" cm="1">
        <f t="array" ref="E259">INDEX('GMW - Scen'!$A$2:$NF$60,MATCH(1,('GMW - Scen'!$NE$2:$NE$60=E$3)*('GMW - Scen'!$ND$2:$ND$60=E$4),0),$B259-1966)</f>
        <v>NA</v>
      </c>
    </row>
    <row r="260" spans="1:5" x14ac:dyDescent="0.25">
      <c r="B260">
        <v>2227</v>
      </c>
      <c r="C260" t="str" cm="1">
        <f t="array" ref="C260">INDEX('GMW - Scen'!$A$2:$NF$60,MATCH(1,('GMW - Scen'!$NE$2:$NE$60=C$3)*('GMW - Scen'!$ND$2:$ND$60=C$4),0),$B260-1966)</f>
        <v>NA</v>
      </c>
      <c r="D260" t="str" cm="1">
        <f t="array" ref="D260">INDEX('GMW - Scen'!$A$2:$NF$60,MATCH(1,('GMW - Scen'!$NE$2:$NE$60=D$3)*('GMW - Scen'!$ND$2:$ND$60=D$4),0),$B260-1966)</f>
        <v>NA</v>
      </c>
      <c r="E260" t="str" cm="1">
        <f t="array" ref="E260">INDEX('GMW - Scen'!$A$2:$NF$60,MATCH(1,('GMW - Scen'!$NE$2:$NE$60=E$3)*('GMW - Scen'!$ND$2:$ND$60=E$4),0),$B260-1966)</f>
        <v>NA</v>
      </c>
    </row>
    <row r="261" spans="1:5" x14ac:dyDescent="0.25">
      <c r="B261">
        <v>2228</v>
      </c>
      <c r="C261" t="str" cm="1">
        <f t="array" ref="C261">INDEX('GMW - Scen'!$A$2:$NF$60,MATCH(1,('GMW - Scen'!$NE$2:$NE$60=C$3)*('GMW - Scen'!$ND$2:$ND$60=C$4),0),$B261-1966)</f>
        <v>NA</v>
      </c>
      <c r="D261" t="str" cm="1">
        <f t="array" ref="D261">INDEX('GMW - Scen'!$A$2:$NF$60,MATCH(1,('GMW - Scen'!$NE$2:$NE$60=D$3)*('GMW - Scen'!$ND$2:$ND$60=D$4),0),$B261-1966)</f>
        <v>NA</v>
      </c>
      <c r="E261" t="str" cm="1">
        <f t="array" ref="E261">INDEX('GMW - Scen'!$A$2:$NF$60,MATCH(1,('GMW - Scen'!$NE$2:$NE$60=E$3)*('GMW - Scen'!$ND$2:$ND$60=E$4),0),$B261-1966)</f>
        <v>NA</v>
      </c>
    </row>
    <row r="262" spans="1:5" x14ac:dyDescent="0.25">
      <c r="A262">
        <v>2037</v>
      </c>
      <c r="B262">
        <v>2229</v>
      </c>
      <c r="C262" t="str" cm="1">
        <f t="array" ref="C262">INDEX('GMW - Scen'!$A$2:$NF$60,MATCH(1,('GMW - Scen'!$NE$2:$NE$60=C$3)*('GMW - Scen'!$ND$2:$ND$60=C$4),0),$B262-1966)</f>
        <v>NA</v>
      </c>
      <c r="D262" t="str" cm="1">
        <f t="array" ref="D262">INDEX('GMW - Scen'!$A$2:$NF$60,MATCH(1,('GMW - Scen'!$NE$2:$NE$60=D$3)*('GMW - Scen'!$ND$2:$ND$60=D$4),0),$B262-1966)</f>
        <v>NA</v>
      </c>
      <c r="E262" t="str" cm="1">
        <f t="array" ref="E262">INDEX('GMW - Scen'!$A$2:$NF$60,MATCH(1,('GMW - Scen'!$NE$2:$NE$60=E$3)*('GMW - Scen'!$ND$2:$ND$60=E$4),0),$B262-1966)</f>
        <v>NA</v>
      </c>
    </row>
    <row r="263" spans="1:5" x14ac:dyDescent="0.25">
      <c r="B263">
        <v>2230</v>
      </c>
      <c r="C263" t="str" cm="1">
        <f t="array" ref="C263">INDEX('GMW - Scen'!$A$2:$NF$60,MATCH(1,('GMW - Scen'!$NE$2:$NE$60=C$3)*('GMW - Scen'!$ND$2:$ND$60=C$4),0),$B263-1966)</f>
        <v>NA</v>
      </c>
      <c r="D263" t="str" cm="1">
        <f t="array" ref="D263">INDEX('GMW - Scen'!$A$2:$NF$60,MATCH(1,('GMW - Scen'!$NE$2:$NE$60=D$3)*('GMW - Scen'!$ND$2:$ND$60=D$4),0),$B263-1966)</f>
        <v>NA</v>
      </c>
      <c r="E263" t="str" cm="1">
        <f t="array" ref="E263">INDEX('GMW - Scen'!$A$2:$NF$60,MATCH(1,('GMW - Scen'!$NE$2:$NE$60=E$3)*('GMW - Scen'!$ND$2:$ND$60=E$4),0),$B263-1966)</f>
        <v>NA</v>
      </c>
    </row>
    <row r="264" spans="1:5" x14ac:dyDescent="0.25">
      <c r="B264">
        <v>2231</v>
      </c>
      <c r="C264" t="str" cm="1">
        <f t="array" ref="C264">INDEX('GMW - Scen'!$A$2:$NF$60,MATCH(1,('GMW - Scen'!$NE$2:$NE$60=C$3)*('GMW - Scen'!$ND$2:$ND$60=C$4),0),$B264-1966)</f>
        <v>NA</v>
      </c>
      <c r="D264" t="str" cm="1">
        <f t="array" ref="D264">INDEX('GMW - Scen'!$A$2:$NF$60,MATCH(1,('GMW - Scen'!$NE$2:$NE$60=D$3)*('GMW - Scen'!$ND$2:$ND$60=D$4),0),$B264-1966)</f>
        <v>NA</v>
      </c>
      <c r="E264" t="str" cm="1">
        <f t="array" ref="E264">INDEX('GMW - Scen'!$A$2:$NF$60,MATCH(1,('GMW - Scen'!$NE$2:$NE$60=E$3)*('GMW - Scen'!$ND$2:$ND$60=E$4),0),$B264-1966)</f>
        <v>NA</v>
      </c>
    </row>
    <row r="265" spans="1:5" x14ac:dyDescent="0.25">
      <c r="B265">
        <v>2232</v>
      </c>
      <c r="C265" t="str" cm="1">
        <f t="array" ref="C265">INDEX('GMW - Scen'!$A$2:$NF$60,MATCH(1,('GMW - Scen'!$NE$2:$NE$60=C$3)*('GMW - Scen'!$ND$2:$ND$60=C$4),0),$B265-1966)</f>
        <v>NA</v>
      </c>
      <c r="D265" t="str" cm="1">
        <f t="array" ref="D265">INDEX('GMW - Scen'!$A$2:$NF$60,MATCH(1,('GMW - Scen'!$NE$2:$NE$60=D$3)*('GMW - Scen'!$ND$2:$ND$60=D$4),0),$B265-1966)</f>
        <v>NA</v>
      </c>
      <c r="E265" t="str" cm="1">
        <f t="array" ref="E265">INDEX('GMW - Scen'!$A$2:$NF$60,MATCH(1,('GMW - Scen'!$NE$2:$NE$60=E$3)*('GMW - Scen'!$ND$2:$ND$60=E$4),0),$B265-1966)</f>
        <v>NA</v>
      </c>
    </row>
    <row r="266" spans="1:5" x14ac:dyDescent="0.25">
      <c r="A266">
        <v>2038</v>
      </c>
      <c r="B266">
        <v>2233</v>
      </c>
      <c r="C266" t="str" cm="1">
        <f t="array" ref="C266">INDEX('GMW - Scen'!$A$2:$NF$60,MATCH(1,('GMW - Scen'!$NE$2:$NE$60=C$3)*('GMW - Scen'!$ND$2:$ND$60=C$4),0),$B266-1966)</f>
        <v>NA</v>
      </c>
      <c r="D266" t="str" cm="1">
        <f t="array" ref="D266">INDEX('GMW - Scen'!$A$2:$NF$60,MATCH(1,('GMW - Scen'!$NE$2:$NE$60=D$3)*('GMW - Scen'!$ND$2:$ND$60=D$4),0),$B266-1966)</f>
        <v>NA</v>
      </c>
      <c r="E266" t="str" cm="1">
        <f t="array" ref="E266">INDEX('GMW - Scen'!$A$2:$NF$60,MATCH(1,('GMW - Scen'!$NE$2:$NE$60=E$3)*('GMW - Scen'!$ND$2:$ND$60=E$4),0),$B266-1966)</f>
        <v>NA</v>
      </c>
    </row>
    <row r="267" spans="1:5" x14ac:dyDescent="0.25">
      <c r="B267">
        <v>2234</v>
      </c>
      <c r="C267" t="str" cm="1">
        <f t="array" ref="C267">INDEX('GMW - Scen'!$A$2:$NF$60,MATCH(1,('GMW - Scen'!$NE$2:$NE$60=C$3)*('GMW - Scen'!$ND$2:$ND$60=C$4),0),$B267-1966)</f>
        <v>NA</v>
      </c>
      <c r="D267" t="str" cm="1">
        <f t="array" ref="D267">INDEX('GMW - Scen'!$A$2:$NF$60,MATCH(1,('GMW - Scen'!$NE$2:$NE$60=D$3)*('GMW - Scen'!$ND$2:$ND$60=D$4),0),$B267-1966)</f>
        <v>NA</v>
      </c>
      <c r="E267" t="str" cm="1">
        <f t="array" ref="E267">INDEX('GMW - Scen'!$A$2:$NF$60,MATCH(1,('GMW - Scen'!$NE$2:$NE$60=E$3)*('GMW - Scen'!$ND$2:$ND$60=E$4),0),$B267-1966)</f>
        <v>NA</v>
      </c>
    </row>
    <row r="268" spans="1:5" x14ac:dyDescent="0.25">
      <c r="B268">
        <v>2235</v>
      </c>
      <c r="C268" t="str" cm="1">
        <f t="array" ref="C268">INDEX('GMW - Scen'!$A$2:$NF$60,MATCH(1,('GMW - Scen'!$NE$2:$NE$60=C$3)*('GMW - Scen'!$ND$2:$ND$60=C$4),0),$B268-1966)</f>
        <v>NA</v>
      </c>
      <c r="D268" t="str" cm="1">
        <f t="array" ref="D268">INDEX('GMW - Scen'!$A$2:$NF$60,MATCH(1,('GMW - Scen'!$NE$2:$NE$60=D$3)*('GMW - Scen'!$ND$2:$ND$60=D$4),0),$B268-1966)</f>
        <v>NA</v>
      </c>
      <c r="E268" t="str" cm="1">
        <f t="array" ref="E268">INDEX('GMW - Scen'!$A$2:$NF$60,MATCH(1,('GMW - Scen'!$NE$2:$NE$60=E$3)*('GMW - Scen'!$ND$2:$ND$60=E$4),0),$B268-1966)</f>
        <v>NA</v>
      </c>
    </row>
    <row r="269" spans="1:5" x14ac:dyDescent="0.25">
      <c r="B269">
        <v>2236</v>
      </c>
      <c r="C269" t="str" cm="1">
        <f t="array" ref="C269">INDEX('GMW - Scen'!$A$2:$NF$60,MATCH(1,('GMW - Scen'!$NE$2:$NE$60=C$3)*('GMW - Scen'!$ND$2:$ND$60=C$4),0),$B269-1966)</f>
        <v>NA</v>
      </c>
      <c r="D269" t="str" cm="1">
        <f t="array" ref="D269">INDEX('GMW - Scen'!$A$2:$NF$60,MATCH(1,('GMW - Scen'!$NE$2:$NE$60=D$3)*('GMW - Scen'!$ND$2:$ND$60=D$4),0),$B269-1966)</f>
        <v>NA</v>
      </c>
      <c r="E269" t="str" cm="1">
        <f t="array" ref="E269">INDEX('GMW - Scen'!$A$2:$NF$60,MATCH(1,('GMW - Scen'!$NE$2:$NE$60=E$3)*('GMW - Scen'!$ND$2:$ND$60=E$4),0),$B269-1966)</f>
        <v>NA</v>
      </c>
    </row>
    <row r="270" spans="1:5" x14ac:dyDescent="0.25">
      <c r="A270">
        <v>2039</v>
      </c>
      <c r="B270">
        <v>2237</v>
      </c>
      <c r="C270" t="str" cm="1">
        <f t="array" ref="C270">INDEX('GMW - Scen'!$A$2:$NF$60,MATCH(1,('GMW - Scen'!$NE$2:$NE$60=C$3)*('GMW - Scen'!$ND$2:$ND$60=C$4),0),$B270-1966)</f>
        <v>NA</v>
      </c>
      <c r="D270" t="str" cm="1">
        <f t="array" ref="D270">INDEX('GMW - Scen'!$A$2:$NF$60,MATCH(1,('GMW - Scen'!$NE$2:$NE$60=D$3)*('GMW - Scen'!$ND$2:$ND$60=D$4),0),$B270-1966)</f>
        <v>NA</v>
      </c>
      <c r="E270" t="str" cm="1">
        <f t="array" ref="E270">INDEX('GMW - Scen'!$A$2:$NF$60,MATCH(1,('GMW - Scen'!$NE$2:$NE$60=E$3)*('GMW - Scen'!$ND$2:$ND$60=E$4),0),$B270-1966)</f>
        <v>NA</v>
      </c>
    </row>
    <row r="271" spans="1:5" x14ac:dyDescent="0.25">
      <c r="B271">
        <v>2238</v>
      </c>
      <c r="C271" t="str" cm="1">
        <f t="array" ref="C271">INDEX('GMW - Scen'!$A$2:$NF$60,MATCH(1,('GMW - Scen'!$NE$2:$NE$60=C$3)*('GMW - Scen'!$ND$2:$ND$60=C$4),0),$B271-1966)</f>
        <v>NA</v>
      </c>
      <c r="D271" t="str" cm="1">
        <f t="array" ref="D271">INDEX('GMW - Scen'!$A$2:$NF$60,MATCH(1,('GMW - Scen'!$NE$2:$NE$60=D$3)*('GMW - Scen'!$ND$2:$ND$60=D$4),0),$B271-1966)</f>
        <v>NA</v>
      </c>
      <c r="E271" t="str" cm="1">
        <f t="array" ref="E271">INDEX('GMW - Scen'!$A$2:$NF$60,MATCH(1,('GMW - Scen'!$NE$2:$NE$60=E$3)*('GMW - Scen'!$ND$2:$ND$60=E$4),0),$B271-1966)</f>
        <v>NA</v>
      </c>
    </row>
    <row r="272" spans="1:5" x14ac:dyDescent="0.25">
      <c r="B272">
        <v>2239</v>
      </c>
      <c r="C272" t="str" cm="1">
        <f t="array" ref="C272">INDEX('GMW - Scen'!$A$2:$NF$60,MATCH(1,('GMW - Scen'!$NE$2:$NE$60=C$3)*('GMW - Scen'!$ND$2:$ND$60=C$4),0),$B272-1966)</f>
        <v>NA</v>
      </c>
      <c r="D272" t="str" cm="1">
        <f t="array" ref="D272">INDEX('GMW - Scen'!$A$2:$NF$60,MATCH(1,('GMW - Scen'!$NE$2:$NE$60=D$3)*('GMW - Scen'!$ND$2:$ND$60=D$4),0),$B272-1966)</f>
        <v>NA</v>
      </c>
      <c r="E272" t="str" cm="1">
        <f t="array" ref="E272">INDEX('GMW - Scen'!$A$2:$NF$60,MATCH(1,('GMW - Scen'!$NE$2:$NE$60=E$3)*('GMW - Scen'!$ND$2:$ND$60=E$4),0),$B272-1966)</f>
        <v>NA</v>
      </c>
    </row>
    <row r="273" spans="1:5" x14ac:dyDescent="0.25">
      <c r="B273">
        <v>2240</v>
      </c>
      <c r="C273" t="str" cm="1">
        <f t="array" ref="C273">INDEX('GMW - Scen'!$A$2:$NF$60,MATCH(1,('GMW - Scen'!$NE$2:$NE$60=C$3)*('GMW - Scen'!$ND$2:$ND$60=C$4),0),$B273-1966)</f>
        <v>NA</v>
      </c>
      <c r="D273" t="str" cm="1">
        <f t="array" ref="D273">INDEX('GMW - Scen'!$A$2:$NF$60,MATCH(1,('GMW - Scen'!$NE$2:$NE$60=D$3)*('GMW - Scen'!$ND$2:$ND$60=D$4),0),$B273-1966)</f>
        <v>NA</v>
      </c>
      <c r="E273" t="str" cm="1">
        <f t="array" ref="E273">INDEX('GMW - Scen'!$A$2:$NF$60,MATCH(1,('GMW - Scen'!$NE$2:$NE$60=E$3)*('GMW - Scen'!$ND$2:$ND$60=E$4),0),$B273-1966)</f>
        <v>NA</v>
      </c>
    </row>
    <row r="274" spans="1:5" x14ac:dyDescent="0.25">
      <c r="A274">
        <v>2040</v>
      </c>
      <c r="B274">
        <v>2241</v>
      </c>
      <c r="C274" t="str" cm="1">
        <f t="array" ref="C274">INDEX('GMW - Scen'!$A$2:$NF$60,MATCH(1,('GMW - Scen'!$NE$2:$NE$60=C$3)*('GMW - Scen'!$ND$2:$ND$60=C$4),0),$B274-1966)</f>
        <v>NA</v>
      </c>
      <c r="D274" t="str" cm="1">
        <f t="array" ref="D274">INDEX('GMW - Scen'!$A$2:$NF$60,MATCH(1,('GMW - Scen'!$NE$2:$NE$60=D$3)*('GMW - Scen'!$ND$2:$ND$60=D$4),0),$B274-1966)</f>
        <v>NA</v>
      </c>
      <c r="E274" t="str" cm="1">
        <f t="array" ref="E274">INDEX('GMW - Scen'!$A$2:$NF$60,MATCH(1,('GMW - Scen'!$NE$2:$NE$60=E$3)*('GMW - Scen'!$ND$2:$ND$60=E$4),0),$B274-1966)</f>
        <v>NA</v>
      </c>
    </row>
    <row r="275" spans="1:5" x14ac:dyDescent="0.25">
      <c r="B275">
        <v>2242</v>
      </c>
      <c r="C275" t="str" cm="1">
        <f t="array" ref="C275">INDEX('GMW - Scen'!$A$2:$NF$60,MATCH(1,('GMW - Scen'!$NE$2:$NE$60=C$3)*('GMW - Scen'!$ND$2:$ND$60=C$4),0),$B275-1966)</f>
        <v>NA</v>
      </c>
      <c r="D275" t="str" cm="1">
        <f t="array" ref="D275">INDEX('GMW - Scen'!$A$2:$NF$60,MATCH(1,('GMW - Scen'!$NE$2:$NE$60=D$3)*('GMW - Scen'!$ND$2:$ND$60=D$4),0),$B275-1966)</f>
        <v>NA</v>
      </c>
      <c r="E275" t="str" cm="1">
        <f t="array" ref="E275">INDEX('GMW - Scen'!$A$2:$NF$60,MATCH(1,('GMW - Scen'!$NE$2:$NE$60=E$3)*('GMW - Scen'!$ND$2:$ND$60=E$4),0),$B275-1966)</f>
        <v>NA</v>
      </c>
    </row>
    <row r="276" spans="1:5" x14ac:dyDescent="0.25">
      <c r="B276">
        <v>2243</v>
      </c>
      <c r="C276" t="str" cm="1">
        <f t="array" ref="C276">INDEX('GMW - Scen'!$A$2:$NF$60,MATCH(1,('GMW - Scen'!$NE$2:$NE$60=C$3)*('GMW - Scen'!$ND$2:$ND$60=C$4),0),$B276-1966)</f>
        <v>NA</v>
      </c>
      <c r="D276" t="str" cm="1">
        <f t="array" ref="D276">INDEX('GMW - Scen'!$A$2:$NF$60,MATCH(1,('GMW - Scen'!$NE$2:$NE$60=D$3)*('GMW - Scen'!$ND$2:$ND$60=D$4),0),$B276-1966)</f>
        <v>NA</v>
      </c>
      <c r="E276" t="str" cm="1">
        <f t="array" ref="E276">INDEX('GMW - Scen'!$A$2:$NF$60,MATCH(1,('GMW - Scen'!$NE$2:$NE$60=E$3)*('GMW - Scen'!$ND$2:$ND$60=E$4),0),$B276-1966)</f>
        <v>NA</v>
      </c>
    </row>
    <row r="277" spans="1:5" x14ac:dyDescent="0.25">
      <c r="B277">
        <v>2244</v>
      </c>
      <c r="C277" t="str" cm="1">
        <f t="array" ref="C277">INDEX('GMW - Scen'!$A$2:$NF$60,MATCH(1,('GMW - Scen'!$NE$2:$NE$60=C$3)*('GMW - Scen'!$ND$2:$ND$60=C$4),0),$B277-1966)</f>
        <v>NA</v>
      </c>
      <c r="D277" t="str" cm="1">
        <f t="array" ref="D277">INDEX('GMW - Scen'!$A$2:$NF$60,MATCH(1,('GMW - Scen'!$NE$2:$NE$60=D$3)*('GMW - Scen'!$ND$2:$ND$60=D$4),0),$B277-1966)</f>
        <v>NA</v>
      </c>
      <c r="E277" t="str" cm="1">
        <f t="array" ref="E277">INDEX('GMW - Scen'!$A$2:$NF$60,MATCH(1,('GMW - Scen'!$NE$2:$NE$60=E$3)*('GMW - Scen'!$ND$2:$ND$60=E$4),0),$B277-1966)</f>
        <v>NA</v>
      </c>
    </row>
    <row r="278" spans="1:5" x14ac:dyDescent="0.25">
      <c r="A278">
        <v>2041</v>
      </c>
      <c r="B278">
        <v>2245</v>
      </c>
      <c r="C278" t="str" cm="1">
        <f t="array" ref="C278">INDEX('GMW - Scen'!$A$2:$NF$60,MATCH(1,('GMW - Scen'!$NE$2:$NE$60=C$3)*('GMW - Scen'!$ND$2:$ND$60=C$4),0),$B278-1966)</f>
        <v>NA</v>
      </c>
      <c r="D278" t="str" cm="1">
        <f t="array" ref="D278">INDEX('GMW - Scen'!$A$2:$NF$60,MATCH(1,('GMW - Scen'!$NE$2:$NE$60=D$3)*('GMW - Scen'!$ND$2:$ND$60=D$4),0),$B278-1966)</f>
        <v>NA</v>
      </c>
      <c r="E278" t="str" cm="1">
        <f t="array" ref="E278">INDEX('GMW - Scen'!$A$2:$NF$60,MATCH(1,('GMW - Scen'!$NE$2:$NE$60=E$3)*('GMW - Scen'!$ND$2:$ND$60=E$4),0),$B278-1966)</f>
        <v>NA</v>
      </c>
    </row>
    <row r="279" spans="1:5" x14ac:dyDescent="0.25">
      <c r="B279">
        <v>2246</v>
      </c>
      <c r="C279" t="str" cm="1">
        <f t="array" ref="C279">INDEX('GMW - Scen'!$A$2:$NF$60,MATCH(1,('GMW - Scen'!$NE$2:$NE$60=C$3)*('GMW - Scen'!$ND$2:$ND$60=C$4),0),$B279-1966)</f>
        <v>NA</v>
      </c>
      <c r="D279" t="str" cm="1">
        <f t="array" ref="D279">INDEX('GMW - Scen'!$A$2:$NF$60,MATCH(1,('GMW - Scen'!$NE$2:$NE$60=D$3)*('GMW - Scen'!$ND$2:$ND$60=D$4),0),$B279-1966)</f>
        <v>NA</v>
      </c>
      <c r="E279" t="str" cm="1">
        <f t="array" ref="E279">INDEX('GMW - Scen'!$A$2:$NF$60,MATCH(1,('GMW - Scen'!$NE$2:$NE$60=E$3)*('GMW - Scen'!$ND$2:$ND$60=E$4),0),$B279-1966)</f>
        <v>NA</v>
      </c>
    </row>
    <row r="280" spans="1:5" x14ac:dyDescent="0.25">
      <c r="B280">
        <v>2247</v>
      </c>
      <c r="C280" t="str" cm="1">
        <f t="array" ref="C280">INDEX('GMW - Scen'!$A$2:$NF$60,MATCH(1,('GMW - Scen'!$NE$2:$NE$60=C$3)*('GMW - Scen'!$ND$2:$ND$60=C$4),0),$B280-1966)</f>
        <v>NA</v>
      </c>
      <c r="D280" t="str" cm="1">
        <f t="array" ref="D280">INDEX('GMW - Scen'!$A$2:$NF$60,MATCH(1,('GMW - Scen'!$NE$2:$NE$60=D$3)*('GMW - Scen'!$ND$2:$ND$60=D$4),0),$B280-1966)</f>
        <v>NA</v>
      </c>
      <c r="E280" t="str" cm="1">
        <f t="array" ref="E280">INDEX('GMW - Scen'!$A$2:$NF$60,MATCH(1,('GMW - Scen'!$NE$2:$NE$60=E$3)*('GMW - Scen'!$ND$2:$ND$60=E$4),0),$B280-1966)</f>
        <v>NA</v>
      </c>
    </row>
    <row r="281" spans="1:5" x14ac:dyDescent="0.25">
      <c r="B281">
        <v>2248</v>
      </c>
      <c r="C281" t="str" cm="1">
        <f t="array" ref="C281">INDEX('GMW - Scen'!$A$2:$NF$60,MATCH(1,('GMW - Scen'!$NE$2:$NE$60=C$3)*('GMW - Scen'!$ND$2:$ND$60=C$4),0),$B281-1966)</f>
        <v>NA</v>
      </c>
      <c r="D281" t="str" cm="1">
        <f t="array" ref="D281">INDEX('GMW - Scen'!$A$2:$NF$60,MATCH(1,('GMW - Scen'!$NE$2:$NE$60=D$3)*('GMW - Scen'!$ND$2:$ND$60=D$4),0),$B281-1966)</f>
        <v>NA</v>
      </c>
      <c r="E281" t="str" cm="1">
        <f t="array" ref="E281">INDEX('GMW - Scen'!$A$2:$NF$60,MATCH(1,('GMW - Scen'!$NE$2:$NE$60=E$3)*('GMW - Scen'!$ND$2:$ND$60=E$4),0),$B281-1966)</f>
        <v>NA</v>
      </c>
    </row>
    <row r="282" spans="1:5" x14ac:dyDescent="0.25">
      <c r="A282">
        <v>2042</v>
      </c>
      <c r="B282">
        <v>2249</v>
      </c>
      <c r="C282" t="str" cm="1">
        <f t="array" ref="C282">INDEX('GMW - Scen'!$A$2:$NF$60,MATCH(1,('GMW - Scen'!$NE$2:$NE$60=C$3)*('GMW - Scen'!$ND$2:$ND$60=C$4),0),$B282-1966)</f>
        <v>NA</v>
      </c>
      <c r="D282" t="str" cm="1">
        <f t="array" ref="D282">INDEX('GMW - Scen'!$A$2:$NF$60,MATCH(1,('GMW - Scen'!$NE$2:$NE$60=D$3)*('GMW - Scen'!$ND$2:$ND$60=D$4),0),$B282-1966)</f>
        <v>NA</v>
      </c>
      <c r="E282" t="str" cm="1">
        <f t="array" ref="E282">INDEX('GMW - Scen'!$A$2:$NF$60,MATCH(1,('GMW - Scen'!$NE$2:$NE$60=E$3)*('GMW - Scen'!$ND$2:$ND$60=E$4),0),$B282-1966)</f>
        <v>NA</v>
      </c>
    </row>
    <row r="283" spans="1:5" x14ac:dyDescent="0.25">
      <c r="B283">
        <v>2250</v>
      </c>
      <c r="C283" t="str" cm="1">
        <f t="array" ref="C283">INDEX('GMW - Scen'!$A$2:$NF$60,MATCH(1,('GMW - Scen'!$NE$2:$NE$60=C$3)*('GMW - Scen'!$ND$2:$ND$60=C$4),0),$B283-1966)</f>
        <v>NA</v>
      </c>
      <c r="D283" t="str" cm="1">
        <f t="array" ref="D283">INDEX('GMW - Scen'!$A$2:$NF$60,MATCH(1,('GMW - Scen'!$NE$2:$NE$60=D$3)*('GMW - Scen'!$ND$2:$ND$60=D$4),0),$B283-1966)</f>
        <v>NA</v>
      </c>
      <c r="E283" t="str" cm="1">
        <f t="array" ref="E283">INDEX('GMW - Scen'!$A$2:$NF$60,MATCH(1,('GMW - Scen'!$NE$2:$NE$60=E$3)*('GMW - Scen'!$ND$2:$ND$60=E$4),0),$B283-1966)</f>
        <v>NA</v>
      </c>
    </row>
    <row r="284" spans="1:5" x14ac:dyDescent="0.25">
      <c r="B284">
        <v>2251</v>
      </c>
      <c r="C284" t="str" cm="1">
        <f t="array" ref="C284">INDEX('GMW - Scen'!$A$2:$NF$60,MATCH(1,('GMW - Scen'!$NE$2:$NE$60=C$3)*('GMW - Scen'!$ND$2:$ND$60=C$4),0),$B284-1966)</f>
        <v>NA</v>
      </c>
      <c r="D284" t="str" cm="1">
        <f t="array" ref="D284">INDEX('GMW - Scen'!$A$2:$NF$60,MATCH(1,('GMW - Scen'!$NE$2:$NE$60=D$3)*('GMW - Scen'!$ND$2:$ND$60=D$4),0),$B284-1966)</f>
        <v>NA</v>
      </c>
      <c r="E284" t="str" cm="1">
        <f t="array" ref="E284">INDEX('GMW - Scen'!$A$2:$NF$60,MATCH(1,('GMW - Scen'!$NE$2:$NE$60=E$3)*('GMW - Scen'!$ND$2:$ND$60=E$4),0),$B284-1966)</f>
        <v>NA</v>
      </c>
    </row>
    <row r="285" spans="1:5" x14ac:dyDescent="0.25">
      <c r="B285">
        <v>2252</v>
      </c>
      <c r="C285" t="str" cm="1">
        <f t="array" ref="C285">INDEX('GMW - Scen'!$A$2:$NF$60,MATCH(1,('GMW - Scen'!$NE$2:$NE$60=C$3)*('GMW - Scen'!$ND$2:$ND$60=C$4),0),$B285-1966)</f>
        <v>NA</v>
      </c>
      <c r="D285" t="str" cm="1">
        <f t="array" ref="D285">INDEX('GMW - Scen'!$A$2:$NF$60,MATCH(1,('GMW - Scen'!$NE$2:$NE$60=D$3)*('GMW - Scen'!$ND$2:$ND$60=D$4),0),$B285-1966)</f>
        <v>NA</v>
      </c>
      <c r="E285" t="str" cm="1">
        <f t="array" ref="E285">INDEX('GMW - Scen'!$A$2:$NF$60,MATCH(1,('GMW - Scen'!$NE$2:$NE$60=E$3)*('GMW - Scen'!$ND$2:$ND$60=E$4),0),$B285-1966)</f>
        <v>NA</v>
      </c>
    </row>
    <row r="286" spans="1:5" x14ac:dyDescent="0.25">
      <c r="A286">
        <v>2043</v>
      </c>
      <c r="B286">
        <v>2253</v>
      </c>
      <c r="C286" t="str" cm="1">
        <f t="array" ref="C286">INDEX('GMW - Scen'!$A$2:$NF$60,MATCH(1,('GMW - Scen'!$NE$2:$NE$60=C$3)*('GMW - Scen'!$ND$2:$ND$60=C$4),0),$B286-1966)</f>
        <v>NA</v>
      </c>
      <c r="D286" t="str" cm="1">
        <f t="array" ref="D286">INDEX('GMW - Scen'!$A$2:$NF$60,MATCH(1,('GMW - Scen'!$NE$2:$NE$60=D$3)*('GMW - Scen'!$ND$2:$ND$60=D$4),0),$B286-1966)</f>
        <v>NA</v>
      </c>
      <c r="E286" t="str" cm="1">
        <f t="array" ref="E286">INDEX('GMW - Scen'!$A$2:$NF$60,MATCH(1,('GMW - Scen'!$NE$2:$NE$60=E$3)*('GMW - Scen'!$ND$2:$ND$60=E$4),0),$B286-1966)</f>
        <v>NA</v>
      </c>
    </row>
    <row r="287" spans="1:5" x14ac:dyDescent="0.25">
      <c r="B287">
        <v>2254</v>
      </c>
      <c r="C287" t="str" cm="1">
        <f t="array" ref="C287">INDEX('GMW - Scen'!$A$2:$NF$60,MATCH(1,('GMW - Scen'!$NE$2:$NE$60=C$3)*('GMW - Scen'!$ND$2:$ND$60=C$4),0),$B287-1966)</f>
        <v>NA</v>
      </c>
      <c r="D287" t="str" cm="1">
        <f t="array" ref="D287">INDEX('GMW - Scen'!$A$2:$NF$60,MATCH(1,('GMW - Scen'!$NE$2:$NE$60=D$3)*('GMW - Scen'!$ND$2:$ND$60=D$4),0),$B287-1966)</f>
        <v>NA</v>
      </c>
      <c r="E287" t="str" cm="1">
        <f t="array" ref="E287">INDEX('GMW - Scen'!$A$2:$NF$60,MATCH(1,('GMW - Scen'!$NE$2:$NE$60=E$3)*('GMW - Scen'!$ND$2:$ND$60=E$4),0),$B287-1966)</f>
        <v>NA</v>
      </c>
    </row>
    <row r="288" spans="1:5" x14ac:dyDescent="0.25">
      <c r="B288">
        <v>2255</v>
      </c>
      <c r="C288" t="str" cm="1">
        <f t="array" ref="C288">INDEX('GMW - Scen'!$A$2:$NF$60,MATCH(1,('GMW - Scen'!$NE$2:$NE$60=C$3)*('GMW - Scen'!$ND$2:$ND$60=C$4),0),$B288-1966)</f>
        <v>NA</v>
      </c>
      <c r="D288" t="str" cm="1">
        <f t="array" ref="D288">INDEX('GMW - Scen'!$A$2:$NF$60,MATCH(1,('GMW - Scen'!$NE$2:$NE$60=D$3)*('GMW - Scen'!$ND$2:$ND$60=D$4),0),$B288-1966)</f>
        <v>NA</v>
      </c>
      <c r="E288" t="str" cm="1">
        <f t="array" ref="E288">INDEX('GMW - Scen'!$A$2:$NF$60,MATCH(1,('GMW - Scen'!$NE$2:$NE$60=E$3)*('GMW - Scen'!$ND$2:$ND$60=E$4),0),$B288-1966)</f>
        <v>NA</v>
      </c>
    </row>
    <row r="289" spans="1:5" x14ac:dyDescent="0.25">
      <c r="B289">
        <v>2256</v>
      </c>
      <c r="C289" t="str" cm="1">
        <f t="array" ref="C289">INDEX('GMW - Scen'!$A$2:$NF$60,MATCH(1,('GMW - Scen'!$NE$2:$NE$60=C$3)*('GMW - Scen'!$ND$2:$ND$60=C$4),0),$B289-1966)</f>
        <v>NA</v>
      </c>
      <c r="D289" t="str" cm="1">
        <f t="array" ref="D289">INDEX('GMW - Scen'!$A$2:$NF$60,MATCH(1,('GMW - Scen'!$NE$2:$NE$60=D$3)*('GMW - Scen'!$ND$2:$ND$60=D$4),0),$B289-1966)</f>
        <v>NA</v>
      </c>
      <c r="E289" t="str" cm="1">
        <f t="array" ref="E289">INDEX('GMW - Scen'!$A$2:$NF$60,MATCH(1,('GMW - Scen'!$NE$2:$NE$60=E$3)*('GMW - Scen'!$ND$2:$ND$60=E$4),0),$B289-1966)</f>
        <v>NA</v>
      </c>
    </row>
    <row r="290" spans="1:5" x14ac:dyDescent="0.25">
      <c r="A290">
        <v>2044</v>
      </c>
      <c r="B290">
        <v>2257</v>
      </c>
      <c r="C290" t="str" cm="1">
        <f t="array" ref="C290">INDEX('GMW - Scen'!$A$2:$NF$60,MATCH(1,('GMW - Scen'!$NE$2:$NE$60=C$3)*('GMW - Scen'!$ND$2:$ND$60=C$4),0),$B290-1966)</f>
        <v>NA</v>
      </c>
      <c r="D290" t="str" cm="1">
        <f t="array" ref="D290">INDEX('GMW - Scen'!$A$2:$NF$60,MATCH(1,('GMW - Scen'!$NE$2:$NE$60=D$3)*('GMW - Scen'!$ND$2:$ND$60=D$4),0),$B290-1966)</f>
        <v>NA</v>
      </c>
      <c r="E290" t="str" cm="1">
        <f t="array" ref="E290">INDEX('GMW - Scen'!$A$2:$NF$60,MATCH(1,('GMW - Scen'!$NE$2:$NE$60=E$3)*('GMW - Scen'!$ND$2:$ND$60=E$4),0),$B290-1966)</f>
        <v>NA</v>
      </c>
    </row>
    <row r="291" spans="1:5" x14ac:dyDescent="0.25">
      <c r="B291">
        <v>2258</v>
      </c>
      <c r="C291" t="str" cm="1">
        <f t="array" ref="C291">INDEX('GMW - Scen'!$A$2:$NF$60,MATCH(1,('GMW - Scen'!$NE$2:$NE$60=C$3)*('GMW - Scen'!$ND$2:$ND$60=C$4),0),$B291-1966)</f>
        <v>NA</v>
      </c>
      <c r="D291" t="str" cm="1">
        <f t="array" ref="D291">INDEX('GMW - Scen'!$A$2:$NF$60,MATCH(1,('GMW - Scen'!$NE$2:$NE$60=D$3)*('GMW - Scen'!$ND$2:$ND$60=D$4),0),$B291-1966)</f>
        <v>NA</v>
      </c>
      <c r="E291" t="str" cm="1">
        <f t="array" ref="E291">INDEX('GMW - Scen'!$A$2:$NF$60,MATCH(1,('GMW - Scen'!$NE$2:$NE$60=E$3)*('GMW - Scen'!$ND$2:$ND$60=E$4),0),$B291-1966)</f>
        <v>NA</v>
      </c>
    </row>
    <row r="292" spans="1:5" x14ac:dyDescent="0.25">
      <c r="B292">
        <v>2259</v>
      </c>
      <c r="C292" t="str" cm="1">
        <f t="array" ref="C292">INDEX('GMW - Scen'!$A$2:$NF$60,MATCH(1,('GMW - Scen'!$NE$2:$NE$60=C$3)*('GMW - Scen'!$ND$2:$ND$60=C$4),0),$B292-1966)</f>
        <v>NA</v>
      </c>
      <c r="D292" t="str" cm="1">
        <f t="array" ref="D292">INDEX('GMW - Scen'!$A$2:$NF$60,MATCH(1,('GMW - Scen'!$NE$2:$NE$60=D$3)*('GMW - Scen'!$ND$2:$ND$60=D$4),0),$B292-1966)</f>
        <v>NA</v>
      </c>
      <c r="E292" t="str" cm="1">
        <f t="array" ref="E292">INDEX('GMW - Scen'!$A$2:$NF$60,MATCH(1,('GMW - Scen'!$NE$2:$NE$60=E$3)*('GMW - Scen'!$ND$2:$ND$60=E$4),0),$B292-1966)</f>
        <v>NA</v>
      </c>
    </row>
    <row r="293" spans="1:5" x14ac:dyDescent="0.25">
      <c r="B293">
        <v>2260</v>
      </c>
      <c r="C293" t="str" cm="1">
        <f t="array" ref="C293">INDEX('GMW - Scen'!$A$2:$NF$60,MATCH(1,('GMW - Scen'!$NE$2:$NE$60=C$3)*('GMW - Scen'!$ND$2:$ND$60=C$4),0),$B293-1966)</f>
        <v>NA</v>
      </c>
      <c r="D293" t="str" cm="1">
        <f t="array" ref="D293">INDEX('GMW - Scen'!$A$2:$NF$60,MATCH(1,('GMW - Scen'!$NE$2:$NE$60=D$3)*('GMW - Scen'!$ND$2:$ND$60=D$4),0),$B293-1966)</f>
        <v>NA</v>
      </c>
      <c r="E293" t="str" cm="1">
        <f t="array" ref="E293">INDEX('GMW - Scen'!$A$2:$NF$60,MATCH(1,('GMW - Scen'!$NE$2:$NE$60=E$3)*('GMW - Scen'!$ND$2:$ND$60=E$4),0),$B293-1966)</f>
        <v>NA</v>
      </c>
    </row>
    <row r="294" spans="1:5" x14ac:dyDescent="0.25">
      <c r="A294">
        <v>2045</v>
      </c>
      <c r="B294">
        <v>2261</v>
      </c>
      <c r="C294" t="str" cm="1">
        <f t="array" ref="C294">INDEX('GMW - Scen'!$A$2:$NF$60,MATCH(1,('GMW - Scen'!$NE$2:$NE$60=C$3)*('GMW - Scen'!$ND$2:$ND$60=C$4),0),$B294-1966)</f>
        <v>NA</v>
      </c>
      <c r="D294" t="str" cm="1">
        <f t="array" ref="D294">INDEX('GMW - Scen'!$A$2:$NF$60,MATCH(1,('GMW - Scen'!$NE$2:$NE$60=D$3)*('GMW - Scen'!$ND$2:$ND$60=D$4),0),$B294-1966)</f>
        <v>NA</v>
      </c>
      <c r="E294" t="str" cm="1">
        <f t="array" ref="E294">INDEX('GMW - Scen'!$A$2:$NF$60,MATCH(1,('GMW - Scen'!$NE$2:$NE$60=E$3)*('GMW - Scen'!$ND$2:$ND$60=E$4),0),$B294-1966)</f>
        <v>NA</v>
      </c>
    </row>
    <row r="295" spans="1:5" x14ac:dyDescent="0.25">
      <c r="B295">
        <v>2262</v>
      </c>
      <c r="C295" t="str" cm="1">
        <f t="array" ref="C295">INDEX('GMW - Scen'!$A$2:$NF$60,MATCH(1,('GMW - Scen'!$NE$2:$NE$60=C$3)*('GMW - Scen'!$ND$2:$ND$60=C$4),0),$B295-1966)</f>
        <v>NA</v>
      </c>
      <c r="D295" t="str" cm="1">
        <f t="array" ref="D295">INDEX('GMW - Scen'!$A$2:$NF$60,MATCH(1,('GMW - Scen'!$NE$2:$NE$60=D$3)*('GMW - Scen'!$ND$2:$ND$60=D$4),0),$B295-1966)</f>
        <v>NA</v>
      </c>
      <c r="E295" t="str" cm="1">
        <f t="array" ref="E295">INDEX('GMW - Scen'!$A$2:$NF$60,MATCH(1,('GMW - Scen'!$NE$2:$NE$60=E$3)*('GMW - Scen'!$ND$2:$ND$60=E$4),0),$B295-1966)</f>
        <v>NA</v>
      </c>
    </row>
    <row r="296" spans="1:5" x14ac:dyDescent="0.25">
      <c r="B296">
        <v>2263</v>
      </c>
      <c r="C296" t="str" cm="1">
        <f t="array" ref="C296">INDEX('GMW - Scen'!$A$2:$NF$60,MATCH(1,('GMW - Scen'!$NE$2:$NE$60=C$3)*('GMW - Scen'!$ND$2:$ND$60=C$4),0),$B296-1966)</f>
        <v>NA</v>
      </c>
      <c r="D296" t="str" cm="1">
        <f t="array" ref="D296">INDEX('GMW - Scen'!$A$2:$NF$60,MATCH(1,('GMW - Scen'!$NE$2:$NE$60=D$3)*('GMW - Scen'!$ND$2:$ND$60=D$4),0),$B296-1966)</f>
        <v>NA</v>
      </c>
      <c r="E296" t="str" cm="1">
        <f t="array" ref="E296">INDEX('GMW - Scen'!$A$2:$NF$60,MATCH(1,('GMW - Scen'!$NE$2:$NE$60=E$3)*('GMW - Scen'!$ND$2:$ND$60=E$4),0),$B296-1966)</f>
        <v>NA</v>
      </c>
    </row>
    <row r="297" spans="1:5" x14ac:dyDescent="0.25">
      <c r="B297">
        <v>2264</v>
      </c>
      <c r="C297" t="str" cm="1">
        <f t="array" ref="C297">INDEX('GMW - Scen'!$A$2:$NF$60,MATCH(1,('GMW - Scen'!$NE$2:$NE$60=C$3)*('GMW - Scen'!$ND$2:$ND$60=C$4),0),$B297-1966)</f>
        <v>NA</v>
      </c>
      <c r="D297" t="str" cm="1">
        <f t="array" ref="D297">INDEX('GMW - Scen'!$A$2:$NF$60,MATCH(1,('GMW - Scen'!$NE$2:$NE$60=D$3)*('GMW - Scen'!$ND$2:$ND$60=D$4),0),$B297-1966)</f>
        <v>NA</v>
      </c>
      <c r="E297" t="str" cm="1">
        <f t="array" ref="E297">INDEX('GMW - Scen'!$A$2:$NF$60,MATCH(1,('GMW - Scen'!$NE$2:$NE$60=E$3)*('GMW - Scen'!$ND$2:$ND$60=E$4),0),$B297-1966)</f>
        <v>NA</v>
      </c>
    </row>
    <row r="298" spans="1:5" x14ac:dyDescent="0.25">
      <c r="A298">
        <v>2046</v>
      </c>
      <c r="B298">
        <v>2265</v>
      </c>
      <c r="C298" t="str" cm="1">
        <f t="array" ref="C298">INDEX('GMW - Scen'!$A$2:$NF$60,MATCH(1,('GMW - Scen'!$NE$2:$NE$60=C$3)*('GMW - Scen'!$ND$2:$ND$60=C$4),0),$B298-1966)</f>
        <v>NA</v>
      </c>
      <c r="D298" t="str" cm="1">
        <f t="array" ref="D298">INDEX('GMW - Scen'!$A$2:$NF$60,MATCH(1,('GMW - Scen'!$NE$2:$NE$60=D$3)*('GMW - Scen'!$ND$2:$ND$60=D$4),0),$B298-1966)</f>
        <v>NA</v>
      </c>
      <c r="E298" t="str" cm="1">
        <f t="array" ref="E298">INDEX('GMW - Scen'!$A$2:$NF$60,MATCH(1,('GMW - Scen'!$NE$2:$NE$60=E$3)*('GMW - Scen'!$ND$2:$ND$60=E$4),0),$B298-1966)</f>
        <v>NA</v>
      </c>
    </row>
    <row r="299" spans="1:5" x14ac:dyDescent="0.25">
      <c r="B299">
        <v>2266</v>
      </c>
      <c r="C299" t="str" cm="1">
        <f t="array" ref="C299">INDEX('GMW - Scen'!$A$2:$NF$60,MATCH(1,('GMW - Scen'!$NE$2:$NE$60=C$3)*('GMW - Scen'!$ND$2:$ND$60=C$4),0),$B299-1966)</f>
        <v>NA</v>
      </c>
      <c r="D299" t="str" cm="1">
        <f t="array" ref="D299">INDEX('GMW - Scen'!$A$2:$NF$60,MATCH(1,('GMW - Scen'!$NE$2:$NE$60=D$3)*('GMW - Scen'!$ND$2:$ND$60=D$4),0),$B299-1966)</f>
        <v>NA</v>
      </c>
      <c r="E299" t="str" cm="1">
        <f t="array" ref="E299">INDEX('GMW - Scen'!$A$2:$NF$60,MATCH(1,('GMW - Scen'!$NE$2:$NE$60=E$3)*('GMW - Scen'!$ND$2:$ND$60=E$4),0),$B299-1966)</f>
        <v>NA</v>
      </c>
    </row>
    <row r="300" spans="1:5" x14ac:dyDescent="0.25">
      <c r="B300">
        <v>2267</v>
      </c>
      <c r="C300" t="str" cm="1">
        <f t="array" ref="C300">INDEX('GMW - Scen'!$A$2:$NF$60,MATCH(1,('GMW - Scen'!$NE$2:$NE$60=C$3)*('GMW - Scen'!$ND$2:$ND$60=C$4),0),$B300-1966)</f>
        <v>NA</v>
      </c>
      <c r="D300" t="str" cm="1">
        <f t="array" ref="D300">INDEX('GMW - Scen'!$A$2:$NF$60,MATCH(1,('GMW - Scen'!$NE$2:$NE$60=D$3)*('GMW - Scen'!$ND$2:$ND$60=D$4),0),$B300-1966)</f>
        <v>NA</v>
      </c>
      <c r="E300" t="str" cm="1">
        <f t="array" ref="E300">INDEX('GMW - Scen'!$A$2:$NF$60,MATCH(1,('GMW - Scen'!$NE$2:$NE$60=E$3)*('GMW - Scen'!$ND$2:$ND$60=E$4),0),$B300-1966)</f>
        <v>NA</v>
      </c>
    </row>
    <row r="301" spans="1:5" x14ac:dyDescent="0.25">
      <c r="B301">
        <v>2268</v>
      </c>
      <c r="C301" t="str" cm="1">
        <f t="array" ref="C301">INDEX('GMW - Scen'!$A$2:$NF$60,MATCH(1,('GMW - Scen'!$NE$2:$NE$60=C$3)*('GMW - Scen'!$ND$2:$ND$60=C$4),0),$B301-1966)</f>
        <v>NA</v>
      </c>
      <c r="D301" t="str" cm="1">
        <f t="array" ref="D301">INDEX('GMW - Scen'!$A$2:$NF$60,MATCH(1,('GMW - Scen'!$NE$2:$NE$60=D$3)*('GMW - Scen'!$ND$2:$ND$60=D$4),0),$B301-1966)</f>
        <v>NA</v>
      </c>
      <c r="E301" t="str" cm="1">
        <f t="array" ref="E301">INDEX('GMW - Scen'!$A$2:$NF$60,MATCH(1,('GMW - Scen'!$NE$2:$NE$60=E$3)*('GMW - Scen'!$ND$2:$ND$60=E$4),0),$B301-1966)</f>
        <v>NA</v>
      </c>
    </row>
    <row r="302" spans="1:5" x14ac:dyDescent="0.25">
      <c r="A302">
        <v>2047</v>
      </c>
      <c r="B302">
        <v>2269</v>
      </c>
      <c r="C302" t="str" cm="1">
        <f t="array" ref="C302">INDEX('GMW - Scen'!$A$2:$NF$60,MATCH(1,('GMW - Scen'!$NE$2:$NE$60=C$3)*('GMW - Scen'!$ND$2:$ND$60=C$4),0),$B302-1966)</f>
        <v>NA</v>
      </c>
      <c r="D302" t="str" cm="1">
        <f t="array" ref="D302">INDEX('GMW - Scen'!$A$2:$NF$60,MATCH(1,('GMW - Scen'!$NE$2:$NE$60=D$3)*('GMW - Scen'!$ND$2:$ND$60=D$4),0),$B302-1966)</f>
        <v>NA</v>
      </c>
      <c r="E302" t="str" cm="1">
        <f t="array" ref="E302">INDEX('GMW - Scen'!$A$2:$NF$60,MATCH(1,('GMW - Scen'!$NE$2:$NE$60=E$3)*('GMW - Scen'!$ND$2:$ND$60=E$4),0),$B302-1966)</f>
        <v>NA</v>
      </c>
    </row>
    <row r="303" spans="1:5" x14ac:dyDescent="0.25">
      <c r="B303">
        <v>2270</v>
      </c>
      <c r="C303" t="str" cm="1">
        <f t="array" ref="C303">INDEX('GMW - Scen'!$A$2:$NF$60,MATCH(1,('GMW - Scen'!$NE$2:$NE$60=C$3)*('GMW - Scen'!$ND$2:$ND$60=C$4),0),$B303-1966)</f>
        <v>NA</v>
      </c>
      <c r="D303" t="str" cm="1">
        <f t="array" ref="D303">INDEX('GMW - Scen'!$A$2:$NF$60,MATCH(1,('GMW - Scen'!$NE$2:$NE$60=D$3)*('GMW - Scen'!$ND$2:$ND$60=D$4),0),$B303-1966)</f>
        <v>NA</v>
      </c>
      <c r="E303" t="str" cm="1">
        <f t="array" ref="E303">INDEX('GMW - Scen'!$A$2:$NF$60,MATCH(1,('GMW - Scen'!$NE$2:$NE$60=E$3)*('GMW - Scen'!$ND$2:$ND$60=E$4),0),$B303-1966)</f>
        <v>NA</v>
      </c>
    </row>
    <row r="304" spans="1:5" x14ac:dyDescent="0.25">
      <c r="B304">
        <v>2271</v>
      </c>
      <c r="C304" t="str" cm="1">
        <f t="array" ref="C304">INDEX('GMW - Scen'!$A$2:$NF$60,MATCH(1,('GMW - Scen'!$NE$2:$NE$60=C$3)*('GMW - Scen'!$ND$2:$ND$60=C$4),0),$B304-1966)</f>
        <v>NA</v>
      </c>
      <c r="D304" t="str" cm="1">
        <f t="array" ref="D304">INDEX('GMW - Scen'!$A$2:$NF$60,MATCH(1,('GMW - Scen'!$NE$2:$NE$60=D$3)*('GMW - Scen'!$ND$2:$ND$60=D$4),0),$B304-1966)</f>
        <v>NA</v>
      </c>
      <c r="E304" t="str" cm="1">
        <f t="array" ref="E304">INDEX('GMW - Scen'!$A$2:$NF$60,MATCH(1,('GMW - Scen'!$NE$2:$NE$60=E$3)*('GMW - Scen'!$ND$2:$ND$60=E$4),0),$B304-1966)</f>
        <v>NA</v>
      </c>
    </row>
    <row r="305" spans="1:5" x14ac:dyDescent="0.25">
      <c r="B305">
        <v>2272</v>
      </c>
      <c r="C305" t="str" cm="1">
        <f t="array" ref="C305">INDEX('GMW - Scen'!$A$2:$NF$60,MATCH(1,('GMW - Scen'!$NE$2:$NE$60=C$3)*('GMW - Scen'!$ND$2:$ND$60=C$4),0),$B305-1966)</f>
        <v>NA</v>
      </c>
      <c r="D305" t="str" cm="1">
        <f t="array" ref="D305">INDEX('GMW - Scen'!$A$2:$NF$60,MATCH(1,('GMW - Scen'!$NE$2:$NE$60=D$3)*('GMW - Scen'!$ND$2:$ND$60=D$4),0),$B305-1966)</f>
        <v>NA</v>
      </c>
      <c r="E305" t="str" cm="1">
        <f t="array" ref="E305">INDEX('GMW - Scen'!$A$2:$NF$60,MATCH(1,('GMW - Scen'!$NE$2:$NE$60=E$3)*('GMW - Scen'!$ND$2:$ND$60=E$4),0),$B305-1966)</f>
        <v>NA</v>
      </c>
    </row>
    <row r="306" spans="1:5" x14ac:dyDescent="0.25">
      <c r="A306">
        <v>2048</v>
      </c>
      <c r="B306">
        <v>2273</v>
      </c>
      <c r="C306" t="str" cm="1">
        <f t="array" ref="C306">INDEX('GMW - Scen'!$A$2:$NF$60,MATCH(1,('GMW - Scen'!$NE$2:$NE$60=C$3)*('GMW - Scen'!$ND$2:$ND$60=C$4),0),$B306-1966)</f>
        <v>NA</v>
      </c>
      <c r="D306" t="str" cm="1">
        <f t="array" ref="D306">INDEX('GMW - Scen'!$A$2:$NF$60,MATCH(1,('GMW - Scen'!$NE$2:$NE$60=D$3)*('GMW - Scen'!$ND$2:$ND$60=D$4),0),$B306-1966)</f>
        <v>NA</v>
      </c>
      <c r="E306" t="str" cm="1">
        <f t="array" ref="E306">INDEX('GMW - Scen'!$A$2:$NF$60,MATCH(1,('GMW - Scen'!$NE$2:$NE$60=E$3)*('GMW - Scen'!$ND$2:$ND$60=E$4),0),$B306-1966)</f>
        <v>NA</v>
      </c>
    </row>
    <row r="307" spans="1:5" x14ac:dyDescent="0.25">
      <c r="B307">
        <v>2274</v>
      </c>
      <c r="C307" t="str" cm="1">
        <f t="array" ref="C307">INDEX('GMW - Scen'!$A$2:$NF$60,MATCH(1,('GMW - Scen'!$NE$2:$NE$60=C$3)*('GMW - Scen'!$ND$2:$ND$60=C$4),0),$B307-1966)</f>
        <v>NA</v>
      </c>
      <c r="D307" t="str" cm="1">
        <f t="array" ref="D307">INDEX('GMW - Scen'!$A$2:$NF$60,MATCH(1,('GMW - Scen'!$NE$2:$NE$60=D$3)*('GMW - Scen'!$ND$2:$ND$60=D$4),0),$B307-1966)</f>
        <v>NA</v>
      </c>
      <c r="E307" t="str" cm="1">
        <f t="array" ref="E307">INDEX('GMW - Scen'!$A$2:$NF$60,MATCH(1,('GMW - Scen'!$NE$2:$NE$60=E$3)*('GMW - Scen'!$ND$2:$ND$60=E$4),0),$B307-1966)</f>
        <v>NA</v>
      </c>
    </row>
    <row r="308" spans="1:5" x14ac:dyDescent="0.25">
      <c r="B308">
        <v>2275</v>
      </c>
      <c r="C308" t="str" cm="1">
        <f t="array" ref="C308">INDEX('GMW - Scen'!$A$2:$NF$60,MATCH(1,('GMW - Scen'!$NE$2:$NE$60=C$3)*('GMW - Scen'!$ND$2:$ND$60=C$4),0),$B308-1966)</f>
        <v>NA</v>
      </c>
      <c r="D308" t="str" cm="1">
        <f t="array" ref="D308">INDEX('GMW - Scen'!$A$2:$NF$60,MATCH(1,('GMW - Scen'!$NE$2:$NE$60=D$3)*('GMW - Scen'!$ND$2:$ND$60=D$4),0),$B308-1966)</f>
        <v>NA</v>
      </c>
      <c r="E308" t="str" cm="1">
        <f t="array" ref="E308">INDEX('GMW - Scen'!$A$2:$NF$60,MATCH(1,('GMW - Scen'!$NE$2:$NE$60=E$3)*('GMW - Scen'!$ND$2:$ND$60=E$4),0),$B308-1966)</f>
        <v>NA</v>
      </c>
    </row>
    <row r="309" spans="1:5" x14ac:dyDescent="0.25">
      <c r="B309">
        <v>2276</v>
      </c>
      <c r="C309" t="str" cm="1">
        <f t="array" ref="C309">INDEX('GMW - Scen'!$A$2:$NF$60,MATCH(1,('GMW - Scen'!$NE$2:$NE$60=C$3)*('GMW - Scen'!$ND$2:$ND$60=C$4),0),$B309-1966)</f>
        <v>NA</v>
      </c>
      <c r="D309" t="str" cm="1">
        <f t="array" ref="D309">INDEX('GMW - Scen'!$A$2:$NF$60,MATCH(1,('GMW - Scen'!$NE$2:$NE$60=D$3)*('GMW - Scen'!$ND$2:$ND$60=D$4),0),$B309-1966)</f>
        <v>NA</v>
      </c>
      <c r="E309" t="str" cm="1">
        <f t="array" ref="E309">INDEX('GMW - Scen'!$A$2:$NF$60,MATCH(1,('GMW - Scen'!$NE$2:$NE$60=E$3)*('GMW - Scen'!$ND$2:$ND$60=E$4),0),$B309-1966)</f>
        <v>NA</v>
      </c>
    </row>
    <row r="310" spans="1:5" x14ac:dyDescent="0.25">
      <c r="A310">
        <v>2049</v>
      </c>
      <c r="B310">
        <v>2277</v>
      </c>
      <c r="C310" t="str" cm="1">
        <f t="array" ref="C310">INDEX('GMW - Scen'!$A$2:$NF$60,MATCH(1,('GMW - Scen'!$NE$2:$NE$60=C$3)*('GMW - Scen'!$ND$2:$ND$60=C$4),0),$B310-1966)</f>
        <v>NA</v>
      </c>
      <c r="D310" t="str" cm="1">
        <f t="array" ref="D310">INDEX('GMW - Scen'!$A$2:$NF$60,MATCH(1,('GMW - Scen'!$NE$2:$NE$60=D$3)*('GMW - Scen'!$ND$2:$ND$60=D$4),0),$B310-1966)</f>
        <v>NA</v>
      </c>
      <c r="E310" t="str" cm="1">
        <f t="array" ref="E310">INDEX('GMW - Scen'!$A$2:$NF$60,MATCH(1,('GMW - Scen'!$NE$2:$NE$60=E$3)*('GMW - Scen'!$ND$2:$ND$60=E$4),0),$B310-1966)</f>
        <v>NA</v>
      </c>
    </row>
    <row r="311" spans="1:5" x14ac:dyDescent="0.25">
      <c r="B311">
        <v>2278</v>
      </c>
      <c r="C311" t="str" cm="1">
        <f t="array" ref="C311">INDEX('GMW - Scen'!$A$2:$NF$60,MATCH(1,('GMW - Scen'!$NE$2:$NE$60=C$3)*('GMW - Scen'!$ND$2:$ND$60=C$4),0),$B311-1966)</f>
        <v>NA</v>
      </c>
      <c r="D311" t="str" cm="1">
        <f t="array" ref="D311">INDEX('GMW - Scen'!$A$2:$NF$60,MATCH(1,('GMW - Scen'!$NE$2:$NE$60=D$3)*('GMW - Scen'!$ND$2:$ND$60=D$4),0),$B311-1966)</f>
        <v>NA</v>
      </c>
      <c r="E311" t="str" cm="1">
        <f t="array" ref="E311">INDEX('GMW - Scen'!$A$2:$NF$60,MATCH(1,('GMW - Scen'!$NE$2:$NE$60=E$3)*('GMW - Scen'!$ND$2:$ND$60=E$4),0),$B311-1966)</f>
        <v>NA</v>
      </c>
    </row>
    <row r="312" spans="1:5" x14ac:dyDescent="0.25">
      <c r="B312">
        <v>2279</v>
      </c>
      <c r="C312" t="str" cm="1">
        <f t="array" ref="C312">INDEX('GMW - Scen'!$A$2:$NF$60,MATCH(1,('GMW - Scen'!$NE$2:$NE$60=C$3)*('GMW - Scen'!$ND$2:$ND$60=C$4),0),$B312-1966)</f>
        <v>NA</v>
      </c>
      <c r="D312" t="str" cm="1">
        <f t="array" ref="D312">INDEX('GMW - Scen'!$A$2:$NF$60,MATCH(1,('GMW - Scen'!$NE$2:$NE$60=D$3)*('GMW - Scen'!$ND$2:$ND$60=D$4),0),$B312-1966)</f>
        <v>NA</v>
      </c>
      <c r="E312" t="str" cm="1">
        <f t="array" ref="E312">INDEX('GMW - Scen'!$A$2:$NF$60,MATCH(1,('GMW - Scen'!$NE$2:$NE$60=E$3)*('GMW - Scen'!$ND$2:$ND$60=E$4),0),$B312-1966)</f>
        <v>NA</v>
      </c>
    </row>
    <row r="313" spans="1:5" x14ac:dyDescent="0.25">
      <c r="B313">
        <v>2280</v>
      </c>
      <c r="C313" t="str" cm="1">
        <f t="array" ref="C313">INDEX('GMW - Scen'!$A$2:$NF$60,MATCH(1,('GMW - Scen'!$NE$2:$NE$60=C$3)*('GMW - Scen'!$ND$2:$ND$60=C$4),0),$B313-1966)</f>
        <v>NA</v>
      </c>
      <c r="D313" t="str" cm="1">
        <f t="array" ref="D313">INDEX('GMW - Scen'!$A$2:$NF$60,MATCH(1,('GMW - Scen'!$NE$2:$NE$60=D$3)*('GMW - Scen'!$ND$2:$ND$60=D$4),0),$B313-1966)</f>
        <v>NA</v>
      </c>
      <c r="E313" t="str" cm="1">
        <f t="array" ref="E313">INDEX('GMW - Scen'!$A$2:$NF$60,MATCH(1,('GMW - Scen'!$NE$2:$NE$60=E$3)*('GMW - Scen'!$ND$2:$ND$60=E$4),0),$B313-1966)</f>
        <v>NA</v>
      </c>
    </row>
    <row r="314" spans="1:5" x14ac:dyDescent="0.25">
      <c r="A314">
        <v>2050</v>
      </c>
      <c r="B314">
        <v>2281</v>
      </c>
      <c r="C314" t="str" cm="1">
        <f t="array" ref="C314">INDEX('GMW - Scen'!$A$2:$NF$60,MATCH(1,('GMW - Scen'!$NE$2:$NE$60=C$3)*('GMW - Scen'!$ND$2:$ND$60=C$4),0),$B314-1966)</f>
        <v>NA</v>
      </c>
      <c r="D314" t="str" cm="1">
        <f t="array" ref="D314">INDEX('GMW - Scen'!$A$2:$NF$60,MATCH(1,('GMW - Scen'!$NE$2:$NE$60=D$3)*('GMW - Scen'!$ND$2:$ND$60=D$4),0),$B314-1966)</f>
        <v>NA</v>
      </c>
      <c r="E314" t="str" cm="1">
        <f t="array" ref="E314">INDEX('GMW - Scen'!$A$2:$NF$60,MATCH(1,('GMW - Scen'!$NE$2:$NE$60=E$3)*('GMW - Scen'!$ND$2:$ND$60=E$4),0),$B314-1966)</f>
        <v>NA</v>
      </c>
    </row>
    <row r="315" spans="1:5" x14ac:dyDescent="0.25">
      <c r="B315">
        <v>2282</v>
      </c>
      <c r="C315" t="str" cm="1">
        <f t="array" ref="C315">INDEX('GMW - Scen'!$A$2:$NF$60,MATCH(1,('GMW - Scen'!$NE$2:$NE$60=C$3)*('GMW - Scen'!$ND$2:$ND$60=C$4),0),$B315-1966)</f>
        <v>NA</v>
      </c>
      <c r="D315" t="str" cm="1">
        <f t="array" ref="D315">INDEX('GMW - Scen'!$A$2:$NF$60,MATCH(1,('GMW - Scen'!$NE$2:$NE$60=D$3)*('GMW - Scen'!$ND$2:$ND$60=D$4),0),$B315-1966)</f>
        <v>NA</v>
      </c>
      <c r="E315" t="str" cm="1">
        <f t="array" ref="E315">INDEX('GMW - Scen'!$A$2:$NF$60,MATCH(1,('GMW - Scen'!$NE$2:$NE$60=E$3)*('GMW - Scen'!$ND$2:$ND$60=E$4),0),$B315-1966)</f>
        <v>NA</v>
      </c>
    </row>
    <row r="316" spans="1:5" x14ac:dyDescent="0.25">
      <c r="B316">
        <v>2283</v>
      </c>
      <c r="C316" t="str" cm="1">
        <f t="array" ref="C316">INDEX('GMW - Scen'!$A$2:$NF$60,MATCH(1,('GMW - Scen'!$NE$2:$NE$60=C$3)*('GMW - Scen'!$ND$2:$ND$60=C$4),0),$B316-1966)</f>
        <v>NA</v>
      </c>
      <c r="D316" t="str" cm="1">
        <f t="array" ref="D316">INDEX('GMW - Scen'!$A$2:$NF$60,MATCH(1,('GMW - Scen'!$NE$2:$NE$60=D$3)*('GMW - Scen'!$ND$2:$ND$60=D$4),0),$B316-1966)</f>
        <v>NA</v>
      </c>
      <c r="E316" t="str" cm="1">
        <f t="array" ref="E316">INDEX('GMW - Scen'!$A$2:$NF$60,MATCH(1,('GMW - Scen'!$NE$2:$NE$60=E$3)*('GMW - Scen'!$ND$2:$ND$60=E$4),0),$B316-1966)</f>
        <v>NA</v>
      </c>
    </row>
    <row r="317" spans="1:5" x14ac:dyDescent="0.25">
      <c r="B317">
        <v>2284</v>
      </c>
      <c r="C317" t="str" cm="1">
        <f t="array" ref="C317">INDEX('GMW - Scen'!$A$2:$NF$60,MATCH(1,('GMW - Scen'!$NE$2:$NE$60=C$3)*('GMW - Scen'!$ND$2:$ND$60=C$4),0),$B317-1966)</f>
        <v>NA</v>
      </c>
      <c r="D317" t="str" cm="1">
        <f t="array" ref="D317">INDEX('GMW - Scen'!$A$2:$NF$60,MATCH(1,('GMW - Scen'!$NE$2:$NE$60=D$3)*('GMW - Scen'!$ND$2:$ND$60=D$4),0),$B317-1966)</f>
        <v>NA</v>
      </c>
      <c r="E317" t="str" cm="1">
        <f t="array" ref="E317">INDEX('GMW - Scen'!$A$2:$NF$60,MATCH(1,('GMW - Scen'!$NE$2:$NE$60=E$3)*('GMW - Scen'!$ND$2:$ND$60=E$4),0),$B317-1966)</f>
        <v>NA</v>
      </c>
    </row>
    <row r="318" spans="1:5" x14ac:dyDescent="0.25">
      <c r="A318">
        <v>2051</v>
      </c>
      <c r="B318">
        <v>2285</v>
      </c>
      <c r="C318" t="str" cm="1">
        <f t="array" ref="C318">INDEX('GMW - Scen'!$A$2:$NF$60,MATCH(1,('GMW - Scen'!$NE$2:$NE$60=C$3)*('GMW - Scen'!$ND$2:$ND$60=C$4),0),$B318-1966)</f>
        <v>NA</v>
      </c>
      <c r="D318" t="str" cm="1">
        <f t="array" ref="D318">INDEX('GMW - Scen'!$A$2:$NF$60,MATCH(1,('GMW - Scen'!$NE$2:$NE$60=D$3)*('GMW - Scen'!$ND$2:$ND$60=D$4),0),$B318-1966)</f>
        <v>NA</v>
      </c>
      <c r="E318" t="str" cm="1">
        <f t="array" ref="E318">INDEX('GMW - Scen'!$A$2:$NF$60,MATCH(1,('GMW - Scen'!$NE$2:$NE$60=E$3)*('GMW - Scen'!$ND$2:$ND$60=E$4),0),$B318-1966)</f>
        <v>NA</v>
      </c>
    </row>
    <row r="319" spans="1:5" x14ac:dyDescent="0.25">
      <c r="B319">
        <v>2286</v>
      </c>
      <c r="C319" t="str" cm="1">
        <f t="array" ref="C319">INDEX('GMW - Scen'!$A$2:$NF$60,MATCH(1,('GMW - Scen'!$NE$2:$NE$60=C$3)*('GMW - Scen'!$ND$2:$ND$60=C$4),0),$B319-1966)</f>
        <v>NA</v>
      </c>
      <c r="D319" t="str" cm="1">
        <f t="array" ref="D319">INDEX('GMW - Scen'!$A$2:$NF$60,MATCH(1,('GMW - Scen'!$NE$2:$NE$60=D$3)*('GMW - Scen'!$ND$2:$ND$60=D$4),0),$B319-1966)</f>
        <v>NA</v>
      </c>
      <c r="E319" t="str" cm="1">
        <f t="array" ref="E319">INDEX('GMW - Scen'!$A$2:$NF$60,MATCH(1,('GMW - Scen'!$NE$2:$NE$60=E$3)*('GMW - Scen'!$ND$2:$ND$60=E$4),0),$B319-1966)</f>
        <v>NA</v>
      </c>
    </row>
    <row r="320" spans="1:5" x14ac:dyDescent="0.25">
      <c r="B320">
        <v>2287</v>
      </c>
      <c r="C320" t="str" cm="1">
        <f t="array" ref="C320">INDEX('GMW - Scen'!$A$2:$NF$60,MATCH(1,('GMW - Scen'!$NE$2:$NE$60=C$3)*('GMW - Scen'!$ND$2:$ND$60=C$4),0),$B320-1966)</f>
        <v>NA</v>
      </c>
      <c r="D320" t="str" cm="1">
        <f t="array" ref="D320">INDEX('GMW - Scen'!$A$2:$NF$60,MATCH(1,('GMW - Scen'!$NE$2:$NE$60=D$3)*('GMW - Scen'!$ND$2:$ND$60=D$4),0),$B320-1966)</f>
        <v>NA</v>
      </c>
      <c r="E320" t="str" cm="1">
        <f t="array" ref="E320">INDEX('GMW - Scen'!$A$2:$NF$60,MATCH(1,('GMW - Scen'!$NE$2:$NE$60=E$3)*('GMW - Scen'!$ND$2:$ND$60=E$4),0),$B320-1966)</f>
        <v>NA</v>
      </c>
    </row>
    <row r="321" spans="1:5" x14ac:dyDescent="0.25">
      <c r="B321">
        <v>2288</v>
      </c>
      <c r="C321" t="str" cm="1">
        <f t="array" ref="C321">INDEX('GMW - Scen'!$A$2:$NF$60,MATCH(1,('GMW - Scen'!$NE$2:$NE$60=C$3)*('GMW - Scen'!$ND$2:$ND$60=C$4),0),$B321-1966)</f>
        <v>NA</v>
      </c>
      <c r="D321" t="str" cm="1">
        <f t="array" ref="D321">INDEX('GMW - Scen'!$A$2:$NF$60,MATCH(1,('GMW - Scen'!$NE$2:$NE$60=D$3)*('GMW - Scen'!$ND$2:$ND$60=D$4),0),$B321-1966)</f>
        <v>NA</v>
      </c>
      <c r="E321" t="str" cm="1">
        <f t="array" ref="E321">INDEX('GMW - Scen'!$A$2:$NF$60,MATCH(1,('GMW - Scen'!$NE$2:$NE$60=E$3)*('GMW - Scen'!$ND$2:$ND$60=E$4),0),$B321-1966)</f>
        <v>NA</v>
      </c>
    </row>
    <row r="322" spans="1:5" x14ac:dyDescent="0.25">
      <c r="A322">
        <v>2052</v>
      </c>
      <c r="B322">
        <v>2289</v>
      </c>
      <c r="C322" t="str" cm="1">
        <f t="array" ref="C322">INDEX('GMW - Scen'!$A$2:$NF$60,MATCH(1,('GMW - Scen'!$NE$2:$NE$60=C$3)*('GMW - Scen'!$ND$2:$ND$60=C$4),0),$B322-1966)</f>
        <v>NA</v>
      </c>
      <c r="D322" t="str" cm="1">
        <f t="array" ref="D322">INDEX('GMW - Scen'!$A$2:$NF$60,MATCH(1,('GMW - Scen'!$NE$2:$NE$60=D$3)*('GMW - Scen'!$ND$2:$ND$60=D$4),0),$B322-1966)</f>
        <v>NA</v>
      </c>
      <c r="E322" t="str" cm="1">
        <f t="array" ref="E322">INDEX('GMW - Scen'!$A$2:$NF$60,MATCH(1,('GMW - Scen'!$NE$2:$NE$60=E$3)*('GMW - Scen'!$ND$2:$ND$60=E$4),0),$B322-1966)</f>
        <v>NA</v>
      </c>
    </row>
    <row r="323" spans="1:5" x14ac:dyDescent="0.25">
      <c r="B323">
        <v>2290</v>
      </c>
      <c r="C323" t="str" cm="1">
        <f t="array" ref="C323">INDEX('GMW - Scen'!$A$2:$NF$60,MATCH(1,('GMW - Scen'!$NE$2:$NE$60=C$3)*('GMW - Scen'!$ND$2:$ND$60=C$4),0),$B323-1966)</f>
        <v>NA</v>
      </c>
      <c r="D323" t="str" cm="1">
        <f t="array" ref="D323">INDEX('GMW - Scen'!$A$2:$NF$60,MATCH(1,('GMW - Scen'!$NE$2:$NE$60=D$3)*('GMW - Scen'!$ND$2:$ND$60=D$4),0),$B323-1966)</f>
        <v>NA</v>
      </c>
      <c r="E323" t="str" cm="1">
        <f t="array" ref="E323">INDEX('GMW - Scen'!$A$2:$NF$60,MATCH(1,('GMW - Scen'!$NE$2:$NE$60=E$3)*('GMW - Scen'!$ND$2:$ND$60=E$4),0),$B323-1966)</f>
        <v>NA</v>
      </c>
    </row>
    <row r="324" spans="1:5" x14ac:dyDescent="0.25">
      <c r="B324">
        <v>2291</v>
      </c>
      <c r="C324" t="str" cm="1">
        <f t="array" ref="C324">INDEX('GMW - Scen'!$A$2:$NF$60,MATCH(1,('GMW - Scen'!$NE$2:$NE$60=C$3)*('GMW - Scen'!$ND$2:$ND$60=C$4),0),$B324-1966)</f>
        <v>NA</v>
      </c>
      <c r="D324" t="str" cm="1">
        <f t="array" ref="D324">INDEX('GMW - Scen'!$A$2:$NF$60,MATCH(1,('GMW - Scen'!$NE$2:$NE$60=D$3)*('GMW - Scen'!$ND$2:$ND$60=D$4),0),$B324-1966)</f>
        <v>NA</v>
      </c>
      <c r="E324" t="str" cm="1">
        <f t="array" ref="E324">INDEX('GMW - Scen'!$A$2:$NF$60,MATCH(1,('GMW - Scen'!$NE$2:$NE$60=E$3)*('GMW - Scen'!$ND$2:$ND$60=E$4),0),$B324-1966)</f>
        <v>NA</v>
      </c>
    </row>
    <row r="325" spans="1:5" x14ac:dyDescent="0.25">
      <c r="B325">
        <v>2292</v>
      </c>
      <c r="C325" t="str" cm="1">
        <f t="array" ref="C325">INDEX('GMW - Scen'!$A$2:$NF$60,MATCH(1,('GMW - Scen'!$NE$2:$NE$60=C$3)*('GMW - Scen'!$ND$2:$ND$60=C$4),0),$B325-1966)</f>
        <v>NA</v>
      </c>
      <c r="D325" t="str" cm="1">
        <f t="array" ref="D325">INDEX('GMW - Scen'!$A$2:$NF$60,MATCH(1,('GMW - Scen'!$NE$2:$NE$60=D$3)*('GMW - Scen'!$ND$2:$ND$60=D$4),0),$B325-1966)</f>
        <v>NA</v>
      </c>
      <c r="E325" t="str" cm="1">
        <f t="array" ref="E325">INDEX('GMW - Scen'!$A$2:$NF$60,MATCH(1,('GMW - Scen'!$NE$2:$NE$60=E$3)*('GMW - Scen'!$ND$2:$ND$60=E$4),0),$B325-1966)</f>
        <v>NA</v>
      </c>
    </row>
    <row r="326" spans="1:5" x14ac:dyDescent="0.25">
      <c r="A326">
        <v>2053</v>
      </c>
      <c r="B326">
        <v>2293</v>
      </c>
      <c r="C326" t="str" cm="1">
        <f t="array" ref="C326">INDEX('GMW - Scen'!$A$2:$NF$60,MATCH(1,('GMW - Scen'!$NE$2:$NE$60=C$3)*('GMW - Scen'!$ND$2:$ND$60=C$4),0),$B326-1966)</f>
        <v>NA</v>
      </c>
      <c r="D326" t="str" cm="1">
        <f t="array" ref="D326">INDEX('GMW - Scen'!$A$2:$NF$60,MATCH(1,('GMW - Scen'!$NE$2:$NE$60=D$3)*('GMW - Scen'!$ND$2:$ND$60=D$4),0),$B326-1966)</f>
        <v>NA</v>
      </c>
      <c r="E326" t="str" cm="1">
        <f t="array" ref="E326">INDEX('GMW - Scen'!$A$2:$NF$60,MATCH(1,('GMW - Scen'!$NE$2:$NE$60=E$3)*('GMW - Scen'!$ND$2:$ND$60=E$4),0),$B326-1966)</f>
        <v>NA</v>
      </c>
    </row>
    <row r="327" spans="1:5" x14ac:dyDescent="0.25">
      <c r="B327">
        <v>2294</v>
      </c>
      <c r="C327" t="str" cm="1">
        <f t="array" ref="C327">INDEX('GMW - Scen'!$A$2:$NF$60,MATCH(1,('GMW - Scen'!$NE$2:$NE$60=C$3)*('GMW - Scen'!$ND$2:$ND$60=C$4),0),$B327-1966)</f>
        <v>NA</v>
      </c>
      <c r="D327" t="str" cm="1">
        <f t="array" ref="D327">INDEX('GMW - Scen'!$A$2:$NF$60,MATCH(1,('GMW - Scen'!$NE$2:$NE$60=D$3)*('GMW - Scen'!$ND$2:$ND$60=D$4),0),$B327-1966)</f>
        <v>NA</v>
      </c>
      <c r="E327" t="str" cm="1">
        <f t="array" ref="E327">INDEX('GMW - Scen'!$A$2:$NF$60,MATCH(1,('GMW - Scen'!$NE$2:$NE$60=E$3)*('GMW - Scen'!$ND$2:$ND$60=E$4),0),$B327-1966)</f>
        <v>NA</v>
      </c>
    </row>
    <row r="328" spans="1:5" x14ac:dyDescent="0.25">
      <c r="B328">
        <v>2295</v>
      </c>
      <c r="C328" t="str" cm="1">
        <f t="array" ref="C328">INDEX('GMW - Scen'!$A$2:$NF$60,MATCH(1,('GMW - Scen'!$NE$2:$NE$60=C$3)*('GMW - Scen'!$ND$2:$ND$60=C$4),0),$B328-1966)</f>
        <v>NA</v>
      </c>
      <c r="D328" t="str" cm="1">
        <f t="array" ref="D328">INDEX('GMW - Scen'!$A$2:$NF$60,MATCH(1,('GMW - Scen'!$NE$2:$NE$60=D$3)*('GMW - Scen'!$ND$2:$ND$60=D$4),0),$B328-1966)</f>
        <v>NA</v>
      </c>
      <c r="E328" t="str" cm="1">
        <f t="array" ref="E328">INDEX('GMW - Scen'!$A$2:$NF$60,MATCH(1,('GMW - Scen'!$NE$2:$NE$60=E$3)*('GMW - Scen'!$ND$2:$ND$60=E$4),0),$B328-1966)</f>
        <v>NA</v>
      </c>
    </row>
    <row r="329" spans="1:5" x14ac:dyDescent="0.25">
      <c r="B329">
        <v>2296</v>
      </c>
      <c r="C329" t="str" cm="1">
        <f t="array" ref="C329">INDEX('GMW - Scen'!$A$2:$NF$60,MATCH(1,('GMW - Scen'!$NE$2:$NE$60=C$3)*('GMW - Scen'!$ND$2:$ND$60=C$4),0),$B329-1966)</f>
        <v>NA</v>
      </c>
      <c r="D329" t="str" cm="1">
        <f t="array" ref="D329">INDEX('GMW - Scen'!$A$2:$NF$60,MATCH(1,('GMW - Scen'!$NE$2:$NE$60=D$3)*('GMW - Scen'!$ND$2:$ND$60=D$4),0),$B329-1966)</f>
        <v>NA</v>
      </c>
      <c r="E329" t="str" cm="1">
        <f t="array" ref="E329">INDEX('GMW - Scen'!$A$2:$NF$60,MATCH(1,('GMW - Scen'!$NE$2:$NE$60=E$3)*('GMW - Scen'!$ND$2:$ND$60=E$4),0),$B329-1966)</f>
        <v>NA</v>
      </c>
    </row>
    <row r="330" spans="1:5" x14ac:dyDescent="0.25">
      <c r="A330">
        <v>2054</v>
      </c>
      <c r="B330">
        <v>2297</v>
      </c>
      <c r="C330" t="str" cm="1">
        <f t="array" ref="C330">INDEX('GMW - Scen'!$A$2:$NF$60,MATCH(1,('GMW - Scen'!$NE$2:$NE$60=C$3)*('GMW - Scen'!$ND$2:$ND$60=C$4),0),$B330-1966)</f>
        <v>NA</v>
      </c>
      <c r="D330" t="str" cm="1">
        <f t="array" ref="D330">INDEX('GMW - Scen'!$A$2:$NF$60,MATCH(1,('GMW - Scen'!$NE$2:$NE$60=D$3)*('GMW - Scen'!$ND$2:$ND$60=D$4),0),$B330-1966)</f>
        <v>NA</v>
      </c>
      <c r="E330" t="str" cm="1">
        <f t="array" ref="E330">INDEX('GMW - Scen'!$A$2:$NF$60,MATCH(1,('GMW - Scen'!$NE$2:$NE$60=E$3)*('GMW - Scen'!$ND$2:$ND$60=E$4),0),$B330-1966)</f>
        <v>NA</v>
      </c>
    </row>
    <row r="331" spans="1:5" x14ac:dyDescent="0.25">
      <c r="B331">
        <v>2298</v>
      </c>
      <c r="C331" t="str" cm="1">
        <f t="array" ref="C331">INDEX('GMW - Scen'!$A$2:$NF$60,MATCH(1,('GMW - Scen'!$NE$2:$NE$60=C$3)*('GMW - Scen'!$ND$2:$ND$60=C$4),0),$B331-1966)</f>
        <v>NA</v>
      </c>
      <c r="D331" t="str" cm="1">
        <f t="array" ref="D331">INDEX('GMW - Scen'!$A$2:$NF$60,MATCH(1,('GMW - Scen'!$NE$2:$NE$60=D$3)*('GMW - Scen'!$ND$2:$ND$60=D$4),0),$B331-1966)</f>
        <v>NA</v>
      </c>
      <c r="E331" t="str" cm="1">
        <f t="array" ref="E331">INDEX('GMW - Scen'!$A$2:$NF$60,MATCH(1,('GMW - Scen'!$NE$2:$NE$60=E$3)*('GMW - Scen'!$ND$2:$ND$60=E$4),0),$B331-1966)</f>
        <v>NA</v>
      </c>
    </row>
    <row r="332" spans="1:5" x14ac:dyDescent="0.25">
      <c r="B332">
        <v>2299</v>
      </c>
      <c r="C332" t="str" cm="1">
        <f t="array" ref="C332">INDEX('GMW - Scen'!$A$2:$NF$60,MATCH(1,('GMW - Scen'!$NE$2:$NE$60=C$3)*('GMW - Scen'!$ND$2:$ND$60=C$4),0),$B332-1966)</f>
        <v>NA</v>
      </c>
      <c r="D332" t="str" cm="1">
        <f t="array" ref="D332">INDEX('GMW - Scen'!$A$2:$NF$60,MATCH(1,('GMW - Scen'!$NE$2:$NE$60=D$3)*('GMW - Scen'!$ND$2:$ND$60=D$4),0),$B332-1966)</f>
        <v>NA</v>
      </c>
      <c r="E332" t="str" cm="1">
        <f t="array" ref="E332">INDEX('GMW - Scen'!$A$2:$NF$60,MATCH(1,('GMW - Scen'!$NE$2:$NE$60=E$3)*('GMW - Scen'!$ND$2:$ND$60=E$4),0),$B332-1966)</f>
        <v>NA</v>
      </c>
    </row>
    <row r="333" spans="1:5" x14ac:dyDescent="0.25">
      <c r="B333">
        <v>2300</v>
      </c>
      <c r="C333" t="str" cm="1">
        <f t="array" ref="C333">INDEX('GMW - Scen'!$A$2:$NF$60,MATCH(1,('GMW - Scen'!$NE$2:$NE$60=C$3)*('GMW - Scen'!$ND$2:$ND$60=C$4),0),$B333-1966)</f>
        <v>NA</v>
      </c>
      <c r="D333" t="str" cm="1">
        <f t="array" ref="D333">INDEX('GMW - Scen'!$A$2:$NF$60,MATCH(1,('GMW - Scen'!$NE$2:$NE$60=D$3)*('GMW - Scen'!$ND$2:$ND$60=D$4),0),$B333-1966)</f>
        <v>NA</v>
      </c>
      <c r="E333" t="str" cm="1">
        <f t="array" ref="E333">INDEX('GMW - Scen'!$A$2:$NF$60,MATCH(1,('GMW - Scen'!$NE$2:$NE$60=E$3)*('GMW - Scen'!$ND$2:$ND$60=E$4),0),$B333-1966)</f>
        <v>NA</v>
      </c>
    </row>
    <row r="334" spans="1:5" x14ac:dyDescent="0.25">
      <c r="A334">
        <v>2055</v>
      </c>
      <c r="B334">
        <v>2301</v>
      </c>
      <c r="C334" t="str" cm="1">
        <f t="array" ref="C334">INDEX('GMW - Scen'!$A$2:$NF$60,MATCH(1,('GMW - Scen'!$NE$2:$NE$60=C$3)*('GMW - Scen'!$ND$2:$ND$60=C$4),0),$B334-1966)</f>
        <v>NA</v>
      </c>
      <c r="D334" t="str" cm="1">
        <f t="array" ref="D334">INDEX('GMW - Scen'!$A$2:$NF$60,MATCH(1,('GMW - Scen'!$NE$2:$NE$60=D$3)*('GMW - Scen'!$ND$2:$ND$60=D$4),0),$B334-1966)</f>
        <v>NA</v>
      </c>
      <c r="E334" t="str" cm="1">
        <f t="array" ref="E334">INDEX('GMW - Scen'!$A$2:$NF$60,MATCH(1,('GMW - Scen'!$NE$2:$NE$60=E$3)*('GMW - Scen'!$ND$2:$ND$60=E$4),0),$B334-1966)</f>
        <v>NA</v>
      </c>
    </row>
    <row r="335" spans="1:5" x14ac:dyDescent="0.25">
      <c r="B335">
        <v>2302</v>
      </c>
      <c r="C335" t="str" cm="1">
        <f t="array" ref="C335">INDEX('GMW - Scen'!$A$2:$NF$60,MATCH(1,('GMW - Scen'!$NE$2:$NE$60=C$3)*('GMW - Scen'!$ND$2:$ND$60=C$4),0),$B335-1966)</f>
        <v>NA</v>
      </c>
      <c r="D335" t="str" cm="1">
        <f t="array" ref="D335">INDEX('GMW - Scen'!$A$2:$NF$60,MATCH(1,('GMW - Scen'!$NE$2:$NE$60=D$3)*('GMW - Scen'!$ND$2:$ND$60=D$4),0),$B335-1966)</f>
        <v>NA</v>
      </c>
      <c r="E335" t="str" cm="1">
        <f t="array" ref="E335">INDEX('GMW - Scen'!$A$2:$NF$60,MATCH(1,('GMW - Scen'!$NE$2:$NE$60=E$3)*('GMW - Scen'!$ND$2:$ND$60=E$4),0),$B335-1966)</f>
        <v>NA</v>
      </c>
    </row>
    <row r="336" spans="1:5" x14ac:dyDescent="0.25">
      <c r="B336">
        <v>2303</v>
      </c>
      <c r="C336" t="str" cm="1">
        <f t="array" ref="C336">INDEX('GMW - Scen'!$A$2:$NF$60,MATCH(1,('GMW - Scen'!$NE$2:$NE$60=C$3)*('GMW - Scen'!$ND$2:$ND$60=C$4),0),$B336-1966)</f>
        <v>NA</v>
      </c>
      <c r="D336" t="str" cm="1">
        <f t="array" ref="D336">INDEX('GMW - Scen'!$A$2:$NF$60,MATCH(1,('GMW - Scen'!$NE$2:$NE$60=D$3)*('GMW - Scen'!$ND$2:$ND$60=D$4),0),$B336-1966)</f>
        <v>NA</v>
      </c>
      <c r="E336" t="str" cm="1">
        <f t="array" ref="E336">INDEX('GMW - Scen'!$A$2:$NF$60,MATCH(1,('GMW - Scen'!$NE$2:$NE$60=E$3)*('GMW - Scen'!$ND$2:$ND$60=E$4),0),$B336-1966)</f>
        <v>NA</v>
      </c>
    </row>
    <row r="337" spans="1:5" x14ac:dyDescent="0.25">
      <c r="B337">
        <v>2304</v>
      </c>
      <c r="C337" t="str" cm="1">
        <f t="array" ref="C337">INDEX('GMW - Scen'!$A$2:$NF$60,MATCH(1,('GMW - Scen'!$NE$2:$NE$60=C$3)*('GMW - Scen'!$ND$2:$ND$60=C$4),0),$B337-1966)</f>
        <v>NA</v>
      </c>
      <c r="D337" t="str" cm="1">
        <f t="array" ref="D337">INDEX('GMW - Scen'!$A$2:$NF$60,MATCH(1,('GMW - Scen'!$NE$2:$NE$60=D$3)*('GMW - Scen'!$ND$2:$ND$60=D$4),0),$B337-1966)</f>
        <v>NA</v>
      </c>
      <c r="E337" t="str" cm="1">
        <f t="array" ref="E337">INDEX('GMW - Scen'!$A$2:$NF$60,MATCH(1,('GMW - Scen'!$NE$2:$NE$60=E$3)*('GMW - Scen'!$ND$2:$ND$60=E$4),0),$B337-1966)</f>
        <v>NA</v>
      </c>
    </row>
    <row r="338" spans="1:5" x14ac:dyDescent="0.25">
      <c r="A338">
        <v>2056</v>
      </c>
      <c r="B338">
        <v>2305</v>
      </c>
      <c r="C338" t="str" cm="1">
        <f t="array" ref="C338">INDEX('GMW - Scen'!$A$2:$NF$60,MATCH(1,('GMW - Scen'!$NE$2:$NE$60=C$3)*('GMW - Scen'!$ND$2:$ND$60=C$4),0),$B338-1966)</f>
        <v>NA</v>
      </c>
      <c r="D338" t="str" cm="1">
        <f t="array" ref="D338">INDEX('GMW - Scen'!$A$2:$NF$60,MATCH(1,('GMW - Scen'!$NE$2:$NE$60=D$3)*('GMW - Scen'!$ND$2:$ND$60=D$4),0),$B338-1966)</f>
        <v>NA</v>
      </c>
      <c r="E338" t="str" cm="1">
        <f t="array" ref="E338">INDEX('GMW - Scen'!$A$2:$NF$60,MATCH(1,('GMW - Scen'!$NE$2:$NE$60=E$3)*('GMW - Scen'!$ND$2:$ND$60=E$4),0),$B338-1966)</f>
        <v>NA</v>
      </c>
    </row>
    <row r="339" spans="1:5" x14ac:dyDescent="0.25">
      <c r="B339">
        <v>2306</v>
      </c>
      <c r="C339" t="str" cm="1">
        <f t="array" ref="C339">INDEX('GMW - Scen'!$A$2:$NF$60,MATCH(1,('GMW - Scen'!$NE$2:$NE$60=C$3)*('GMW - Scen'!$ND$2:$ND$60=C$4),0),$B339-1966)</f>
        <v>NA</v>
      </c>
      <c r="D339" t="str" cm="1">
        <f t="array" ref="D339">INDEX('GMW - Scen'!$A$2:$NF$60,MATCH(1,('GMW - Scen'!$NE$2:$NE$60=D$3)*('GMW - Scen'!$ND$2:$ND$60=D$4),0),$B339-1966)</f>
        <v>NA</v>
      </c>
      <c r="E339" t="str" cm="1">
        <f t="array" ref="E339">INDEX('GMW - Scen'!$A$2:$NF$60,MATCH(1,('GMW - Scen'!$NE$2:$NE$60=E$3)*('GMW - Scen'!$ND$2:$ND$60=E$4),0),$B339-1966)</f>
        <v>NA</v>
      </c>
    </row>
    <row r="340" spans="1:5" x14ac:dyDescent="0.25">
      <c r="B340">
        <v>2307</v>
      </c>
      <c r="C340" t="str" cm="1">
        <f t="array" ref="C340">INDEX('GMW - Scen'!$A$2:$NF$60,MATCH(1,('GMW - Scen'!$NE$2:$NE$60=C$3)*('GMW - Scen'!$ND$2:$ND$60=C$4),0),$B340-1966)</f>
        <v>NA</v>
      </c>
      <c r="D340" t="str" cm="1">
        <f t="array" ref="D340">INDEX('GMW - Scen'!$A$2:$NF$60,MATCH(1,('GMW - Scen'!$NE$2:$NE$60=D$3)*('GMW - Scen'!$ND$2:$ND$60=D$4),0),$B340-1966)</f>
        <v>NA</v>
      </c>
      <c r="E340" t="str" cm="1">
        <f t="array" ref="E340">INDEX('GMW - Scen'!$A$2:$NF$60,MATCH(1,('GMW - Scen'!$NE$2:$NE$60=E$3)*('GMW - Scen'!$ND$2:$ND$60=E$4),0),$B340-1966)</f>
        <v>NA</v>
      </c>
    </row>
    <row r="341" spans="1:5" x14ac:dyDescent="0.25">
      <c r="B341">
        <v>2308</v>
      </c>
      <c r="C341" t="str" cm="1">
        <f t="array" ref="C341">INDEX('GMW - Scen'!$A$2:$NF$60,MATCH(1,('GMW - Scen'!$NE$2:$NE$60=C$3)*('GMW - Scen'!$ND$2:$ND$60=C$4),0),$B341-1966)</f>
        <v>NA</v>
      </c>
      <c r="D341" t="str" cm="1">
        <f t="array" ref="D341">INDEX('GMW - Scen'!$A$2:$NF$60,MATCH(1,('GMW - Scen'!$NE$2:$NE$60=D$3)*('GMW - Scen'!$ND$2:$ND$60=D$4),0),$B341-1966)</f>
        <v>NA</v>
      </c>
      <c r="E341" t="str" cm="1">
        <f t="array" ref="E341">INDEX('GMW - Scen'!$A$2:$NF$60,MATCH(1,('GMW - Scen'!$NE$2:$NE$60=E$3)*('GMW - Scen'!$ND$2:$ND$60=E$4),0),$B341-1966)</f>
        <v>NA</v>
      </c>
    </row>
    <row r="342" spans="1:5" x14ac:dyDescent="0.25">
      <c r="A342">
        <v>2057</v>
      </c>
      <c r="B342">
        <v>2309</v>
      </c>
      <c r="C342" t="str" cm="1">
        <f t="array" ref="C342">INDEX('GMW - Scen'!$A$2:$NF$60,MATCH(1,('GMW - Scen'!$NE$2:$NE$60=C$3)*('GMW - Scen'!$ND$2:$ND$60=C$4),0),$B342-1966)</f>
        <v>NA</v>
      </c>
      <c r="D342" t="str" cm="1">
        <f t="array" ref="D342">INDEX('GMW - Scen'!$A$2:$NF$60,MATCH(1,('GMW - Scen'!$NE$2:$NE$60=D$3)*('GMW - Scen'!$ND$2:$ND$60=D$4),0),$B342-1966)</f>
        <v>NA</v>
      </c>
      <c r="E342" t="str" cm="1">
        <f t="array" ref="E342">INDEX('GMW - Scen'!$A$2:$NF$60,MATCH(1,('GMW - Scen'!$NE$2:$NE$60=E$3)*('GMW - Scen'!$ND$2:$ND$60=E$4),0),$B342-1966)</f>
        <v>NA</v>
      </c>
    </row>
    <row r="343" spans="1:5" x14ac:dyDescent="0.25">
      <c r="B343">
        <v>2310</v>
      </c>
      <c r="C343" t="str" cm="1">
        <f t="array" ref="C343">INDEX('GMW - Scen'!$A$2:$NF$60,MATCH(1,('GMW - Scen'!$NE$2:$NE$60=C$3)*('GMW - Scen'!$ND$2:$ND$60=C$4),0),$B343-1966)</f>
        <v>NA</v>
      </c>
      <c r="D343" t="str" cm="1">
        <f t="array" ref="D343">INDEX('GMW - Scen'!$A$2:$NF$60,MATCH(1,('GMW - Scen'!$NE$2:$NE$60=D$3)*('GMW - Scen'!$ND$2:$ND$60=D$4),0),$B343-1966)</f>
        <v>NA</v>
      </c>
      <c r="E343" t="str" cm="1">
        <f t="array" ref="E343">INDEX('GMW - Scen'!$A$2:$NF$60,MATCH(1,('GMW - Scen'!$NE$2:$NE$60=E$3)*('GMW - Scen'!$ND$2:$ND$60=E$4),0),$B343-1966)</f>
        <v>NA</v>
      </c>
    </row>
    <row r="344" spans="1:5" x14ac:dyDescent="0.25">
      <c r="B344">
        <v>2311</v>
      </c>
      <c r="C344" t="str" cm="1">
        <f t="array" ref="C344">INDEX('GMW - Scen'!$A$2:$NF$60,MATCH(1,('GMW - Scen'!$NE$2:$NE$60=C$3)*('GMW - Scen'!$ND$2:$ND$60=C$4),0),$B344-1966)</f>
        <v>NA</v>
      </c>
      <c r="D344" t="str" cm="1">
        <f t="array" ref="D344">INDEX('GMW - Scen'!$A$2:$NF$60,MATCH(1,('GMW - Scen'!$NE$2:$NE$60=D$3)*('GMW - Scen'!$ND$2:$ND$60=D$4),0),$B344-1966)</f>
        <v>NA</v>
      </c>
      <c r="E344" t="str" cm="1">
        <f t="array" ref="E344">INDEX('GMW - Scen'!$A$2:$NF$60,MATCH(1,('GMW - Scen'!$NE$2:$NE$60=E$3)*('GMW - Scen'!$ND$2:$ND$60=E$4),0),$B344-1966)</f>
        <v>NA</v>
      </c>
    </row>
    <row r="345" spans="1:5" x14ac:dyDescent="0.25">
      <c r="B345">
        <v>2312</v>
      </c>
      <c r="C345" t="str" cm="1">
        <f t="array" ref="C345">INDEX('GMW - Scen'!$A$2:$NF$60,MATCH(1,('GMW - Scen'!$NE$2:$NE$60=C$3)*('GMW - Scen'!$ND$2:$ND$60=C$4),0),$B345-1966)</f>
        <v>NA</v>
      </c>
      <c r="D345" t="str" cm="1">
        <f t="array" ref="D345">INDEX('GMW - Scen'!$A$2:$NF$60,MATCH(1,('GMW - Scen'!$NE$2:$NE$60=D$3)*('GMW - Scen'!$ND$2:$ND$60=D$4),0),$B345-1966)</f>
        <v>NA</v>
      </c>
      <c r="E345" t="str" cm="1">
        <f t="array" ref="E345">INDEX('GMW - Scen'!$A$2:$NF$60,MATCH(1,('GMW - Scen'!$NE$2:$NE$60=E$3)*('GMW - Scen'!$ND$2:$ND$60=E$4),0),$B345-1966)</f>
        <v>NA</v>
      </c>
    </row>
    <row r="346" spans="1:5" x14ac:dyDescent="0.25">
      <c r="A346">
        <v>2058</v>
      </c>
      <c r="B346">
        <v>2313</v>
      </c>
      <c r="C346" t="str" cm="1">
        <f t="array" ref="C346">INDEX('GMW - Scen'!$A$2:$NF$60,MATCH(1,('GMW - Scen'!$NE$2:$NE$60=C$3)*('GMW - Scen'!$ND$2:$ND$60=C$4),0),$B346-1966)</f>
        <v>NA</v>
      </c>
      <c r="D346" t="str" cm="1">
        <f t="array" ref="D346">INDEX('GMW - Scen'!$A$2:$NF$60,MATCH(1,('GMW - Scen'!$NE$2:$NE$60=D$3)*('GMW - Scen'!$ND$2:$ND$60=D$4),0),$B346-1966)</f>
        <v>NA</v>
      </c>
      <c r="E346" t="str" cm="1">
        <f t="array" ref="E346">INDEX('GMW - Scen'!$A$2:$NF$60,MATCH(1,('GMW - Scen'!$NE$2:$NE$60=E$3)*('GMW - Scen'!$ND$2:$ND$60=E$4),0),$B346-1966)</f>
        <v>NA</v>
      </c>
    </row>
    <row r="347" spans="1:5" x14ac:dyDescent="0.25">
      <c r="B347">
        <v>2314</v>
      </c>
      <c r="C347" t="str" cm="1">
        <f t="array" ref="C347">INDEX('GMW - Scen'!$A$2:$NF$60,MATCH(1,('GMW - Scen'!$NE$2:$NE$60=C$3)*('GMW - Scen'!$ND$2:$ND$60=C$4),0),$B347-1966)</f>
        <v>NA</v>
      </c>
      <c r="D347" t="str" cm="1">
        <f t="array" ref="D347">INDEX('GMW - Scen'!$A$2:$NF$60,MATCH(1,('GMW - Scen'!$NE$2:$NE$60=D$3)*('GMW - Scen'!$ND$2:$ND$60=D$4),0),$B347-1966)</f>
        <v>NA</v>
      </c>
      <c r="E347" t="str" cm="1">
        <f t="array" ref="E347">INDEX('GMW - Scen'!$A$2:$NF$60,MATCH(1,('GMW - Scen'!$NE$2:$NE$60=E$3)*('GMW - Scen'!$ND$2:$ND$60=E$4),0),$B347-1966)</f>
        <v>NA</v>
      </c>
    </row>
    <row r="348" spans="1:5" x14ac:dyDescent="0.25">
      <c r="B348">
        <v>2315</v>
      </c>
      <c r="C348" t="str" cm="1">
        <f t="array" ref="C348">INDEX('GMW - Scen'!$A$2:$NF$60,MATCH(1,('GMW - Scen'!$NE$2:$NE$60=C$3)*('GMW - Scen'!$ND$2:$ND$60=C$4),0),$B348-1966)</f>
        <v>NA</v>
      </c>
      <c r="D348" t="str" cm="1">
        <f t="array" ref="D348">INDEX('GMW - Scen'!$A$2:$NF$60,MATCH(1,('GMW - Scen'!$NE$2:$NE$60=D$3)*('GMW - Scen'!$ND$2:$ND$60=D$4),0),$B348-1966)</f>
        <v>NA</v>
      </c>
      <c r="E348" t="str" cm="1">
        <f t="array" ref="E348">INDEX('GMW - Scen'!$A$2:$NF$60,MATCH(1,('GMW - Scen'!$NE$2:$NE$60=E$3)*('GMW - Scen'!$ND$2:$ND$60=E$4),0),$B348-1966)</f>
        <v>NA</v>
      </c>
    </row>
    <row r="349" spans="1:5" x14ac:dyDescent="0.25">
      <c r="B349">
        <v>2316</v>
      </c>
      <c r="C349" t="str" cm="1">
        <f t="array" ref="C349">INDEX('GMW - Scen'!$A$2:$NF$60,MATCH(1,('GMW - Scen'!$NE$2:$NE$60=C$3)*('GMW - Scen'!$ND$2:$ND$60=C$4),0),$B349-1966)</f>
        <v>NA</v>
      </c>
      <c r="D349" t="str" cm="1">
        <f t="array" ref="D349">INDEX('GMW - Scen'!$A$2:$NF$60,MATCH(1,('GMW - Scen'!$NE$2:$NE$60=D$3)*('GMW - Scen'!$ND$2:$ND$60=D$4),0),$B349-1966)</f>
        <v>NA</v>
      </c>
      <c r="E349" t="str" cm="1">
        <f t="array" ref="E349">INDEX('GMW - Scen'!$A$2:$NF$60,MATCH(1,('GMW - Scen'!$NE$2:$NE$60=E$3)*('GMW - Scen'!$ND$2:$ND$60=E$4),0),$B349-1966)</f>
        <v>NA</v>
      </c>
    </row>
    <row r="350" spans="1:5" x14ac:dyDescent="0.25">
      <c r="A350">
        <v>2059</v>
      </c>
      <c r="B350">
        <v>2317</v>
      </c>
      <c r="C350" t="str" cm="1">
        <f t="array" ref="C350">INDEX('GMW - Scen'!$A$2:$NF$60,MATCH(1,('GMW - Scen'!$NE$2:$NE$60=C$3)*('GMW - Scen'!$ND$2:$ND$60=C$4),0),$B350-1966)</f>
        <v>NA</v>
      </c>
      <c r="D350" t="str" cm="1">
        <f t="array" ref="D350">INDEX('GMW - Scen'!$A$2:$NF$60,MATCH(1,('GMW - Scen'!$NE$2:$NE$60=D$3)*('GMW - Scen'!$ND$2:$ND$60=D$4),0),$B350-1966)</f>
        <v>NA</v>
      </c>
      <c r="E350" t="str" cm="1">
        <f t="array" ref="E350">INDEX('GMW - Scen'!$A$2:$NF$60,MATCH(1,('GMW - Scen'!$NE$2:$NE$60=E$3)*('GMW - Scen'!$ND$2:$ND$60=E$4),0),$B350-1966)</f>
        <v>NA</v>
      </c>
    </row>
    <row r="351" spans="1:5" x14ac:dyDescent="0.25">
      <c r="B351">
        <v>2318</v>
      </c>
      <c r="C351" t="str" cm="1">
        <f t="array" ref="C351">INDEX('GMW - Scen'!$A$2:$NF$60,MATCH(1,('GMW - Scen'!$NE$2:$NE$60=C$3)*('GMW - Scen'!$ND$2:$ND$60=C$4),0),$B351-1966)</f>
        <v>NA</v>
      </c>
      <c r="D351" t="str" cm="1">
        <f t="array" ref="D351">INDEX('GMW - Scen'!$A$2:$NF$60,MATCH(1,('GMW - Scen'!$NE$2:$NE$60=D$3)*('GMW - Scen'!$ND$2:$ND$60=D$4),0),$B351-1966)</f>
        <v>NA</v>
      </c>
      <c r="E351" t="str" cm="1">
        <f t="array" ref="E351">INDEX('GMW - Scen'!$A$2:$NF$60,MATCH(1,('GMW - Scen'!$NE$2:$NE$60=E$3)*('GMW - Scen'!$ND$2:$ND$60=E$4),0),$B351-1966)</f>
        <v>NA</v>
      </c>
    </row>
    <row r="352" spans="1:5" x14ac:dyDescent="0.25">
      <c r="B352">
        <v>2319</v>
      </c>
      <c r="C352" t="str" cm="1">
        <f t="array" ref="C352">INDEX('GMW - Scen'!$A$2:$NF$60,MATCH(1,('GMW - Scen'!$NE$2:$NE$60=C$3)*('GMW - Scen'!$ND$2:$ND$60=C$4),0),$B352-1966)</f>
        <v>NA</v>
      </c>
      <c r="D352" t="str" cm="1">
        <f t="array" ref="D352">INDEX('GMW - Scen'!$A$2:$NF$60,MATCH(1,('GMW - Scen'!$NE$2:$NE$60=D$3)*('GMW - Scen'!$ND$2:$ND$60=D$4),0),$B352-1966)</f>
        <v>NA</v>
      </c>
      <c r="E352" t="str" cm="1">
        <f t="array" ref="E352">INDEX('GMW - Scen'!$A$2:$NF$60,MATCH(1,('GMW - Scen'!$NE$2:$NE$60=E$3)*('GMW - Scen'!$ND$2:$ND$60=E$4),0),$B352-1966)</f>
        <v>NA</v>
      </c>
    </row>
    <row r="353" spans="1:5" x14ac:dyDescent="0.25">
      <c r="B353">
        <v>2320</v>
      </c>
      <c r="C353" t="str" cm="1">
        <f t="array" ref="C353">INDEX('GMW - Scen'!$A$2:$NF$60,MATCH(1,('GMW - Scen'!$NE$2:$NE$60=C$3)*('GMW - Scen'!$ND$2:$ND$60=C$4),0),$B353-1966)</f>
        <v>NA</v>
      </c>
      <c r="D353" t="str" cm="1">
        <f t="array" ref="D353">INDEX('GMW - Scen'!$A$2:$NF$60,MATCH(1,('GMW - Scen'!$NE$2:$NE$60=D$3)*('GMW - Scen'!$ND$2:$ND$60=D$4),0),$B353-1966)</f>
        <v>NA</v>
      </c>
      <c r="E353" t="str" cm="1">
        <f t="array" ref="E353">INDEX('GMW - Scen'!$A$2:$NF$60,MATCH(1,('GMW - Scen'!$NE$2:$NE$60=E$3)*('GMW - Scen'!$ND$2:$ND$60=E$4),0),$B353-1966)</f>
        <v>NA</v>
      </c>
    </row>
    <row r="354" spans="1:5" x14ac:dyDescent="0.25">
      <c r="A354">
        <v>2060</v>
      </c>
      <c r="B354">
        <v>2321</v>
      </c>
      <c r="C354" t="str" cm="1">
        <f t="array" ref="C354">INDEX('GMW - Scen'!$A$2:$NF$60,MATCH(1,('GMW - Scen'!$NE$2:$NE$60=C$3)*('GMW - Scen'!$ND$2:$ND$60=C$4),0),$B354-1966)</f>
        <v>NA</v>
      </c>
      <c r="D354" t="str" cm="1">
        <f t="array" ref="D354">INDEX('GMW - Scen'!$A$2:$NF$60,MATCH(1,('GMW - Scen'!$NE$2:$NE$60=D$3)*('GMW - Scen'!$ND$2:$ND$60=D$4),0),$B354-1966)</f>
        <v>NA</v>
      </c>
      <c r="E354" t="str" cm="1">
        <f t="array" ref="E354">INDEX('GMW - Scen'!$A$2:$NF$60,MATCH(1,('GMW - Scen'!$NE$2:$NE$60=E$3)*('GMW - Scen'!$ND$2:$ND$60=E$4),0),$B354-1966)</f>
        <v>NA</v>
      </c>
    </row>
    <row r="355" spans="1:5" x14ac:dyDescent="0.25">
      <c r="B355">
        <v>2322</v>
      </c>
      <c r="C355" t="str" cm="1">
        <f t="array" ref="C355">INDEX('GMW - Scen'!$A$2:$NF$60,MATCH(1,('GMW - Scen'!$NE$2:$NE$60=C$3)*('GMW - Scen'!$ND$2:$ND$60=C$4),0),$B355-1966)</f>
        <v>NA</v>
      </c>
      <c r="D355" t="str" cm="1">
        <f t="array" ref="D355">INDEX('GMW - Scen'!$A$2:$NF$60,MATCH(1,('GMW - Scen'!$NE$2:$NE$60=D$3)*('GMW - Scen'!$ND$2:$ND$60=D$4),0),$B355-1966)</f>
        <v>NA</v>
      </c>
      <c r="E355" t="str" cm="1">
        <f t="array" ref="E355">INDEX('GMW - Scen'!$A$2:$NF$60,MATCH(1,('GMW - Scen'!$NE$2:$NE$60=E$3)*('GMW - Scen'!$ND$2:$ND$60=E$4),0),$B355-1966)</f>
        <v>NA</v>
      </c>
    </row>
    <row r="356" spans="1:5" x14ac:dyDescent="0.25">
      <c r="B356">
        <v>2323</v>
      </c>
      <c r="C356" t="str" cm="1">
        <f t="array" ref="C356">INDEX('GMW - Scen'!$A$2:$NF$60,MATCH(1,('GMW - Scen'!$NE$2:$NE$60=C$3)*('GMW - Scen'!$ND$2:$ND$60=C$4),0),$B356-1966)</f>
        <v>NA</v>
      </c>
      <c r="D356" t="str" cm="1">
        <f t="array" ref="D356">INDEX('GMW - Scen'!$A$2:$NF$60,MATCH(1,('GMW - Scen'!$NE$2:$NE$60=D$3)*('GMW - Scen'!$ND$2:$ND$60=D$4),0),$B356-1966)</f>
        <v>NA</v>
      </c>
      <c r="E356" t="str" cm="1">
        <f t="array" ref="E356">INDEX('GMW - Scen'!$A$2:$NF$60,MATCH(1,('GMW - Scen'!$NE$2:$NE$60=E$3)*('GMW - Scen'!$ND$2:$ND$60=E$4),0),$B356-1966)</f>
        <v>NA</v>
      </c>
    </row>
    <row r="357" spans="1:5" x14ac:dyDescent="0.25">
      <c r="B357">
        <v>2324</v>
      </c>
      <c r="C357" t="str" cm="1">
        <f t="array" ref="C357">INDEX('GMW - Scen'!$A$2:$NF$60,MATCH(1,('GMW - Scen'!$NE$2:$NE$60=C$3)*('GMW - Scen'!$ND$2:$ND$60=C$4),0),$B357-1966)</f>
        <v>NA</v>
      </c>
      <c r="D357" t="str" cm="1">
        <f t="array" ref="D357">INDEX('GMW - Scen'!$A$2:$NF$60,MATCH(1,('GMW - Scen'!$NE$2:$NE$60=D$3)*('GMW - Scen'!$ND$2:$ND$60=D$4),0),$B357-1966)</f>
        <v>NA</v>
      </c>
      <c r="E357" t="str" cm="1">
        <f t="array" ref="E357">INDEX('GMW - Scen'!$A$2:$NF$60,MATCH(1,('GMW - Scen'!$NE$2:$NE$60=E$3)*('GMW - Scen'!$ND$2:$ND$60=E$4),0),$B357-1966)</f>
        <v>NA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F93B-0F84-4D9C-A7F7-3A99EF633D89}">
  <dimension ref="A1:NF4"/>
  <sheetViews>
    <sheetView workbookViewId="0">
      <pane xSplit="6" ySplit="1" topLeftCell="MX2" activePane="bottomRight" state="frozen"/>
      <selection pane="topRight" activeCell="G1" sqref="G1"/>
      <selection pane="bottomLeft" activeCell="A2" sqref="A2"/>
      <selection pane="bottomRight" activeCell="MX20" sqref="MX20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30" t="s">
        <v>1828</v>
      </c>
      <c r="B1" s="30" t="s">
        <v>1829</v>
      </c>
      <c r="C1" s="30" t="s">
        <v>1830</v>
      </c>
      <c r="D1" s="30" t="s">
        <v>1831</v>
      </c>
      <c r="E1" s="30" t="s">
        <v>1832</v>
      </c>
      <c r="F1" s="30" t="s">
        <v>1833</v>
      </c>
      <c r="G1" s="30" t="s">
        <v>1834</v>
      </c>
      <c r="H1" s="30" t="s">
        <v>1835</v>
      </c>
      <c r="I1" s="30" t="s">
        <v>1836</v>
      </c>
      <c r="J1" s="30" t="s">
        <v>1837</v>
      </c>
      <c r="K1" s="30" t="s">
        <v>1838</v>
      </c>
      <c r="L1" s="30" t="s">
        <v>1839</v>
      </c>
      <c r="M1" s="30" t="s">
        <v>1840</v>
      </c>
      <c r="N1" s="30" t="s">
        <v>1841</v>
      </c>
      <c r="O1" s="30" t="s">
        <v>1842</v>
      </c>
      <c r="P1" s="30" t="s">
        <v>1843</v>
      </c>
      <c r="Q1" s="30" t="s">
        <v>1844</v>
      </c>
      <c r="R1" s="30" t="s">
        <v>1845</v>
      </c>
      <c r="S1" s="30" t="s">
        <v>1846</v>
      </c>
      <c r="T1" s="30" t="s">
        <v>1847</v>
      </c>
      <c r="U1" s="30" t="s">
        <v>1848</v>
      </c>
      <c r="V1" s="30" t="s">
        <v>1849</v>
      </c>
      <c r="W1" s="30" t="s">
        <v>1850</v>
      </c>
      <c r="X1" s="30" t="s">
        <v>1851</v>
      </c>
      <c r="Y1" s="30" t="s">
        <v>1852</v>
      </c>
      <c r="Z1" s="30" t="s">
        <v>1853</v>
      </c>
      <c r="AA1" s="30" t="s">
        <v>1854</v>
      </c>
      <c r="AB1" s="30" t="s">
        <v>1855</v>
      </c>
      <c r="AC1" s="30" t="s">
        <v>1856</v>
      </c>
      <c r="AD1" s="30" t="s">
        <v>1857</v>
      </c>
      <c r="AE1" s="30" t="s">
        <v>1858</v>
      </c>
      <c r="AF1" s="30" t="s">
        <v>1859</v>
      </c>
      <c r="AG1" s="30" t="s">
        <v>1860</v>
      </c>
      <c r="AH1" s="30" t="s">
        <v>1861</v>
      </c>
      <c r="AI1" s="30" t="s">
        <v>1862</v>
      </c>
      <c r="AJ1" s="30" t="s">
        <v>1863</v>
      </c>
      <c r="AK1" s="30" t="s">
        <v>1864</v>
      </c>
      <c r="AL1" s="30" t="s">
        <v>1865</v>
      </c>
      <c r="AM1" s="30" t="s">
        <v>1866</v>
      </c>
      <c r="AN1" s="30" t="s">
        <v>1867</v>
      </c>
      <c r="AO1" s="30" t="s">
        <v>1868</v>
      </c>
      <c r="AP1" s="30" t="s">
        <v>1869</v>
      </c>
      <c r="AQ1" s="30" t="s">
        <v>1870</v>
      </c>
      <c r="AR1" s="30" t="s">
        <v>1871</v>
      </c>
      <c r="AS1" s="30" t="s">
        <v>1872</v>
      </c>
      <c r="AT1" s="30" t="s">
        <v>1873</v>
      </c>
      <c r="AU1" s="30" t="s">
        <v>1874</v>
      </c>
      <c r="AV1" s="30" t="s">
        <v>1875</v>
      </c>
      <c r="AW1" s="30" t="s">
        <v>1876</v>
      </c>
      <c r="AX1" s="30" t="s">
        <v>1877</v>
      </c>
      <c r="AY1" s="30" t="s">
        <v>1878</v>
      </c>
      <c r="AZ1" s="30" t="s">
        <v>1879</v>
      </c>
      <c r="BA1" s="30" t="s">
        <v>1880</v>
      </c>
      <c r="BB1" s="30" t="s">
        <v>1881</v>
      </c>
      <c r="BC1" s="30" t="s">
        <v>1882</v>
      </c>
      <c r="BD1" s="30" t="s">
        <v>1883</v>
      </c>
      <c r="BE1" s="30" t="s">
        <v>1884</v>
      </c>
      <c r="BF1" s="30" t="s">
        <v>1885</v>
      </c>
      <c r="BG1" s="30" t="s">
        <v>1886</v>
      </c>
      <c r="BH1" s="30" t="s">
        <v>1887</v>
      </c>
      <c r="BI1" s="30" t="s">
        <v>1888</v>
      </c>
      <c r="BJ1" s="30" t="s">
        <v>1889</v>
      </c>
      <c r="BK1" s="30" t="s">
        <v>1890</v>
      </c>
      <c r="BL1" s="30" t="s">
        <v>1891</v>
      </c>
      <c r="BM1" s="30" t="s">
        <v>1892</v>
      </c>
      <c r="BN1" s="30" t="s">
        <v>1893</v>
      </c>
      <c r="BO1" s="30" t="s">
        <v>1894</v>
      </c>
      <c r="BP1" s="30" t="s">
        <v>1895</v>
      </c>
      <c r="BQ1" s="30" t="s">
        <v>1896</v>
      </c>
      <c r="BR1" s="30" t="s">
        <v>1897</v>
      </c>
      <c r="BS1" s="30" t="s">
        <v>1898</v>
      </c>
      <c r="BT1" s="30" t="s">
        <v>1899</v>
      </c>
      <c r="BU1" s="30" t="s">
        <v>1900</v>
      </c>
      <c r="BV1" s="30" t="s">
        <v>1901</v>
      </c>
      <c r="BW1" s="30" t="s">
        <v>1902</v>
      </c>
      <c r="BX1" s="30" t="s">
        <v>1903</v>
      </c>
      <c r="BY1" s="30" t="s">
        <v>1904</v>
      </c>
      <c r="BZ1" s="30" t="s">
        <v>1905</v>
      </c>
      <c r="CA1" s="30" t="s">
        <v>1906</v>
      </c>
      <c r="CB1" s="30" t="s">
        <v>1907</v>
      </c>
      <c r="CC1" s="30" t="s">
        <v>1908</v>
      </c>
      <c r="CD1" s="30" t="s">
        <v>1909</v>
      </c>
      <c r="CE1" s="30" t="s">
        <v>1910</v>
      </c>
      <c r="CF1" s="30" t="s">
        <v>1911</v>
      </c>
      <c r="CG1" s="30" t="s">
        <v>1912</v>
      </c>
      <c r="CH1" s="30" t="s">
        <v>1913</v>
      </c>
      <c r="CI1" s="30" t="s">
        <v>1914</v>
      </c>
      <c r="CJ1" s="30" t="s">
        <v>1915</v>
      </c>
      <c r="CK1" s="30" t="s">
        <v>1916</v>
      </c>
      <c r="CL1" s="30" t="s">
        <v>1917</v>
      </c>
      <c r="CM1" s="30" t="s">
        <v>1918</v>
      </c>
      <c r="CN1" s="30" t="s">
        <v>1919</v>
      </c>
      <c r="CO1" s="30" t="s">
        <v>1920</v>
      </c>
      <c r="CP1" s="30" t="s">
        <v>1921</v>
      </c>
      <c r="CQ1" s="30" t="s">
        <v>1922</v>
      </c>
      <c r="CR1" s="30" t="s">
        <v>1923</v>
      </c>
      <c r="CS1" s="30" t="s">
        <v>1924</v>
      </c>
      <c r="CT1" s="30" t="s">
        <v>1925</v>
      </c>
      <c r="CU1" s="30" t="s">
        <v>1926</v>
      </c>
      <c r="CV1" s="30" t="s">
        <v>1927</v>
      </c>
      <c r="CW1" s="30" t="s">
        <v>1928</v>
      </c>
      <c r="CX1" s="30" t="s">
        <v>1929</v>
      </c>
      <c r="CY1" s="30" t="s">
        <v>1930</v>
      </c>
      <c r="CZ1" s="30" t="s">
        <v>1931</v>
      </c>
      <c r="DA1" s="30" t="s">
        <v>1932</v>
      </c>
      <c r="DB1" s="30" t="s">
        <v>1933</v>
      </c>
      <c r="DC1" s="30" t="s">
        <v>1934</v>
      </c>
      <c r="DD1" s="30" t="s">
        <v>1935</v>
      </c>
      <c r="DE1" s="30" t="s">
        <v>1936</v>
      </c>
      <c r="DF1" s="30" t="s">
        <v>1937</v>
      </c>
      <c r="DG1" s="30" t="s">
        <v>1938</v>
      </c>
      <c r="DH1" s="30" t="s">
        <v>1939</v>
      </c>
      <c r="DI1" s="30" t="s">
        <v>1940</v>
      </c>
      <c r="DJ1" s="30" t="s">
        <v>1941</v>
      </c>
      <c r="DK1" s="30" t="s">
        <v>1942</v>
      </c>
      <c r="DL1" s="30" t="s">
        <v>1943</v>
      </c>
      <c r="DM1" s="30" t="s">
        <v>1944</v>
      </c>
      <c r="DN1" s="30" t="s">
        <v>1945</v>
      </c>
      <c r="DO1" s="30" t="s">
        <v>1946</v>
      </c>
      <c r="DP1" s="30" t="s">
        <v>1947</v>
      </c>
      <c r="DQ1" s="30" t="s">
        <v>1948</v>
      </c>
      <c r="DR1" s="30" t="s">
        <v>1949</v>
      </c>
      <c r="DS1" s="30" t="s">
        <v>1950</v>
      </c>
      <c r="DT1" s="30" t="s">
        <v>1951</v>
      </c>
      <c r="DU1" s="30" t="s">
        <v>1952</v>
      </c>
      <c r="DV1" s="30" t="s">
        <v>1953</v>
      </c>
      <c r="DW1" s="30" t="s">
        <v>1954</v>
      </c>
      <c r="DX1" s="30" t="s">
        <v>1955</v>
      </c>
      <c r="DY1" s="30" t="s">
        <v>1956</v>
      </c>
      <c r="DZ1" s="30" t="s">
        <v>1957</v>
      </c>
      <c r="EA1" s="30" t="s">
        <v>1958</v>
      </c>
      <c r="EB1" s="30" t="s">
        <v>1959</v>
      </c>
      <c r="EC1" s="30" t="s">
        <v>1960</v>
      </c>
      <c r="ED1" s="30" t="s">
        <v>1961</v>
      </c>
      <c r="EE1" s="30" t="s">
        <v>1962</v>
      </c>
      <c r="EF1" s="30" t="s">
        <v>1963</v>
      </c>
      <c r="EG1" s="30" t="s">
        <v>1964</v>
      </c>
      <c r="EH1" s="30" t="s">
        <v>1965</v>
      </c>
      <c r="EI1" s="30" t="s">
        <v>1966</v>
      </c>
      <c r="EJ1" s="30" t="s">
        <v>1967</v>
      </c>
      <c r="EK1" s="30" t="s">
        <v>1968</v>
      </c>
      <c r="EL1" s="30" t="s">
        <v>1969</v>
      </c>
      <c r="EM1" s="30" t="s">
        <v>1970</v>
      </c>
      <c r="EN1" s="30" t="s">
        <v>1971</v>
      </c>
      <c r="EO1" s="30" t="s">
        <v>1972</v>
      </c>
      <c r="EP1" s="30" t="s">
        <v>1973</v>
      </c>
      <c r="EQ1" s="30" t="s">
        <v>1974</v>
      </c>
      <c r="ER1" s="30" t="s">
        <v>1975</v>
      </c>
      <c r="ES1" s="30" t="s">
        <v>1976</v>
      </c>
      <c r="ET1" s="30" t="s">
        <v>1977</v>
      </c>
      <c r="EU1" s="30" t="s">
        <v>1978</v>
      </c>
      <c r="EV1" s="30" t="s">
        <v>1979</v>
      </c>
      <c r="EW1" s="30" t="s">
        <v>1980</v>
      </c>
      <c r="EX1" s="30" t="s">
        <v>1981</v>
      </c>
      <c r="EY1" s="30" t="s">
        <v>1982</v>
      </c>
      <c r="EZ1" s="30" t="s">
        <v>1983</v>
      </c>
      <c r="FA1" s="30" t="s">
        <v>1984</v>
      </c>
      <c r="FB1" s="30" t="s">
        <v>1985</v>
      </c>
      <c r="FC1" s="30" t="s">
        <v>1986</v>
      </c>
      <c r="FD1" s="30" t="s">
        <v>1987</v>
      </c>
      <c r="FE1" s="30" t="s">
        <v>1988</v>
      </c>
      <c r="FF1" s="30" t="s">
        <v>1989</v>
      </c>
      <c r="FG1" s="30" t="s">
        <v>1990</v>
      </c>
      <c r="FH1" s="30" t="s">
        <v>1991</v>
      </c>
      <c r="FI1" s="30" t="s">
        <v>1992</v>
      </c>
      <c r="FJ1" s="30" t="s">
        <v>1993</v>
      </c>
      <c r="FK1" s="30" t="s">
        <v>1994</v>
      </c>
      <c r="FL1" s="30" t="s">
        <v>1995</v>
      </c>
      <c r="FM1" s="30" t="s">
        <v>1996</v>
      </c>
      <c r="FN1" s="30" t="s">
        <v>1997</v>
      </c>
      <c r="FO1" s="30" t="s">
        <v>1998</v>
      </c>
      <c r="FP1" s="30" t="s">
        <v>1999</v>
      </c>
      <c r="FQ1" s="30" t="s">
        <v>2000</v>
      </c>
      <c r="FR1" s="30" t="s">
        <v>2001</v>
      </c>
      <c r="FS1" s="30" t="s">
        <v>2002</v>
      </c>
      <c r="FT1" s="30" t="s">
        <v>2003</v>
      </c>
      <c r="FU1" s="30" t="s">
        <v>2004</v>
      </c>
      <c r="FV1" s="30" t="s">
        <v>2005</v>
      </c>
      <c r="FW1" s="30" t="s">
        <v>2006</v>
      </c>
      <c r="FX1" s="30" t="s">
        <v>2007</v>
      </c>
      <c r="FY1" s="30" t="s">
        <v>2008</v>
      </c>
      <c r="FZ1" s="30" t="s">
        <v>2009</v>
      </c>
      <c r="GA1" s="30" t="s">
        <v>2010</v>
      </c>
      <c r="GB1" s="30" t="s">
        <v>2011</v>
      </c>
      <c r="GC1" s="30" t="s">
        <v>2012</v>
      </c>
      <c r="GD1" s="30" t="s">
        <v>2013</v>
      </c>
      <c r="GE1" s="30" t="s">
        <v>2014</v>
      </c>
      <c r="GF1" s="30" t="s">
        <v>2015</v>
      </c>
      <c r="GG1" s="30" t="s">
        <v>2016</v>
      </c>
      <c r="GH1" s="30" t="s">
        <v>2017</v>
      </c>
      <c r="GI1" s="30" t="s">
        <v>2018</v>
      </c>
      <c r="GJ1" s="30" t="s">
        <v>2019</v>
      </c>
      <c r="GK1" s="30" t="s">
        <v>2020</v>
      </c>
      <c r="GL1" s="30" t="s">
        <v>2021</v>
      </c>
      <c r="GM1" s="30" t="s">
        <v>2022</v>
      </c>
      <c r="GN1" s="30" t="s">
        <v>2023</v>
      </c>
      <c r="GO1" s="30" t="s">
        <v>2024</v>
      </c>
      <c r="GP1" s="30" t="s">
        <v>2025</v>
      </c>
      <c r="GQ1" s="30" t="s">
        <v>2026</v>
      </c>
      <c r="GR1" s="30" t="s">
        <v>2027</v>
      </c>
      <c r="GS1" s="30" t="s">
        <v>2028</v>
      </c>
      <c r="GT1" s="30" t="s">
        <v>2029</v>
      </c>
      <c r="GU1" s="30" t="s">
        <v>2030</v>
      </c>
      <c r="GV1" s="30" t="s">
        <v>2031</v>
      </c>
      <c r="GW1" s="30" t="s">
        <v>2032</v>
      </c>
      <c r="GX1" s="30" t="s">
        <v>2033</v>
      </c>
      <c r="GY1" s="30" t="s">
        <v>2034</v>
      </c>
      <c r="GZ1" s="30" t="s">
        <v>2035</v>
      </c>
      <c r="HA1" s="30" t="s">
        <v>2036</v>
      </c>
      <c r="HB1" s="30" t="s">
        <v>2037</v>
      </c>
      <c r="HC1" s="30" t="s">
        <v>2038</v>
      </c>
      <c r="HD1" s="30" t="s">
        <v>2039</v>
      </c>
      <c r="HE1" s="30" t="s">
        <v>2040</v>
      </c>
      <c r="HF1" s="30" t="s">
        <v>2041</v>
      </c>
      <c r="HG1" s="30" t="s">
        <v>2042</v>
      </c>
      <c r="HH1" s="30" t="s">
        <v>2043</v>
      </c>
      <c r="HI1" s="30" t="s">
        <v>2044</v>
      </c>
      <c r="HJ1" s="30" t="s">
        <v>2045</v>
      </c>
      <c r="HK1" s="30" t="s">
        <v>2046</v>
      </c>
      <c r="HL1" s="30" t="s">
        <v>2047</v>
      </c>
      <c r="HM1" s="30" t="s">
        <v>2048</v>
      </c>
      <c r="HN1" s="30" t="s">
        <v>2049</v>
      </c>
      <c r="HO1" s="30" t="s">
        <v>2050</v>
      </c>
      <c r="HP1" s="30" t="s">
        <v>2051</v>
      </c>
      <c r="HQ1" s="30" t="s">
        <v>2052</v>
      </c>
      <c r="HR1" s="30" t="s">
        <v>2053</v>
      </c>
      <c r="HS1" s="30" t="s">
        <v>2054</v>
      </c>
      <c r="HT1" s="30" t="s">
        <v>2055</v>
      </c>
      <c r="HU1" s="30" t="s">
        <v>2056</v>
      </c>
      <c r="HV1" s="30" t="s">
        <v>2057</v>
      </c>
      <c r="HW1" s="30" t="s">
        <v>2058</v>
      </c>
      <c r="HX1" s="30" t="s">
        <v>2059</v>
      </c>
      <c r="HY1" s="30" t="s">
        <v>2060</v>
      </c>
      <c r="HZ1" s="30" t="s">
        <v>2061</v>
      </c>
      <c r="IA1" s="30" t="s">
        <v>2062</v>
      </c>
      <c r="IB1" s="30" t="s">
        <v>2063</v>
      </c>
      <c r="IC1" s="30" t="s">
        <v>2064</v>
      </c>
      <c r="ID1" s="30" t="s">
        <v>2065</v>
      </c>
      <c r="IE1" s="30" t="s">
        <v>2066</v>
      </c>
      <c r="IF1" s="30" t="s">
        <v>2067</v>
      </c>
      <c r="IG1" s="30" t="s">
        <v>2068</v>
      </c>
      <c r="IH1" s="30" t="s">
        <v>2069</v>
      </c>
      <c r="II1" s="30" t="s">
        <v>2070</v>
      </c>
      <c r="IJ1" s="30" t="s">
        <v>2071</v>
      </c>
      <c r="IK1" s="30" t="s">
        <v>2072</v>
      </c>
      <c r="IL1" s="30" t="s">
        <v>2073</v>
      </c>
      <c r="IM1" s="30" t="s">
        <v>2074</v>
      </c>
      <c r="IN1" s="30" t="s">
        <v>2075</v>
      </c>
      <c r="IO1" s="30" t="s">
        <v>2076</v>
      </c>
      <c r="IP1" s="30" t="s">
        <v>2077</v>
      </c>
      <c r="IQ1" s="30" t="s">
        <v>2078</v>
      </c>
      <c r="IR1" s="30" t="s">
        <v>2079</v>
      </c>
      <c r="IS1" s="30" t="s">
        <v>2080</v>
      </c>
      <c r="IT1" s="30" t="s">
        <v>2081</v>
      </c>
      <c r="IU1" s="30" t="s">
        <v>2082</v>
      </c>
      <c r="IV1" s="30" t="s">
        <v>2083</v>
      </c>
      <c r="IW1" s="30" t="s">
        <v>2084</v>
      </c>
      <c r="IX1" s="30" t="s">
        <v>2085</v>
      </c>
      <c r="IY1" s="30" t="s">
        <v>2086</v>
      </c>
      <c r="IZ1" s="30" t="s">
        <v>2087</v>
      </c>
      <c r="JA1" s="30" t="s">
        <v>2088</v>
      </c>
      <c r="JB1" s="30" t="s">
        <v>2089</v>
      </c>
      <c r="JC1" s="30" t="s">
        <v>2090</v>
      </c>
      <c r="JD1" s="30" t="s">
        <v>2091</v>
      </c>
      <c r="JE1" s="30" t="s">
        <v>2092</v>
      </c>
      <c r="JF1" s="30" t="s">
        <v>2093</v>
      </c>
      <c r="JG1" s="30" t="s">
        <v>2094</v>
      </c>
      <c r="JH1" s="30" t="s">
        <v>2095</v>
      </c>
      <c r="JI1" s="30" t="s">
        <v>2096</v>
      </c>
      <c r="JJ1" s="30" t="s">
        <v>2097</v>
      </c>
      <c r="JK1" s="30" t="s">
        <v>2098</v>
      </c>
      <c r="JL1" s="30" t="s">
        <v>2099</v>
      </c>
      <c r="JM1" s="30" t="s">
        <v>2100</v>
      </c>
      <c r="JN1" s="30" t="s">
        <v>2101</v>
      </c>
      <c r="JO1" s="30" t="s">
        <v>2102</v>
      </c>
      <c r="JP1" s="30" t="s">
        <v>2103</v>
      </c>
      <c r="JQ1" s="30" t="s">
        <v>2104</v>
      </c>
      <c r="JR1" s="30" t="s">
        <v>2105</v>
      </c>
      <c r="JS1" s="30" t="s">
        <v>2106</v>
      </c>
      <c r="JT1" s="30" t="s">
        <v>2107</v>
      </c>
      <c r="JU1" s="30" t="s">
        <v>2108</v>
      </c>
      <c r="JV1" s="30" t="s">
        <v>2109</v>
      </c>
      <c r="JW1" s="30" t="s">
        <v>2110</v>
      </c>
      <c r="JX1" s="30" t="s">
        <v>2111</v>
      </c>
      <c r="JY1" s="30" t="s">
        <v>2112</v>
      </c>
      <c r="JZ1" s="30" t="s">
        <v>2113</v>
      </c>
      <c r="KA1" s="30" t="s">
        <v>2114</v>
      </c>
      <c r="KB1" s="30" t="s">
        <v>2115</v>
      </c>
      <c r="KC1" s="30" t="s">
        <v>2116</v>
      </c>
      <c r="KD1" s="30" t="s">
        <v>2117</v>
      </c>
      <c r="KE1" s="30" t="s">
        <v>2118</v>
      </c>
      <c r="KF1" s="30" t="s">
        <v>2119</v>
      </c>
      <c r="KG1" s="30" t="s">
        <v>2120</v>
      </c>
      <c r="KH1" s="30" t="s">
        <v>2121</v>
      </c>
      <c r="KI1" s="30" t="s">
        <v>2122</v>
      </c>
      <c r="KJ1" s="30" t="s">
        <v>2123</v>
      </c>
      <c r="KK1" s="30" t="s">
        <v>2124</v>
      </c>
      <c r="KL1" s="30" t="s">
        <v>2125</v>
      </c>
      <c r="KM1" s="30" t="s">
        <v>2126</v>
      </c>
      <c r="KN1" s="30" t="s">
        <v>2127</v>
      </c>
      <c r="KO1" s="30" t="s">
        <v>2128</v>
      </c>
      <c r="KP1" s="30" t="s">
        <v>2129</v>
      </c>
      <c r="KQ1" s="30" t="s">
        <v>2130</v>
      </c>
      <c r="KR1" s="30" t="s">
        <v>2131</v>
      </c>
      <c r="KS1" s="30" t="s">
        <v>2132</v>
      </c>
      <c r="KT1" s="30" t="s">
        <v>2133</v>
      </c>
      <c r="KU1" s="30" t="s">
        <v>2134</v>
      </c>
      <c r="KV1" s="30" t="s">
        <v>2135</v>
      </c>
      <c r="KW1" s="30" t="s">
        <v>2136</v>
      </c>
      <c r="KX1" s="30" t="s">
        <v>2137</v>
      </c>
      <c r="KY1" s="30" t="s">
        <v>2138</v>
      </c>
      <c r="KZ1" s="30" t="s">
        <v>2139</v>
      </c>
      <c r="LA1" s="30" t="s">
        <v>2140</v>
      </c>
      <c r="LB1" s="30" t="s">
        <v>2141</v>
      </c>
      <c r="LC1" s="30" t="s">
        <v>2142</v>
      </c>
      <c r="LD1" s="30" t="s">
        <v>2143</v>
      </c>
      <c r="LE1" s="30" t="s">
        <v>2144</v>
      </c>
      <c r="LF1" s="30" t="s">
        <v>2145</v>
      </c>
      <c r="LG1" s="30" t="s">
        <v>2146</v>
      </c>
      <c r="LH1" s="30" t="s">
        <v>2147</v>
      </c>
      <c r="LI1" s="30" t="s">
        <v>2148</v>
      </c>
      <c r="LJ1" s="30" t="s">
        <v>2149</v>
      </c>
      <c r="LK1" s="30" t="s">
        <v>2150</v>
      </c>
      <c r="LL1" s="30" t="s">
        <v>2151</v>
      </c>
      <c r="LM1" s="30" t="s">
        <v>2152</v>
      </c>
      <c r="LN1" s="30" t="s">
        <v>2153</v>
      </c>
      <c r="LO1" s="30" t="s">
        <v>2154</v>
      </c>
      <c r="LP1" s="30" t="s">
        <v>2155</v>
      </c>
      <c r="LQ1" s="30" t="s">
        <v>2156</v>
      </c>
      <c r="LR1" s="30" t="s">
        <v>2157</v>
      </c>
      <c r="LS1" s="30" t="s">
        <v>2158</v>
      </c>
      <c r="LT1" s="30" t="s">
        <v>2159</v>
      </c>
      <c r="LU1" s="30" t="s">
        <v>2160</v>
      </c>
      <c r="LV1" s="30" t="s">
        <v>2161</v>
      </c>
      <c r="LW1" s="30" t="s">
        <v>2162</v>
      </c>
      <c r="LX1" s="30" t="s">
        <v>2163</v>
      </c>
      <c r="LY1" s="30" t="s">
        <v>2164</v>
      </c>
      <c r="LZ1" s="30" t="s">
        <v>2165</v>
      </c>
      <c r="MA1" s="30" t="s">
        <v>2166</v>
      </c>
      <c r="MB1" s="30" t="s">
        <v>2167</v>
      </c>
      <c r="MC1" s="30" t="s">
        <v>2168</v>
      </c>
      <c r="MD1" s="30" t="s">
        <v>2169</v>
      </c>
      <c r="ME1" s="30" t="s">
        <v>2170</v>
      </c>
      <c r="MF1" s="30" t="s">
        <v>2171</v>
      </c>
      <c r="MG1" s="30" t="s">
        <v>2172</v>
      </c>
      <c r="MH1" s="30" t="s">
        <v>2173</v>
      </c>
      <c r="MI1" s="30" t="s">
        <v>2174</v>
      </c>
      <c r="MJ1" s="30" t="s">
        <v>2175</v>
      </c>
      <c r="MK1" s="30" t="s">
        <v>2176</v>
      </c>
      <c r="ML1" s="30" t="s">
        <v>2177</v>
      </c>
      <c r="MM1" s="30" t="s">
        <v>2178</v>
      </c>
      <c r="MN1" s="30" t="s">
        <v>2179</v>
      </c>
      <c r="MO1" s="30" t="s">
        <v>2180</v>
      </c>
      <c r="MP1" s="30" t="s">
        <v>2181</v>
      </c>
      <c r="MQ1" s="30" t="s">
        <v>2182</v>
      </c>
      <c r="MR1" s="30" t="s">
        <v>2183</v>
      </c>
      <c r="MS1" s="30" t="s">
        <v>2184</v>
      </c>
      <c r="MT1" s="30" t="s">
        <v>2185</v>
      </c>
      <c r="MU1" s="30" t="s">
        <v>2186</v>
      </c>
      <c r="MV1" s="30" t="s">
        <v>2187</v>
      </c>
      <c r="MW1" s="30" t="s">
        <v>2188</v>
      </c>
      <c r="MX1" s="30" t="s">
        <v>2189</v>
      </c>
      <c r="MY1" s="30" t="s">
        <v>2190</v>
      </c>
      <c r="MZ1" s="30" t="s">
        <v>2191</v>
      </c>
      <c r="NA1" s="30" t="s">
        <v>2192</v>
      </c>
      <c r="NB1" s="30" t="s">
        <v>2193</v>
      </c>
      <c r="NC1" s="30" t="s">
        <v>2194</v>
      </c>
      <c r="ND1" s="30" t="s">
        <v>2195</v>
      </c>
      <c r="NE1" s="30" t="s">
        <v>2196</v>
      </c>
      <c r="NF1" s="30" t="s">
        <v>2197</v>
      </c>
    </row>
    <row r="2" spans="1:370" x14ac:dyDescent="0.25">
      <c r="A2" t="s">
        <v>2198</v>
      </c>
      <c r="B2" t="s">
        <v>2401</v>
      </c>
      <c r="C2" s="1" t="s">
        <v>2415</v>
      </c>
      <c r="D2" t="s">
        <v>2403</v>
      </c>
      <c r="E2" s="1" t="s">
        <v>2404</v>
      </c>
      <c r="F2" t="s">
        <v>2202</v>
      </c>
      <c r="G2" s="31" t="s">
        <v>2201</v>
      </c>
      <c r="H2" s="31" t="s">
        <v>2201</v>
      </c>
      <c r="I2" s="31" t="s">
        <v>2201</v>
      </c>
      <c r="J2" s="31" t="s">
        <v>2201</v>
      </c>
      <c r="K2" s="31" t="s">
        <v>2201</v>
      </c>
      <c r="L2" s="31" t="s">
        <v>2201</v>
      </c>
      <c r="M2" s="31" t="s">
        <v>2201</v>
      </c>
      <c r="N2" s="31" t="s">
        <v>2201</v>
      </c>
      <c r="O2" s="31" t="s">
        <v>2201</v>
      </c>
      <c r="P2" s="31" t="s">
        <v>2201</v>
      </c>
      <c r="Q2" s="31" t="s">
        <v>2201</v>
      </c>
      <c r="R2" s="31" t="s">
        <v>2201</v>
      </c>
      <c r="S2" s="31" t="s">
        <v>2201</v>
      </c>
      <c r="T2" s="31" t="s">
        <v>2201</v>
      </c>
      <c r="U2" s="31" t="s">
        <v>2201</v>
      </c>
      <c r="V2" s="31" t="s">
        <v>2201</v>
      </c>
      <c r="W2" s="31" t="s">
        <v>2201</v>
      </c>
      <c r="X2" s="31" t="s">
        <v>2201</v>
      </c>
      <c r="Y2" s="31" t="s">
        <v>2201</v>
      </c>
      <c r="Z2" s="31" t="s">
        <v>2201</v>
      </c>
      <c r="AA2" s="31" t="s">
        <v>2201</v>
      </c>
      <c r="AB2" s="31" t="s">
        <v>2201</v>
      </c>
      <c r="AC2" s="31" t="s">
        <v>2201</v>
      </c>
      <c r="AD2" s="31" t="s">
        <v>2201</v>
      </c>
      <c r="AE2" s="31" t="s">
        <v>2201</v>
      </c>
      <c r="AF2" s="31" t="s">
        <v>2201</v>
      </c>
      <c r="AG2" s="31" t="s">
        <v>2201</v>
      </c>
      <c r="AH2" s="31" t="s">
        <v>2201</v>
      </c>
      <c r="AI2" s="31">
        <v>153439</v>
      </c>
      <c r="AJ2" s="31">
        <v>149443</v>
      </c>
      <c r="AK2" s="31">
        <v>151403</v>
      </c>
      <c r="AL2" s="31">
        <v>148523</v>
      </c>
      <c r="AM2" s="31">
        <v>151234</v>
      </c>
      <c r="AN2" s="31">
        <v>151164</v>
      </c>
      <c r="AO2" s="31">
        <v>151269</v>
      </c>
      <c r="AP2" s="31">
        <v>150853</v>
      </c>
      <c r="AQ2" s="31">
        <v>151361</v>
      </c>
      <c r="AR2" s="31">
        <v>151251</v>
      </c>
      <c r="AS2" s="31">
        <v>153796</v>
      </c>
      <c r="AT2" s="31">
        <v>155106</v>
      </c>
      <c r="AU2" s="31">
        <v>157443</v>
      </c>
      <c r="AV2" s="31">
        <v>158445</v>
      </c>
      <c r="AW2" s="31">
        <v>161027</v>
      </c>
      <c r="AX2" s="31">
        <v>161090</v>
      </c>
      <c r="AY2" s="31">
        <v>162074</v>
      </c>
      <c r="AZ2" s="31">
        <v>163369</v>
      </c>
      <c r="BA2" s="31">
        <v>162507</v>
      </c>
      <c r="BB2" s="31">
        <v>165575</v>
      </c>
      <c r="BC2" s="31">
        <v>169390</v>
      </c>
      <c r="BD2" s="31">
        <v>170284</v>
      </c>
      <c r="BE2" s="31">
        <v>172709</v>
      </c>
      <c r="BF2" s="31">
        <v>174066</v>
      </c>
      <c r="BG2" s="31">
        <v>178852</v>
      </c>
      <c r="BH2" s="31">
        <v>181672</v>
      </c>
      <c r="BI2" s="31">
        <v>182857</v>
      </c>
      <c r="BJ2" s="31">
        <v>183752</v>
      </c>
      <c r="BK2" s="31">
        <v>185943</v>
      </c>
      <c r="BL2" s="31">
        <v>189091</v>
      </c>
      <c r="BM2" s="31">
        <v>193017</v>
      </c>
      <c r="BN2" s="31">
        <v>197212</v>
      </c>
      <c r="BO2" s="31">
        <v>199926</v>
      </c>
      <c r="BP2" s="31">
        <v>202789</v>
      </c>
      <c r="BQ2" s="31">
        <v>207502</v>
      </c>
      <c r="BR2" s="31">
        <v>209369</v>
      </c>
      <c r="BS2" s="31">
        <v>211167</v>
      </c>
      <c r="BT2" s="31">
        <v>212989</v>
      </c>
      <c r="BU2" s="31">
        <v>212810</v>
      </c>
      <c r="BV2" s="31">
        <v>213685</v>
      </c>
      <c r="BW2" s="31">
        <v>215861</v>
      </c>
      <c r="BX2" s="31">
        <v>216571</v>
      </c>
      <c r="BY2" s="31">
        <v>215211</v>
      </c>
      <c r="BZ2" s="31">
        <v>215007</v>
      </c>
      <c r="CA2" s="31">
        <v>214735</v>
      </c>
      <c r="CB2" s="31">
        <v>213315</v>
      </c>
      <c r="CC2" s="31">
        <v>213544</v>
      </c>
      <c r="CD2" s="31">
        <v>213576</v>
      </c>
      <c r="CE2" s="31">
        <v>213040</v>
      </c>
      <c r="CF2" s="31">
        <v>215855</v>
      </c>
      <c r="CG2" s="31">
        <v>217123</v>
      </c>
      <c r="CH2" s="31">
        <v>217528</v>
      </c>
      <c r="CI2" s="31">
        <v>219343</v>
      </c>
      <c r="CJ2" s="31">
        <v>219780</v>
      </c>
      <c r="CK2" s="31">
        <v>223611</v>
      </c>
      <c r="CL2" s="31">
        <v>225346</v>
      </c>
      <c r="CM2" s="31">
        <v>227586</v>
      </c>
      <c r="CN2" s="31">
        <v>227983</v>
      </c>
      <c r="CO2" s="31">
        <v>229961</v>
      </c>
      <c r="CP2" s="31">
        <v>231570</v>
      </c>
      <c r="CQ2" s="31">
        <v>231674</v>
      </c>
      <c r="CR2" s="31">
        <v>233343</v>
      </c>
      <c r="CS2" s="31">
        <v>234345</v>
      </c>
      <c r="CT2" s="31">
        <v>237147</v>
      </c>
      <c r="CU2" s="31">
        <v>239556</v>
      </c>
      <c r="CV2" s="31">
        <v>241559</v>
      </c>
      <c r="CW2" s="31">
        <v>243639</v>
      </c>
      <c r="CX2" s="31">
        <v>246780</v>
      </c>
      <c r="CY2" s="31">
        <v>249328</v>
      </c>
      <c r="CZ2" s="31">
        <v>253090</v>
      </c>
      <c r="DA2" s="31">
        <v>256735</v>
      </c>
      <c r="DB2" s="31">
        <v>258701</v>
      </c>
      <c r="DC2" s="31">
        <v>260797</v>
      </c>
      <c r="DD2" s="31">
        <v>263411</v>
      </c>
      <c r="DE2" s="31">
        <v>267649</v>
      </c>
      <c r="DF2" s="31">
        <v>267397</v>
      </c>
      <c r="DG2" s="31">
        <v>270159</v>
      </c>
      <c r="DH2" s="31">
        <v>275407</v>
      </c>
      <c r="DI2" s="31">
        <v>278331</v>
      </c>
      <c r="DJ2" s="31">
        <v>280651</v>
      </c>
      <c r="DK2" s="31">
        <v>284274</v>
      </c>
      <c r="DL2" s="31">
        <v>287388</v>
      </c>
      <c r="DM2" s="31">
        <v>290894</v>
      </c>
      <c r="DN2" s="31">
        <v>293325</v>
      </c>
      <c r="DO2" s="31">
        <v>294155</v>
      </c>
      <c r="DP2" s="31">
        <v>296378</v>
      </c>
      <c r="DQ2" s="31">
        <v>300827</v>
      </c>
      <c r="DR2" s="31">
        <v>303055</v>
      </c>
      <c r="DS2" s="31">
        <v>303450</v>
      </c>
      <c r="DT2" s="31">
        <v>304764</v>
      </c>
      <c r="DU2" s="31">
        <v>307772</v>
      </c>
      <c r="DV2" s="31">
        <v>310517</v>
      </c>
      <c r="DW2" s="31">
        <v>312554</v>
      </c>
      <c r="DX2" s="31">
        <v>316413</v>
      </c>
      <c r="DY2" s="31">
        <v>318762</v>
      </c>
      <c r="DZ2" s="31">
        <v>320529</v>
      </c>
      <c r="EA2" s="31">
        <v>322150</v>
      </c>
      <c r="EB2" s="31">
        <v>325157</v>
      </c>
      <c r="EC2" s="31">
        <v>326983</v>
      </c>
      <c r="ED2" s="31">
        <v>329186</v>
      </c>
      <c r="EE2" s="31">
        <v>332385</v>
      </c>
      <c r="EF2" s="31">
        <v>333357</v>
      </c>
      <c r="EG2" s="31">
        <v>335900</v>
      </c>
      <c r="EH2" s="31">
        <v>336830</v>
      </c>
      <c r="EI2" s="31">
        <v>335359</v>
      </c>
      <c r="EJ2" s="31">
        <v>335833</v>
      </c>
      <c r="EK2" s="31">
        <v>338624</v>
      </c>
      <c r="EL2" s="31">
        <v>339339</v>
      </c>
      <c r="EM2" s="31">
        <v>343169</v>
      </c>
      <c r="EN2" s="31">
        <v>347001</v>
      </c>
      <c r="EO2" s="31">
        <v>353872</v>
      </c>
      <c r="EP2" s="31">
        <v>353402</v>
      </c>
      <c r="EQ2" s="31">
        <v>355059</v>
      </c>
      <c r="ER2" s="31">
        <v>350021</v>
      </c>
      <c r="ES2" s="31">
        <v>344231</v>
      </c>
      <c r="ET2" s="31">
        <v>335303</v>
      </c>
      <c r="EU2" s="31">
        <v>333667</v>
      </c>
      <c r="EV2" s="31">
        <v>332958</v>
      </c>
      <c r="EW2" s="31">
        <v>333656</v>
      </c>
      <c r="EX2" s="31">
        <v>336375</v>
      </c>
      <c r="EY2" s="31">
        <v>335932</v>
      </c>
      <c r="EZ2" s="31">
        <v>345407</v>
      </c>
      <c r="FA2" s="31">
        <v>346142</v>
      </c>
      <c r="FB2" s="31">
        <v>345426</v>
      </c>
      <c r="FC2" s="31">
        <v>342009</v>
      </c>
      <c r="FD2" s="31">
        <v>340153</v>
      </c>
      <c r="FE2" s="31">
        <v>340755</v>
      </c>
      <c r="FF2" s="31">
        <v>341255</v>
      </c>
      <c r="FG2" s="31">
        <v>341708</v>
      </c>
      <c r="FH2" s="31">
        <v>345006</v>
      </c>
      <c r="FI2" s="31">
        <v>349895</v>
      </c>
      <c r="FJ2" s="31">
        <v>355752</v>
      </c>
      <c r="FK2" s="31">
        <v>352851</v>
      </c>
      <c r="FL2" s="31">
        <v>355308</v>
      </c>
      <c r="FM2" s="31">
        <v>359151</v>
      </c>
      <c r="FN2" s="31">
        <v>360080</v>
      </c>
      <c r="FO2" s="31">
        <v>361463</v>
      </c>
      <c r="FP2" s="31">
        <v>364739</v>
      </c>
      <c r="FQ2" s="31">
        <v>371275</v>
      </c>
      <c r="FR2" s="31">
        <v>374107</v>
      </c>
      <c r="FS2" s="31">
        <v>375994</v>
      </c>
      <c r="FT2" s="31">
        <v>377177</v>
      </c>
      <c r="FU2" s="31">
        <v>381986</v>
      </c>
      <c r="FV2" s="31">
        <v>381066</v>
      </c>
      <c r="FW2" s="31">
        <v>388934</v>
      </c>
      <c r="FX2" s="31">
        <v>392507</v>
      </c>
      <c r="FY2" s="31">
        <v>395501</v>
      </c>
      <c r="FZ2" s="31">
        <v>395973</v>
      </c>
      <c r="GA2" s="31">
        <v>399124</v>
      </c>
      <c r="GB2" s="31">
        <v>399139</v>
      </c>
      <c r="GC2" s="31">
        <v>401714</v>
      </c>
      <c r="GD2" s="31">
        <v>403747</v>
      </c>
      <c r="GE2" s="31">
        <v>406073</v>
      </c>
      <c r="GF2" s="31">
        <v>404497</v>
      </c>
      <c r="GG2" s="31">
        <v>408017</v>
      </c>
      <c r="GH2" s="31">
        <v>412655</v>
      </c>
      <c r="GI2" s="31">
        <v>412090</v>
      </c>
      <c r="GJ2" s="31">
        <v>413136</v>
      </c>
      <c r="GK2" s="31">
        <v>412951</v>
      </c>
      <c r="GL2" s="31">
        <v>412487</v>
      </c>
      <c r="GM2" s="31">
        <v>400748</v>
      </c>
      <c r="GN2" s="31">
        <v>308486</v>
      </c>
      <c r="GO2" s="31">
        <v>369291</v>
      </c>
      <c r="GP2" s="31">
        <v>362708</v>
      </c>
      <c r="GQ2" s="31">
        <v>349378</v>
      </c>
      <c r="GR2" s="31">
        <v>389324</v>
      </c>
      <c r="GS2" s="31">
        <v>401314</v>
      </c>
      <c r="GT2" s="31">
        <v>402019</v>
      </c>
      <c r="GU2" s="31">
        <v>407981</v>
      </c>
      <c r="GV2" s="31">
        <v>415833</v>
      </c>
      <c r="GW2" s="31">
        <v>416076</v>
      </c>
      <c r="GX2" s="31">
        <v>417728</v>
      </c>
      <c r="GY2" s="31">
        <v>415180</v>
      </c>
      <c r="GZ2" s="31">
        <v>416034</v>
      </c>
      <c r="HA2" s="31">
        <v>410873</v>
      </c>
      <c r="HB2" s="31">
        <v>410194</v>
      </c>
      <c r="HC2" s="31">
        <v>411441</v>
      </c>
      <c r="HD2" s="31">
        <v>411111</v>
      </c>
      <c r="HE2" s="31">
        <v>413697</v>
      </c>
      <c r="HF2" s="31">
        <v>414478</v>
      </c>
      <c r="HG2" s="31">
        <v>415543</v>
      </c>
      <c r="HH2" s="31">
        <v>415740</v>
      </c>
      <c r="HI2" s="31">
        <v>416050</v>
      </c>
      <c r="HJ2" s="31">
        <v>416308</v>
      </c>
      <c r="HK2" s="32">
        <v>417515.3</v>
      </c>
      <c r="HL2" s="32">
        <v>417415.2</v>
      </c>
      <c r="HM2" s="32">
        <v>417499.3</v>
      </c>
      <c r="HN2" s="32">
        <v>417979.3</v>
      </c>
      <c r="HO2" s="32">
        <v>418790.5</v>
      </c>
      <c r="HP2" s="32">
        <v>419693</v>
      </c>
      <c r="HQ2" s="32">
        <v>420511.8</v>
      </c>
      <c r="HR2" s="32">
        <v>421715.9</v>
      </c>
      <c r="HS2" s="32">
        <v>423311</v>
      </c>
      <c r="HT2" s="32">
        <v>425177.3</v>
      </c>
      <c r="HU2" s="32">
        <v>427128.6</v>
      </c>
      <c r="HV2" s="32">
        <v>429103.2</v>
      </c>
      <c r="HW2" s="32">
        <v>430993.4</v>
      </c>
      <c r="HX2" s="32">
        <v>432779.1</v>
      </c>
      <c r="HY2" s="32">
        <v>434411.2</v>
      </c>
      <c r="HZ2" s="32">
        <v>435951.3</v>
      </c>
      <c r="IA2" s="32">
        <v>437397.2</v>
      </c>
      <c r="IB2" s="32">
        <v>438838.2</v>
      </c>
      <c r="IC2" s="32">
        <v>440265.9</v>
      </c>
      <c r="ID2" s="32">
        <v>441765.1</v>
      </c>
      <c r="IE2" s="32">
        <v>443276.7</v>
      </c>
      <c r="IF2" s="32">
        <v>444793</v>
      </c>
      <c r="IG2" s="32">
        <v>446282.3</v>
      </c>
      <c r="IH2" s="32">
        <v>447789.7</v>
      </c>
      <c r="II2" s="32">
        <v>449257.5</v>
      </c>
      <c r="IJ2" s="32">
        <v>450723</v>
      </c>
      <c r="IK2" s="32">
        <v>452149.7</v>
      </c>
      <c r="IL2" s="32">
        <v>453614.1</v>
      </c>
      <c r="IM2" s="32">
        <v>455157.7</v>
      </c>
      <c r="IN2" s="32">
        <v>456714.7</v>
      </c>
      <c r="IO2" s="32">
        <v>458322.3</v>
      </c>
      <c r="IP2" s="32">
        <v>459943.5</v>
      </c>
      <c r="IQ2" s="32">
        <v>461614</v>
      </c>
      <c r="IR2" s="32">
        <v>463297.3</v>
      </c>
      <c r="IS2" s="32">
        <v>464976.7</v>
      </c>
      <c r="IT2" s="32">
        <v>466642.1</v>
      </c>
      <c r="IU2" s="32">
        <v>468343.2</v>
      </c>
      <c r="IV2" s="32">
        <v>470053.2</v>
      </c>
      <c r="IW2" s="32">
        <v>471768.7</v>
      </c>
      <c r="IX2" s="32">
        <v>473490.7</v>
      </c>
      <c r="IY2" s="32" t="s">
        <v>2201</v>
      </c>
      <c r="IZ2" s="32" t="s">
        <v>2201</v>
      </c>
      <c r="JA2" s="32" t="s">
        <v>2201</v>
      </c>
      <c r="JB2" s="32" t="s">
        <v>2201</v>
      </c>
      <c r="JC2" s="32" t="s">
        <v>2201</v>
      </c>
      <c r="JD2" s="32" t="s">
        <v>2201</v>
      </c>
      <c r="JE2" s="32" t="s">
        <v>2201</v>
      </c>
      <c r="JF2" s="32" t="s">
        <v>2201</v>
      </c>
      <c r="JG2" s="32" t="s">
        <v>2201</v>
      </c>
      <c r="JH2" s="32" t="s">
        <v>2201</v>
      </c>
      <c r="JI2" s="32" t="s">
        <v>2201</v>
      </c>
      <c r="JJ2" s="32" t="s">
        <v>2201</v>
      </c>
      <c r="JK2" s="32" t="s">
        <v>2201</v>
      </c>
      <c r="JL2" s="32" t="s">
        <v>2201</v>
      </c>
      <c r="JM2" s="32" t="s">
        <v>2201</v>
      </c>
      <c r="JN2" s="32" t="s">
        <v>2201</v>
      </c>
      <c r="JO2" s="32" t="s">
        <v>2201</v>
      </c>
      <c r="JP2" s="32" t="s">
        <v>2201</v>
      </c>
      <c r="JQ2" s="32" t="s">
        <v>2201</v>
      </c>
      <c r="JR2" s="32" t="s">
        <v>2201</v>
      </c>
      <c r="JS2" s="32" t="s">
        <v>2201</v>
      </c>
      <c r="JT2" s="32" t="s">
        <v>2201</v>
      </c>
      <c r="JU2" s="32" t="s">
        <v>2201</v>
      </c>
      <c r="JV2" s="32" t="s">
        <v>2201</v>
      </c>
      <c r="JW2" s="32" t="s">
        <v>2201</v>
      </c>
      <c r="JX2" s="32" t="s">
        <v>2201</v>
      </c>
      <c r="JY2" s="32" t="s">
        <v>2201</v>
      </c>
      <c r="JZ2" s="32" t="s">
        <v>2201</v>
      </c>
      <c r="KA2" s="32" t="s">
        <v>2201</v>
      </c>
      <c r="KB2" s="32" t="s">
        <v>2201</v>
      </c>
      <c r="KC2" s="32" t="s">
        <v>2201</v>
      </c>
      <c r="KD2" s="32" t="s">
        <v>2201</v>
      </c>
      <c r="KE2" s="32" t="s">
        <v>2201</v>
      </c>
      <c r="KF2" s="32" t="s">
        <v>2201</v>
      </c>
      <c r="KG2" s="32" t="s">
        <v>2201</v>
      </c>
      <c r="KH2" s="32" t="s">
        <v>2201</v>
      </c>
      <c r="KI2" s="32" t="s">
        <v>2201</v>
      </c>
      <c r="KJ2" s="32" t="s">
        <v>2201</v>
      </c>
      <c r="KK2" s="32" t="s">
        <v>2201</v>
      </c>
      <c r="KL2" s="32" t="s">
        <v>2201</v>
      </c>
      <c r="KM2" s="32" t="s">
        <v>2201</v>
      </c>
      <c r="KN2" s="32" t="s">
        <v>2201</v>
      </c>
      <c r="KO2" s="32" t="s">
        <v>2201</v>
      </c>
      <c r="KP2" s="32" t="s">
        <v>2201</v>
      </c>
      <c r="KQ2" s="32" t="s">
        <v>2201</v>
      </c>
      <c r="KR2" s="32" t="s">
        <v>2201</v>
      </c>
      <c r="KS2" s="32" t="s">
        <v>2201</v>
      </c>
      <c r="KT2" s="32" t="s">
        <v>2201</v>
      </c>
      <c r="KU2" s="32" t="s">
        <v>2201</v>
      </c>
      <c r="KV2" s="32" t="s">
        <v>2201</v>
      </c>
      <c r="KW2" s="32" t="s">
        <v>2201</v>
      </c>
      <c r="KX2" s="32" t="s">
        <v>2201</v>
      </c>
      <c r="KY2" s="32" t="s">
        <v>2201</v>
      </c>
      <c r="KZ2" s="32" t="s">
        <v>2201</v>
      </c>
      <c r="LA2" s="32" t="s">
        <v>2201</v>
      </c>
      <c r="LB2" s="32" t="s">
        <v>2201</v>
      </c>
      <c r="LC2" s="32" t="s">
        <v>2201</v>
      </c>
      <c r="LD2" s="32" t="s">
        <v>2201</v>
      </c>
      <c r="LE2" s="32" t="s">
        <v>2201</v>
      </c>
      <c r="LF2" s="32" t="s">
        <v>2201</v>
      </c>
      <c r="LG2" s="32" t="s">
        <v>2201</v>
      </c>
      <c r="LH2" s="32" t="s">
        <v>2201</v>
      </c>
      <c r="LI2" s="32" t="s">
        <v>2201</v>
      </c>
      <c r="LJ2" s="32" t="s">
        <v>2201</v>
      </c>
      <c r="LK2" s="32" t="s">
        <v>2201</v>
      </c>
      <c r="LL2" s="32" t="s">
        <v>2201</v>
      </c>
      <c r="LM2" s="32" t="s">
        <v>2201</v>
      </c>
      <c r="LN2" s="32" t="s">
        <v>2201</v>
      </c>
      <c r="LO2" s="32" t="s">
        <v>2201</v>
      </c>
      <c r="LP2" s="32" t="s">
        <v>2201</v>
      </c>
      <c r="LQ2" s="32" t="s">
        <v>2201</v>
      </c>
      <c r="LR2" s="32" t="s">
        <v>2201</v>
      </c>
      <c r="LS2" s="32" t="s">
        <v>2201</v>
      </c>
      <c r="LT2" s="32" t="s">
        <v>2201</v>
      </c>
      <c r="LU2" s="32" t="s">
        <v>2201</v>
      </c>
      <c r="LV2" s="32" t="s">
        <v>2201</v>
      </c>
      <c r="LW2" s="32" t="s">
        <v>2201</v>
      </c>
      <c r="LX2" s="32" t="s">
        <v>2201</v>
      </c>
      <c r="LY2" s="32" t="s">
        <v>2201</v>
      </c>
      <c r="LZ2" s="32" t="s">
        <v>2201</v>
      </c>
      <c r="MA2" s="32" t="s">
        <v>2201</v>
      </c>
      <c r="MB2" s="32" t="s">
        <v>2201</v>
      </c>
      <c r="MC2" s="32" t="s">
        <v>2201</v>
      </c>
      <c r="MD2" s="32" t="s">
        <v>2201</v>
      </c>
      <c r="ME2" s="32" t="s">
        <v>2201</v>
      </c>
      <c r="MF2" s="32" t="s">
        <v>2201</v>
      </c>
      <c r="MG2" s="32" t="s">
        <v>2201</v>
      </c>
      <c r="MH2" s="32" t="s">
        <v>2201</v>
      </c>
      <c r="MI2" s="32" t="s">
        <v>2201</v>
      </c>
      <c r="MJ2" s="32" t="s">
        <v>2201</v>
      </c>
      <c r="MK2" s="32" t="s">
        <v>2201</v>
      </c>
      <c r="ML2" s="32" t="s">
        <v>2201</v>
      </c>
      <c r="MM2" s="32" t="s">
        <v>2201</v>
      </c>
      <c r="MN2" s="32" t="s">
        <v>2201</v>
      </c>
      <c r="MO2" s="32" t="s">
        <v>2201</v>
      </c>
      <c r="MP2" s="32" t="s">
        <v>2201</v>
      </c>
      <c r="MQ2" s="32" t="s">
        <v>2201</v>
      </c>
      <c r="MR2" s="32" t="s">
        <v>2201</v>
      </c>
      <c r="MS2" s="32" t="s">
        <v>2201</v>
      </c>
      <c r="MT2" s="32" t="s">
        <v>2201</v>
      </c>
      <c r="MU2" t="s">
        <v>2405</v>
      </c>
      <c r="MV2" t="b">
        <v>1</v>
      </c>
      <c r="MW2" s="1" t="s">
        <v>2406</v>
      </c>
      <c r="MX2" t="s">
        <v>2201</v>
      </c>
      <c r="MY2">
        <v>2025</v>
      </c>
      <c r="MZ2">
        <v>4</v>
      </c>
      <c r="NA2" s="35">
        <v>46153</v>
      </c>
      <c r="NB2" t="s">
        <v>2407</v>
      </c>
      <c r="NC2" s="1" t="s">
        <v>2408</v>
      </c>
      <c r="ND2" t="s">
        <v>2205</v>
      </c>
      <c r="NE2" t="s">
        <v>2389</v>
      </c>
      <c r="NF2" t="s">
        <v>2260</v>
      </c>
    </row>
    <row r="3" spans="1:370" x14ac:dyDescent="0.25">
      <c r="A3" t="s">
        <v>2198</v>
      </c>
      <c r="B3" t="s">
        <v>2409</v>
      </c>
      <c r="C3" s="1" t="s">
        <v>2415</v>
      </c>
      <c r="D3" t="s">
        <v>2403</v>
      </c>
      <c r="E3" s="1" t="s">
        <v>2404</v>
      </c>
      <c r="F3" t="s">
        <v>2202</v>
      </c>
      <c r="G3" s="31" t="s">
        <v>2201</v>
      </c>
      <c r="H3" s="31" t="s">
        <v>2201</v>
      </c>
      <c r="I3" s="31" t="s">
        <v>2201</v>
      </c>
      <c r="J3" s="31" t="s">
        <v>2201</v>
      </c>
      <c r="K3" s="31" t="s">
        <v>2201</v>
      </c>
      <c r="L3" s="31" t="s">
        <v>2201</v>
      </c>
      <c r="M3" s="31" t="s">
        <v>2201</v>
      </c>
      <c r="N3" s="31" t="s">
        <v>2201</v>
      </c>
      <c r="O3" s="31" t="s">
        <v>2201</v>
      </c>
      <c r="P3" s="31" t="s">
        <v>2201</v>
      </c>
      <c r="Q3" s="31" t="s">
        <v>2201</v>
      </c>
      <c r="R3" s="31" t="s">
        <v>2201</v>
      </c>
      <c r="S3" s="31" t="s">
        <v>2201</v>
      </c>
      <c r="T3" s="31" t="s">
        <v>2201</v>
      </c>
      <c r="U3" s="31" t="s">
        <v>2201</v>
      </c>
      <c r="V3" s="31" t="s">
        <v>2201</v>
      </c>
      <c r="W3" s="31" t="s">
        <v>2201</v>
      </c>
      <c r="X3" s="31" t="s">
        <v>2201</v>
      </c>
      <c r="Y3" s="31" t="s">
        <v>2201</v>
      </c>
      <c r="Z3" s="31" t="s">
        <v>2201</v>
      </c>
      <c r="AA3" s="31" t="s">
        <v>2201</v>
      </c>
      <c r="AB3" s="31" t="s">
        <v>2201</v>
      </c>
      <c r="AC3" s="31" t="s">
        <v>2201</v>
      </c>
      <c r="AD3" s="31" t="s">
        <v>2201</v>
      </c>
      <c r="AE3" s="31" t="s">
        <v>2201</v>
      </c>
      <c r="AF3" s="31" t="s">
        <v>2201</v>
      </c>
      <c r="AG3" s="31" t="s">
        <v>2201</v>
      </c>
      <c r="AH3" s="31" t="s">
        <v>2201</v>
      </c>
      <c r="AI3" s="31">
        <v>290378</v>
      </c>
      <c r="AJ3" s="31">
        <v>284713</v>
      </c>
      <c r="AK3" s="31">
        <v>284402</v>
      </c>
      <c r="AL3" s="31">
        <v>281496</v>
      </c>
      <c r="AM3" s="31">
        <v>281257</v>
      </c>
      <c r="AN3" s="31">
        <v>282155</v>
      </c>
      <c r="AO3" s="31">
        <v>285437</v>
      </c>
      <c r="AP3" s="31">
        <v>285814</v>
      </c>
      <c r="AQ3" s="31">
        <v>286275</v>
      </c>
      <c r="AR3" s="31">
        <v>289232</v>
      </c>
      <c r="AS3" s="31">
        <v>289852</v>
      </c>
      <c r="AT3" s="31">
        <v>291832</v>
      </c>
      <c r="AU3" s="31">
        <v>297563</v>
      </c>
      <c r="AV3" s="31">
        <v>299623</v>
      </c>
      <c r="AW3" s="31">
        <v>303085</v>
      </c>
      <c r="AX3" s="31">
        <v>305361</v>
      </c>
      <c r="AY3" s="31">
        <v>307964</v>
      </c>
      <c r="AZ3" s="31">
        <v>304892</v>
      </c>
      <c r="BA3" s="31">
        <v>307122</v>
      </c>
      <c r="BB3" s="31">
        <v>312697</v>
      </c>
      <c r="BC3" s="31">
        <v>315753</v>
      </c>
      <c r="BD3" s="31">
        <v>322451</v>
      </c>
      <c r="BE3" s="31">
        <v>322392</v>
      </c>
      <c r="BF3" s="31">
        <v>322604</v>
      </c>
      <c r="BG3" s="31">
        <v>325968</v>
      </c>
      <c r="BH3" s="31">
        <v>328872</v>
      </c>
      <c r="BI3" s="31">
        <v>330966</v>
      </c>
      <c r="BJ3" s="31">
        <v>337367</v>
      </c>
      <c r="BK3" s="31">
        <v>339754</v>
      </c>
      <c r="BL3" s="31">
        <v>344795</v>
      </c>
      <c r="BM3" s="31">
        <v>353365</v>
      </c>
      <c r="BN3" s="31">
        <v>357439</v>
      </c>
      <c r="BO3" s="31">
        <v>363267</v>
      </c>
      <c r="BP3" s="31">
        <v>365209</v>
      </c>
      <c r="BQ3" s="31">
        <v>369774</v>
      </c>
      <c r="BR3" s="31">
        <v>372752</v>
      </c>
      <c r="BS3" s="31">
        <v>374612</v>
      </c>
      <c r="BT3" s="31">
        <v>376951</v>
      </c>
      <c r="BU3" s="31">
        <v>377573</v>
      </c>
      <c r="BV3" s="31">
        <v>377508</v>
      </c>
      <c r="BW3" s="31">
        <v>379458</v>
      </c>
      <c r="BX3" s="31">
        <v>381997</v>
      </c>
      <c r="BY3" s="31">
        <v>377831</v>
      </c>
      <c r="BZ3" s="31">
        <v>375916</v>
      </c>
      <c r="CA3" s="31">
        <v>374060</v>
      </c>
      <c r="CB3" s="31">
        <v>373608</v>
      </c>
      <c r="CC3" s="31">
        <v>372878</v>
      </c>
      <c r="CD3" s="31">
        <v>373357</v>
      </c>
      <c r="CE3" s="31">
        <v>373317</v>
      </c>
      <c r="CF3" s="31">
        <v>372751</v>
      </c>
      <c r="CG3" s="31">
        <v>374537</v>
      </c>
      <c r="CH3" s="31">
        <v>377418</v>
      </c>
      <c r="CI3" s="31">
        <v>379370</v>
      </c>
      <c r="CJ3" s="31">
        <v>381045</v>
      </c>
      <c r="CK3" s="31">
        <v>384524</v>
      </c>
      <c r="CL3" s="31">
        <v>387143</v>
      </c>
      <c r="CM3" s="31">
        <v>391026</v>
      </c>
      <c r="CN3" s="31">
        <v>394588</v>
      </c>
      <c r="CO3" s="31">
        <v>398566</v>
      </c>
      <c r="CP3" s="31">
        <v>400279</v>
      </c>
      <c r="CQ3" s="31">
        <v>402390</v>
      </c>
      <c r="CR3" s="31">
        <v>403259</v>
      </c>
      <c r="CS3" s="31">
        <v>407795</v>
      </c>
      <c r="CT3" s="31">
        <v>409132</v>
      </c>
      <c r="CU3" s="31">
        <v>412022</v>
      </c>
      <c r="CV3" s="31">
        <v>413325</v>
      </c>
      <c r="CW3" s="31">
        <v>417019</v>
      </c>
      <c r="CX3" s="31">
        <v>422639</v>
      </c>
      <c r="CY3" s="31">
        <v>429418</v>
      </c>
      <c r="CZ3" s="31">
        <v>434199</v>
      </c>
      <c r="DA3" s="31">
        <v>438100</v>
      </c>
      <c r="DB3" s="31">
        <v>444540</v>
      </c>
      <c r="DC3" s="31">
        <v>447712</v>
      </c>
      <c r="DD3" s="31">
        <v>450292</v>
      </c>
      <c r="DE3" s="31">
        <v>451005</v>
      </c>
      <c r="DF3" s="31">
        <v>453937</v>
      </c>
      <c r="DG3" s="31">
        <v>457044</v>
      </c>
      <c r="DH3" s="31">
        <v>458710</v>
      </c>
      <c r="DI3" s="31">
        <v>466387</v>
      </c>
      <c r="DJ3" s="31">
        <v>473892</v>
      </c>
      <c r="DK3" s="31">
        <v>480212</v>
      </c>
      <c r="DL3" s="31">
        <v>483672</v>
      </c>
      <c r="DM3" s="31">
        <v>486617</v>
      </c>
      <c r="DN3" s="31">
        <v>489506</v>
      </c>
      <c r="DO3" s="31">
        <v>493575</v>
      </c>
      <c r="DP3" s="31">
        <v>495602</v>
      </c>
      <c r="DQ3" s="31">
        <v>497938</v>
      </c>
      <c r="DR3" s="31">
        <v>499278</v>
      </c>
      <c r="DS3" s="31">
        <v>500794</v>
      </c>
      <c r="DT3" s="31">
        <v>503433</v>
      </c>
      <c r="DU3" s="31">
        <v>506386</v>
      </c>
      <c r="DV3" s="31">
        <v>509728</v>
      </c>
      <c r="DW3" s="31">
        <v>514031</v>
      </c>
      <c r="DX3" s="31">
        <v>518802</v>
      </c>
      <c r="DY3" s="31">
        <v>524213</v>
      </c>
      <c r="DZ3" s="31">
        <v>528320</v>
      </c>
      <c r="EA3" s="31">
        <v>529996</v>
      </c>
      <c r="EB3" s="31">
        <v>532543</v>
      </c>
      <c r="EC3" s="31">
        <v>534447</v>
      </c>
      <c r="ED3" s="31">
        <v>536886</v>
      </c>
      <c r="EE3" s="31">
        <v>541028</v>
      </c>
      <c r="EF3" s="31">
        <v>545530</v>
      </c>
      <c r="EG3" s="31">
        <v>550552</v>
      </c>
      <c r="EH3" s="31">
        <v>556311</v>
      </c>
      <c r="EI3" s="31">
        <v>558314</v>
      </c>
      <c r="EJ3" s="31">
        <v>559795</v>
      </c>
      <c r="EK3" s="31">
        <v>560675</v>
      </c>
      <c r="EL3" s="31">
        <v>562669</v>
      </c>
      <c r="EM3" s="31">
        <v>568845</v>
      </c>
      <c r="EN3" s="31">
        <v>574194</v>
      </c>
      <c r="EO3" s="31">
        <v>579605</v>
      </c>
      <c r="EP3" s="31">
        <v>584504</v>
      </c>
      <c r="EQ3" s="31">
        <v>586690</v>
      </c>
      <c r="ER3" s="31">
        <v>583541</v>
      </c>
      <c r="ES3" s="31">
        <v>573961</v>
      </c>
      <c r="ET3" s="31">
        <v>561816</v>
      </c>
      <c r="EU3" s="31">
        <v>550451</v>
      </c>
      <c r="EV3" s="31">
        <v>548859</v>
      </c>
      <c r="EW3" s="31">
        <v>549540</v>
      </c>
      <c r="EX3" s="31">
        <v>551372</v>
      </c>
      <c r="EY3" s="31">
        <v>556002</v>
      </c>
      <c r="EZ3" s="31">
        <v>562353</v>
      </c>
      <c r="FA3" s="31">
        <v>565659</v>
      </c>
      <c r="FB3" s="31">
        <v>565945</v>
      </c>
      <c r="FC3" s="31">
        <v>566873</v>
      </c>
      <c r="FD3" s="31">
        <v>566601</v>
      </c>
      <c r="FE3" s="31">
        <v>567586</v>
      </c>
      <c r="FF3" s="31">
        <v>568056</v>
      </c>
      <c r="FG3" s="31">
        <v>573416</v>
      </c>
      <c r="FH3" s="31">
        <v>573112</v>
      </c>
      <c r="FI3" s="31">
        <v>579051</v>
      </c>
      <c r="FJ3" s="31">
        <v>578215</v>
      </c>
      <c r="FK3" s="31">
        <v>579749</v>
      </c>
      <c r="FL3" s="31">
        <v>583605</v>
      </c>
      <c r="FM3" s="31">
        <v>588076</v>
      </c>
      <c r="FN3" s="31">
        <v>591954</v>
      </c>
      <c r="FO3" s="31">
        <v>596696</v>
      </c>
      <c r="FP3" s="31">
        <v>602310</v>
      </c>
      <c r="FQ3" s="31">
        <v>607213</v>
      </c>
      <c r="FR3" s="31">
        <v>611220</v>
      </c>
      <c r="FS3" s="31">
        <v>613076</v>
      </c>
      <c r="FT3" s="31">
        <v>615875</v>
      </c>
      <c r="FU3" s="31">
        <v>618263</v>
      </c>
      <c r="FV3" s="31">
        <v>621968</v>
      </c>
      <c r="FW3" s="31">
        <v>625099</v>
      </c>
      <c r="FX3" s="31">
        <v>629697</v>
      </c>
      <c r="FY3" s="31">
        <v>632477</v>
      </c>
      <c r="FZ3" s="31">
        <v>636392</v>
      </c>
      <c r="GA3" s="31">
        <v>642463</v>
      </c>
      <c r="GB3" s="31">
        <v>647944</v>
      </c>
      <c r="GC3" s="31">
        <v>652329</v>
      </c>
      <c r="GD3" s="31">
        <v>657225</v>
      </c>
      <c r="GE3" s="31">
        <v>657741</v>
      </c>
      <c r="GF3" s="31">
        <v>659172</v>
      </c>
      <c r="GG3" s="31">
        <v>661262</v>
      </c>
      <c r="GH3" s="31">
        <v>662120</v>
      </c>
      <c r="GI3" s="31">
        <v>665456</v>
      </c>
      <c r="GJ3" s="31">
        <v>666875</v>
      </c>
      <c r="GK3" s="31">
        <v>670547</v>
      </c>
      <c r="GL3" s="31">
        <v>670587</v>
      </c>
      <c r="GM3" s="31">
        <v>652180</v>
      </c>
      <c r="GN3" s="31">
        <v>522356</v>
      </c>
      <c r="GO3" s="31">
        <v>610972</v>
      </c>
      <c r="GP3" s="31">
        <v>619330</v>
      </c>
      <c r="GQ3" s="31">
        <v>612665</v>
      </c>
      <c r="GR3" s="31">
        <v>655443</v>
      </c>
      <c r="GS3" s="31">
        <v>666498</v>
      </c>
      <c r="GT3" s="31">
        <v>675680</v>
      </c>
      <c r="GU3" s="31">
        <v>682527</v>
      </c>
      <c r="GV3" s="31">
        <v>686335</v>
      </c>
      <c r="GW3" s="31">
        <v>687029</v>
      </c>
      <c r="GX3" s="31">
        <v>688817</v>
      </c>
      <c r="GY3" s="31">
        <v>689206</v>
      </c>
      <c r="GZ3" s="31">
        <v>689491</v>
      </c>
      <c r="HA3" s="31">
        <v>687839</v>
      </c>
      <c r="HB3" s="31">
        <v>685628</v>
      </c>
      <c r="HC3" s="31">
        <v>690904</v>
      </c>
      <c r="HD3" s="31">
        <v>695145</v>
      </c>
      <c r="HE3" s="31">
        <v>696752</v>
      </c>
      <c r="HF3" s="31">
        <v>699094</v>
      </c>
      <c r="HG3" s="31">
        <v>703655</v>
      </c>
      <c r="HH3" s="31">
        <v>705117</v>
      </c>
      <c r="HI3" s="31">
        <v>705681</v>
      </c>
      <c r="HJ3" s="31">
        <v>706067</v>
      </c>
      <c r="HK3" s="32">
        <v>709930.9</v>
      </c>
      <c r="HL3" s="32">
        <v>709976.9</v>
      </c>
      <c r="HM3" s="32">
        <v>709699.2</v>
      </c>
      <c r="HN3" s="32">
        <v>710255.2</v>
      </c>
      <c r="HO3" s="32">
        <v>712520.8</v>
      </c>
      <c r="HP3" s="32">
        <v>715172.8</v>
      </c>
      <c r="HQ3" s="32">
        <v>717729.4</v>
      </c>
      <c r="HR3" s="32">
        <v>720566.4</v>
      </c>
      <c r="HS3" s="32">
        <v>723720.6</v>
      </c>
      <c r="HT3" s="32">
        <v>726934.6</v>
      </c>
      <c r="HU3" s="32">
        <v>730046.7</v>
      </c>
      <c r="HV3" s="32">
        <v>733100.8</v>
      </c>
      <c r="HW3" s="32">
        <v>735992.9</v>
      </c>
      <c r="HX3" s="32">
        <v>738744.8</v>
      </c>
      <c r="HY3" s="32">
        <v>741345.2</v>
      </c>
      <c r="HZ3" s="32">
        <v>743887.4</v>
      </c>
      <c r="IA3" s="32">
        <v>746582.2</v>
      </c>
      <c r="IB3" s="32">
        <v>749275.3</v>
      </c>
      <c r="IC3" s="32">
        <v>752064.5</v>
      </c>
      <c r="ID3" s="32">
        <v>754944.1</v>
      </c>
      <c r="IE3" s="32">
        <v>757835.7</v>
      </c>
      <c r="IF3" s="32">
        <v>760658.2</v>
      </c>
      <c r="IG3" s="32">
        <v>763452.4</v>
      </c>
      <c r="IH3" s="32">
        <v>766296.2</v>
      </c>
      <c r="II3" s="32">
        <v>769115.1</v>
      </c>
      <c r="IJ3" s="32">
        <v>771907.6</v>
      </c>
      <c r="IK3" s="32">
        <v>774715.8</v>
      </c>
      <c r="IL3" s="32">
        <v>777542</v>
      </c>
      <c r="IM3" s="32">
        <v>780352</v>
      </c>
      <c r="IN3" s="32">
        <v>783178.2</v>
      </c>
      <c r="IO3" s="32">
        <v>786084.7</v>
      </c>
      <c r="IP3" s="32">
        <v>789006.8</v>
      </c>
      <c r="IQ3" s="32">
        <v>792007.4</v>
      </c>
      <c r="IR3" s="32">
        <v>795023.8</v>
      </c>
      <c r="IS3" s="32">
        <v>798027.9</v>
      </c>
      <c r="IT3" s="32">
        <v>801003.5</v>
      </c>
      <c r="IU3" s="32">
        <v>804037.1</v>
      </c>
      <c r="IV3" s="32">
        <v>807082.4</v>
      </c>
      <c r="IW3" s="32">
        <v>810135.8</v>
      </c>
      <c r="IX3" s="32">
        <v>813199.4</v>
      </c>
      <c r="IY3" s="32" t="s">
        <v>2201</v>
      </c>
      <c r="IZ3" s="32" t="s">
        <v>2201</v>
      </c>
      <c r="JA3" s="32" t="s">
        <v>2201</v>
      </c>
      <c r="JB3" s="32" t="s">
        <v>2201</v>
      </c>
      <c r="JC3" s="32" t="s">
        <v>2201</v>
      </c>
      <c r="JD3" s="32" t="s">
        <v>2201</v>
      </c>
      <c r="JE3" s="32" t="s">
        <v>2201</v>
      </c>
      <c r="JF3" s="32" t="s">
        <v>2201</v>
      </c>
      <c r="JG3" s="32" t="s">
        <v>2201</v>
      </c>
      <c r="JH3" s="32" t="s">
        <v>2201</v>
      </c>
      <c r="JI3" s="32" t="s">
        <v>2201</v>
      </c>
      <c r="JJ3" s="32" t="s">
        <v>2201</v>
      </c>
      <c r="JK3" s="32" t="s">
        <v>2201</v>
      </c>
      <c r="JL3" s="32" t="s">
        <v>2201</v>
      </c>
      <c r="JM3" s="32" t="s">
        <v>2201</v>
      </c>
      <c r="JN3" s="32" t="s">
        <v>2201</v>
      </c>
      <c r="JO3" s="32" t="s">
        <v>2201</v>
      </c>
      <c r="JP3" s="32" t="s">
        <v>2201</v>
      </c>
      <c r="JQ3" s="32" t="s">
        <v>2201</v>
      </c>
      <c r="JR3" s="32" t="s">
        <v>2201</v>
      </c>
      <c r="JS3" s="32" t="s">
        <v>2201</v>
      </c>
      <c r="JT3" s="32" t="s">
        <v>2201</v>
      </c>
      <c r="JU3" s="32" t="s">
        <v>2201</v>
      </c>
      <c r="JV3" s="32" t="s">
        <v>2201</v>
      </c>
      <c r="JW3" s="32" t="s">
        <v>2201</v>
      </c>
      <c r="JX3" s="32" t="s">
        <v>2201</v>
      </c>
      <c r="JY3" s="32" t="s">
        <v>2201</v>
      </c>
      <c r="JZ3" s="32" t="s">
        <v>2201</v>
      </c>
      <c r="KA3" s="32" t="s">
        <v>2201</v>
      </c>
      <c r="KB3" s="32" t="s">
        <v>2201</v>
      </c>
      <c r="KC3" s="32" t="s">
        <v>2201</v>
      </c>
      <c r="KD3" s="32" t="s">
        <v>2201</v>
      </c>
      <c r="KE3" s="32" t="s">
        <v>2201</v>
      </c>
      <c r="KF3" s="32" t="s">
        <v>2201</v>
      </c>
      <c r="KG3" s="32" t="s">
        <v>2201</v>
      </c>
      <c r="KH3" s="32" t="s">
        <v>2201</v>
      </c>
      <c r="KI3" s="32" t="s">
        <v>2201</v>
      </c>
      <c r="KJ3" s="32" t="s">
        <v>2201</v>
      </c>
      <c r="KK3" s="32" t="s">
        <v>2201</v>
      </c>
      <c r="KL3" s="32" t="s">
        <v>2201</v>
      </c>
      <c r="KM3" s="32" t="s">
        <v>2201</v>
      </c>
      <c r="KN3" s="32" t="s">
        <v>2201</v>
      </c>
      <c r="KO3" s="32" t="s">
        <v>2201</v>
      </c>
      <c r="KP3" s="32" t="s">
        <v>2201</v>
      </c>
      <c r="KQ3" s="32" t="s">
        <v>2201</v>
      </c>
      <c r="KR3" s="32" t="s">
        <v>2201</v>
      </c>
      <c r="KS3" s="32" t="s">
        <v>2201</v>
      </c>
      <c r="KT3" s="32" t="s">
        <v>2201</v>
      </c>
      <c r="KU3" s="32" t="s">
        <v>2201</v>
      </c>
      <c r="KV3" s="32" t="s">
        <v>2201</v>
      </c>
      <c r="KW3" s="32" t="s">
        <v>2201</v>
      </c>
      <c r="KX3" s="32" t="s">
        <v>2201</v>
      </c>
      <c r="KY3" s="32" t="s">
        <v>2201</v>
      </c>
      <c r="KZ3" s="32" t="s">
        <v>2201</v>
      </c>
      <c r="LA3" s="32" t="s">
        <v>2201</v>
      </c>
      <c r="LB3" s="32" t="s">
        <v>2201</v>
      </c>
      <c r="LC3" s="32" t="s">
        <v>2201</v>
      </c>
      <c r="LD3" s="32" t="s">
        <v>2201</v>
      </c>
      <c r="LE3" s="32" t="s">
        <v>2201</v>
      </c>
      <c r="LF3" s="32" t="s">
        <v>2201</v>
      </c>
      <c r="LG3" s="32" t="s">
        <v>2201</v>
      </c>
      <c r="LH3" s="32" t="s">
        <v>2201</v>
      </c>
      <c r="LI3" s="32" t="s">
        <v>2201</v>
      </c>
      <c r="LJ3" s="32" t="s">
        <v>2201</v>
      </c>
      <c r="LK3" s="32" t="s">
        <v>2201</v>
      </c>
      <c r="LL3" s="32" t="s">
        <v>2201</v>
      </c>
      <c r="LM3" s="32" t="s">
        <v>2201</v>
      </c>
      <c r="LN3" s="32" t="s">
        <v>2201</v>
      </c>
      <c r="LO3" s="32" t="s">
        <v>2201</v>
      </c>
      <c r="LP3" s="32" t="s">
        <v>2201</v>
      </c>
      <c r="LQ3" s="32" t="s">
        <v>2201</v>
      </c>
      <c r="LR3" s="32" t="s">
        <v>2201</v>
      </c>
      <c r="LS3" s="32" t="s">
        <v>2201</v>
      </c>
      <c r="LT3" s="32" t="s">
        <v>2201</v>
      </c>
      <c r="LU3" s="32" t="s">
        <v>2201</v>
      </c>
      <c r="LV3" s="32" t="s">
        <v>2201</v>
      </c>
      <c r="LW3" s="32" t="s">
        <v>2201</v>
      </c>
      <c r="LX3" s="32" t="s">
        <v>2201</v>
      </c>
      <c r="LY3" s="32" t="s">
        <v>2201</v>
      </c>
      <c r="LZ3" s="32" t="s">
        <v>2201</v>
      </c>
      <c r="MA3" s="32" t="s">
        <v>2201</v>
      </c>
      <c r="MB3" s="32" t="s">
        <v>2201</v>
      </c>
      <c r="MC3" s="32" t="s">
        <v>2201</v>
      </c>
      <c r="MD3" s="32" t="s">
        <v>2201</v>
      </c>
      <c r="ME3" s="32" t="s">
        <v>2201</v>
      </c>
      <c r="MF3" s="32" t="s">
        <v>2201</v>
      </c>
      <c r="MG3" s="32" t="s">
        <v>2201</v>
      </c>
      <c r="MH3" s="32" t="s">
        <v>2201</v>
      </c>
      <c r="MI3" s="32" t="s">
        <v>2201</v>
      </c>
      <c r="MJ3" s="32" t="s">
        <v>2201</v>
      </c>
      <c r="MK3" s="32" t="s">
        <v>2201</v>
      </c>
      <c r="ML3" s="32" t="s">
        <v>2201</v>
      </c>
      <c r="MM3" s="32" t="s">
        <v>2201</v>
      </c>
      <c r="MN3" s="32" t="s">
        <v>2201</v>
      </c>
      <c r="MO3" s="32" t="s">
        <v>2201</v>
      </c>
      <c r="MP3" s="32" t="s">
        <v>2201</v>
      </c>
      <c r="MQ3" s="32" t="s">
        <v>2201</v>
      </c>
      <c r="MR3" s="32" t="s">
        <v>2201</v>
      </c>
      <c r="MS3" s="32" t="s">
        <v>2201</v>
      </c>
      <c r="MT3" s="32" t="s">
        <v>2201</v>
      </c>
      <c r="MU3" t="s">
        <v>2405</v>
      </c>
      <c r="MV3" t="b">
        <v>1</v>
      </c>
      <c r="MW3" s="1" t="s">
        <v>2406</v>
      </c>
      <c r="MX3" t="s">
        <v>2201</v>
      </c>
      <c r="MY3">
        <v>2025</v>
      </c>
      <c r="MZ3">
        <v>4</v>
      </c>
      <c r="NA3" s="35">
        <v>46153</v>
      </c>
      <c r="NB3" t="s">
        <v>2410</v>
      </c>
      <c r="NC3" s="1" t="s">
        <v>2411</v>
      </c>
      <c r="ND3" t="s">
        <v>2205</v>
      </c>
      <c r="NE3" t="s">
        <v>2262</v>
      </c>
      <c r="NF3" t="s">
        <v>2260</v>
      </c>
    </row>
    <row r="4" spans="1:370" x14ac:dyDescent="0.25">
      <c r="A4" t="s">
        <v>2198</v>
      </c>
      <c r="B4" t="s">
        <v>2412</v>
      </c>
      <c r="C4" s="1" t="s">
        <v>2415</v>
      </c>
      <c r="D4" t="s">
        <v>2403</v>
      </c>
      <c r="E4" s="1" t="s">
        <v>2404</v>
      </c>
      <c r="F4" t="s">
        <v>2202</v>
      </c>
      <c r="G4" s="31" t="s">
        <v>2201</v>
      </c>
      <c r="H4" s="31" t="s">
        <v>2201</v>
      </c>
      <c r="I4" s="31" t="s">
        <v>2201</v>
      </c>
      <c r="J4" s="31" t="s">
        <v>2201</v>
      </c>
      <c r="K4" s="31" t="s">
        <v>2201</v>
      </c>
      <c r="L4" s="31" t="s">
        <v>2201</v>
      </c>
      <c r="M4" s="31" t="s">
        <v>2201</v>
      </c>
      <c r="N4" s="31" t="s">
        <v>2201</v>
      </c>
      <c r="O4" s="31" t="s">
        <v>2201</v>
      </c>
      <c r="P4" s="31" t="s">
        <v>2201</v>
      </c>
      <c r="Q4" s="31" t="s">
        <v>2201</v>
      </c>
      <c r="R4" s="31" t="s">
        <v>2201</v>
      </c>
      <c r="S4" s="31" t="s">
        <v>2201</v>
      </c>
      <c r="T4" s="31" t="s">
        <v>2201</v>
      </c>
      <c r="U4" s="31" t="s">
        <v>2201</v>
      </c>
      <c r="V4" s="31" t="s">
        <v>2201</v>
      </c>
      <c r="W4" s="31" t="s">
        <v>2201</v>
      </c>
      <c r="X4" s="31" t="s">
        <v>2201</v>
      </c>
      <c r="Y4" s="31" t="s">
        <v>2201</v>
      </c>
      <c r="Z4" s="31" t="s">
        <v>2201</v>
      </c>
      <c r="AA4" s="31" t="s">
        <v>2201</v>
      </c>
      <c r="AB4" s="31" t="s">
        <v>2201</v>
      </c>
      <c r="AC4" s="31" t="s">
        <v>2201</v>
      </c>
      <c r="AD4" s="31" t="s">
        <v>2201</v>
      </c>
      <c r="AE4" s="31" t="s">
        <v>2201</v>
      </c>
      <c r="AF4" s="31" t="s">
        <v>2201</v>
      </c>
      <c r="AG4" s="31" t="s">
        <v>2201</v>
      </c>
      <c r="AH4" s="31" t="s">
        <v>2201</v>
      </c>
      <c r="AI4" s="31">
        <v>19540.63</v>
      </c>
      <c r="AJ4" s="31">
        <v>19207.689999999999</v>
      </c>
      <c r="AK4" s="31">
        <v>18876.46</v>
      </c>
      <c r="AL4" s="31">
        <v>18409.650000000001</v>
      </c>
      <c r="AM4" s="31">
        <v>17572.150000000001</v>
      </c>
      <c r="AN4" s="31">
        <v>17537.830000000002</v>
      </c>
      <c r="AO4" s="31">
        <v>17743.77</v>
      </c>
      <c r="AP4" s="31">
        <v>17700.87</v>
      </c>
      <c r="AQ4" s="31">
        <v>17946.28</v>
      </c>
      <c r="AR4" s="31">
        <v>18054.400000000001</v>
      </c>
      <c r="AS4" s="31">
        <v>18758.04</v>
      </c>
      <c r="AT4" s="31">
        <v>18601.87</v>
      </c>
      <c r="AU4" s="31">
        <v>18207.14</v>
      </c>
      <c r="AV4" s="31">
        <v>18328.990000000002</v>
      </c>
      <c r="AW4" s="31">
        <v>18272.36</v>
      </c>
      <c r="AX4" s="31">
        <v>19583.53</v>
      </c>
      <c r="AY4" s="31">
        <v>19578.38</v>
      </c>
      <c r="AZ4" s="31">
        <v>20517.14</v>
      </c>
      <c r="BA4" s="31">
        <v>20965.07</v>
      </c>
      <c r="BB4" s="31">
        <v>21727.06</v>
      </c>
      <c r="BC4" s="31">
        <v>24107.43</v>
      </c>
      <c r="BD4" s="31">
        <v>21368.38</v>
      </c>
      <c r="BE4" s="31">
        <v>21910.7</v>
      </c>
      <c r="BF4" s="31">
        <v>22049.71</v>
      </c>
      <c r="BG4" s="31">
        <v>22080.6</v>
      </c>
      <c r="BH4" s="31">
        <v>20995.96</v>
      </c>
      <c r="BI4" s="31">
        <v>22248.79</v>
      </c>
      <c r="BJ4" s="31">
        <v>22936.98</v>
      </c>
      <c r="BK4" s="31">
        <v>21395.84</v>
      </c>
      <c r="BL4" s="31">
        <v>22111.49</v>
      </c>
      <c r="BM4" s="31">
        <v>23959.84</v>
      </c>
      <c r="BN4" s="31">
        <v>25500.98</v>
      </c>
      <c r="BO4" s="31">
        <v>26604.5</v>
      </c>
      <c r="BP4" s="31">
        <v>27948.28</v>
      </c>
      <c r="BQ4" s="31">
        <v>29458.54</v>
      </c>
      <c r="BR4" s="31">
        <v>30292.61</v>
      </c>
      <c r="BS4" s="31">
        <v>31511.11</v>
      </c>
      <c r="BT4" s="31">
        <v>31960.75</v>
      </c>
      <c r="BU4" s="31">
        <v>32782.81</v>
      </c>
      <c r="BV4" s="31">
        <v>31950.46</v>
      </c>
      <c r="BW4" s="31">
        <v>32037.98</v>
      </c>
      <c r="BX4" s="31">
        <v>32585.45</v>
      </c>
      <c r="BY4" s="31">
        <v>31950.46</v>
      </c>
      <c r="BZ4" s="31">
        <v>31542</v>
      </c>
      <c r="CA4" s="31">
        <v>30932.75</v>
      </c>
      <c r="CB4" s="31">
        <v>29638.74</v>
      </c>
      <c r="CC4" s="31">
        <v>28277.79</v>
      </c>
      <c r="CD4" s="31">
        <v>29005.46</v>
      </c>
      <c r="CE4" s="31">
        <v>29158.2</v>
      </c>
      <c r="CF4" s="31">
        <v>28531.79</v>
      </c>
      <c r="CG4" s="31">
        <v>28485.45</v>
      </c>
      <c r="CH4" s="31">
        <v>27227.48</v>
      </c>
      <c r="CI4" s="31">
        <v>27898.51</v>
      </c>
      <c r="CJ4" s="31">
        <v>26932.29</v>
      </c>
      <c r="CK4" s="31">
        <v>26956.32</v>
      </c>
      <c r="CL4" s="31">
        <v>27496.92</v>
      </c>
      <c r="CM4" s="31">
        <v>28040.959999999999</v>
      </c>
      <c r="CN4" s="31">
        <v>27908.81</v>
      </c>
      <c r="CO4" s="31">
        <v>28876.74</v>
      </c>
      <c r="CP4" s="31">
        <v>29801.78</v>
      </c>
      <c r="CQ4" s="31">
        <v>29232</v>
      </c>
      <c r="CR4" s="31">
        <v>30265.15</v>
      </c>
      <c r="CS4" s="31">
        <v>31759.96</v>
      </c>
      <c r="CT4" s="31">
        <v>32259.37</v>
      </c>
      <c r="CU4" s="31">
        <v>33229.019999999997</v>
      </c>
      <c r="CV4" s="31">
        <v>34200.39</v>
      </c>
      <c r="CW4" s="31">
        <v>34557.360000000001</v>
      </c>
      <c r="CX4" s="31">
        <v>34430.36</v>
      </c>
      <c r="CY4" s="31">
        <v>37825</v>
      </c>
      <c r="CZ4" s="31">
        <v>38040</v>
      </c>
      <c r="DA4" s="31">
        <v>40957</v>
      </c>
      <c r="DB4" s="31">
        <v>41619</v>
      </c>
      <c r="DC4" s="31">
        <v>42028</v>
      </c>
      <c r="DD4" s="31">
        <v>42503</v>
      </c>
      <c r="DE4" s="31">
        <v>41933</v>
      </c>
      <c r="DF4" s="31">
        <v>42520</v>
      </c>
      <c r="DG4" s="31">
        <v>43428</v>
      </c>
      <c r="DH4" s="31">
        <v>43043</v>
      </c>
      <c r="DI4" s="31">
        <v>42939</v>
      </c>
      <c r="DJ4" s="31">
        <v>42381</v>
      </c>
      <c r="DK4" s="31">
        <v>44594</v>
      </c>
      <c r="DL4" s="31">
        <v>47936</v>
      </c>
      <c r="DM4" s="31">
        <v>43712</v>
      </c>
      <c r="DN4" s="31">
        <v>45780</v>
      </c>
      <c r="DO4" s="31">
        <v>43112</v>
      </c>
      <c r="DP4" s="31">
        <v>47836</v>
      </c>
      <c r="DQ4" s="31">
        <v>46997</v>
      </c>
      <c r="DR4" s="31">
        <v>45091</v>
      </c>
      <c r="DS4" s="31">
        <v>43722</v>
      </c>
      <c r="DT4" s="31">
        <v>42992</v>
      </c>
      <c r="DU4" s="31">
        <v>45703</v>
      </c>
      <c r="DV4" s="31">
        <v>47474</v>
      </c>
      <c r="DW4" s="31">
        <v>47410</v>
      </c>
      <c r="DX4" s="31">
        <v>43668</v>
      </c>
      <c r="DY4" s="31">
        <v>44102</v>
      </c>
      <c r="DZ4" s="31">
        <v>43762</v>
      </c>
      <c r="EA4" s="31">
        <v>44042</v>
      </c>
      <c r="EB4" s="31">
        <v>41630</v>
      </c>
      <c r="EC4" s="31">
        <v>41970</v>
      </c>
      <c r="ED4" s="31">
        <v>43060</v>
      </c>
      <c r="EE4" s="31">
        <v>45364</v>
      </c>
      <c r="EF4" s="31">
        <v>46945.5</v>
      </c>
      <c r="EG4" s="31">
        <v>48527</v>
      </c>
      <c r="EH4" s="31">
        <v>49209</v>
      </c>
      <c r="EI4" s="31">
        <v>51842</v>
      </c>
      <c r="EJ4" s="31">
        <v>49901</v>
      </c>
      <c r="EK4" s="31">
        <v>51539</v>
      </c>
      <c r="EL4" s="31">
        <v>49386</v>
      </c>
      <c r="EM4" s="31">
        <v>51948</v>
      </c>
      <c r="EN4" s="31">
        <v>55519</v>
      </c>
      <c r="EO4" s="31">
        <v>54051</v>
      </c>
      <c r="EP4" s="31">
        <v>57624</v>
      </c>
      <c r="EQ4" s="31">
        <v>52099</v>
      </c>
      <c r="ER4" s="31">
        <v>57108</v>
      </c>
      <c r="ES4" s="31">
        <v>54942</v>
      </c>
      <c r="ET4" s="31">
        <v>52434</v>
      </c>
      <c r="EU4" s="31">
        <v>48456</v>
      </c>
      <c r="EV4" s="31">
        <v>46751</v>
      </c>
      <c r="EW4" s="31">
        <v>45581</v>
      </c>
      <c r="EX4" s="31">
        <v>45414</v>
      </c>
      <c r="EY4" s="31">
        <v>47159</v>
      </c>
      <c r="EZ4" s="31">
        <v>46055</v>
      </c>
      <c r="FA4" s="31">
        <v>47527</v>
      </c>
      <c r="FB4" s="31">
        <v>50337</v>
      </c>
      <c r="FC4" s="31">
        <v>47060</v>
      </c>
      <c r="FD4" s="31">
        <v>49334</v>
      </c>
      <c r="FE4" s="31">
        <v>50839</v>
      </c>
      <c r="FF4" s="31">
        <v>52186</v>
      </c>
      <c r="FG4" s="31">
        <v>53782</v>
      </c>
      <c r="FH4" s="31">
        <v>51078</v>
      </c>
      <c r="FI4" s="31">
        <v>51746</v>
      </c>
      <c r="FJ4" s="31">
        <v>55124</v>
      </c>
      <c r="FK4" s="31">
        <v>53732</v>
      </c>
      <c r="FL4" s="31">
        <v>54767</v>
      </c>
      <c r="FM4" s="31">
        <v>56747</v>
      </c>
      <c r="FN4" s="31">
        <v>56008</v>
      </c>
      <c r="FO4" s="31">
        <v>56781</v>
      </c>
      <c r="FP4" s="31">
        <v>58520</v>
      </c>
      <c r="FQ4" s="31">
        <v>59208</v>
      </c>
      <c r="FR4" s="31">
        <v>61217</v>
      </c>
      <c r="FS4" s="31">
        <v>64003</v>
      </c>
      <c r="FT4" s="31">
        <v>63366</v>
      </c>
      <c r="FU4" s="31">
        <v>62704</v>
      </c>
      <c r="FV4" s="31">
        <v>66350</v>
      </c>
      <c r="FW4" s="31">
        <v>69139</v>
      </c>
      <c r="FX4" s="31">
        <v>68302</v>
      </c>
      <c r="FY4" s="31">
        <v>70982</v>
      </c>
      <c r="FZ4" s="31">
        <v>67816</v>
      </c>
      <c r="GA4" s="31">
        <v>69404</v>
      </c>
      <c r="GB4" s="31">
        <v>68843</v>
      </c>
      <c r="GC4" s="31">
        <v>69659</v>
      </c>
      <c r="GD4" s="31">
        <v>70956</v>
      </c>
      <c r="GE4" s="31">
        <v>71088</v>
      </c>
      <c r="GF4" s="31">
        <v>69104</v>
      </c>
      <c r="GG4" s="31">
        <v>67423</v>
      </c>
      <c r="GH4" s="31">
        <v>68573</v>
      </c>
      <c r="GI4" s="31">
        <v>69829</v>
      </c>
      <c r="GJ4" s="31">
        <v>70786</v>
      </c>
      <c r="GK4" s="31">
        <v>70141</v>
      </c>
      <c r="GL4" s="31">
        <v>69468</v>
      </c>
      <c r="GM4" s="31">
        <v>68457</v>
      </c>
      <c r="GN4" s="31">
        <v>55285</v>
      </c>
      <c r="GO4" s="31">
        <v>63375</v>
      </c>
      <c r="GP4" s="31">
        <v>67292</v>
      </c>
      <c r="GQ4" s="31">
        <v>65103</v>
      </c>
      <c r="GR4" s="31">
        <v>67598</v>
      </c>
      <c r="GS4" s="31">
        <v>67169</v>
      </c>
      <c r="GT4" s="31">
        <v>69682</v>
      </c>
      <c r="GU4" s="31">
        <v>71183</v>
      </c>
      <c r="GV4" s="31">
        <v>72087</v>
      </c>
      <c r="GW4" s="31">
        <v>70894</v>
      </c>
      <c r="GX4" s="31">
        <v>70060</v>
      </c>
      <c r="GY4" s="31">
        <v>72990</v>
      </c>
      <c r="GZ4" s="31">
        <v>73232</v>
      </c>
      <c r="HA4" s="31">
        <v>71430</v>
      </c>
      <c r="HB4" s="31">
        <v>72935</v>
      </c>
      <c r="HC4" s="31">
        <v>72967</v>
      </c>
      <c r="HD4" s="31">
        <v>74272</v>
      </c>
      <c r="HE4" s="31">
        <v>75944</v>
      </c>
      <c r="HF4" s="31">
        <v>75108</v>
      </c>
      <c r="HG4" s="31">
        <v>78377</v>
      </c>
      <c r="HH4" s="31">
        <v>77684</v>
      </c>
      <c r="HI4" s="31">
        <v>78575</v>
      </c>
      <c r="HJ4" s="31">
        <v>76573</v>
      </c>
      <c r="HK4" s="32">
        <v>76266.78</v>
      </c>
      <c r="HL4" s="32">
        <v>75836.09</v>
      </c>
      <c r="HM4" s="32">
        <v>75431.69</v>
      </c>
      <c r="HN4" s="32">
        <v>75285.56</v>
      </c>
      <c r="HO4" s="32">
        <v>75298.240000000005</v>
      </c>
      <c r="HP4" s="32">
        <v>75521.42</v>
      </c>
      <c r="HQ4" s="32">
        <v>75982.12</v>
      </c>
      <c r="HR4" s="32">
        <v>76660.05</v>
      </c>
      <c r="HS4" s="32">
        <v>77384.84</v>
      </c>
      <c r="HT4" s="32">
        <v>78136.990000000005</v>
      </c>
      <c r="HU4" s="32">
        <v>78854.89</v>
      </c>
      <c r="HV4" s="32">
        <v>79471.16</v>
      </c>
      <c r="HW4" s="32">
        <v>80020.42</v>
      </c>
      <c r="HX4" s="32">
        <v>80510.59</v>
      </c>
      <c r="HY4" s="32">
        <v>80982.62</v>
      </c>
      <c r="HZ4" s="32">
        <v>81453.95</v>
      </c>
      <c r="IA4" s="32">
        <v>81949.48</v>
      </c>
      <c r="IB4" s="32">
        <v>82437.89</v>
      </c>
      <c r="IC4" s="32">
        <v>82935.45</v>
      </c>
      <c r="ID4" s="32">
        <v>83440.09</v>
      </c>
      <c r="IE4" s="32">
        <v>83949.88</v>
      </c>
      <c r="IF4" s="32">
        <v>84462.71</v>
      </c>
      <c r="IG4" s="32">
        <v>84978.32</v>
      </c>
      <c r="IH4" s="32">
        <v>85497.26</v>
      </c>
      <c r="II4" s="32">
        <v>86019.87</v>
      </c>
      <c r="IJ4" s="32">
        <v>86546.23</v>
      </c>
      <c r="IK4" s="32">
        <v>87076.66</v>
      </c>
      <c r="IL4" s="32">
        <v>87612.09</v>
      </c>
      <c r="IM4" s="32">
        <v>88082.92</v>
      </c>
      <c r="IN4" s="32">
        <v>88557.96</v>
      </c>
      <c r="IO4" s="32">
        <v>89043.92</v>
      </c>
      <c r="IP4" s="32">
        <v>89533.52</v>
      </c>
      <c r="IQ4" s="32">
        <v>90033.64</v>
      </c>
      <c r="IR4" s="32">
        <v>90537.14</v>
      </c>
      <c r="IS4" s="32">
        <v>91040.67</v>
      </c>
      <c r="IT4" s="32">
        <v>91541.88</v>
      </c>
      <c r="IU4" s="32">
        <v>92050.81</v>
      </c>
      <c r="IV4" s="32">
        <v>92561.85</v>
      </c>
      <c r="IW4" s="32">
        <v>93075.13</v>
      </c>
      <c r="IX4" s="32">
        <v>93590.34</v>
      </c>
      <c r="IY4" s="32" t="s">
        <v>2201</v>
      </c>
      <c r="IZ4" s="32" t="s">
        <v>2201</v>
      </c>
      <c r="JA4" s="32" t="s">
        <v>2201</v>
      </c>
      <c r="JB4" s="32" t="s">
        <v>2201</v>
      </c>
      <c r="JC4" s="32" t="s">
        <v>2201</v>
      </c>
      <c r="JD4" s="32" t="s">
        <v>2201</v>
      </c>
      <c r="JE4" s="32" t="s">
        <v>2201</v>
      </c>
      <c r="JF4" s="32" t="s">
        <v>2201</v>
      </c>
      <c r="JG4" s="32" t="s">
        <v>2201</v>
      </c>
      <c r="JH4" s="32" t="s">
        <v>2201</v>
      </c>
      <c r="JI4" s="32" t="s">
        <v>2201</v>
      </c>
      <c r="JJ4" s="32" t="s">
        <v>2201</v>
      </c>
      <c r="JK4" s="32" t="s">
        <v>2201</v>
      </c>
      <c r="JL4" s="32" t="s">
        <v>2201</v>
      </c>
      <c r="JM4" s="32" t="s">
        <v>2201</v>
      </c>
      <c r="JN4" s="32" t="s">
        <v>2201</v>
      </c>
      <c r="JO4" s="32" t="s">
        <v>2201</v>
      </c>
      <c r="JP4" s="32" t="s">
        <v>2201</v>
      </c>
      <c r="JQ4" s="32" t="s">
        <v>2201</v>
      </c>
      <c r="JR4" s="32" t="s">
        <v>2201</v>
      </c>
      <c r="JS4" s="32" t="s">
        <v>2201</v>
      </c>
      <c r="JT4" s="32" t="s">
        <v>2201</v>
      </c>
      <c r="JU4" s="32" t="s">
        <v>2201</v>
      </c>
      <c r="JV4" s="32" t="s">
        <v>2201</v>
      </c>
      <c r="JW4" s="32" t="s">
        <v>2201</v>
      </c>
      <c r="JX4" s="32" t="s">
        <v>2201</v>
      </c>
      <c r="JY4" s="32" t="s">
        <v>2201</v>
      </c>
      <c r="JZ4" s="32" t="s">
        <v>2201</v>
      </c>
      <c r="KA4" s="32" t="s">
        <v>2201</v>
      </c>
      <c r="KB4" s="32" t="s">
        <v>2201</v>
      </c>
      <c r="KC4" s="32" t="s">
        <v>2201</v>
      </c>
      <c r="KD4" s="32" t="s">
        <v>2201</v>
      </c>
      <c r="KE4" s="32" t="s">
        <v>2201</v>
      </c>
      <c r="KF4" s="32" t="s">
        <v>2201</v>
      </c>
      <c r="KG4" s="32" t="s">
        <v>2201</v>
      </c>
      <c r="KH4" s="32" t="s">
        <v>2201</v>
      </c>
      <c r="KI4" s="32" t="s">
        <v>2201</v>
      </c>
      <c r="KJ4" s="32" t="s">
        <v>2201</v>
      </c>
      <c r="KK4" s="32" t="s">
        <v>2201</v>
      </c>
      <c r="KL4" s="32" t="s">
        <v>2201</v>
      </c>
      <c r="KM4" s="32" t="s">
        <v>2201</v>
      </c>
      <c r="KN4" s="32" t="s">
        <v>2201</v>
      </c>
      <c r="KO4" s="32" t="s">
        <v>2201</v>
      </c>
      <c r="KP4" s="32" t="s">
        <v>2201</v>
      </c>
      <c r="KQ4" s="32" t="s">
        <v>2201</v>
      </c>
      <c r="KR4" s="32" t="s">
        <v>2201</v>
      </c>
      <c r="KS4" s="32" t="s">
        <v>2201</v>
      </c>
      <c r="KT4" s="32" t="s">
        <v>2201</v>
      </c>
      <c r="KU4" s="32" t="s">
        <v>2201</v>
      </c>
      <c r="KV4" s="32" t="s">
        <v>2201</v>
      </c>
      <c r="KW4" s="32" t="s">
        <v>2201</v>
      </c>
      <c r="KX4" s="32" t="s">
        <v>2201</v>
      </c>
      <c r="KY4" s="32" t="s">
        <v>2201</v>
      </c>
      <c r="KZ4" s="32" t="s">
        <v>2201</v>
      </c>
      <c r="LA4" s="32" t="s">
        <v>2201</v>
      </c>
      <c r="LB4" s="32" t="s">
        <v>2201</v>
      </c>
      <c r="LC4" s="32" t="s">
        <v>2201</v>
      </c>
      <c r="LD4" s="32" t="s">
        <v>2201</v>
      </c>
      <c r="LE4" s="32" t="s">
        <v>2201</v>
      </c>
      <c r="LF4" s="32" t="s">
        <v>2201</v>
      </c>
      <c r="LG4" s="32" t="s">
        <v>2201</v>
      </c>
      <c r="LH4" s="32" t="s">
        <v>2201</v>
      </c>
      <c r="LI4" s="32" t="s">
        <v>2201</v>
      </c>
      <c r="LJ4" s="32" t="s">
        <v>2201</v>
      </c>
      <c r="LK4" s="32" t="s">
        <v>2201</v>
      </c>
      <c r="LL4" s="32" t="s">
        <v>2201</v>
      </c>
      <c r="LM4" s="32" t="s">
        <v>2201</v>
      </c>
      <c r="LN4" s="32" t="s">
        <v>2201</v>
      </c>
      <c r="LO4" s="32" t="s">
        <v>2201</v>
      </c>
      <c r="LP4" s="32" t="s">
        <v>2201</v>
      </c>
      <c r="LQ4" s="32" t="s">
        <v>2201</v>
      </c>
      <c r="LR4" s="32" t="s">
        <v>2201</v>
      </c>
      <c r="LS4" s="32" t="s">
        <v>2201</v>
      </c>
      <c r="LT4" s="32" t="s">
        <v>2201</v>
      </c>
      <c r="LU4" s="32" t="s">
        <v>2201</v>
      </c>
      <c r="LV4" s="32" t="s">
        <v>2201</v>
      </c>
      <c r="LW4" s="32" t="s">
        <v>2201</v>
      </c>
      <c r="LX4" s="32" t="s">
        <v>2201</v>
      </c>
      <c r="LY4" s="32" t="s">
        <v>2201</v>
      </c>
      <c r="LZ4" s="32" t="s">
        <v>2201</v>
      </c>
      <c r="MA4" s="32" t="s">
        <v>2201</v>
      </c>
      <c r="MB4" s="32" t="s">
        <v>2201</v>
      </c>
      <c r="MC4" s="32" t="s">
        <v>2201</v>
      </c>
      <c r="MD4" s="32" t="s">
        <v>2201</v>
      </c>
      <c r="ME4" s="32" t="s">
        <v>2201</v>
      </c>
      <c r="MF4" s="32" t="s">
        <v>2201</v>
      </c>
      <c r="MG4" s="32" t="s">
        <v>2201</v>
      </c>
      <c r="MH4" s="32" t="s">
        <v>2201</v>
      </c>
      <c r="MI4" s="32" t="s">
        <v>2201</v>
      </c>
      <c r="MJ4" s="32" t="s">
        <v>2201</v>
      </c>
      <c r="MK4" s="32" t="s">
        <v>2201</v>
      </c>
      <c r="ML4" s="32" t="s">
        <v>2201</v>
      </c>
      <c r="MM4" s="32" t="s">
        <v>2201</v>
      </c>
      <c r="MN4" s="32" t="s">
        <v>2201</v>
      </c>
      <c r="MO4" s="32" t="s">
        <v>2201</v>
      </c>
      <c r="MP4" s="32" t="s">
        <v>2201</v>
      </c>
      <c r="MQ4" s="32" t="s">
        <v>2201</v>
      </c>
      <c r="MR4" s="32" t="s">
        <v>2201</v>
      </c>
      <c r="MS4" s="32" t="s">
        <v>2201</v>
      </c>
      <c r="MT4" s="32" t="s">
        <v>2201</v>
      </c>
      <c r="MU4" t="s">
        <v>2405</v>
      </c>
      <c r="MV4" t="b">
        <v>1</v>
      </c>
      <c r="MW4" s="1" t="s">
        <v>2406</v>
      </c>
      <c r="MX4" t="s">
        <v>2201</v>
      </c>
      <c r="MY4">
        <v>2025</v>
      </c>
      <c r="MZ4">
        <v>4</v>
      </c>
      <c r="NA4" s="35">
        <v>46153</v>
      </c>
      <c r="NB4" t="s">
        <v>2413</v>
      </c>
      <c r="NC4" s="1" t="s">
        <v>2414</v>
      </c>
      <c r="ND4" t="s">
        <v>2205</v>
      </c>
      <c r="NE4" t="s">
        <v>2390</v>
      </c>
      <c r="NF4" t="s">
        <v>2260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CADA-8EFB-4B02-AD9C-55B7118EEC03}">
  <dimension ref="A1:E357"/>
  <sheetViews>
    <sheetView workbookViewId="0">
      <pane xSplit="2" ySplit="5" topLeftCell="C210" activePane="bottomRight" state="frozen"/>
      <selection pane="topRight" activeCell="C1" sqref="C1"/>
      <selection pane="bottomLeft" activeCell="A6" sqref="A6"/>
      <selection pane="bottomRight" activeCell="J353" sqref="J353"/>
    </sheetView>
  </sheetViews>
  <sheetFormatPr defaultRowHeight="15" x14ac:dyDescent="0.25"/>
  <sheetData>
    <row r="1" spans="1:5" x14ac:dyDescent="0.25">
      <c r="C1" t="str">
        <f>'GMW - Base'!C2</f>
        <v>Apr26_2</v>
      </c>
      <c r="D1" t="str">
        <f>$C$1</f>
        <v>Apr26_2</v>
      </c>
      <c r="E1" t="str">
        <f t="shared" ref="E1" si="0">$C$1</f>
        <v>Apr26_2</v>
      </c>
    </row>
    <row r="2" spans="1:5" x14ac:dyDescent="0.25">
      <c r="C2" t="s">
        <v>643</v>
      </c>
      <c r="D2" t="s">
        <v>643</v>
      </c>
      <c r="E2" t="s">
        <v>643</v>
      </c>
    </row>
    <row r="3" spans="1:5" x14ac:dyDescent="0.25">
      <c r="C3" t="s">
        <v>2262</v>
      </c>
      <c r="D3" t="s">
        <v>2389</v>
      </c>
      <c r="E3" t="s">
        <v>2390</v>
      </c>
    </row>
    <row r="4" spans="1:5" x14ac:dyDescent="0.25">
      <c r="C4" t="s">
        <v>2205</v>
      </c>
      <c r="D4" t="s">
        <v>2205</v>
      </c>
      <c r="E4" t="s">
        <v>2205</v>
      </c>
    </row>
    <row r="5" spans="1:5" x14ac:dyDescent="0.25">
      <c r="B5">
        <f>B357+5</f>
        <v>2329</v>
      </c>
      <c r="C5" t="str" cm="1">
        <f t="array" ref="C5">_xlfn.CONCAT(INDEX('GMW - Base'!$A$2:$NF$60,MATCH(1,('GMW - Base'!$NE$2:$NE$60=C$3)*('GMW - Base'!$ND$2:$ND$60=C$4),0),$B5-1966),"0",(INDEX('GMW - Base'!$A$2:$NF$60,MATCH(1,('GMW - Base'!$NE$2:$NE$60=C$3)*('GMW - Base'!$ND$2:$ND$60=C$4),0),$B5-1965)))</f>
        <v>202504</v>
      </c>
      <c r="D5" t="str" cm="1">
        <f t="array" ref="D5">_xlfn.CONCAT(INDEX('GMW - Base'!$A$2:$NF$60,MATCH(1,('GMW - Base'!$NE$2:$NE$60=D$3)*('GMW - Base'!$ND$2:$ND$60=D$4),0),$B5-1966),"0",(INDEX('GMW - Base'!$A$2:$NF$60,MATCH(1,('GMW - Base'!$NE$2:$NE$60=D$3)*('GMW - Base'!$ND$2:$ND$60=D$4),0),$B5-1965)))</f>
        <v>202504</v>
      </c>
      <c r="E5" t="str" cm="1">
        <f t="array" ref="E5">_xlfn.CONCAT(INDEX('GMW - Base'!$A$2:$NF$60,MATCH(1,('GMW - Base'!$NE$2:$NE$60=E$3)*('GMW - Base'!$ND$2:$ND$60=E$4),0),$B5-1966),"0",(INDEX('GMW - Base'!$A$2:$NF$60,MATCH(1,('GMW - Base'!$NE$2:$NE$60=E$3)*('GMW - Base'!$ND$2:$ND$60=E$4),0),$B5-1965)))</f>
        <v>202504</v>
      </c>
    </row>
    <row r="6" spans="1:5" x14ac:dyDescent="0.25">
      <c r="A6">
        <v>1973</v>
      </c>
      <c r="B6">
        <v>1973</v>
      </c>
      <c r="C6" t="str" cm="1">
        <f t="array" ref="C6">INDEX('GMW - Base'!$A$2:$NF$60,MATCH(1,('GMW - Base'!$NE$2:$NE$60=C$3)*('GMW - Base'!$ND$2:$ND$60=C$4),0),$B6-1966)</f>
        <v>NA</v>
      </c>
      <c r="D6" t="str" cm="1">
        <f t="array" ref="D6">INDEX('GMW - Base'!$A$2:$NF$60,MATCH(1,('GMW - Base'!$NE$2:$NE$60=D$3)*('GMW - Base'!$ND$2:$ND$60=D$4),0),$B6-1966)</f>
        <v>NA</v>
      </c>
      <c r="E6" t="str" cm="1">
        <f t="array" ref="E6">INDEX('GMW - Base'!$A$2:$NF$60,MATCH(1,('GMW - Base'!$NE$2:$NE$60=E$3)*('GMW - Base'!$ND$2:$ND$60=E$4),0),$B6-1966)</f>
        <v>NA</v>
      </c>
    </row>
    <row r="7" spans="1:5" x14ac:dyDescent="0.25">
      <c r="B7">
        <v>1974</v>
      </c>
      <c r="C7" t="str" cm="1">
        <f t="array" ref="C7">INDEX('GMW - Base'!$A$2:$NF$60,MATCH(1,('GMW - Base'!$NE$2:$NE$60=C$3)*('GMW - Base'!$ND$2:$ND$60=C$4),0),$B7-1966)</f>
        <v>NA</v>
      </c>
      <c r="D7" t="str" cm="1">
        <f t="array" ref="D7">INDEX('GMW - Base'!$A$2:$NF$60,MATCH(1,('GMW - Base'!$NE$2:$NE$60=D$3)*('GMW - Base'!$ND$2:$ND$60=D$4),0),$B7-1966)</f>
        <v>NA</v>
      </c>
      <c r="E7" t="str" cm="1">
        <f t="array" ref="E7">INDEX('GMW - Base'!$A$2:$NF$60,MATCH(1,('GMW - Base'!$NE$2:$NE$60=E$3)*('GMW - Base'!$ND$2:$ND$60=E$4),0),$B7-1966)</f>
        <v>NA</v>
      </c>
    </row>
    <row r="8" spans="1:5" x14ac:dyDescent="0.25">
      <c r="B8">
        <v>1975</v>
      </c>
      <c r="C8" t="str" cm="1">
        <f t="array" ref="C8">INDEX('GMW - Base'!$A$2:$NF$60,MATCH(1,('GMW - Base'!$NE$2:$NE$60=C$3)*('GMW - Base'!$ND$2:$ND$60=C$4),0),$B8-1966)</f>
        <v>NA</v>
      </c>
      <c r="D8" t="str" cm="1">
        <f t="array" ref="D8">INDEX('GMW - Base'!$A$2:$NF$60,MATCH(1,('GMW - Base'!$NE$2:$NE$60=D$3)*('GMW - Base'!$ND$2:$ND$60=D$4),0),$B8-1966)</f>
        <v>NA</v>
      </c>
      <c r="E8" t="str" cm="1">
        <f t="array" ref="E8">INDEX('GMW - Base'!$A$2:$NF$60,MATCH(1,('GMW - Base'!$NE$2:$NE$60=E$3)*('GMW - Base'!$ND$2:$ND$60=E$4),0),$B8-1966)</f>
        <v>NA</v>
      </c>
    </row>
    <row r="9" spans="1:5" x14ac:dyDescent="0.25">
      <c r="B9">
        <v>1976</v>
      </c>
      <c r="C9" t="str" cm="1">
        <f t="array" ref="C9">INDEX('GMW - Base'!$A$2:$NF$60,MATCH(1,('GMW - Base'!$NE$2:$NE$60=C$3)*('GMW - Base'!$ND$2:$ND$60=C$4),0),$B9-1966)</f>
        <v>NA</v>
      </c>
      <c r="D9" t="str" cm="1">
        <f t="array" ref="D9">INDEX('GMW - Base'!$A$2:$NF$60,MATCH(1,('GMW - Base'!$NE$2:$NE$60=D$3)*('GMW - Base'!$ND$2:$ND$60=D$4),0),$B9-1966)</f>
        <v>NA</v>
      </c>
      <c r="E9" t="str" cm="1">
        <f t="array" ref="E9">INDEX('GMW - Base'!$A$2:$NF$60,MATCH(1,('GMW - Base'!$NE$2:$NE$60=E$3)*('GMW - Base'!$ND$2:$ND$60=E$4),0),$B9-1966)</f>
        <v>NA</v>
      </c>
    </row>
    <row r="10" spans="1:5" x14ac:dyDescent="0.25">
      <c r="A10">
        <v>1974</v>
      </c>
      <c r="B10">
        <v>1977</v>
      </c>
      <c r="C10" t="str" cm="1">
        <f t="array" ref="C10">INDEX('GMW - Base'!$A$2:$NF$60,MATCH(1,('GMW - Base'!$NE$2:$NE$60=C$3)*('GMW - Base'!$ND$2:$ND$60=C$4),0),$B10-1966)</f>
        <v>NA</v>
      </c>
      <c r="D10" t="str" cm="1">
        <f t="array" ref="D10">INDEX('GMW - Base'!$A$2:$NF$60,MATCH(1,('GMW - Base'!$NE$2:$NE$60=D$3)*('GMW - Base'!$ND$2:$ND$60=D$4),0),$B10-1966)</f>
        <v>NA</v>
      </c>
      <c r="E10" t="str" cm="1">
        <f t="array" ref="E10">INDEX('GMW - Base'!$A$2:$NF$60,MATCH(1,('GMW - Base'!$NE$2:$NE$60=E$3)*('GMW - Base'!$ND$2:$ND$60=E$4),0),$B10-1966)</f>
        <v>NA</v>
      </c>
    </row>
    <row r="11" spans="1:5" x14ac:dyDescent="0.25">
      <c r="B11">
        <v>1978</v>
      </c>
      <c r="C11" t="str" cm="1">
        <f t="array" ref="C11">INDEX('GMW - Base'!$A$2:$NF$60,MATCH(1,('GMW - Base'!$NE$2:$NE$60=C$3)*('GMW - Base'!$ND$2:$ND$60=C$4),0),$B11-1966)</f>
        <v>NA</v>
      </c>
      <c r="D11" t="str" cm="1">
        <f t="array" ref="D11">INDEX('GMW - Base'!$A$2:$NF$60,MATCH(1,('GMW - Base'!$NE$2:$NE$60=D$3)*('GMW - Base'!$ND$2:$ND$60=D$4),0),$B11-1966)</f>
        <v>NA</v>
      </c>
      <c r="E11" t="str" cm="1">
        <f t="array" ref="E11">INDEX('GMW - Base'!$A$2:$NF$60,MATCH(1,('GMW - Base'!$NE$2:$NE$60=E$3)*('GMW - Base'!$ND$2:$ND$60=E$4),0),$B11-1966)</f>
        <v>NA</v>
      </c>
    </row>
    <row r="12" spans="1:5" x14ac:dyDescent="0.25">
      <c r="B12">
        <v>1979</v>
      </c>
      <c r="C12" t="str" cm="1">
        <f t="array" ref="C12">INDEX('GMW - Base'!$A$2:$NF$60,MATCH(1,('GMW - Base'!$NE$2:$NE$60=C$3)*('GMW - Base'!$ND$2:$ND$60=C$4),0),$B12-1966)</f>
        <v>NA</v>
      </c>
      <c r="D12" t="str" cm="1">
        <f t="array" ref="D12">INDEX('GMW - Base'!$A$2:$NF$60,MATCH(1,('GMW - Base'!$NE$2:$NE$60=D$3)*('GMW - Base'!$ND$2:$ND$60=D$4),0),$B12-1966)</f>
        <v>NA</v>
      </c>
      <c r="E12" t="str" cm="1">
        <f t="array" ref="E12">INDEX('GMW - Base'!$A$2:$NF$60,MATCH(1,('GMW - Base'!$NE$2:$NE$60=E$3)*('GMW - Base'!$ND$2:$ND$60=E$4),0),$B12-1966)</f>
        <v>NA</v>
      </c>
    </row>
    <row r="13" spans="1:5" x14ac:dyDescent="0.25">
      <c r="B13">
        <v>1980</v>
      </c>
      <c r="C13" t="str" cm="1">
        <f t="array" ref="C13">INDEX('GMW - Base'!$A$2:$NF$60,MATCH(1,('GMW - Base'!$NE$2:$NE$60=C$3)*('GMW - Base'!$ND$2:$ND$60=C$4),0),$B13-1966)</f>
        <v>NA</v>
      </c>
      <c r="D13" t="str" cm="1">
        <f t="array" ref="D13">INDEX('GMW - Base'!$A$2:$NF$60,MATCH(1,('GMW - Base'!$NE$2:$NE$60=D$3)*('GMW - Base'!$ND$2:$ND$60=D$4),0),$B13-1966)</f>
        <v>NA</v>
      </c>
      <c r="E13" t="str" cm="1">
        <f t="array" ref="E13">INDEX('GMW - Base'!$A$2:$NF$60,MATCH(1,('GMW - Base'!$NE$2:$NE$60=E$3)*('GMW - Base'!$ND$2:$ND$60=E$4),0),$B13-1966)</f>
        <v>NA</v>
      </c>
    </row>
    <row r="14" spans="1:5" x14ac:dyDescent="0.25">
      <c r="A14">
        <v>1975</v>
      </c>
      <c r="B14">
        <v>1981</v>
      </c>
      <c r="C14" t="str" cm="1">
        <f t="array" ref="C14">INDEX('GMW - Base'!$A$2:$NF$60,MATCH(1,('GMW - Base'!$NE$2:$NE$60=C$3)*('GMW - Base'!$ND$2:$ND$60=C$4),0),$B14-1966)</f>
        <v>NA</v>
      </c>
      <c r="D14" t="str" cm="1">
        <f t="array" ref="D14">INDEX('GMW - Base'!$A$2:$NF$60,MATCH(1,('GMW - Base'!$NE$2:$NE$60=D$3)*('GMW - Base'!$ND$2:$ND$60=D$4),0),$B14-1966)</f>
        <v>NA</v>
      </c>
      <c r="E14" t="str" cm="1">
        <f t="array" ref="E14">INDEX('GMW - Base'!$A$2:$NF$60,MATCH(1,('GMW - Base'!$NE$2:$NE$60=E$3)*('GMW - Base'!$ND$2:$ND$60=E$4),0),$B14-1966)</f>
        <v>NA</v>
      </c>
    </row>
    <row r="15" spans="1:5" x14ac:dyDescent="0.25">
      <c r="B15">
        <v>1982</v>
      </c>
      <c r="C15" t="str" cm="1">
        <f t="array" ref="C15">INDEX('GMW - Base'!$A$2:$NF$60,MATCH(1,('GMW - Base'!$NE$2:$NE$60=C$3)*('GMW - Base'!$ND$2:$ND$60=C$4),0),$B15-1966)</f>
        <v>NA</v>
      </c>
      <c r="D15" t="str" cm="1">
        <f t="array" ref="D15">INDEX('GMW - Base'!$A$2:$NF$60,MATCH(1,('GMW - Base'!$NE$2:$NE$60=D$3)*('GMW - Base'!$ND$2:$ND$60=D$4),0),$B15-1966)</f>
        <v>NA</v>
      </c>
      <c r="E15" t="str" cm="1">
        <f t="array" ref="E15">INDEX('GMW - Base'!$A$2:$NF$60,MATCH(1,('GMW - Base'!$NE$2:$NE$60=E$3)*('GMW - Base'!$ND$2:$ND$60=E$4),0),$B15-1966)</f>
        <v>NA</v>
      </c>
    </row>
    <row r="16" spans="1:5" x14ac:dyDescent="0.25">
      <c r="B16">
        <v>1983</v>
      </c>
      <c r="C16" t="str" cm="1">
        <f t="array" ref="C16">INDEX('GMW - Base'!$A$2:$NF$60,MATCH(1,('GMW - Base'!$NE$2:$NE$60=C$3)*('GMW - Base'!$ND$2:$ND$60=C$4),0),$B16-1966)</f>
        <v>NA</v>
      </c>
      <c r="D16" t="str" cm="1">
        <f t="array" ref="D16">INDEX('GMW - Base'!$A$2:$NF$60,MATCH(1,('GMW - Base'!$NE$2:$NE$60=D$3)*('GMW - Base'!$ND$2:$ND$60=D$4),0),$B16-1966)</f>
        <v>NA</v>
      </c>
      <c r="E16" t="str" cm="1">
        <f t="array" ref="E16">INDEX('GMW - Base'!$A$2:$NF$60,MATCH(1,('GMW - Base'!$NE$2:$NE$60=E$3)*('GMW - Base'!$ND$2:$ND$60=E$4),0),$B16-1966)</f>
        <v>NA</v>
      </c>
    </row>
    <row r="17" spans="1:5" x14ac:dyDescent="0.25">
      <c r="B17">
        <v>1984</v>
      </c>
      <c r="C17" t="str" cm="1">
        <f t="array" ref="C17">INDEX('GMW - Base'!$A$2:$NF$60,MATCH(1,('GMW - Base'!$NE$2:$NE$60=C$3)*('GMW - Base'!$ND$2:$ND$60=C$4),0),$B17-1966)</f>
        <v>NA</v>
      </c>
      <c r="D17" t="str" cm="1">
        <f t="array" ref="D17">INDEX('GMW - Base'!$A$2:$NF$60,MATCH(1,('GMW - Base'!$NE$2:$NE$60=D$3)*('GMW - Base'!$ND$2:$ND$60=D$4),0),$B17-1966)</f>
        <v>NA</v>
      </c>
      <c r="E17" t="str" cm="1">
        <f t="array" ref="E17">INDEX('GMW - Base'!$A$2:$NF$60,MATCH(1,('GMW - Base'!$NE$2:$NE$60=E$3)*('GMW - Base'!$ND$2:$ND$60=E$4),0),$B17-1966)</f>
        <v>NA</v>
      </c>
    </row>
    <row r="18" spans="1:5" x14ac:dyDescent="0.25">
      <c r="A18">
        <v>1976</v>
      </c>
      <c r="B18">
        <v>1985</v>
      </c>
      <c r="C18" t="str" cm="1">
        <f t="array" ref="C18">INDEX('GMW - Base'!$A$2:$NF$60,MATCH(1,('GMW - Base'!$NE$2:$NE$60=C$3)*('GMW - Base'!$ND$2:$ND$60=C$4),0),$B18-1966)</f>
        <v>NA</v>
      </c>
      <c r="D18" t="str" cm="1">
        <f t="array" ref="D18">INDEX('GMW - Base'!$A$2:$NF$60,MATCH(1,('GMW - Base'!$NE$2:$NE$60=D$3)*('GMW - Base'!$ND$2:$ND$60=D$4),0),$B18-1966)</f>
        <v>NA</v>
      </c>
      <c r="E18" t="str" cm="1">
        <f t="array" ref="E18">INDEX('GMW - Base'!$A$2:$NF$60,MATCH(1,('GMW - Base'!$NE$2:$NE$60=E$3)*('GMW - Base'!$ND$2:$ND$60=E$4),0),$B18-1966)</f>
        <v>NA</v>
      </c>
    </row>
    <row r="19" spans="1:5" x14ac:dyDescent="0.25">
      <c r="B19">
        <v>1986</v>
      </c>
      <c r="C19" t="str" cm="1">
        <f t="array" ref="C19">INDEX('GMW - Base'!$A$2:$NF$60,MATCH(1,('GMW - Base'!$NE$2:$NE$60=C$3)*('GMW - Base'!$ND$2:$ND$60=C$4),0),$B19-1966)</f>
        <v>NA</v>
      </c>
      <c r="D19" t="str" cm="1">
        <f t="array" ref="D19">INDEX('GMW - Base'!$A$2:$NF$60,MATCH(1,('GMW - Base'!$NE$2:$NE$60=D$3)*('GMW - Base'!$ND$2:$ND$60=D$4),0),$B19-1966)</f>
        <v>NA</v>
      </c>
      <c r="E19" t="str" cm="1">
        <f t="array" ref="E19">INDEX('GMW - Base'!$A$2:$NF$60,MATCH(1,('GMW - Base'!$NE$2:$NE$60=E$3)*('GMW - Base'!$ND$2:$ND$60=E$4),0),$B19-1966)</f>
        <v>NA</v>
      </c>
    </row>
    <row r="20" spans="1:5" x14ac:dyDescent="0.25">
      <c r="B20">
        <v>1987</v>
      </c>
      <c r="C20" t="str" cm="1">
        <f t="array" ref="C20">INDEX('GMW - Base'!$A$2:$NF$60,MATCH(1,('GMW - Base'!$NE$2:$NE$60=C$3)*('GMW - Base'!$ND$2:$ND$60=C$4),0),$B20-1966)</f>
        <v>NA</v>
      </c>
      <c r="D20" t="str" cm="1">
        <f t="array" ref="D20">INDEX('GMW - Base'!$A$2:$NF$60,MATCH(1,('GMW - Base'!$NE$2:$NE$60=D$3)*('GMW - Base'!$ND$2:$ND$60=D$4),0),$B20-1966)</f>
        <v>NA</v>
      </c>
      <c r="E20" t="str" cm="1">
        <f t="array" ref="E20">INDEX('GMW - Base'!$A$2:$NF$60,MATCH(1,('GMW - Base'!$NE$2:$NE$60=E$3)*('GMW - Base'!$ND$2:$ND$60=E$4),0),$B20-1966)</f>
        <v>NA</v>
      </c>
    </row>
    <row r="21" spans="1:5" x14ac:dyDescent="0.25">
      <c r="B21">
        <v>1988</v>
      </c>
      <c r="C21" t="str" cm="1">
        <f t="array" ref="C21">INDEX('GMW - Base'!$A$2:$NF$60,MATCH(1,('GMW - Base'!$NE$2:$NE$60=C$3)*('GMW - Base'!$ND$2:$ND$60=C$4),0),$B21-1966)</f>
        <v>NA</v>
      </c>
      <c r="D21" t="str" cm="1">
        <f t="array" ref="D21">INDEX('GMW - Base'!$A$2:$NF$60,MATCH(1,('GMW - Base'!$NE$2:$NE$60=D$3)*('GMW - Base'!$ND$2:$ND$60=D$4),0),$B21-1966)</f>
        <v>NA</v>
      </c>
      <c r="E21" t="str" cm="1">
        <f t="array" ref="E21">INDEX('GMW - Base'!$A$2:$NF$60,MATCH(1,('GMW - Base'!$NE$2:$NE$60=E$3)*('GMW - Base'!$ND$2:$ND$60=E$4),0),$B21-1966)</f>
        <v>NA</v>
      </c>
    </row>
    <row r="22" spans="1:5" x14ac:dyDescent="0.25">
      <c r="A22">
        <v>1977</v>
      </c>
      <c r="B22">
        <v>1989</v>
      </c>
      <c r="C22" t="str" cm="1">
        <f t="array" ref="C22">INDEX('GMW - Base'!$A$2:$NF$60,MATCH(1,('GMW - Base'!$NE$2:$NE$60=C$3)*('GMW - Base'!$ND$2:$ND$60=C$4),0),$B22-1966)</f>
        <v>NA</v>
      </c>
      <c r="D22" t="str" cm="1">
        <f t="array" ref="D22">INDEX('GMW - Base'!$A$2:$NF$60,MATCH(1,('GMW - Base'!$NE$2:$NE$60=D$3)*('GMW - Base'!$ND$2:$ND$60=D$4),0),$B22-1966)</f>
        <v>NA</v>
      </c>
      <c r="E22" t="str" cm="1">
        <f t="array" ref="E22">INDEX('GMW - Base'!$A$2:$NF$60,MATCH(1,('GMW - Base'!$NE$2:$NE$60=E$3)*('GMW - Base'!$ND$2:$ND$60=E$4),0),$B22-1966)</f>
        <v>NA</v>
      </c>
    </row>
    <row r="23" spans="1:5" x14ac:dyDescent="0.25">
      <c r="B23">
        <v>1990</v>
      </c>
      <c r="C23" t="str" cm="1">
        <f t="array" ref="C23">INDEX('GMW - Base'!$A$2:$NF$60,MATCH(1,('GMW - Base'!$NE$2:$NE$60=C$3)*('GMW - Base'!$ND$2:$ND$60=C$4),0),$B23-1966)</f>
        <v>NA</v>
      </c>
      <c r="D23" t="str" cm="1">
        <f t="array" ref="D23">INDEX('GMW - Base'!$A$2:$NF$60,MATCH(1,('GMW - Base'!$NE$2:$NE$60=D$3)*('GMW - Base'!$ND$2:$ND$60=D$4),0),$B23-1966)</f>
        <v>NA</v>
      </c>
      <c r="E23" t="str" cm="1">
        <f t="array" ref="E23">INDEX('GMW - Base'!$A$2:$NF$60,MATCH(1,('GMW - Base'!$NE$2:$NE$60=E$3)*('GMW - Base'!$ND$2:$ND$60=E$4),0),$B23-1966)</f>
        <v>NA</v>
      </c>
    </row>
    <row r="24" spans="1:5" x14ac:dyDescent="0.25">
      <c r="B24">
        <v>1991</v>
      </c>
      <c r="C24" t="str" cm="1">
        <f t="array" ref="C24">INDEX('GMW - Base'!$A$2:$NF$60,MATCH(1,('GMW - Base'!$NE$2:$NE$60=C$3)*('GMW - Base'!$ND$2:$ND$60=C$4),0),$B24-1966)</f>
        <v>NA</v>
      </c>
      <c r="D24" t="str" cm="1">
        <f t="array" ref="D24">INDEX('GMW - Base'!$A$2:$NF$60,MATCH(1,('GMW - Base'!$NE$2:$NE$60=D$3)*('GMW - Base'!$ND$2:$ND$60=D$4),0),$B24-1966)</f>
        <v>NA</v>
      </c>
      <c r="E24" t="str" cm="1">
        <f t="array" ref="E24">INDEX('GMW - Base'!$A$2:$NF$60,MATCH(1,('GMW - Base'!$NE$2:$NE$60=E$3)*('GMW - Base'!$ND$2:$ND$60=E$4),0),$B24-1966)</f>
        <v>NA</v>
      </c>
    </row>
    <row r="25" spans="1:5" x14ac:dyDescent="0.25">
      <c r="B25">
        <v>1992</v>
      </c>
      <c r="C25" t="str" cm="1">
        <f t="array" ref="C25">INDEX('GMW - Base'!$A$2:$NF$60,MATCH(1,('GMW - Base'!$NE$2:$NE$60=C$3)*('GMW - Base'!$ND$2:$ND$60=C$4),0),$B25-1966)</f>
        <v>NA</v>
      </c>
      <c r="D25" t="str" cm="1">
        <f t="array" ref="D25">INDEX('GMW - Base'!$A$2:$NF$60,MATCH(1,('GMW - Base'!$NE$2:$NE$60=D$3)*('GMW - Base'!$ND$2:$ND$60=D$4),0),$B25-1966)</f>
        <v>NA</v>
      </c>
      <c r="E25" t="str" cm="1">
        <f t="array" ref="E25">INDEX('GMW - Base'!$A$2:$NF$60,MATCH(1,('GMW - Base'!$NE$2:$NE$60=E$3)*('GMW - Base'!$ND$2:$ND$60=E$4),0),$B25-1966)</f>
        <v>NA</v>
      </c>
    </row>
    <row r="26" spans="1:5" x14ac:dyDescent="0.25">
      <c r="A26">
        <v>1978</v>
      </c>
      <c r="B26">
        <v>1993</v>
      </c>
      <c r="C26" t="str" cm="1">
        <f t="array" ref="C26">INDEX('GMW - Base'!$A$2:$NF$60,MATCH(1,('GMW - Base'!$NE$2:$NE$60=C$3)*('GMW - Base'!$ND$2:$ND$60=C$4),0),$B26-1966)</f>
        <v>NA</v>
      </c>
      <c r="D26" t="str" cm="1">
        <f t="array" ref="D26">INDEX('GMW - Base'!$A$2:$NF$60,MATCH(1,('GMW - Base'!$NE$2:$NE$60=D$3)*('GMW - Base'!$ND$2:$ND$60=D$4),0),$B26-1966)</f>
        <v>NA</v>
      </c>
      <c r="E26" t="str" cm="1">
        <f t="array" ref="E26">INDEX('GMW - Base'!$A$2:$NF$60,MATCH(1,('GMW - Base'!$NE$2:$NE$60=E$3)*('GMW - Base'!$ND$2:$ND$60=E$4),0),$B26-1966)</f>
        <v>NA</v>
      </c>
    </row>
    <row r="27" spans="1:5" x14ac:dyDescent="0.25">
      <c r="B27">
        <v>1994</v>
      </c>
      <c r="C27" t="str" cm="1">
        <f t="array" ref="C27">INDEX('GMW - Base'!$A$2:$NF$60,MATCH(1,('GMW - Base'!$NE$2:$NE$60=C$3)*('GMW - Base'!$ND$2:$ND$60=C$4),0),$B27-1966)</f>
        <v>NA</v>
      </c>
      <c r="D27" t="str" cm="1">
        <f t="array" ref="D27">INDEX('GMW - Base'!$A$2:$NF$60,MATCH(1,('GMW - Base'!$NE$2:$NE$60=D$3)*('GMW - Base'!$ND$2:$ND$60=D$4),0),$B27-1966)</f>
        <v>NA</v>
      </c>
      <c r="E27" t="str" cm="1">
        <f t="array" ref="E27">INDEX('GMW - Base'!$A$2:$NF$60,MATCH(1,('GMW - Base'!$NE$2:$NE$60=E$3)*('GMW - Base'!$ND$2:$ND$60=E$4),0),$B27-1966)</f>
        <v>NA</v>
      </c>
    </row>
    <row r="28" spans="1:5" x14ac:dyDescent="0.25">
      <c r="B28">
        <v>1995</v>
      </c>
      <c r="C28" t="str" cm="1">
        <f t="array" ref="C28">INDEX('GMW - Base'!$A$2:$NF$60,MATCH(1,('GMW - Base'!$NE$2:$NE$60=C$3)*('GMW - Base'!$ND$2:$ND$60=C$4),0),$B28-1966)</f>
        <v>NA</v>
      </c>
      <c r="D28" t="str" cm="1">
        <f t="array" ref="D28">INDEX('GMW - Base'!$A$2:$NF$60,MATCH(1,('GMW - Base'!$NE$2:$NE$60=D$3)*('GMW - Base'!$ND$2:$ND$60=D$4),0),$B28-1966)</f>
        <v>NA</v>
      </c>
      <c r="E28" t="str" cm="1">
        <f t="array" ref="E28">INDEX('GMW - Base'!$A$2:$NF$60,MATCH(1,('GMW - Base'!$NE$2:$NE$60=E$3)*('GMW - Base'!$ND$2:$ND$60=E$4),0),$B28-1966)</f>
        <v>NA</v>
      </c>
    </row>
    <row r="29" spans="1:5" x14ac:dyDescent="0.25">
      <c r="B29">
        <v>1996</v>
      </c>
      <c r="C29" t="str" cm="1">
        <f t="array" ref="C29">INDEX('GMW - Base'!$A$2:$NF$60,MATCH(1,('GMW - Base'!$NE$2:$NE$60=C$3)*('GMW - Base'!$ND$2:$ND$60=C$4),0),$B29-1966)</f>
        <v>NA</v>
      </c>
      <c r="D29" t="str" cm="1">
        <f t="array" ref="D29">INDEX('GMW - Base'!$A$2:$NF$60,MATCH(1,('GMW - Base'!$NE$2:$NE$60=D$3)*('GMW - Base'!$ND$2:$ND$60=D$4),0),$B29-1966)</f>
        <v>NA</v>
      </c>
      <c r="E29" t="str" cm="1">
        <f t="array" ref="E29">INDEX('GMW - Base'!$A$2:$NF$60,MATCH(1,('GMW - Base'!$NE$2:$NE$60=E$3)*('GMW - Base'!$ND$2:$ND$60=E$4),0),$B29-1966)</f>
        <v>NA</v>
      </c>
    </row>
    <row r="30" spans="1:5" x14ac:dyDescent="0.25">
      <c r="A30">
        <v>1979</v>
      </c>
      <c r="B30">
        <v>1997</v>
      </c>
      <c r="C30" t="str" cm="1">
        <f t="array" ref="C30">INDEX('GMW - Base'!$A$2:$NF$60,MATCH(1,('GMW - Base'!$NE$2:$NE$60=C$3)*('GMW - Base'!$ND$2:$ND$60=C$4),0),$B30-1966)</f>
        <v>NA</v>
      </c>
      <c r="D30" t="str" cm="1">
        <f t="array" ref="D30">INDEX('GMW - Base'!$A$2:$NF$60,MATCH(1,('GMW - Base'!$NE$2:$NE$60=D$3)*('GMW - Base'!$ND$2:$ND$60=D$4),0),$B30-1966)</f>
        <v>NA</v>
      </c>
      <c r="E30" t="str" cm="1">
        <f t="array" ref="E30">INDEX('GMW - Base'!$A$2:$NF$60,MATCH(1,('GMW - Base'!$NE$2:$NE$60=E$3)*('GMW - Base'!$ND$2:$ND$60=E$4),0),$B30-1966)</f>
        <v>NA</v>
      </c>
    </row>
    <row r="31" spans="1:5" x14ac:dyDescent="0.25">
      <c r="B31">
        <v>1998</v>
      </c>
      <c r="C31" t="str" cm="1">
        <f t="array" ref="C31">INDEX('GMW - Base'!$A$2:$NF$60,MATCH(1,('GMW - Base'!$NE$2:$NE$60=C$3)*('GMW - Base'!$ND$2:$ND$60=C$4),0),$B31-1966)</f>
        <v>NA</v>
      </c>
      <c r="D31" t="str" cm="1">
        <f t="array" ref="D31">INDEX('GMW - Base'!$A$2:$NF$60,MATCH(1,('GMW - Base'!$NE$2:$NE$60=D$3)*('GMW - Base'!$ND$2:$ND$60=D$4),0),$B31-1966)</f>
        <v>NA</v>
      </c>
      <c r="E31" t="str" cm="1">
        <f t="array" ref="E31">INDEX('GMW - Base'!$A$2:$NF$60,MATCH(1,('GMW - Base'!$NE$2:$NE$60=E$3)*('GMW - Base'!$ND$2:$ND$60=E$4),0),$B31-1966)</f>
        <v>NA</v>
      </c>
    </row>
    <row r="32" spans="1:5" x14ac:dyDescent="0.25">
      <c r="B32">
        <v>1999</v>
      </c>
      <c r="C32" t="str" cm="1">
        <f t="array" ref="C32">INDEX('GMW - Base'!$A$2:$NF$60,MATCH(1,('GMW - Base'!$NE$2:$NE$60=C$3)*('GMW - Base'!$ND$2:$ND$60=C$4),0),$B32-1966)</f>
        <v>NA</v>
      </c>
      <c r="D32" t="str" cm="1">
        <f t="array" ref="D32">INDEX('GMW - Base'!$A$2:$NF$60,MATCH(1,('GMW - Base'!$NE$2:$NE$60=D$3)*('GMW - Base'!$ND$2:$ND$60=D$4),0),$B32-1966)</f>
        <v>NA</v>
      </c>
      <c r="E32" t="str" cm="1">
        <f t="array" ref="E32">INDEX('GMW - Base'!$A$2:$NF$60,MATCH(1,('GMW - Base'!$NE$2:$NE$60=E$3)*('GMW - Base'!$ND$2:$ND$60=E$4),0),$B32-1966)</f>
        <v>NA</v>
      </c>
    </row>
    <row r="33" spans="1:5" x14ac:dyDescent="0.25">
      <c r="B33">
        <v>2000</v>
      </c>
      <c r="C33" t="str" cm="1">
        <f t="array" ref="C33">INDEX('GMW - Base'!$A$2:$NF$60,MATCH(1,('GMW - Base'!$NE$2:$NE$60=C$3)*('GMW - Base'!$ND$2:$ND$60=C$4),0),$B33-1966)</f>
        <v>NA</v>
      </c>
      <c r="D33" t="str" cm="1">
        <f t="array" ref="D33">INDEX('GMW - Base'!$A$2:$NF$60,MATCH(1,('GMW - Base'!$NE$2:$NE$60=D$3)*('GMW - Base'!$ND$2:$ND$60=D$4),0),$B33-1966)</f>
        <v>NA</v>
      </c>
      <c r="E33" t="str" cm="1">
        <f t="array" ref="E33">INDEX('GMW - Base'!$A$2:$NF$60,MATCH(1,('GMW - Base'!$NE$2:$NE$60=E$3)*('GMW - Base'!$ND$2:$ND$60=E$4),0),$B33-1966)</f>
        <v>NA</v>
      </c>
    </row>
    <row r="34" spans="1:5" x14ac:dyDescent="0.25">
      <c r="A34">
        <v>1980</v>
      </c>
      <c r="B34">
        <v>2001</v>
      </c>
      <c r="C34" cm="1">
        <f t="array" ref="C34">INDEX('GMW - Base'!$A$2:$NF$60,MATCH(1,('GMW - Base'!$NE$2:$NE$60=C$3)*('GMW - Base'!$ND$2:$ND$60=C$4),0),$B34-1966)</f>
        <v>290378</v>
      </c>
      <c r="D34" cm="1">
        <f t="array" ref="D34">INDEX('GMW - Base'!$A$2:$NF$60,MATCH(1,('GMW - Base'!$NE$2:$NE$60=D$3)*('GMW - Base'!$ND$2:$ND$60=D$4),0),$B34-1966)</f>
        <v>153439</v>
      </c>
      <c r="E34" cm="1">
        <f t="array" ref="E34">INDEX('GMW - Base'!$A$2:$NF$60,MATCH(1,('GMW - Base'!$NE$2:$NE$60=E$3)*('GMW - Base'!$ND$2:$ND$60=E$4),0),$B34-1966)</f>
        <v>19540.63</v>
      </c>
    </row>
    <row r="35" spans="1:5" x14ac:dyDescent="0.25">
      <c r="B35">
        <v>2002</v>
      </c>
      <c r="C35" cm="1">
        <f t="array" ref="C35">INDEX('GMW - Base'!$A$2:$NF$60,MATCH(1,('GMW - Base'!$NE$2:$NE$60=C$3)*('GMW - Base'!$ND$2:$ND$60=C$4),0),$B35-1966)</f>
        <v>284713</v>
      </c>
      <c r="D35" cm="1">
        <f t="array" ref="D35">INDEX('GMW - Base'!$A$2:$NF$60,MATCH(1,('GMW - Base'!$NE$2:$NE$60=D$3)*('GMW - Base'!$ND$2:$ND$60=D$4),0),$B35-1966)</f>
        <v>149443</v>
      </c>
      <c r="E35" cm="1">
        <f t="array" ref="E35">INDEX('GMW - Base'!$A$2:$NF$60,MATCH(1,('GMW - Base'!$NE$2:$NE$60=E$3)*('GMW - Base'!$ND$2:$ND$60=E$4),0),$B35-1966)</f>
        <v>19207.689999999999</v>
      </c>
    </row>
    <row r="36" spans="1:5" x14ac:dyDescent="0.25">
      <c r="B36">
        <v>2003</v>
      </c>
      <c r="C36" cm="1">
        <f t="array" ref="C36">INDEX('GMW - Base'!$A$2:$NF$60,MATCH(1,('GMW - Base'!$NE$2:$NE$60=C$3)*('GMW - Base'!$ND$2:$ND$60=C$4),0),$B36-1966)</f>
        <v>284402</v>
      </c>
      <c r="D36" cm="1">
        <f t="array" ref="D36">INDEX('GMW - Base'!$A$2:$NF$60,MATCH(1,('GMW - Base'!$NE$2:$NE$60=D$3)*('GMW - Base'!$ND$2:$ND$60=D$4),0),$B36-1966)</f>
        <v>151403</v>
      </c>
      <c r="E36" cm="1">
        <f t="array" ref="E36">INDEX('GMW - Base'!$A$2:$NF$60,MATCH(1,('GMW - Base'!$NE$2:$NE$60=E$3)*('GMW - Base'!$ND$2:$ND$60=E$4),0),$B36-1966)</f>
        <v>18876.46</v>
      </c>
    </row>
    <row r="37" spans="1:5" x14ac:dyDescent="0.25">
      <c r="B37">
        <v>2004</v>
      </c>
      <c r="C37" cm="1">
        <f t="array" ref="C37">INDEX('GMW - Base'!$A$2:$NF$60,MATCH(1,('GMW - Base'!$NE$2:$NE$60=C$3)*('GMW - Base'!$ND$2:$ND$60=C$4),0),$B37-1966)</f>
        <v>281496</v>
      </c>
      <c r="D37" cm="1">
        <f t="array" ref="D37">INDEX('GMW - Base'!$A$2:$NF$60,MATCH(1,('GMW - Base'!$NE$2:$NE$60=D$3)*('GMW - Base'!$ND$2:$ND$60=D$4),0),$B37-1966)</f>
        <v>148523</v>
      </c>
      <c r="E37" cm="1">
        <f t="array" ref="E37">INDEX('GMW - Base'!$A$2:$NF$60,MATCH(1,('GMW - Base'!$NE$2:$NE$60=E$3)*('GMW - Base'!$ND$2:$ND$60=E$4),0),$B37-1966)</f>
        <v>18409.650000000001</v>
      </c>
    </row>
    <row r="38" spans="1:5" x14ac:dyDescent="0.25">
      <c r="A38">
        <v>1981</v>
      </c>
      <c r="B38">
        <v>2005</v>
      </c>
      <c r="C38" cm="1">
        <f t="array" ref="C38">INDEX('GMW - Base'!$A$2:$NF$60,MATCH(1,('GMW - Base'!$NE$2:$NE$60=C$3)*('GMW - Base'!$ND$2:$ND$60=C$4),0),$B38-1966)</f>
        <v>281257</v>
      </c>
      <c r="D38" cm="1">
        <f t="array" ref="D38">INDEX('GMW - Base'!$A$2:$NF$60,MATCH(1,('GMW - Base'!$NE$2:$NE$60=D$3)*('GMW - Base'!$ND$2:$ND$60=D$4),0),$B38-1966)</f>
        <v>151234</v>
      </c>
      <c r="E38" cm="1">
        <f t="array" ref="E38">INDEX('GMW - Base'!$A$2:$NF$60,MATCH(1,('GMW - Base'!$NE$2:$NE$60=E$3)*('GMW - Base'!$ND$2:$ND$60=E$4),0),$B38-1966)</f>
        <v>17572.150000000001</v>
      </c>
    </row>
    <row r="39" spans="1:5" x14ac:dyDescent="0.25">
      <c r="B39">
        <v>2006</v>
      </c>
      <c r="C39" cm="1">
        <f t="array" ref="C39">INDEX('GMW - Base'!$A$2:$NF$60,MATCH(1,('GMW - Base'!$NE$2:$NE$60=C$3)*('GMW - Base'!$ND$2:$ND$60=C$4),0),$B39-1966)</f>
        <v>282155</v>
      </c>
      <c r="D39" cm="1">
        <f t="array" ref="D39">INDEX('GMW - Base'!$A$2:$NF$60,MATCH(1,('GMW - Base'!$NE$2:$NE$60=D$3)*('GMW - Base'!$ND$2:$ND$60=D$4),0),$B39-1966)</f>
        <v>151164</v>
      </c>
      <c r="E39" cm="1">
        <f t="array" ref="E39">INDEX('GMW - Base'!$A$2:$NF$60,MATCH(1,('GMW - Base'!$NE$2:$NE$60=E$3)*('GMW - Base'!$ND$2:$ND$60=E$4),0),$B39-1966)</f>
        <v>17537.830000000002</v>
      </c>
    </row>
    <row r="40" spans="1:5" x14ac:dyDescent="0.25">
      <c r="B40">
        <v>2007</v>
      </c>
      <c r="C40" cm="1">
        <f t="array" ref="C40">INDEX('GMW - Base'!$A$2:$NF$60,MATCH(1,('GMW - Base'!$NE$2:$NE$60=C$3)*('GMW - Base'!$ND$2:$ND$60=C$4),0),$B40-1966)</f>
        <v>285437</v>
      </c>
      <c r="D40" cm="1">
        <f t="array" ref="D40">INDEX('GMW - Base'!$A$2:$NF$60,MATCH(1,('GMW - Base'!$NE$2:$NE$60=D$3)*('GMW - Base'!$ND$2:$ND$60=D$4),0),$B40-1966)</f>
        <v>151269</v>
      </c>
      <c r="E40" cm="1">
        <f t="array" ref="E40">INDEX('GMW - Base'!$A$2:$NF$60,MATCH(1,('GMW - Base'!$NE$2:$NE$60=E$3)*('GMW - Base'!$ND$2:$ND$60=E$4),0),$B40-1966)</f>
        <v>17743.77</v>
      </c>
    </row>
    <row r="41" spans="1:5" x14ac:dyDescent="0.25">
      <c r="B41">
        <v>2008</v>
      </c>
      <c r="C41" cm="1">
        <f t="array" ref="C41">INDEX('GMW - Base'!$A$2:$NF$60,MATCH(1,('GMW - Base'!$NE$2:$NE$60=C$3)*('GMW - Base'!$ND$2:$ND$60=C$4),0),$B41-1966)</f>
        <v>285814</v>
      </c>
      <c r="D41" cm="1">
        <f t="array" ref="D41">INDEX('GMW - Base'!$A$2:$NF$60,MATCH(1,('GMW - Base'!$NE$2:$NE$60=D$3)*('GMW - Base'!$ND$2:$ND$60=D$4),0),$B41-1966)</f>
        <v>150853</v>
      </c>
      <c r="E41" cm="1">
        <f t="array" ref="E41">INDEX('GMW - Base'!$A$2:$NF$60,MATCH(1,('GMW - Base'!$NE$2:$NE$60=E$3)*('GMW - Base'!$ND$2:$ND$60=E$4),0),$B41-1966)</f>
        <v>17700.87</v>
      </c>
    </row>
    <row r="42" spans="1:5" x14ac:dyDescent="0.25">
      <c r="A42">
        <v>1982</v>
      </c>
      <c r="B42">
        <v>2009</v>
      </c>
      <c r="C42" cm="1">
        <f t="array" ref="C42">INDEX('GMW - Base'!$A$2:$NF$60,MATCH(1,('GMW - Base'!$NE$2:$NE$60=C$3)*('GMW - Base'!$ND$2:$ND$60=C$4),0),$B42-1966)</f>
        <v>286275</v>
      </c>
      <c r="D42" cm="1">
        <f t="array" ref="D42">INDEX('GMW - Base'!$A$2:$NF$60,MATCH(1,('GMW - Base'!$NE$2:$NE$60=D$3)*('GMW - Base'!$ND$2:$ND$60=D$4),0),$B42-1966)</f>
        <v>151361</v>
      </c>
      <c r="E42" cm="1">
        <f t="array" ref="E42">INDEX('GMW - Base'!$A$2:$NF$60,MATCH(1,('GMW - Base'!$NE$2:$NE$60=E$3)*('GMW - Base'!$ND$2:$ND$60=E$4),0),$B42-1966)</f>
        <v>17946.28</v>
      </c>
    </row>
    <row r="43" spans="1:5" x14ac:dyDescent="0.25">
      <c r="B43">
        <v>2010</v>
      </c>
      <c r="C43" cm="1">
        <f t="array" ref="C43">INDEX('GMW - Base'!$A$2:$NF$60,MATCH(1,('GMW - Base'!$NE$2:$NE$60=C$3)*('GMW - Base'!$ND$2:$ND$60=C$4),0),$B43-1966)</f>
        <v>289232</v>
      </c>
      <c r="D43" cm="1">
        <f t="array" ref="D43">INDEX('GMW - Base'!$A$2:$NF$60,MATCH(1,('GMW - Base'!$NE$2:$NE$60=D$3)*('GMW - Base'!$ND$2:$ND$60=D$4),0),$B43-1966)</f>
        <v>151251</v>
      </c>
      <c r="E43" cm="1">
        <f t="array" ref="E43">INDEX('GMW - Base'!$A$2:$NF$60,MATCH(1,('GMW - Base'!$NE$2:$NE$60=E$3)*('GMW - Base'!$ND$2:$ND$60=E$4),0),$B43-1966)</f>
        <v>18054.400000000001</v>
      </c>
    </row>
    <row r="44" spans="1:5" x14ac:dyDescent="0.25">
      <c r="B44">
        <v>2011</v>
      </c>
      <c r="C44" cm="1">
        <f t="array" ref="C44">INDEX('GMW - Base'!$A$2:$NF$60,MATCH(1,('GMW - Base'!$NE$2:$NE$60=C$3)*('GMW - Base'!$ND$2:$ND$60=C$4),0),$B44-1966)</f>
        <v>289852</v>
      </c>
      <c r="D44" cm="1">
        <f t="array" ref="D44">INDEX('GMW - Base'!$A$2:$NF$60,MATCH(1,('GMW - Base'!$NE$2:$NE$60=D$3)*('GMW - Base'!$ND$2:$ND$60=D$4),0),$B44-1966)</f>
        <v>153796</v>
      </c>
      <c r="E44" cm="1">
        <f t="array" ref="E44">INDEX('GMW - Base'!$A$2:$NF$60,MATCH(1,('GMW - Base'!$NE$2:$NE$60=E$3)*('GMW - Base'!$ND$2:$ND$60=E$4),0),$B44-1966)</f>
        <v>18758.04</v>
      </c>
    </row>
    <row r="45" spans="1:5" x14ac:dyDescent="0.25">
      <c r="B45">
        <v>2012</v>
      </c>
      <c r="C45" cm="1">
        <f t="array" ref="C45">INDEX('GMW - Base'!$A$2:$NF$60,MATCH(1,('GMW - Base'!$NE$2:$NE$60=C$3)*('GMW - Base'!$ND$2:$ND$60=C$4),0),$B45-1966)</f>
        <v>291832</v>
      </c>
      <c r="D45" cm="1">
        <f t="array" ref="D45">INDEX('GMW - Base'!$A$2:$NF$60,MATCH(1,('GMW - Base'!$NE$2:$NE$60=D$3)*('GMW - Base'!$ND$2:$ND$60=D$4),0),$B45-1966)</f>
        <v>155106</v>
      </c>
      <c r="E45" cm="1">
        <f t="array" ref="E45">INDEX('GMW - Base'!$A$2:$NF$60,MATCH(1,('GMW - Base'!$NE$2:$NE$60=E$3)*('GMW - Base'!$ND$2:$ND$60=E$4),0),$B45-1966)</f>
        <v>18601.87</v>
      </c>
    </row>
    <row r="46" spans="1:5" x14ac:dyDescent="0.25">
      <c r="A46">
        <v>1983</v>
      </c>
      <c r="B46">
        <v>2013</v>
      </c>
      <c r="C46" cm="1">
        <f t="array" ref="C46">INDEX('GMW - Base'!$A$2:$NF$60,MATCH(1,('GMW - Base'!$NE$2:$NE$60=C$3)*('GMW - Base'!$ND$2:$ND$60=C$4),0),$B46-1966)</f>
        <v>297563</v>
      </c>
      <c r="D46" cm="1">
        <f t="array" ref="D46">INDEX('GMW - Base'!$A$2:$NF$60,MATCH(1,('GMW - Base'!$NE$2:$NE$60=D$3)*('GMW - Base'!$ND$2:$ND$60=D$4),0),$B46-1966)</f>
        <v>157443</v>
      </c>
      <c r="E46" cm="1">
        <f t="array" ref="E46">INDEX('GMW - Base'!$A$2:$NF$60,MATCH(1,('GMW - Base'!$NE$2:$NE$60=E$3)*('GMW - Base'!$ND$2:$ND$60=E$4),0),$B46-1966)</f>
        <v>18207.14</v>
      </c>
    </row>
    <row r="47" spans="1:5" x14ac:dyDescent="0.25">
      <c r="B47">
        <v>2014</v>
      </c>
      <c r="C47" cm="1">
        <f t="array" ref="C47">INDEX('GMW - Base'!$A$2:$NF$60,MATCH(1,('GMW - Base'!$NE$2:$NE$60=C$3)*('GMW - Base'!$ND$2:$ND$60=C$4),0),$B47-1966)</f>
        <v>299623</v>
      </c>
      <c r="D47" cm="1">
        <f t="array" ref="D47">INDEX('GMW - Base'!$A$2:$NF$60,MATCH(1,('GMW - Base'!$NE$2:$NE$60=D$3)*('GMW - Base'!$ND$2:$ND$60=D$4),0),$B47-1966)</f>
        <v>158445</v>
      </c>
      <c r="E47" cm="1">
        <f t="array" ref="E47">INDEX('GMW - Base'!$A$2:$NF$60,MATCH(1,('GMW - Base'!$NE$2:$NE$60=E$3)*('GMW - Base'!$ND$2:$ND$60=E$4),0),$B47-1966)</f>
        <v>18328.990000000002</v>
      </c>
    </row>
    <row r="48" spans="1:5" x14ac:dyDescent="0.25">
      <c r="B48">
        <v>2015</v>
      </c>
      <c r="C48" cm="1">
        <f t="array" ref="C48">INDEX('GMW - Base'!$A$2:$NF$60,MATCH(1,('GMW - Base'!$NE$2:$NE$60=C$3)*('GMW - Base'!$ND$2:$ND$60=C$4),0),$B48-1966)</f>
        <v>303085</v>
      </c>
      <c r="D48" cm="1">
        <f t="array" ref="D48">INDEX('GMW - Base'!$A$2:$NF$60,MATCH(1,('GMW - Base'!$NE$2:$NE$60=D$3)*('GMW - Base'!$ND$2:$ND$60=D$4),0),$B48-1966)</f>
        <v>161027</v>
      </c>
      <c r="E48" cm="1">
        <f t="array" ref="E48">INDEX('GMW - Base'!$A$2:$NF$60,MATCH(1,('GMW - Base'!$NE$2:$NE$60=E$3)*('GMW - Base'!$ND$2:$ND$60=E$4),0),$B48-1966)</f>
        <v>18272.36</v>
      </c>
    </row>
    <row r="49" spans="1:5" x14ac:dyDescent="0.25">
      <c r="B49">
        <v>2016</v>
      </c>
      <c r="C49" cm="1">
        <f t="array" ref="C49">INDEX('GMW - Base'!$A$2:$NF$60,MATCH(1,('GMW - Base'!$NE$2:$NE$60=C$3)*('GMW - Base'!$ND$2:$ND$60=C$4),0),$B49-1966)</f>
        <v>305361</v>
      </c>
      <c r="D49" cm="1">
        <f t="array" ref="D49">INDEX('GMW - Base'!$A$2:$NF$60,MATCH(1,('GMW - Base'!$NE$2:$NE$60=D$3)*('GMW - Base'!$ND$2:$ND$60=D$4),0),$B49-1966)</f>
        <v>161090</v>
      </c>
      <c r="E49" cm="1">
        <f t="array" ref="E49">INDEX('GMW - Base'!$A$2:$NF$60,MATCH(1,('GMW - Base'!$NE$2:$NE$60=E$3)*('GMW - Base'!$ND$2:$ND$60=E$4),0),$B49-1966)</f>
        <v>19583.53</v>
      </c>
    </row>
    <row r="50" spans="1:5" x14ac:dyDescent="0.25">
      <c r="A50">
        <v>1984</v>
      </c>
      <c r="B50">
        <v>2017</v>
      </c>
      <c r="C50" cm="1">
        <f t="array" ref="C50">INDEX('GMW - Base'!$A$2:$NF$60,MATCH(1,('GMW - Base'!$NE$2:$NE$60=C$3)*('GMW - Base'!$ND$2:$ND$60=C$4),0),$B50-1966)</f>
        <v>307964</v>
      </c>
      <c r="D50" cm="1">
        <f t="array" ref="D50">INDEX('GMW - Base'!$A$2:$NF$60,MATCH(1,('GMW - Base'!$NE$2:$NE$60=D$3)*('GMW - Base'!$ND$2:$ND$60=D$4),0),$B50-1966)</f>
        <v>162074</v>
      </c>
      <c r="E50" cm="1">
        <f t="array" ref="E50">INDEX('GMW - Base'!$A$2:$NF$60,MATCH(1,('GMW - Base'!$NE$2:$NE$60=E$3)*('GMW - Base'!$ND$2:$ND$60=E$4),0),$B50-1966)</f>
        <v>19578.38</v>
      </c>
    </row>
    <row r="51" spans="1:5" x14ac:dyDescent="0.25">
      <c r="B51">
        <v>2018</v>
      </c>
      <c r="C51" cm="1">
        <f t="array" ref="C51">INDEX('GMW - Base'!$A$2:$NF$60,MATCH(1,('GMW - Base'!$NE$2:$NE$60=C$3)*('GMW - Base'!$ND$2:$ND$60=C$4),0),$B51-1966)</f>
        <v>304892</v>
      </c>
      <c r="D51" cm="1">
        <f t="array" ref="D51">INDEX('GMW - Base'!$A$2:$NF$60,MATCH(1,('GMW - Base'!$NE$2:$NE$60=D$3)*('GMW - Base'!$ND$2:$ND$60=D$4),0),$B51-1966)</f>
        <v>163369</v>
      </c>
      <c r="E51" cm="1">
        <f t="array" ref="E51">INDEX('GMW - Base'!$A$2:$NF$60,MATCH(1,('GMW - Base'!$NE$2:$NE$60=E$3)*('GMW - Base'!$ND$2:$ND$60=E$4),0),$B51-1966)</f>
        <v>20517.14</v>
      </c>
    </row>
    <row r="52" spans="1:5" x14ac:dyDescent="0.25">
      <c r="B52">
        <v>2019</v>
      </c>
      <c r="C52" cm="1">
        <f t="array" ref="C52">INDEX('GMW - Base'!$A$2:$NF$60,MATCH(1,('GMW - Base'!$NE$2:$NE$60=C$3)*('GMW - Base'!$ND$2:$ND$60=C$4),0),$B52-1966)</f>
        <v>307122</v>
      </c>
      <c r="D52" cm="1">
        <f t="array" ref="D52">INDEX('GMW - Base'!$A$2:$NF$60,MATCH(1,('GMW - Base'!$NE$2:$NE$60=D$3)*('GMW - Base'!$ND$2:$ND$60=D$4),0),$B52-1966)</f>
        <v>162507</v>
      </c>
      <c r="E52" cm="1">
        <f t="array" ref="E52">INDEX('GMW - Base'!$A$2:$NF$60,MATCH(1,('GMW - Base'!$NE$2:$NE$60=E$3)*('GMW - Base'!$ND$2:$ND$60=E$4),0),$B52-1966)</f>
        <v>20965.07</v>
      </c>
    </row>
    <row r="53" spans="1:5" x14ac:dyDescent="0.25">
      <c r="B53">
        <v>2020</v>
      </c>
      <c r="C53" cm="1">
        <f t="array" ref="C53">INDEX('GMW - Base'!$A$2:$NF$60,MATCH(1,('GMW - Base'!$NE$2:$NE$60=C$3)*('GMW - Base'!$ND$2:$ND$60=C$4),0),$B53-1966)</f>
        <v>312697</v>
      </c>
      <c r="D53" cm="1">
        <f t="array" ref="D53">INDEX('GMW - Base'!$A$2:$NF$60,MATCH(1,('GMW - Base'!$NE$2:$NE$60=D$3)*('GMW - Base'!$ND$2:$ND$60=D$4),0),$B53-1966)</f>
        <v>165575</v>
      </c>
      <c r="E53" cm="1">
        <f t="array" ref="E53">INDEX('GMW - Base'!$A$2:$NF$60,MATCH(1,('GMW - Base'!$NE$2:$NE$60=E$3)*('GMW - Base'!$ND$2:$ND$60=E$4),0),$B53-1966)</f>
        <v>21727.06</v>
      </c>
    </row>
    <row r="54" spans="1:5" x14ac:dyDescent="0.25">
      <c r="A54">
        <v>1985</v>
      </c>
      <c r="B54">
        <v>2021</v>
      </c>
      <c r="C54" cm="1">
        <f t="array" ref="C54">INDEX('GMW - Base'!$A$2:$NF$60,MATCH(1,('GMW - Base'!$NE$2:$NE$60=C$3)*('GMW - Base'!$ND$2:$ND$60=C$4),0),$B54-1966)</f>
        <v>315753</v>
      </c>
      <c r="D54" cm="1">
        <f t="array" ref="D54">INDEX('GMW - Base'!$A$2:$NF$60,MATCH(1,('GMW - Base'!$NE$2:$NE$60=D$3)*('GMW - Base'!$ND$2:$ND$60=D$4),0),$B54-1966)</f>
        <v>169390</v>
      </c>
      <c r="E54" cm="1">
        <f t="array" ref="E54">INDEX('GMW - Base'!$A$2:$NF$60,MATCH(1,('GMW - Base'!$NE$2:$NE$60=E$3)*('GMW - Base'!$ND$2:$ND$60=E$4),0),$B54-1966)</f>
        <v>24107.43</v>
      </c>
    </row>
    <row r="55" spans="1:5" x14ac:dyDescent="0.25">
      <c r="B55">
        <v>2022</v>
      </c>
      <c r="C55" cm="1">
        <f t="array" ref="C55">INDEX('GMW - Base'!$A$2:$NF$60,MATCH(1,('GMW - Base'!$NE$2:$NE$60=C$3)*('GMW - Base'!$ND$2:$ND$60=C$4),0),$B55-1966)</f>
        <v>322451</v>
      </c>
      <c r="D55" cm="1">
        <f t="array" ref="D55">INDEX('GMW - Base'!$A$2:$NF$60,MATCH(1,('GMW - Base'!$NE$2:$NE$60=D$3)*('GMW - Base'!$ND$2:$ND$60=D$4),0),$B55-1966)</f>
        <v>170284</v>
      </c>
      <c r="E55" cm="1">
        <f t="array" ref="E55">INDEX('GMW - Base'!$A$2:$NF$60,MATCH(1,('GMW - Base'!$NE$2:$NE$60=E$3)*('GMW - Base'!$ND$2:$ND$60=E$4),0),$B55-1966)</f>
        <v>21368.38</v>
      </c>
    </row>
    <row r="56" spans="1:5" x14ac:dyDescent="0.25">
      <c r="B56">
        <v>2023</v>
      </c>
      <c r="C56" cm="1">
        <f t="array" ref="C56">INDEX('GMW - Base'!$A$2:$NF$60,MATCH(1,('GMW - Base'!$NE$2:$NE$60=C$3)*('GMW - Base'!$ND$2:$ND$60=C$4),0),$B56-1966)</f>
        <v>322392</v>
      </c>
      <c r="D56" cm="1">
        <f t="array" ref="D56">INDEX('GMW - Base'!$A$2:$NF$60,MATCH(1,('GMW - Base'!$NE$2:$NE$60=D$3)*('GMW - Base'!$ND$2:$ND$60=D$4),0),$B56-1966)</f>
        <v>172709</v>
      </c>
      <c r="E56" cm="1">
        <f t="array" ref="E56">INDEX('GMW - Base'!$A$2:$NF$60,MATCH(1,('GMW - Base'!$NE$2:$NE$60=E$3)*('GMW - Base'!$ND$2:$ND$60=E$4),0),$B56-1966)</f>
        <v>21910.7</v>
      </c>
    </row>
    <row r="57" spans="1:5" x14ac:dyDescent="0.25">
      <c r="B57">
        <v>2024</v>
      </c>
      <c r="C57" cm="1">
        <f t="array" ref="C57">INDEX('GMW - Base'!$A$2:$NF$60,MATCH(1,('GMW - Base'!$NE$2:$NE$60=C$3)*('GMW - Base'!$ND$2:$ND$60=C$4),0),$B57-1966)</f>
        <v>322604</v>
      </c>
      <c r="D57" cm="1">
        <f t="array" ref="D57">INDEX('GMW - Base'!$A$2:$NF$60,MATCH(1,('GMW - Base'!$NE$2:$NE$60=D$3)*('GMW - Base'!$ND$2:$ND$60=D$4),0),$B57-1966)</f>
        <v>174066</v>
      </c>
      <c r="E57" cm="1">
        <f t="array" ref="E57">INDEX('GMW - Base'!$A$2:$NF$60,MATCH(1,('GMW - Base'!$NE$2:$NE$60=E$3)*('GMW - Base'!$ND$2:$ND$60=E$4),0),$B57-1966)</f>
        <v>22049.71</v>
      </c>
    </row>
    <row r="58" spans="1:5" x14ac:dyDescent="0.25">
      <c r="A58">
        <v>1986</v>
      </c>
      <c r="B58">
        <v>2025</v>
      </c>
      <c r="C58" cm="1">
        <f t="array" ref="C58">INDEX('GMW - Base'!$A$2:$NF$60,MATCH(1,('GMW - Base'!$NE$2:$NE$60=C$3)*('GMW - Base'!$ND$2:$ND$60=C$4),0),$B58-1966)</f>
        <v>325968</v>
      </c>
      <c r="D58" cm="1">
        <f t="array" ref="D58">INDEX('GMW - Base'!$A$2:$NF$60,MATCH(1,('GMW - Base'!$NE$2:$NE$60=D$3)*('GMW - Base'!$ND$2:$ND$60=D$4),0),$B58-1966)</f>
        <v>178852</v>
      </c>
      <c r="E58" cm="1">
        <f t="array" ref="E58">INDEX('GMW - Base'!$A$2:$NF$60,MATCH(1,('GMW - Base'!$NE$2:$NE$60=E$3)*('GMW - Base'!$ND$2:$ND$60=E$4),0),$B58-1966)</f>
        <v>22080.6</v>
      </c>
    </row>
    <row r="59" spans="1:5" x14ac:dyDescent="0.25">
      <c r="B59">
        <v>2026</v>
      </c>
      <c r="C59" cm="1">
        <f t="array" ref="C59">INDEX('GMW - Base'!$A$2:$NF$60,MATCH(1,('GMW - Base'!$NE$2:$NE$60=C$3)*('GMW - Base'!$ND$2:$ND$60=C$4),0),$B59-1966)</f>
        <v>328872</v>
      </c>
      <c r="D59" cm="1">
        <f t="array" ref="D59">INDEX('GMW - Base'!$A$2:$NF$60,MATCH(1,('GMW - Base'!$NE$2:$NE$60=D$3)*('GMW - Base'!$ND$2:$ND$60=D$4),0),$B59-1966)</f>
        <v>181672</v>
      </c>
      <c r="E59" cm="1">
        <f t="array" ref="E59">INDEX('GMW - Base'!$A$2:$NF$60,MATCH(1,('GMW - Base'!$NE$2:$NE$60=E$3)*('GMW - Base'!$ND$2:$ND$60=E$4),0),$B59-1966)</f>
        <v>20995.96</v>
      </c>
    </row>
    <row r="60" spans="1:5" x14ac:dyDescent="0.25">
      <c r="B60">
        <v>2027</v>
      </c>
      <c r="C60" cm="1">
        <f t="array" ref="C60">INDEX('GMW - Base'!$A$2:$NF$60,MATCH(1,('GMW - Base'!$NE$2:$NE$60=C$3)*('GMW - Base'!$ND$2:$ND$60=C$4),0),$B60-1966)</f>
        <v>330966</v>
      </c>
      <c r="D60" cm="1">
        <f t="array" ref="D60">INDEX('GMW - Base'!$A$2:$NF$60,MATCH(1,('GMW - Base'!$NE$2:$NE$60=D$3)*('GMW - Base'!$ND$2:$ND$60=D$4),0),$B60-1966)</f>
        <v>182857</v>
      </c>
      <c r="E60" cm="1">
        <f t="array" ref="E60">INDEX('GMW - Base'!$A$2:$NF$60,MATCH(1,('GMW - Base'!$NE$2:$NE$60=E$3)*('GMW - Base'!$ND$2:$ND$60=E$4),0),$B60-1966)</f>
        <v>22248.79</v>
      </c>
    </row>
    <row r="61" spans="1:5" x14ac:dyDescent="0.25">
      <c r="B61">
        <v>2028</v>
      </c>
      <c r="C61" cm="1">
        <f t="array" ref="C61">INDEX('GMW - Base'!$A$2:$NF$60,MATCH(1,('GMW - Base'!$NE$2:$NE$60=C$3)*('GMW - Base'!$ND$2:$ND$60=C$4),0),$B61-1966)</f>
        <v>337367</v>
      </c>
      <c r="D61" cm="1">
        <f t="array" ref="D61">INDEX('GMW - Base'!$A$2:$NF$60,MATCH(1,('GMW - Base'!$NE$2:$NE$60=D$3)*('GMW - Base'!$ND$2:$ND$60=D$4),0),$B61-1966)</f>
        <v>183752</v>
      </c>
      <c r="E61" cm="1">
        <f t="array" ref="E61">INDEX('GMW - Base'!$A$2:$NF$60,MATCH(1,('GMW - Base'!$NE$2:$NE$60=E$3)*('GMW - Base'!$ND$2:$ND$60=E$4),0),$B61-1966)</f>
        <v>22936.98</v>
      </c>
    </row>
    <row r="62" spans="1:5" x14ac:dyDescent="0.25">
      <c r="A62">
        <v>1987</v>
      </c>
      <c r="B62">
        <v>2029</v>
      </c>
      <c r="C62" cm="1">
        <f t="array" ref="C62">INDEX('GMW - Base'!$A$2:$NF$60,MATCH(1,('GMW - Base'!$NE$2:$NE$60=C$3)*('GMW - Base'!$ND$2:$ND$60=C$4),0),$B62-1966)</f>
        <v>339754</v>
      </c>
      <c r="D62" cm="1">
        <f t="array" ref="D62">INDEX('GMW - Base'!$A$2:$NF$60,MATCH(1,('GMW - Base'!$NE$2:$NE$60=D$3)*('GMW - Base'!$ND$2:$ND$60=D$4),0),$B62-1966)</f>
        <v>185943</v>
      </c>
      <c r="E62" cm="1">
        <f t="array" ref="E62">INDEX('GMW - Base'!$A$2:$NF$60,MATCH(1,('GMW - Base'!$NE$2:$NE$60=E$3)*('GMW - Base'!$ND$2:$ND$60=E$4),0),$B62-1966)</f>
        <v>21395.84</v>
      </c>
    </row>
    <row r="63" spans="1:5" x14ac:dyDescent="0.25">
      <c r="B63">
        <v>2030</v>
      </c>
      <c r="C63" cm="1">
        <f t="array" ref="C63">INDEX('GMW - Base'!$A$2:$NF$60,MATCH(1,('GMW - Base'!$NE$2:$NE$60=C$3)*('GMW - Base'!$ND$2:$ND$60=C$4),0),$B63-1966)</f>
        <v>344795</v>
      </c>
      <c r="D63" cm="1">
        <f t="array" ref="D63">INDEX('GMW - Base'!$A$2:$NF$60,MATCH(1,('GMW - Base'!$NE$2:$NE$60=D$3)*('GMW - Base'!$ND$2:$ND$60=D$4),0),$B63-1966)</f>
        <v>189091</v>
      </c>
      <c r="E63" cm="1">
        <f t="array" ref="E63">INDEX('GMW - Base'!$A$2:$NF$60,MATCH(1,('GMW - Base'!$NE$2:$NE$60=E$3)*('GMW - Base'!$ND$2:$ND$60=E$4),0),$B63-1966)</f>
        <v>22111.49</v>
      </c>
    </row>
    <row r="64" spans="1:5" x14ac:dyDescent="0.25">
      <c r="B64">
        <v>2031</v>
      </c>
      <c r="C64" cm="1">
        <f t="array" ref="C64">INDEX('GMW - Base'!$A$2:$NF$60,MATCH(1,('GMW - Base'!$NE$2:$NE$60=C$3)*('GMW - Base'!$ND$2:$ND$60=C$4),0),$B64-1966)</f>
        <v>353365</v>
      </c>
      <c r="D64" cm="1">
        <f t="array" ref="D64">INDEX('GMW - Base'!$A$2:$NF$60,MATCH(1,('GMW - Base'!$NE$2:$NE$60=D$3)*('GMW - Base'!$ND$2:$ND$60=D$4),0),$B64-1966)</f>
        <v>193017</v>
      </c>
      <c r="E64" cm="1">
        <f t="array" ref="E64">INDEX('GMW - Base'!$A$2:$NF$60,MATCH(1,('GMW - Base'!$NE$2:$NE$60=E$3)*('GMW - Base'!$ND$2:$ND$60=E$4),0),$B64-1966)</f>
        <v>23959.84</v>
      </c>
    </row>
    <row r="65" spans="1:5" x14ac:dyDescent="0.25">
      <c r="B65">
        <v>2032</v>
      </c>
      <c r="C65" cm="1">
        <f t="array" ref="C65">INDEX('GMW - Base'!$A$2:$NF$60,MATCH(1,('GMW - Base'!$NE$2:$NE$60=C$3)*('GMW - Base'!$ND$2:$ND$60=C$4),0),$B65-1966)</f>
        <v>357439</v>
      </c>
      <c r="D65" cm="1">
        <f t="array" ref="D65">INDEX('GMW - Base'!$A$2:$NF$60,MATCH(1,('GMW - Base'!$NE$2:$NE$60=D$3)*('GMW - Base'!$ND$2:$ND$60=D$4),0),$B65-1966)</f>
        <v>197212</v>
      </c>
      <c r="E65" cm="1">
        <f t="array" ref="E65">INDEX('GMW - Base'!$A$2:$NF$60,MATCH(1,('GMW - Base'!$NE$2:$NE$60=E$3)*('GMW - Base'!$ND$2:$ND$60=E$4),0),$B65-1966)</f>
        <v>25500.98</v>
      </c>
    </row>
    <row r="66" spans="1:5" x14ac:dyDescent="0.25">
      <c r="A66">
        <v>1988</v>
      </c>
      <c r="B66">
        <v>2033</v>
      </c>
      <c r="C66" cm="1">
        <f t="array" ref="C66">INDEX('GMW - Base'!$A$2:$NF$60,MATCH(1,('GMW - Base'!$NE$2:$NE$60=C$3)*('GMW - Base'!$ND$2:$ND$60=C$4),0),$B66-1966)</f>
        <v>363267</v>
      </c>
      <c r="D66" cm="1">
        <f t="array" ref="D66">INDEX('GMW - Base'!$A$2:$NF$60,MATCH(1,('GMW - Base'!$NE$2:$NE$60=D$3)*('GMW - Base'!$ND$2:$ND$60=D$4),0),$B66-1966)</f>
        <v>199926</v>
      </c>
      <c r="E66" cm="1">
        <f t="array" ref="E66">INDEX('GMW - Base'!$A$2:$NF$60,MATCH(1,('GMW - Base'!$NE$2:$NE$60=E$3)*('GMW - Base'!$ND$2:$ND$60=E$4),0),$B66-1966)</f>
        <v>26604.5</v>
      </c>
    </row>
    <row r="67" spans="1:5" x14ac:dyDescent="0.25">
      <c r="B67">
        <v>2034</v>
      </c>
      <c r="C67" cm="1">
        <f t="array" ref="C67">INDEX('GMW - Base'!$A$2:$NF$60,MATCH(1,('GMW - Base'!$NE$2:$NE$60=C$3)*('GMW - Base'!$ND$2:$ND$60=C$4),0),$B67-1966)</f>
        <v>365209</v>
      </c>
      <c r="D67" cm="1">
        <f t="array" ref="D67">INDEX('GMW - Base'!$A$2:$NF$60,MATCH(1,('GMW - Base'!$NE$2:$NE$60=D$3)*('GMW - Base'!$ND$2:$ND$60=D$4),0),$B67-1966)</f>
        <v>202789</v>
      </c>
      <c r="E67" cm="1">
        <f t="array" ref="E67">INDEX('GMW - Base'!$A$2:$NF$60,MATCH(1,('GMW - Base'!$NE$2:$NE$60=E$3)*('GMW - Base'!$ND$2:$ND$60=E$4),0),$B67-1966)</f>
        <v>27948.28</v>
      </c>
    </row>
    <row r="68" spans="1:5" x14ac:dyDescent="0.25">
      <c r="B68">
        <v>2035</v>
      </c>
      <c r="C68" cm="1">
        <f t="array" ref="C68">INDEX('GMW - Base'!$A$2:$NF$60,MATCH(1,('GMW - Base'!$NE$2:$NE$60=C$3)*('GMW - Base'!$ND$2:$ND$60=C$4),0),$B68-1966)</f>
        <v>369774</v>
      </c>
      <c r="D68" cm="1">
        <f t="array" ref="D68">INDEX('GMW - Base'!$A$2:$NF$60,MATCH(1,('GMW - Base'!$NE$2:$NE$60=D$3)*('GMW - Base'!$ND$2:$ND$60=D$4),0),$B68-1966)</f>
        <v>207502</v>
      </c>
      <c r="E68" cm="1">
        <f t="array" ref="E68">INDEX('GMW - Base'!$A$2:$NF$60,MATCH(1,('GMW - Base'!$NE$2:$NE$60=E$3)*('GMW - Base'!$ND$2:$ND$60=E$4),0),$B68-1966)</f>
        <v>29458.54</v>
      </c>
    </row>
    <row r="69" spans="1:5" x14ac:dyDescent="0.25">
      <c r="B69">
        <v>2036</v>
      </c>
      <c r="C69" cm="1">
        <f t="array" ref="C69">INDEX('GMW - Base'!$A$2:$NF$60,MATCH(1,('GMW - Base'!$NE$2:$NE$60=C$3)*('GMW - Base'!$ND$2:$ND$60=C$4),0),$B69-1966)</f>
        <v>372752</v>
      </c>
      <c r="D69" cm="1">
        <f t="array" ref="D69">INDEX('GMW - Base'!$A$2:$NF$60,MATCH(1,('GMW - Base'!$NE$2:$NE$60=D$3)*('GMW - Base'!$ND$2:$ND$60=D$4),0),$B69-1966)</f>
        <v>209369</v>
      </c>
      <c r="E69" cm="1">
        <f t="array" ref="E69">INDEX('GMW - Base'!$A$2:$NF$60,MATCH(1,('GMW - Base'!$NE$2:$NE$60=E$3)*('GMW - Base'!$ND$2:$ND$60=E$4),0),$B69-1966)</f>
        <v>30292.61</v>
      </c>
    </row>
    <row r="70" spans="1:5" x14ac:dyDescent="0.25">
      <c r="A70">
        <v>1989</v>
      </c>
      <c r="B70">
        <v>2037</v>
      </c>
      <c r="C70" cm="1">
        <f t="array" ref="C70">INDEX('GMW - Base'!$A$2:$NF$60,MATCH(1,('GMW - Base'!$NE$2:$NE$60=C$3)*('GMW - Base'!$ND$2:$ND$60=C$4),0),$B70-1966)</f>
        <v>374612</v>
      </c>
      <c r="D70" cm="1">
        <f t="array" ref="D70">INDEX('GMW - Base'!$A$2:$NF$60,MATCH(1,('GMW - Base'!$NE$2:$NE$60=D$3)*('GMW - Base'!$ND$2:$ND$60=D$4),0),$B70-1966)</f>
        <v>211167</v>
      </c>
      <c r="E70" cm="1">
        <f t="array" ref="E70">INDEX('GMW - Base'!$A$2:$NF$60,MATCH(1,('GMW - Base'!$NE$2:$NE$60=E$3)*('GMW - Base'!$ND$2:$ND$60=E$4),0),$B70-1966)</f>
        <v>31511.11</v>
      </c>
    </row>
    <row r="71" spans="1:5" x14ac:dyDescent="0.25">
      <c r="B71">
        <v>2038</v>
      </c>
      <c r="C71" cm="1">
        <f t="array" ref="C71">INDEX('GMW - Base'!$A$2:$NF$60,MATCH(1,('GMW - Base'!$NE$2:$NE$60=C$3)*('GMW - Base'!$ND$2:$ND$60=C$4),0),$B71-1966)</f>
        <v>376951</v>
      </c>
      <c r="D71" cm="1">
        <f t="array" ref="D71">INDEX('GMW - Base'!$A$2:$NF$60,MATCH(1,('GMW - Base'!$NE$2:$NE$60=D$3)*('GMW - Base'!$ND$2:$ND$60=D$4),0),$B71-1966)</f>
        <v>212989</v>
      </c>
      <c r="E71" cm="1">
        <f t="array" ref="E71">INDEX('GMW - Base'!$A$2:$NF$60,MATCH(1,('GMW - Base'!$NE$2:$NE$60=E$3)*('GMW - Base'!$ND$2:$ND$60=E$4),0),$B71-1966)</f>
        <v>31960.75</v>
      </c>
    </row>
    <row r="72" spans="1:5" x14ac:dyDescent="0.25">
      <c r="B72">
        <v>2039</v>
      </c>
      <c r="C72" cm="1">
        <f t="array" ref="C72">INDEX('GMW - Base'!$A$2:$NF$60,MATCH(1,('GMW - Base'!$NE$2:$NE$60=C$3)*('GMW - Base'!$ND$2:$ND$60=C$4),0),$B72-1966)</f>
        <v>377573</v>
      </c>
      <c r="D72" cm="1">
        <f t="array" ref="D72">INDEX('GMW - Base'!$A$2:$NF$60,MATCH(1,('GMW - Base'!$NE$2:$NE$60=D$3)*('GMW - Base'!$ND$2:$ND$60=D$4),0),$B72-1966)</f>
        <v>212810</v>
      </c>
      <c r="E72" cm="1">
        <f t="array" ref="E72">INDEX('GMW - Base'!$A$2:$NF$60,MATCH(1,('GMW - Base'!$NE$2:$NE$60=E$3)*('GMW - Base'!$ND$2:$ND$60=E$4),0),$B72-1966)</f>
        <v>32782.81</v>
      </c>
    </row>
    <row r="73" spans="1:5" x14ac:dyDescent="0.25">
      <c r="B73">
        <v>2040</v>
      </c>
      <c r="C73" cm="1">
        <f t="array" ref="C73">INDEX('GMW - Base'!$A$2:$NF$60,MATCH(1,('GMW - Base'!$NE$2:$NE$60=C$3)*('GMW - Base'!$ND$2:$ND$60=C$4),0),$B73-1966)</f>
        <v>377508</v>
      </c>
      <c r="D73" cm="1">
        <f t="array" ref="D73">INDEX('GMW - Base'!$A$2:$NF$60,MATCH(1,('GMW - Base'!$NE$2:$NE$60=D$3)*('GMW - Base'!$ND$2:$ND$60=D$4),0),$B73-1966)</f>
        <v>213685</v>
      </c>
      <c r="E73" cm="1">
        <f t="array" ref="E73">INDEX('GMW - Base'!$A$2:$NF$60,MATCH(1,('GMW - Base'!$NE$2:$NE$60=E$3)*('GMW - Base'!$ND$2:$ND$60=E$4),0),$B73-1966)</f>
        <v>31950.46</v>
      </c>
    </row>
    <row r="74" spans="1:5" x14ac:dyDescent="0.25">
      <c r="A74">
        <v>1990</v>
      </c>
      <c r="B74">
        <v>2041</v>
      </c>
      <c r="C74" cm="1">
        <f t="array" ref="C74">INDEX('GMW - Base'!$A$2:$NF$60,MATCH(1,('GMW - Base'!$NE$2:$NE$60=C$3)*('GMW - Base'!$ND$2:$ND$60=C$4),0),$B74-1966)</f>
        <v>379458</v>
      </c>
      <c r="D74" cm="1">
        <f t="array" ref="D74">INDEX('GMW - Base'!$A$2:$NF$60,MATCH(1,('GMW - Base'!$NE$2:$NE$60=D$3)*('GMW - Base'!$ND$2:$ND$60=D$4),0),$B74-1966)</f>
        <v>215861</v>
      </c>
      <c r="E74" cm="1">
        <f t="array" ref="E74">INDEX('GMW - Base'!$A$2:$NF$60,MATCH(1,('GMW - Base'!$NE$2:$NE$60=E$3)*('GMW - Base'!$ND$2:$ND$60=E$4),0),$B74-1966)</f>
        <v>32037.98</v>
      </c>
    </row>
    <row r="75" spans="1:5" x14ac:dyDescent="0.25">
      <c r="B75">
        <v>2042</v>
      </c>
      <c r="C75" cm="1">
        <f t="array" ref="C75">INDEX('GMW - Base'!$A$2:$NF$60,MATCH(1,('GMW - Base'!$NE$2:$NE$60=C$3)*('GMW - Base'!$ND$2:$ND$60=C$4),0),$B75-1966)</f>
        <v>381997</v>
      </c>
      <c r="D75" cm="1">
        <f t="array" ref="D75">INDEX('GMW - Base'!$A$2:$NF$60,MATCH(1,('GMW - Base'!$NE$2:$NE$60=D$3)*('GMW - Base'!$ND$2:$ND$60=D$4),0),$B75-1966)</f>
        <v>216571</v>
      </c>
      <c r="E75" cm="1">
        <f t="array" ref="E75">INDEX('GMW - Base'!$A$2:$NF$60,MATCH(1,('GMW - Base'!$NE$2:$NE$60=E$3)*('GMW - Base'!$ND$2:$ND$60=E$4),0),$B75-1966)</f>
        <v>32585.45</v>
      </c>
    </row>
    <row r="76" spans="1:5" x14ac:dyDescent="0.25">
      <c r="B76">
        <v>2043</v>
      </c>
      <c r="C76" cm="1">
        <f t="array" ref="C76">INDEX('GMW - Base'!$A$2:$NF$60,MATCH(1,('GMW - Base'!$NE$2:$NE$60=C$3)*('GMW - Base'!$ND$2:$ND$60=C$4),0),$B76-1966)</f>
        <v>377831</v>
      </c>
      <c r="D76" cm="1">
        <f t="array" ref="D76">INDEX('GMW - Base'!$A$2:$NF$60,MATCH(1,('GMW - Base'!$NE$2:$NE$60=D$3)*('GMW - Base'!$ND$2:$ND$60=D$4),0),$B76-1966)</f>
        <v>215211</v>
      </c>
      <c r="E76" cm="1">
        <f t="array" ref="E76">INDEX('GMW - Base'!$A$2:$NF$60,MATCH(1,('GMW - Base'!$NE$2:$NE$60=E$3)*('GMW - Base'!$ND$2:$ND$60=E$4),0),$B76-1966)</f>
        <v>31950.46</v>
      </c>
    </row>
    <row r="77" spans="1:5" x14ac:dyDescent="0.25">
      <c r="B77">
        <v>2044</v>
      </c>
      <c r="C77" cm="1">
        <f t="array" ref="C77">INDEX('GMW - Base'!$A$2:$NF$60,MATCH(1,('GMW - Base'!$NE$2:$NE$60=C$3)*('GMW - Base'!$ND$2:$ND$60=C$4),0),$B77-1966)</f>
        <v>375916</v>
      </c>
      <c r="D77" cm="1">
        <f t="array" ref="D77">INDEX('GMW - Base'!$A$2:$NF$60,MATCH(1,('GMW - Base'!$NE$2:$NE$60=D$3)*('GMW - Base'!$ND$2:$ND$60=D$4),0),$B77-1966)</f>
        <v>215007</v>
      </c>
      <c r="E77" cm="1">
        <f t="array" ref="E77">INDEX('GMW - Base'!$A$2:$NF$60,MATCH(1,('GMW - Base'!$NE$2:$NE$60=E$3)*('GMW - Base'!$ND$2:$ND$60=E$4),0),$B77-1966)</f>
        <v>31542</v>
      </c>
    </row>
    <row r="78" spans="1:5" x14ac:dyDescent="0.25">
      <c r="A78">
        <v>1991</v>
      </c>
      <c r="B78">
        <v>2045</v>
      </c>
      <c r="C78" cm="1">
        <f t="array" ref="C78">INDEX('GMW - Base'!$A$2:$NF$60,MATCH(1,('GMW - Base'!$NE$2:$NE$60=C$3)*('GMW - Base'!$ND$2:$ND$60=C$4),0),$B78-1966)</f>
        <v>374060</v>
      </c>
      <c r="D78" cm="1">
        <f t="array" ref="D78">INDEX('GMW - Base'!$A$2:$NF$60,MATCH(1,('GMW - Base'!$NE$2:$NE$60=D$3)*('GMW - Base'!$ND$2:$ND$60=D$4),0),$B78-1966)</f>
        <v>214735</v>
      </c>
      <c r="E78" cm="1">
        <f t="array" ref="E78">INDEX('GMW - Base'!$A$2:$NF$60,MATCH(1,('GMW - Base'!$NE$2:$NE$60=E$3)*('GMW - Base'!$ND$2:$ND$60=E$4),0),$B78-1966)</f>
        <v>30932.75</v>
      </c>
    </row>
    <row r="79" spans="1:5" x14ac:dyDescent="0.25">
      <c r="B79">
        <v>2046</v>
      </c>
      <c r="C79" cm="1">
        <f t="array" ref="C79">INDEX('GMW - Base'!$A$2:$NF$60,MATCH(1,('GMW - Base'!$NE$2:$NE$60=C$3)*('GMW - Base'!$ND$2:$ND$60=C$4),0),$B79-1966)</f>
        <v>373608</v>
      </c>
      <c r="D79" cm="1">
        <f t="array" ref="D79">INDEX('GMW - Base'!$A$2:$NF$60,MATCH(1,('GMW - Base'!$NE$2:$NE$60=D$3)*('GMW - Base'!$ND$2:$ND$60=D$4),0),$B79-1966)</f>
        <v>213315</v>
      </c>
      <c r="E79" cm="1">
        <f t="array" ref="E79">INDEX('GMW - Base'!$A$2:$NF$60,MATCH(1,('GMW - Base'!$NE$2:$NE$60=E$3)*('GMW - Base'!$ND$2:$ND$60=E$4),0),$B79-1966)</f>
        <v>29638.74</v>
      </c>
    </row>
    <row r="80" spans="1:5" x14ac:dyDescent="0.25">
      <c r="B80">
        <v>2047</v>
      </c>
      <c r="C80" cm="1">
        <f t="array" ref="C80">INDEX('GMW - Base'!$A$2:$NF$60,MATCH(1,('GMW - Base'!$NE$2:$NE$60=C$3)*('GMW - Base'!$ND$2:$ND$60=C$4),0),$B80-1966)</f>
        <v>372878</v>
      </c>
      <c r="D80" cm="1">
        <f t="array" ref="D80">INDEX('GMW - Base'!$A$2:$NF$60,MATCH(1,('GMW - Base'!$NE$2:$NE$60=D$3)*('GMW - Base'!$ND$2:$ND$60=D$4),0),$B80-1966)</f>
        <v>213544</v>
      </c>
      <c r="E80" cm="1">
        <f t="array" ref="E80">INDEX('GMW - Base'!$A$2:$NF$60,MATCH(1,('GMW - Base'!$NE$2:$NE$60=E$3)*('GMW - Base'!$ND$2:$ND$60=E$4),0),$B80-1966)</f>
        <v>28277.79</v>
      </c>
    </row>
    <row r="81" spans="1:5" x14ac:dyDescent="0.25">
      <c r="B81">
        <v>2048</v>
      </c>
      <c r="C81" cm="1">
        <f t="array" ref="C81">INDEX('GMW - Base'!$A$2:$NF$60,MATCH(1,('GMW - Base'!$NE$2:$NE$60=C$3)*('GMW - Base'!$ND$2:$ND$60=C$4),0),$B81-1966)</f>
        <v>373357</v>
      </c>
      <c r="D81" cm="1">
        <f t="array" ref="D81">INDEX('GMW - Base'!$A$2:$NF$60,MATCH(1,('GMW - Base'!$NE$2:$NE$60=D$3)*('GMW - Base'!$ND$2:$ND$60=D$4),0),$B81-1966)</f>
        <v>213576</v>
      </c>
      <c r="E81" cm="1">
        <f t="array" ref="E81">INDEX('GMW - Base'!$A$2:$NF$60,MATCH(1,('GMW - Base'!$NE$2:$NE$60=E$3)*('GMW - Base'!$ND$2:$ND$60=E$4),0),$B81-1966)</f>
        <v>29005.46</v>
      </c>
    </row>
    <row r="82" spans="1:5" x14ac:dyDescent="0.25">
      <c r="A82">
        <v>1992</v>
      </c>
      <c r="B82">
        <v>2049</v>
      </c>
      <c r="C82" cm="1">
        <f t="array" ref="C82">INDEX('GMW - Base'!$A$2:$NF$60,MATCH(1,('GMW - Base'!$NE$2:$NE$60=C$3)*('GMW - Base'!$ND$2:$ND$60=C$4),0),$B82-1966)</f>
        <v>373317</v>
      </c>
      <c r="D82" cm="1">
        <f t="array" ref="D82">INDEX('GMW - Base'!$A$2:$NF$60,MATCH(1,('GMW - Base'!$NE$2:$NE$60=D$3)*('GMW - Base'!$ND$2:$ND$60=D$4),0),$B82-1966)</f>
        <v>213040</v>
      </c>
      <c r="E82" cm="1">
        <f t="array" ref="E82">INDEX('GMW - Base'!$A$2:$NF$60,MATCH(1,('GMW - Base'!$NE$2:$NE$60=E$3)*('GMW - Base'!$ND$2:$ND$60=E$4),0),$B82-1966)</f>
        <v>29158.2</v>
      </c>
    </row>
    <row r="83" spans="1:5" x14ac:dyDescent="0.25">
      <c r="B83">
        <v>2050</v>
      </c>
      <c r="C83" cm="1">
        <f t="array" ref="C83">INDEX('GMW - Base'!$A$2:$NF$60,MATCH(1,('GMW - Base'!$NE$2:$NE$60=C$3)*('GMW - Base'!$ND$2:$ND$60=C$4),0),$B83-1966)</f>
        <v>372751</v>
      </c>
      <c r="D83" cm="1">
        <f t="array" ref="D83">INDEX('GMW - Base'!$A$2:$NF$60,MATCH(1,('GMW - Base'!$NE$2:$NE$60=D$3)*('GMW - Base'!$ND$2:$ND$60=D$4),0),$B83-1966)</f>
        <v>215855</v>
      </c>
      <c r="E83" cm="1">
        <f t="array" ref="E83">INDEX('GMW - Base'!$A$2:$NF$60,MATCH(1,('GMW - Base'!$NE$2:$NE$60=E$3)*('GMW - Base'!$ND$2:$ND$60=E$4),0),$B83-1966)</f>
        <v>28531.79</v>
      </c>
    </row>
    <row r="84" spans="1:5" x14ac:dyDescent="0.25">
      <c r="B84">
        <v>2051</v>
      </c>
      <c r="C84" cm="1">
        <f t="array" ref="C84">INDEX('GMW - Base'!$A$2:$NF$60,MATCH(1,('GMW - Base'!$NE$2:$NE$60=C$3)*('GMW - Base'!$ND$2:$ND$60=C$4),0),$B84-1966)</f>
        <v>374537</v>
      </c>
      <c r="D84" cm="1">
        <f t="array" ref="D84">INDEX('GMW - Base'!$A$2:$NF$60,MATCH(1,('GMW - Base'!$NE$2:$NE$60=D$3)*('GMW - Base'!$ND$2:$ND$60=D$4),0),$B84-1966)</f>
        <v>217123</v>
      </c>
      <c r="E84" cm="1">
        <f t="array" ref="E84">INDEX('GMW - Base'!$A$2:$NF$60,MATCH(1,('GMW - Base'!$NE$2:$NE$60=E$3)*('GMW - Base'!$ND$2:$ND$60=E$4),0),$B84-1966)</f>
        <v>28485.45</v>
      </c>
    </row>
    <row r="85" spans="1:5" x14ac:dyDescent="0.25">
      <c r="B85">
        <v>2052</v>
      </c>
      <c r="C85" cm="1">
        <f t="array" ref="C85">INDEX('GMW - Base'!$A$2:$NF$60,MATCH(1,('GMW - Base'!$NE$2:$NE$60=C$3)*('GMW - Base'!$ND$2:$ND$60=C$4),0),$B85-1966)</f>
        <v>377418</v>
      </c>
      <c r="D85" cm="1">
        <f t="array" ref="D85">INDEX('GMW - Base'!$A$2:$NF$60,MATCH(1,('GMW - Base'!$NE$2:$NE$60=D$3)*('GMW - Base'!$ND$2:$ND$60=D$4),0),$B85-1966)</f>
        <v>217528</v>
      </c>
      <c r="E85" cm="1">
        <f t="array" ref="E85">INDEX('GMW - Base'!$A$2:$NF$60,MATCH(1,('GMW - Base'!$NE$2:$NE$60=E$3)*('GMW - Base'!$ND$2:$ND$60=E$4),0),$B85-1966)</f>
        <v>27227.48</v>
      </c>
    </row>
    <row r="86" spans="1:5" x14ac:dyDescent="0.25">
      <c r="A86">
        <v>1993</v>
      </c>
      <c r="B86">
        <v>2053</v>
      </c>
      <c r="C86" cm="1">
        <f t="array" ref="C86">INDEX('GMW - Base'!$A$2:$NF$60,MATCH(1,('GMW - Base'!$NE$2:$NE$60=C$3)*('GMW - Base'!$ND$2:$ND$60=C$4),0),$B86-1966)</f>
        <v>379370</v>
      </c>
      <c r="D86" cm="1">
        <f t="array" ref="D86">INDEX('GMW - Base'!$A$2:$NF$60,MATCH(1,('GMW - Base'!$NE$2:$NE$60=D$3)*('GMW - Base'!$ND$2:$ND$60=D$4),0),$B86-1966)</f>
        <v>219343</v>
      </c>
      <c r="E86" cm="1">
        <f t="array" ref="E86">INDEX('GMW - Base'!$A$2:$NF$60,MATCH(1,('GMW - Base'!$NE$2:$NE$60=E$3)*('GMW - Base'!$ND$2:$ND$60=E$4),0),$B86-1966)</f>
        <v>27898.51</v>
      </c>
    </row>
    <row r="87" spans="1:5" x14ac:dyDescent="0.25">
      <c r="B87">
        <v>2054</v>
      </c>
      <c r="C87" cm="1">
        <f t="array" ref="C87">INDEX('GMW - Base'!$A$2:$NF$60,MATCH(1,('GMW - Base'!$NE$2:$NE$60=C$3)*('GMW - Base'!$ND$2:$ND$60=C$4),0),$B87-1966)</f>
        <v>381045</v>
      </c>
      <c r="D87" cm="1">
        <f t="array" ref="D87">INDEX('GMW - Base'!$A$2:$NF$60,MATCH(1,('GMW - Base'!$NE$2:$NE$60=D$3)*('GMW - Base'!$ND$2:$ND$60=D$4),0),$B87-1966)</f>
        <v>219780</v>
      </c>
      <c r="E87" cm="1">
        <f t="array" ref="E87">INDEX('GMW - Base'!$A$2:$NF$60,MATCH(1,('GMW - Base'!$NE$2:$NE$60=E$3)*('GMW - Base'!$ND$2:$ND$60=E$4),0),$B87-1966)</f>
        <v>26932.29</v>
      </c>
    </row>
    <row r="88" spans="1:5" x14ac:dyDescent="0.25">
      <c r="B88">
        <v>2055</v>
      </c>
      <c r="C88" cm="1">
        <f t="array" ref="C88">INDEX('GMW - Base'!$A$2:$NF$60,MATCH(1,('GMW - Base'!$NE$2:$NE$60=C$3)*('GMW - Base'!$ND$2:$ND$60=C$4),0),$B88-1966)</f>
        <v>384524</v>
      </c>
      <c r="D88" cm="1">
        <f t="array" ref="D88">INDEX('GMW - Base'!$A$2:$NF$60,MATCH(1,('GMW - Base'!$NE$2:$NE$60=D$3)*('GMW - Base'!$ND$2:$ND$60=D$4),0),$B88-1966)</f>
        <v>223611</v>
      </c>
      <c r="E88" cm="1">
        <f t="array" ref="E88">INDEX('GMW - Base'!$A$2:$NF$60,MATCH(1,('GMW - Base'!$NE$2:$NE$60=E$3)*('GMW - Base'!$ND$2:$ND$60=E$4),0),$B88-1966)</f>
        <v>26956.32</v>
      </c>
    </row>
    <row r="89" spans="1:5" x14ac:dyDescent="0.25">
      <c r="B89">
        <v>2056</v>
      </c>
      <c r="C89" cm="1">
        <f t="array" ref="C89">INDEX('GMW - Base'!$A$2:$NF$60,MATCH(1,('GMW - Base'!$NE$2:$NE$60=C$3)*('GMW - Base'!$ND$2:$ND$60=C$4),0),$B89-1966)</f>
        <v>387143</v>
      </c>
      <c r="D89" cm="1">
        <f t="array" ref="D89">INDEX('GMW - Base'!$A$2:$NF$60,MATCH(1,('GMW - Base'!$NE$2:$NE$60=D$3)*('GMW - Base'!$ND$2:$ND$60=D$4),0),$B89-1966)</f>
        <v>225346</v>
      </c>
      <c r="E89" cm="1">
        <f t="array" ref="E89">INDEX('GMW - Base'!$A$2:$NF$60,MATCH(1,('GMW - Base'!$NE$2:$NE$60=E$3)*('GMW - Base'!$ND$2:$ND$60=E$4),0),$B89-1966)</f>
        <v>27496.92</v>
      </c>
    </row>
    <row r="90" spans="1:5" x14ac:dyDescent="0.25">
      <c r="A90">
        <v>1994</v>
      </c>
      <c r="B90">
        <v>2057</v>
      </c>
      <c r="C90" cm="1">
        <f t="array" ref="C90">INDEX('GMW - Base'!$A$2:$NF$60,MATCH(1,('GMW - Base'!$NE$2:$NE$60=C$3)*('GMW - Base'!$ND$2:$ND$60=C$4),0),$B90-1966)</f>
        <v>391026</v>
      </c>
      <c r="D90" cm="1">
        <f t="array" ref="D90">INDEX('GMW - Base'!$A$2:$NF$60,MATCH(1,('GMW - Base'!$NE$2:$NE$60=D$3)*('GMW - Base'!$ND$2:$ND$60=D$4),0),$B90-1966)</f>
        <v>227586</v>
      </c>
      <c r="E90" cm="1">
        <f t="array" ref="E90">INDEX('GMW - Base'!$A$2:$NF$60,MATCH(1,('GMW - Base'!$NE$2:$NE$60=E$3)*('GMW - Base'!$ND$2:$ND$60=E$4),0),$B90-1966)</f>
        <v>28040.959999999999</v>
      </c>
    </row>
    <row r="91" spans="1:5" x14ac:dyDescent="0.25">
      <c r="B91">
        <v>2058</v>
      </c>
      <c r="C91" cm="1">
        <f t="array" ref="C91">INDEX('GMW - Base'!$A$2:$NF$60,MATCH(1,('GMW - Base'!$NE$2:$NE$60=C$3)*('GMW - Base'!$ND$2:$ND$60=C$4),0),$B91-1966)</f>
        <v>394588</v>
      </c>
      <c r="D91" cm="1">
        <f t="array" ref="D91">INDEX('GMW - Base'!$A$2:$NF$60,MATCH(1,('GMW - Base'!$NE$2:$NE$60=D$3)*('GMW - Base'!$ND$2:$ND$60=D$4),0),$B91-1966)</f>
        <v>227983</v>
      </c>
      <c r="E91" cm="1">
        <f t="array" ref="E91">INDEX('GMW - Base'!$A$2:$NF$60,MATCH(1,('GMW - Base'!$NE$2:$NE$60=E$3)*('GMW - Base'!$ND$2:$ND$60=E$4),0),$B91-1966)</f>
        <v>27908.81</v>
      </c>
    </row>
    <row r="92" spans="1:5" x14ac:dyDescent="0.25">
      <c r="B92">
        <v>2059</v>
      </c>
      <c r="C92" cm="1">
        <f t="array" ref="C92">INDEX('GMW - Base'!$A$2:$NF$60,MATCH(1,('GMW - Base'!$NE$2:$NE$60=C$3)*('GMW - Base'!$ND$2:$ND$60=C$4),0),$B92-1966)</f>
        <v>398566</v>
      </c>
      <c r="D92" cm="1">
        <f t="array" ref="D92">INDEX('GMW - Base'!$A$2:$NF$60,MATCH(1,('GMW - Base'!$NE$2:$NE$60=D$3)*('GMW - Base'!$ND$2:$ND$60=D$4),0),$B92-1966)</f>
        <v>229961</v>
      </c>
      <c r="E92" cm="1">
        <f t="array" ref="E92">INDEX('GMW - Base'!$A$2:$NF$60,MATCH(1,('GMW - Base'!$NE$2:$NE$60=E$3)*('GMW - Base'!$ND$2:$ND$60=E$4),0),$B92-1966)</f>
        <v>28876.74</v>
      </c>
    </row>
    <row r="93" spans="1:5" x14ac:dyDescent="0.25">
      <c r="B93">
        <v>2060</v>
      </c>
      <c r="C93" cm="1">
        <f t="array" ref="C93">INDEX('GMW - Base'!$A$2:$NF$60,MATCH(1,('GMW - Base'!$NE$2:$NE$60=C$3)*('GMW - Base'!$ND$2:$ND$60=C$4),0),$B93-1966)</f>
        <v>400279</v>
      </c>
      <c r="D93" cm="1">
        <f t="array" ref="D93">INDEX('GMW - Base'!$A$2:$NF$60,MATCH(1,('GMW - Base'!$NE$2:$NE$60=D$3)*('GMW - Base'!$ND$2:$ND$60=D$4),0),$B93-1966)</f>
        <v>231570</v>
      </c>
      <c r="E93" cm="1">
        <f t="array" ref="E93">INDEX('GMW - Base'!$A$2:$NF$60,MATCH(1,('GMW - Base'!$NE$2:$NE$60=E$3)*('GMW - Base'!$ND$2:$ND$60=E$4),0),$B93-1966)</f>
        <v>29801.78</v>
      </c>
    </row>
    <row r="94" spans="1:5" x14ac:dyDescent="0.25">
      <c r="A94">
        <v>1995</v>
      </c>
      <c r="B94">
        <v>2061</v>
      </c>
      <c r="C94" cm="1">
        <f t="array" ref="C94">INDEX('GMW - Base'!$A$2:$NF$60,MATCH(1,('GMW - Base'!$NE$2:$NE$60=C$3)*('GMW - Base'!$ND$2:$ND$60=C$4),0),$B94-1966)</f>
        <v>402390</v>
      </c>
      <c r="D94" cm="1">
        <f t="array" ref="D94">INDEX('GMW - Base'!$A$2:$NF$60,MATCH(1,('GMW - Base'!$NE$2:$NE$60=D$3)*('GMW - Base'!$ND$2:$ND$60=D$4),0),$B94-1966)</f>
        <v>231674</v>
      </c>
      <c r="E94" cm="1">
        <f t="array" ref="E94">INDEX('GMW - Base'!$A$2:$NF$60,MATCH(1,('GMW - Base'!$NE$2:$NE$60=E$3)*('GMW - Base'!$ND$2:$ND$60=E$4),0),$B94-1966)</f>
        <v>29232</v>
      </c>
    </row>
    <row r="95" spans="1:5" x14ac:dyDescent="0.25">
      <c r="B95">
        <v>2062</v>
      </c>
      <c r="C95" cm="1">
        <f t="array" ref="C95">INDEX('GMW - Base'!$A$2:$NF$60,MATCH(1,('GMW - Base'!$NE$2:$NE$60=C$3)*('GMW - Base'!$ND$2:$ND$60=C$4),0),$B95-1966)</f>
        <v>403259</v>
      </c>
      <c r="D95" cm="1">
        <f t="array" ref="D95">INDEX('GMW - Base'!$A$2:$NF$60,MATCH(1,('GMW - Base'!$NE$2:$NE$60=D$3)*('GMW - Base'!$ND$2:$ND$60=D$4),0),$B95-1966)</f>
        <v>233343</v>
      </c>
      <c r="E95" cm="1">
        <f t="array" ref="E95">INDEX('GMW - Base'!$A$2:$NF$60,MATCH(1,('GMW - Base'!$NE$2:$NE$60=E$3)*('GMW - Base'!$ND$2:$ND$60=E$4),0),$B95-1966)</f>
        <v>30265.15</v>
      </c>
    </row>
    <row r="96" spans="1:5" x14ac:dyDescent="0.25">
      <c r="B96">
        <v>2063</v>
      </c>
      <c r="C96" cm="1">
        <f t="array" ref="C96">INDEX('GMW - Base'!$A$2:$NF$60,MATCH(1,('GMW - Base'!$NE$2:$NE$60=C$3)*('GMW - Base'!$ND$2:$ND$60=C$4),0),$B96-1966)</f>
        <v>407795</v>
      </c>
      <c r="D96" cm="1">
        <f t="array" ref="D96">INDEX('GMW - Base'!$A$2:$NF$60,MATCH(1,('GMW - Base'!$NE$2:$NE$60=D$3)*('GMW - Base'!$ND$2:$ND$60=D$4),0),$B96-1966)</f>
        <v>234345</v>
      </c>
      <c r="E96" cm="1">
        <f t="array" ref="E96">INDEX('GMW - Base'!$A$2:$NF$60,MATCH(1,('GMW - Base'!$NE$2:$NE$60=E$3)*('GMW - Base'!$ND$2:$ND$60=E$4),0),$B96-1966)</f>
        <v>31759.96</v>
      </c>
    </row>
    <row r="97" spans="1:5" x14ac:dyDescent="0.25">
      <c r="B97">
        <v>2064</v>
      </c>
      <c r="C97" cm="1">
        <f t="array" ref="C97">INDEX('GMW - Base'!$A$2:$NF$60,MATCH(1,('GMW - Base'!$NE$2:$NE$60=C$3)*('GMW - Base'!$ND$2:$ND$60=C$4),0),$B97-1966)</f>
        <v>409132</v>
      </c>
      <c r="D97" cm="1">
        <f t="array" ref="D97">INDEX('GMW - Base'!$A$2:$NF$60,MATCH(1,('GMW - Base'!$NE$2:$NE$60=D$3)*('GMW - Base'!$ND$2:$ND$60=D$4),0),$B97-1966)</f>
        <v>237147</v>
      </c>
      <c r="E97" cm="1">
        <f t="array" ref="E97">INDEX('GMW - Base'!$A$2:$NF$60,MATCH(1,('GMW - Base'!$NE$2:$NE$60=E$3)*('GMW - Base'!$ND$2:$ND$60=E$4),0),$B97-1966)</f>
        <v>32259.37</v>
      </c>
    </row>
    <row r="98" spans="1:5" x14ac:dyDescent="0.25">
      <c r="A98">
        <v>1996</v>
      </c>
      <c r="B98">
        <v>2065</v>
      </c>
      <c r="C98" cm="1">
        <f t="array" ref="C98">INDEX('GMW - Base'!$A$2:$NF$60,MATCH(1,('GMW - Base'!$NE$2:$NE$60=C$3)*('GMW - Base'!$ND$2:$ND$60=C$4),0),$B98-1966)</f>
        <v>412022</v>
      </c>
      <c r="D98" cm="1">
        <f t="array" ref="D98">INDEX('GMW - Base'!$A$2:$NF$60,MATCH(1,('GMW - Base'!$NE$2:$NE$60=D$3)*('GMW - Base'!$ND$2:$ND$60=D$4),0),$B98-1966)</f>
        <v>239556</v>
      </c>
      <c r="E98" cm="1">
        <f t="array" ref="E98">INDEX('GMW - Base'!$A$2:$NF$60,MATCH(1,('GMW - Base'!$NE$2:$NE$60=E$3)*('GMW - Base'!$ND$2:$ND$60=E$4),0),$B98-1966)</f>
        <v>33229.019999999997</v>
      </c>
    </row>
    <row r="99" spans="1:5" x14ac:dyDescent="0.25">
      <c r="B99">
        <v>2066</v>
      </c>
      <c r="C99" cm="1">
        <f t="array" ref="C99">INDEX('GMW - Base'!$A$2:$NF$60,MATCH(1,('GMW - Base'!$NE$2:$NE$60=C$3)*('GMW - Base'!$ND$2:$ND$60=C$4),0),$B99-1966)</f>
        <v>413325</v>
      </c>
      <c r="D99" cm="1">
        <f t="array" ref="D99">INDEX('GMW - Base'!$A$2:$NF$60,MATCH(1,('GMW - Base'!$NE$2:$NE$60=D$3)*('GMW - Base'!$ND$2:$ND$60=D$4),0),$B99-1966)</f>
        <v>241559</v>
      </c>
      <c r="E99" cm="1">
        <f t="array" ref="E99">INDEX('GMW - Base'!$A$2:$NF$60,MATCH(1,('GMW - Base'!$NE$2:$NE$60=E$3)*('GMW - Base'!$ND$2:$ND$60=E$4),0),$B99-1966)</f>
        <v>34200.39</v>
      </c>
    </row>
    <row r="100" spans="1:5" x14ac:dyDescent="0.25">
      <c r="B100">
        <v>2067</v>
      </c>
      <c r="C100" cm="1">
        <f t="array" ref="C100">INDEX('GMW - Base'!$A$2:$NF$60,MATCH(1,('GMW - Base'!$NE$2:$NE$60=C$3)*('GMW - Base'!$ND$2:$ND$60=C$4),0),$B100-1966)</f>
        <v>417019</v>
      </c>
      <c r="D100" cm="1">
        <f t="array" ref="D100">INDEX('GMW - Base'!$A$2:$NF$60,MATCH(1,('GMW - Base'!$NE$2:$NE$60=D$3)*('GMW - Base'!$ND$2:$ND$60=D$4),0),$B100-1966)</f>
        <v>243639</v>
      </c>
      <c r="E100" cm="1">
        <f t="array" ref="E100">INDEX('GMW - Base'!$A$2:$NF$60,MATCH(1,('GMW - Base'!$NE$2:$NE$60=E$3)*('GMW - Base'!$ND$2:$ND$60=E$4),0),$B100-1966)</f>
        <v>34557.360000000001</v>
      </c>
    </row>
    <row r="101" spans="1:5" x14ac:dyDescent="0.25">
      <c r="B101">
        <v>2068</v>
      </c>
      <c r="C101" cm="1">
        <f t="array" ref="C101">INDEX('GMW - Base'!$A$2:$NF$60,MATCH(1,('GMW - Base'!$NE$2:$NE$60=C$3)*('GMW - Base'!$ND$2:$ND$60=C$4),0),$B101-1966)</f>
        <v>422639</v>
      </c>
      <c r="D101" cm="1">
        <f t="array" ref="D101">INDEX('GMW - Base'!$A$2:$NF$60,MATCH(1,('GMW - Base'!$NE$2:$NE$60=D$3)*('GMW - Base'!$ND$2:$ND$60=D$4),0),$B101-1966)</f>
        <v>246780</v>
      </c>
      <c r="E101" cm="1">
        <f t="array" ref="E101">INDEX('GMW - Base'!$A$2:$NF$60,MATCH(1,('GMW - Base'!$NE$2:$NE$60=E$3)*('GMW - Base'!$ND$2:$ND$60=E$4),0),$B101-1966)</f>
        <v>34430.36</v>
      </c>
    </row>
    <row r="102" spans="1:5" x14ac:dyDescent="0.25">
      <c r="A102">
        <v>1997</v>
      </c>
      <c r="B102">
        <v>2069</v>
      </c>
      <c r="C102" cm="1">
        <f t="array" ref="C102">INDEX('GMW - Base'!$A$2:$NF$60,MATCH(1,('GMW - Base'!$NE$2:$NE$60=C$3)*('GMW - Base'!$ND$2:$ND$60=C$4),0),$B102-1966)</f>
        <v>429418</v>
      </c>
      <c r="D102" cm="1">
        <f t="array" ref="D102">INDEX('GMW - Base'!$A$2:$NF$60,MATCH(1,('GMW - Base'!$NE$2:$NE$60=D$3)*('GMW - Base'!$ND$2:$ND$60=D$4),0),$B102-1966)</f>
        <v>249328</v>
      </c>
      <c r="E102" cm="1">
        <f t="array" ref="E102">INDEX('GMW - Base'!$A$2:$NF$60,MATCH(1,('GMW - Base'!$NE$2:$NE$60=E$3)*('GMW - Base'!$ND$2:$ND$60=E$4),0),$B102-1966)</f>
        <v>37825</v>
      </c>
    </row>
    <row r="103" spans="1:5" x14ac:dyDescent="0.25">
      <c r="B103">
        <v>2070</v>
      </c>
      <c r="C103" cm="1">
        <f t="array" ref="C103">INDEX('GMW - Base'!$A$2:$NF$60,MATCH(1,('GMW - Base'!$NE$2:$NE$60=C$3)*('GMW - Base'!$ND$2:$ND$60=C$4),0),$B103-1966)</f>
        <v>434199</v>
      </c>
      <c r="D103" cm="1">
        <f t="array" ref="D103">INDEX('GMW - Base'!$A$2:$NF$60,MATCH(1,('GMW - Base'!$NE$2:$NE$60=D$3)*('GMW - Base'!$ND$2:$ND$60=D$4),0),$B103-1966)</f>
        <v>253090</v>
      </c>
      <c r="E103" cm="1">
        <f t="array" ref="E103">INDEX('GMW - Base'!$A$2:$NF$60,MATCH(1,('GMW - Base'!$NE$2:$NE$60=E$3)*('GMW - Base'!$ND$2:$ND$60=E$4),0),$B103-1966)</f>
        <v>38040</v>
      </c>
    </row>
    <row r="104" spans="1:5" x14ac:dyDescent="0.25">
      <c r="B104">
        <v>2071</v>
      </c>
      <c r="C104" cm="1">
        <f t="array" ref="C104">INDEX('GMW - Base'!$A$2:$NF$60,MATCH(1,('GMW - Base'!$NE$2:$NE$60=C$3)*('GMW - Base'!$ND$2:$ND$60=C$4),0),$B104-1966)</f>
        <v>438100</v>
      </c>
      <c r="D104" cm="1">
        <f t="array" ref="D104">INDEX('GMW - Base'!$A$2:$NF$60,MATCH(1,('GMW - Base'!$NE$2:$NE$60=D$3)*('GMW - Base'!$ND$2:$ND$60=D$4),0),$B104-1966)</f>
        <v>256735</v>
      </c>
      <c r="E104" cm="1">
        <f t="array" ref="E104">INDEX('GMW - Base'!$A$2:$NF$60,MATCH(1,('GMW - Base'!$NE$2:$NE$60=E$3)*('GMW - Base'!$ND$2:$ND$60=E$4),0),$B104-1966)</f>
        <v>40957</v>
      </c>
    </row>
    <row r="105" spans="1:5" x14ac:dyDescent="0.25">
      <c r="B105">
        <v>2072</v>
      </c>
      <c r="C105" cm="1">
        <f t="array" ref="C105">INDEX('GMW - Base'!$A$2:$NF$60,MATCH(1,('GMW - Base'!$NE$2:$NE$60=C$3)*('GMW - Base'!$ND$2:$ND$60=C$4),0),$B105-1966)</f>
        <v>444540</v>
      </c>
      <c r="D105" cm="1">
        <f t="array" ref="D105">INDEX('GMW - Base'!$A$2:$NF$60,MATCH(1,('GMW - Base'!$NE$2:$NE$60=D$3)*('GMW - Base'!$ND$2:$ND$60=D$4),0),$B105-1966)</f>
        <v>258701</v>
      </c>
      <c r="E105" cm="1">
        <f t="array" ref="E105">INDEX('GMW - Base'!$A$2:$NF$60,MATCH(1,('GMW - Base'!$NE$2:$NE$60=E$3)*('GMW - Base'!$ND$2:$ND$60=E$4),0),$B105-1966)</f>
        <v>41619</v>
      </c>
    </row>
    <row r="106" spans="1:5" x14ac:dyDescent="0.25">
      <c r="A106">
        <v>1998</v>
      </c>
      <c r="B106">
        <v>2073</v>
      </c>
      <c r="C106" cm="1">
        <f t="array" ref="C106">INDEX('GMW - Base'!$A$2:$NF$60,MATCH(1,('GMW - Base'!$NE$2:$NE$60=C$3)*('GMW - Base'!$ND$2:$ND$60=C$4),0),$B106-1966)</f>
        <v>447712</v>
      </c>
      <c r="D106" cm="1">
        <f t="array" ref="D106">INDEX('GMW - Base'!$A$2:$NF$60,MATCH(1,('GMW - Base'!$NE$2:$NE$60=D$3)*('GMW - Base'!$ND$2:$ND$60=D$4),0),$B106-1966)</f>
        <v>260797</v>
      </c>
      <c r="E106" cm="1">
        <f t="array" ref="E106">INDEX('GMW - Base'!$A$2:$NF$60,MATCH(1,('GMW - Base'!$NE$2:$NE$60=E$3)*('GMW - Base'!$ND$2:$ND$60=E$4),0),$B106-1966)</f>
        <v>42028</v>
      </c>
    </row>
    <row r="107" spans="1:5" x14ac:dyDescent="0.25">
      <c r="B107">
        <v>2074</v>
      </c>
      <c r="C107" cm="1">
        <f t="array" ref="C107">INDEX('GMW - Base'!$A$2:$NF$60,MATCH(1,('GMW - Base'!$NE$2:$NE$60=C$3)*('GMW - Base'!$ND$2:$ND$60=C$4),0),$B107-1966)</f>
        <v>450292</v>
      </c>
      <c r="D107" cm="1">
        <f t="array" ref="D107">INDEX('GMW - Base'!$A$2:$NF$60,MATCH(1,('GMW - Base'!$NE$2:$NE$60=D$3)*('GMW - Base'!$ND$2:$ND$60=D$4),0),$B107-1966)</f>
        <v>263411</v>
      </c>
      <c r="E107" cm="1">
        <f t="array" ref="E107">INDEX('GMW - Base'!$A$2:$NF$60,MATCH(1,('GMW - Base'!$NE$2:$NE$60=E$3)*('GMW - Base'!$ND$2:$ND$60=E$4),0),$B107-1966)</f>
        <v>42503</v>
      </c>
    </row>
    <row r="108" spans="1:5" x14ac:dyDescent="0.25">
      <c r="B108">
        <v>2075</v>
      </c>
      <c r="C108" cm="1">
        <f t="array" ref="C108">INDEX('GMW - Base'!$A$2:$NF$60,MATCH(1,('GMW - Base'!$NE$2:$NE$60=C$3)*('GMW - Base'!$ND$2:$ND$60=C$4),0),$B108-1966)</f>
        <v>451005</v>
      </c>
      <c r="D108" cm="1">
        <f t="array" ref="D108">INDEX('GMW - Base'!$A$2:$NF$60,MATCH(1,('GMW - Base'!$NE$2:$NE$60=D$3)*('GMW - Base'!$ND$2:$ND$60=D$4),0),$B108-1966)</f>
        <v>267649</v>
      </c>
      <c r="E108" cm="1">
        <f t="array" ref="E108">INDEX('GMW - Base'!$A$2:$NF$60,MATCH(1,('GMW - Base'!$NE$2:$NE$60=E$3)*('GMW - Base'!$ND$2:$ND$60=E$4),0),$B108-1966)</f>
        <v>41933</v>
      </c>
    </row>
    <row r="109" spans="1:5" x14ac:dyDescent="0.25">
      <c r="B109">
        <v>2076</v>
      </c>
      <c r="C109" cm="1">
        <f t="array" ref="C109">INDEX('GMW - Base'!$A$2:$NF$60,MATCH(1,('GMW - Base'!$NE$2:$NE$60=C$3)*('GMW - Base'!$ND$2:$ND$60=C$4),0),$B109-1966)</f>
        <v>453937</v>
      </c>
      <c r="D109" cm="1">
        <f t="array" ref="D109">INDEX('GMW - Base'!$A$2:$NF$60,MATCH(1,('GMW - Base'!$NE$2:$NE$60=D$3)*('GMW - Base'!$ND$2:$ND$60=D$4),0),$B109-1966)</f>
        <v>267397</v>
      </c>
      <c r="E109" cm="1">
        <f t="array" ref="E109">INDEX('GMW - Base'!$A$2:$NF$60,MATCH(1,('GMW - Base'!$NE$2:$NE$60=E$3)*('GMW - Base'!$ND$2:$ND$60=E$4),0),$B109-1966)</f>
        <v>42520</v>
      </c>
    </row>
    <row r="110" spans="1:5" x14ac:dyDescent="0.25">
      <c r="A110">
        <v>1999</v>
      </c>
      <c r="B110">
        <v>2077</v>
      </c>
      <c r="C110" cm="1">
        <f t="array" ref="C110">INDEX('GMW - Base'!$A$2:$NF$60,MATCH(1,('GMW - Base'!$NE$2:$NE$60=C$3)*('GMW - Base'!$ND$2:$ND$60=C$4),0),$B110-1966)</f>
        <v>457044</v>
      </c>
      <c r="D110" cm="1">
        <f t="array" ref="D110">INDEX('GMW - Base'!$A$2:$NF$60,MATCH(1,('GMW - Base'!$NE$2:$NE$60=D$3)*('GMW - Base'!$ND$2:$ND$60=D$4),0),$B110-1966)</f>
        <v>270159</v>
      </c>
      <c r="E110" cm="1">
        <f t="array" ref="E110">INDEX('GMW - Base'!$A$2:$NF$60,MATCH(1,('GMW - Base'!$NE$2:$NE$60=E$3)*('GMW - Base'!$ND$2:$ND$60=E$4),0),$B110-1966)</f>
        <v>43428</v>
      </c>
    </row>
    <row r="111" spans="1:5" x14ac:dyDescent="0.25">
      <c r="B111">
        <v>2078</v>
      </c>
      <c r="C111" cm="1">
        <f t="array" ref="C111">INDEX('GMW - Base'!$A$2:$NF$60,MATCH(1,('GMW - Base'!$NE$2:$NE$60=C$3)*('GMW - Base'!$ND$2:$ND$60=C$4),0),$B111-1966)</f>
        <v>458710</v>
      </c>
      <c r="D111" cm="1">
        <f t="array" ref="D111">INDEX('GMW - Base'!$A$2:$NF$60,MATCH(1,('GMW - Base'!$NE$2:$NE$60=D$3)*('GMW - Base'!$ND$2:$ND$60=D$4),0),$B111-1966)</f>
        <v>275407</v>
      </c>
      <c r="E111" cm="1">
        <f t="array" ref="E111">INDEX('GMW - Base'!$A$2:$NF$60,MATCH(1,('GMW - Base'!$NE$2:$NE$60=E$3)*('GMW - Base'!$ND$2:$ND$60=E$4),0),$B111-1966)</f>
        <v>43043</v>
      </c>
    </row>
    <row r="112" spans="1:5" x14ac:dyDescent="0.25">
      <c r="B112">
        <v>2079</v>
      </c>
      <c r="C112" cm="1">
        <f t="array" ref="C112">INDEX('GMW - Base'!$A$2:$NF$60,MATCH(1,('GMW - Base'!$NE$2:$NE$60=C$3)*('GMW - Base'!$ND$2:$ND$60=C$4),0),$B112-1966)</f>
        <v>466387</v>
      </c>
      <c r="D112" cm="1">
        <f t="array" ref="D112">INDEX('GMW - Base'!$A$2:$NF$60,MATCH(1,('GMW - Base'!$NE$2:$NE$60=D$3)*('GMW - Base'!$ND$2:$ND$60=D$4),0),$B112-1966)</f>
        <v>278331</v>
      </c>
      <c r="E112" cm="1">
        <f t="array" ref="E112">INDEX('GMW - Base'!$A$2:$NF$60,MATCH(1,('GMW - Base'!$NE$2:$NE$60=E$3)*('GMW - Base'!$ND$2:$ND$60=E$4),0),$B112-1966)</f>
        <v>42939</v>
      </c>
    </row>
    <row r="113" spans="1:5" x14ac:dyDescent="0.25">
      <c r="B113">
        <v>2080</v>
      </c>
      <c r="C113" cm="1">
        <f t="array" ref="C113">INDEX('GMW - Base'!$A$2:$NF$60,MATCH(1,('GMW - Base'!$NE$2:$NE$60=C$3)*('GMW - Base'!$ND$2:$ND$60=C$4),0),$B113-1966)</f>
        <v>473892</v>
      </c>
      <c r="D113" cm="1">
        <f t="array" ref="D113">INDEX('GMW - Base'!$A$2:$NF$60,MATCH(1,('GMW - Base'!$NE$2:$NE$60=D$3)*('GMW - Base'!$ND$2:$ND$60=D$4),0),$B113-1966)</f>
        <v>280651</v>
      </c>
      <c r="E113" cm="1">
        <f t="array" ref="E113">INDEX('GMW - Base'!$A$2:$NF$60,MATCH(1,('GMW - Base'!$NE$2:$NE$60=E$3)*('GMW - Base'!$ND$2:$ND$60=E$4),0),$B113-1966)</f>
        <v>42381</v>
      </c>
    </row>
    <row r="114" spans="1:5" x14ac:dyDescent="0.25">
      <c r="A114">
        <v>2000</v>
      </c>
      <c r="B114">
        <v>2081</v>
      </c>
      <c r="C114" cm="1">
        <f t="array" ref="C114">INDEX('GMW - Base'!$A$2:$NF$60,MATCH(1,('GMW - Base'!$NE$2:$NE$60=C$3)*('GMW - Base'!$ND$2:$ND$60=C$4),0),$B114-1966)</f>
        <v>480212</v>
      </c>
      <c r="D114" cm="1">
        <f t="array" ref="D114">INDEX('GMW - Base'!$A$2:$NF$60,MATCH(1,('GMW - Base'!$NE$2:$NE$60=D$3)*('GMW - Base'!$ND$2:$ND$60=D$4),0),$B114-1966)</f>
        <v>284274</v>
      </c>
      <c r="E114" cm="1">
        <f t="array" ref="E114">INDEX('GMW - Base'!$A$2:$NF$60,MATCH(1,('GMW - Base'!$NE$2:$NE$60=E$3)*('GMW - Base'!$ND$2:$ND$60=E$4),0),$B114-1966)</f>
        <v>44594</v>
      </c>
    </row>
    <row r="115" spans="1:5" x14ac:dyDescent="0.25">
      <c r="B115">
        <v>2082</v>
      </c>
      <c r="C115" cm="1">
        <f t="array" ref="C115">INDEX('GMW - Base'!$A$2:$NF$60,MATCH(1,('GMW - Base'!$NE$2:$NE$60=C$3)*('GMW - Base'!$ND$2:$ND$60=C$4),0),$B115-1966)</f>
        <v>483672</v>
      </c>
      <c r="D115" cm="1">
        <f t="array" ref="D115">INDEX('GMW - Base'!$A$2:$NF$60,MATCH(1,('GMW - Base'!$NE$2:$NE$60=D$3)*('GMW - Base'!$ND$2:$ND$60=D$4),0),$B115-1966)</f>
        <v>287388</v>
      </c>
      <c r="E115" cm="1">
        <f t="array" ref="E115">INDEX('GMW - Base'!$A$2:$NF$60,MATCH(1,('GMW - Base'!$NE$2:$NE$60=E$3)*('GMW - Base'!$ND$2:$ND$60=E$4),0),$B115-1966)</f>
        <v>47936</v>
      </c>
    </row>
    <row r="116" spans="1:5" x14ac:dyDescent="0.25">
      <c r="B116">
        <v>2083</v>
      </c>
      <c r="C116" cm="1">
        <f t="array" ref="C116">INDEX('GMW - Base'!$A$2:$NF$60,MATCH(1,('GMW - Base'!$NE$2:$NE$60=C$3)*('GMW - Base'!$ND$2:$ND$60=C$4),0),$B116-1966)</f>
        <v>486617</v>
      </c>
      <c r="D116" cm="1">
        <f t="array" ref="D116">INDEX('GMW - Base'!$A$2:$NF$60,MATCH(1,('GMW - Base'!$NE$2:$NE$60=D$3)*('GMW - Base'!$ND$2:$ND$60=D$4),0),$B116-1966)</f>
        <v>290894</v>
      </c>
      <c r="E116" cm="1">
        <f t="array" ref="E116">INDEX('GMW - Base'!$A$2:$NF$60,MATCH(1,('GMW - Base'!$NE$2:$NE$60=E$3)*('GMW - Base'!$ND$2:$ND$60=E$4),0),$B116-1966)</f>
        <v>43712</v>
      </c>
    </row>
    <row r="117" spans="1:5" x14ac:dyDescent="0.25">
      <c r="B117">
        <v>2084</v>
      </c>
      <c r="C117" cm="1">
        <f t="array" ref="C117">INDEX('GMW - Base'!$A$2:$NF$60,MATCH(1,('GMW - Base'!$NE$2:$NE$60=C$3)*('GMW - Base'!$ND$2:$ND$60=C$4),0),$B117-1966)</f>
        <v>489506</v>
      </c>
      <c r="D117" cm="1">
        <f t="array" ref="D117">INDEX('GMW - Base'!$A$2:$NF$60,MATCH(1,('GMW - Base'!$NE$2:$NE$60=D$3)*('GMW - Base'!$ND$2:$ND$60=D$4),0),$B117-1966)</f>
        <v>293325</v>
      </c>
      <c r="E117" cm="1">
        <f t="array" ref="E117">INDEX('GMW - Base'!$A$2:$NF$60,MATCH(1,('GMW - Base'!$NE$2:$NE$60=E$3)*('GMW - Base'!$ND$2:$ND$60=E$4),0),$B117-1966)</f>
        <v>45780</v>
      </c>
    </row>
    <row r="118" spans="1:5" x14ac:dyDescent="0.25">
      <c r="A118">
        <v>2001</v>
      </c>
      <c r="B118">
        <v>2085</v>
      </c>
      <c r="C118" cm="1">
        <f t="array" ref="C118">INDEX('GMW - Base'!$A$2:$NF$60,MATCH(1,('GMW - Base'!$NE$2:$NE$60=C$3)*('GMW - Base'!$ND$2:$ND$60=C$4),0),$B118-1966)</f>
        <v>493575</v>
      </c>
      <c r="D118" cm="1">
        <f t="array" ref="D118">INDEX('GMW - Base'!$A$2:$NF$60,MATCH(1,('GMW - Base'!$NE$2:$NE$60=D$3)*('GMW - Base'!$ND$2:$ND$60=D$4),0),$B118-1966)</f>
        <v>294155</v>
      </c>
      <c r="E118" cm="1">
        <f t="array" ref="E118">INDEX('GMW - Base'!$A$2:$NF$60,MATCH(1,('GMW - Base'!$NE$2:$NE$60=E$3)*('GMW - Base'!$ND$2:$ND$60=E$4),0),$B118-1966)</f>
        <v>43112</v>
      </c>
    </row>
    <row r="119" spans="1:5" x14ac:dyDescent="0.25">
      <c r="B119">
        <v>2086</v>
      </c>
      <c r="C119" cm="1">
        <f t="array" ref="C119">INDEX('GMW - Base'!$A$2:$NF$60,MATCH(1,('GMW - Base'!$NE$2:$NE$60=C$3)*('GMW - Base'!$ND$2:$ND$60=C$4),0),$B119-1966)</f>
        <v>495602</v>
      </c>
      <c r="D119" cm="1">
        <f t="array" ref="D119">INDEX('GMW - Base'!$A$2:$NF$60,MATCH(1,('GMW - Base'!$NE$2:$NE$60=D$3)*('GMW - Base'!$ND$2:$ND$60=D$4),0),$B119-1966)</f>
        <v>296378</v>
      </c>
      <c r="E119" cm="1">
        <f t="array" ref="E119">INDEX('GMW - Base'!$A$2:$NF$60,MATCH(1,('GMW - Base'!$NE$2:$NE$60=E$3)*('GMW - Base'!$ND$2:$ND$60=E$4),0),$B119-1966)</f>
        <v>47836</v>
      </c>
    </row>
    <row r="120" spans="1:5" x14ac:dyDescent="0.25">
      <c r="B120">
        <v>2087</v>
      </c>
      <c r="C120" cm="1">
        <f t="array" ref="C120">INDEX('GMW - Base'!$A$2:$NF$60,MATCH(1,('GMW - Base'!$NE$2:$NE$60=C$3)*('GMW - Base'!$ND$2:$ND$60=C$4),0),$B120-1966)</f>
        <v>497938</v>
      </c>
      <c r="D120" cm="1">
        <f t="array" ref="D120">INDEX('GMW - Base'!$A$2:$NF$60,MATCH(1,('GMW - Base'!$NE$2:$NE$60=D$3)*('GMW - Base'!$ND$2:$ND$60=D$4),0),$B120-1966)</f>
        <v>300827</v>
      </c>
      <c r="E120" cm="1">
        <f t="array" ref="E120">INDEX('GMW - Base'!$A$2:$NF$60,MATCH(1,('GMW - Base'!$NE$2:$NE$60=E$3)*('GMW - Base'!$ND$2:$ND$60=E$4),0),$B120-1966)</f>
        <v>46997</v>
      </c>
    </row>
    <row r="121" spans="1:5" x14ac:dyDescent="0.25">
      <c r="B121">
        <v>2088</v>
      </c>
      <c r="C121" cm="1">
        <f t="array" ref="C121">INDEX('GMW - Base'!$A$2:$NF$60,MATCH(1,('GMW - Base'!$NE$2:$NE$60=C$3)*('GMW - Base'!$ND$2:$ND$60=C$4),0),$B121-1966)</f>
        <v>499278</v>
      </c>
      <c r="D121" cm="1">
        <f t="array" ref="D121">INDEX('GMW - Base'!$A$2:$NF$60,MATCH(1,('GMW - Base'!$NE$2:$NE$60=D$3)*('GMW - Base'!$ND$2:$ND$60=D$4),0),$B121-1966)</f>
        <v>303055</v>
      </c>
      <c r="E121" cm="1">
        <f t="array" ref="E121">INDEX('GMW - Base'!$A$2:$NF$60,MATCH(1,('GMW - Base'!$NE$2:$NE$60=E$3)*('GMW - Base'!$ND$2:$ND$60=E$4),0),$B121-1966)</f>
        <v>45091</v>
      </c>
    </row>
    <row r="122" spans="1:5" x14ac:dyDescent="0.25">
      <c r="A122">
        <v>2002</v>
      </c>
      <c r="B122">
        <v>2089</v>
      </c>
      <c r="C122" cm="1">
        <f t="array" ref="C122">INDEX('GMW - Base'!$A$2:$NF$60,MATCH(1,('GMW - Base'!$NE$2:$NE$60=C$3)*('GMW - Base'!$ND$2:$ND$60=C$4),0),$B122-1966)</f>
        <v>500794</v>
      </c>
      <c r="D122" cm="1">
        <f t="array" ref="D122">INDEX('GMW - Base'!$A$2:$NF$60,MATCH(1,('GMW - Base'!$NE$2:$NE$60=D$3)*('GMW - Base'!$ND$2:$ND$60=D$4),0),$B122-1966)</f>
        <v>303450</v>
      </c>
      <c r="E122" cm="1">
        <f t="array" ref="E122">INDEX('GMW - Base'!$A$2:$NF$60,MATCH(1,('GMW - Base'!$NE$2:$NE$60=E$3)*('GMW - Base'!$ND$2:$ND$60=E$4),0),$B122-1966)</f>
        <v>43722</v>
      </c>
    </row>
    <row r="123" spans="1:5" x14ac:dyDescent="0.25">
      <c r="B123">
        <v>2090</v>
      </c>
      <c r="C123" cm="1">
        <f t="array" ref="C123">INDEX('GMW - Base'!$A$2:$NF$60,MATCH(1,('GMW - Base'!$NE$2:$NE$60=C$3)*('GMW - Base'!$ND$2:$ND$60=C$4),0),$B123-1966)</f>
        <v>503433</v>
      </c>
      <c r="D123" cm="1">
        <f t="array" ref="D123">INDEX('GMW - Base'!$A$2:$NF$60,MATCH(1,('GMW - Base'!$NE$2:$NE$60=D$3)*('GMW - Base'!$ND$2:$ND$60=D$4),0),$B123-1966)</f>
        <v>304764</v>
      </c>
      <c r="E123" cm="1">
        <f t="array" ref="E123">INDEX('GMW - Base'!$A$2:$NF$60,MATCH(1,('GMW - Base'!$NE$2:$NE$60=E$3)*('GMW - Base'!$ND$2:$ND$60=E$4),0),$B123-1966)</f>
        <v>42992</v>
      </c>
    </row>
    <row r="124" spans="1:5" x14ac:dyDescent="0.25">
      <c r="B124">
        <v>2091</v>
      </c>
      <c r="C124" cm="1">
        <f t="array" ref="C124">INDEX('GMW - Base'!$A$2:$NF$60,MATCH(1,('GMW - Base'!$NE$2:$NE$60=C$3)*('GMW - Base'!$ND$2:$ND$60=C$4),0),$B124-1966)</f>
        <v>506386</v>
      </c>
      <c r="D124" cm="1">
        <f t="array" ref="D124">INDEX('GMW - Base'!$A$2:$NF$60,MATCH(1,('GMW - Base'!$NE$2:$NE$60=D$3)*('GMW - Base'!$ND$2:$ND$60=D$4),0),$B124-1966)</f>
        <v>307772</v>
      </c>
      <c r="E124" cm="1">
        <f t="array" ref="E124">INDEX('GMW - Base'!$A$2:$NF$60,MATCH(1,('GMW - Base'!$NE$2:$NE$60=E$3)*('GMW - Base'!$ND$2:$ND$60=E$4),0),$B124-1966)</f>
        <v>45703</v>
      </c>
    </row>
    <row r="125" spans="1:5" x14ac:dyDescent="0.25">
      <c r="B125">
        <v>2092</v>
      </c>
      <c r="C125" cm="1">
        <f t="array" ref="C125">INDEX('GMW - Base'!$A$2:$NF$60,MATCH(1,('GMW - Base'!$NE$2:$NE$60=C$3)*('GMW - Base'!$ND$2:$ND$60=C$4),0),$B125-1966)</f>
        <v>509728</v>
      </c>
      <c r="D125" cm="1">
        <f t="array" ref="D125">INDEX('GMW - Base'!$A$2:$NF$60,MATCH(1,('GMW - Base'!$NE$2:$NE$60=D$3)*('GMW - Base'!$ND$2:$ND$60=D$4),0),$B125-1966)</f>
        <v>310517</v>
      </c>
      <c r="E125" cm="1">
        <f t="array" ref="E125">INDEX('GMW - Base'!$A$2:$NF$60,MATCH(1,('GMW - Base'!$NE$2:$NE$60=E$3)*('GMW - Base'!$ND$2:$ND$60=E$4),0),$B125-1966)</f>
        <v>47474</v>
      </c>
    </row>
    <row r="126" spans="1:5" x14ac:dyDescent="0.25">
      <c r="A126">
        <v>2003</v>
      </c>
      <c r="B126">
        <v>2093</v>
      </c>
      <c r="C126" cm="1">
        <f t="array" ref="C126">INDEX('GMW - Base'!$A$2:$NF$60,MATCH(1,('GMW - Base'!$NE$2:$NE$60=C$3)*('GMW - Base'!$ND$2:$ND$60=C$4),0),$B126-1966)</f>
        <v>514031</v>
      </c>
      <c r="D126" cm="1">
        <f t="array" ref="D126">INDEX('GMW - Base'!$A$2:$NF$60,MATCH(1,('GMW - Base'!$NE$2:$NE$60=D$3)*('GMW - Base'!$ND$2:$ND$60=D$4),0),$B126-1966)</f>
        <v>312554</v>
      </c>
      <c r="E126" cm="1">
        <f t="array" ref="E126">INDEX('GMW - Base'!$A$2:$NF$60,MATCH(1,('GMW - Base'!$NE$2:$NE$60=E$3)*('GMW - Base'!$ND$2:$ND$60=E$4),0),$B126-1966)</f>
        <v>47410</v>
      </c>
    </row>
    <row r="127" spans="1:5" x14ac:dyDescent="0.25">
      <c r="B127">
        <v>2094</v>
      </c>
      <c r="C127" cm="1">
        <f t="array" ref="C127">INDEX('GMW - Base'!$A$2:$NF$60,MATCH(1,('GMW - Base'!$NE$2:$NE$60=C$3)*('GMW - Base'!$ND$2:$ND$60=C$4),0),$B127-1966)</f>
        <v>518802</v>
      </c>
      <c r="D127" cm="1">
        <f t="array" ref="D127">INDEX('GMW - Base'!$A$2:$NF$60,MATCH(1,('GMW - Base'!$NE$2:$NE$60=D$3)*('GMW - Base'!$ND$2:$ND$60=D$4),0),$B127-1966)</f>
        <v>316413</v>
      </c>
      <c r="E127" cm="1">
        <f t="array" ref="E127">INDEX('GMW - Base'!$A$2:$NF$60,MATCH(1,('GMW - Base'!$NE$2:$NE$60=E$3)*('GMW - Base'!$ND$2:$ND$60=E$4),0),$B127-1966)</f>
        <v>43668</v>
      </c>
    </row>
    <row r="128" spans="1:5" x14ac:dyDescent="0.25">
      <c r="B128">
        <v>2095</v>
      </c>
      <c r="C128" cm="1">
        <f t="array" ref="C128">INDEX('GMW - Base'!$A$2:$NF$60,MATCH(1,('GMW - Base'!$NE$2:$NE$60=C$3)*('GMW - Base'!$ND$2:$ND$60=C$4),0),$B128-1966)</f>
        <v>524213</v>
      </c>
      <c r="D128" cm="1">
        <f t="array" ref="D128">INDEX('GMW - Base'!$A$2:$NF$60,MATCH(1,('GMW - Base'!$NE$2:$NE$60=D$3)*('GMW - Base'!$ND$2:$ND$60=D$4),0),$B128-1966)</f>
        <v>318762</v>
      </c>
      <c r="E128" cm="1">
        <f t="array" ref="E128">INDEX('GMW - Base'!$A$2:$NF$60,MATCH(1,('GMW - Base'!$NE$2:$NE$60=E$3)*('GMW - Base'!$ND$2:$ND$60=E$4),0),$B128-1966)</f>
        <v>44102</v>
      </c>
    </row>
    <row r="129" spans="1:5" x14ac:dyDescent="0.25">
      <c r="B129">
        <v>2096</v>
      </c>
      <c r="C129" cm="1">
        <f t="array" ref="C129">INDEX('GMW - Base'!$A$2:$NF$60,MATCH(1,('GMW - Base'!$NE$2:$NE$60=C$3)*('GMW - Base'!$ND$2:$ND$60=C$4),0),$B129-1966)</f>
        <v>528320</v>
      </c>
      <c r="D129" cm="1">
        <f t="array" ref="D129">INDEX('GMW - Base'!$A$2:$NF$60,MATCH(1,('GMW - Base'!$NE$2:$NE$60=D$3)*('GMW - Base'!$ND$2:$ND$60=D$4),0),$B129-1966)</f>
        <v>320529</v>
      </c>
      <c r="E129" cm="1">
        <f t="array" ref="E129">INDEX('GMW - Base'!$A$2:$NF$60,MATCH(1,('GMW - Base'!$NE$2:$NE$60=E$3)*('GMW - Base'!$ND$2:$ND$60=E$4),0),$B129-1966)</f>
        <v>43762</v>
      </c>
    </row>
    <row r="130" spans="1:5" x14ac:dyDescent="0.25">
      <c r="A130">
        <v>2004</v>
      </c>
      <c r="B130">
        <v>2097</v>
      </c>
      <c r="C130" cm="1">
        <f t="array" ref="C130">INDEX('GMW - Base'!$A$2:$NF$60,MATCH(1,('GMW - Base'!$NE$2:$NE$60=C$3)*('GMW - Base'!$ND$2:$ND$60=C$4),0),$B130-1966)</f>
        <v>529996</v>
      </c>
      <c r="D130" cm="1">
        <f t="array" ref="D130">INDEX('GMW - Base'!$A$2:$NF$60,MATCH(1,('GMW - Base'!$NE$2:$NE$60=D$3)*('GMW - Base'!$ND$2:$ND$60=D$4),0),$B130-1966)</f>
        <v>322150</v>
      </c>
      <c r="E130" cm="1">
        <f t="array" ref="E130">INDEX('GMW - Base'!$A$2:$NF$60,MATCH(1,('GMW - Base'!$NE$2:$NE$60=E$3)*('GMW - Base'!$ND$2:$ND$60=E$4),0),$B130-1966)</f>
        <v>44042</v>
      </c>
    </row>
    <row r="131" spans="1:5" x14ac:dyDescent="0.25">
      <c r="B131">
        <v>2098</v>
      </c>
      <c r="C131" cm="1">
        <f t="array" ref="C131">INDEX('GMW - Base'!$A$2:$NF$60,MATCH(1,('GMW - Base'!$NE$2:$NE$60=C$3)*('GMW - Base'!$ND$2:$ND$60=C$4),0),$B131-1966)</f>
        <v>532543</v>
      </c>
      <c r="D131" cm="1">
        <f t="array" ref="D131">INDEX('GMW - Base'!$A$2:$NF$60,MATCH(1,('GMW - Base'!$NE$2:$NE$60=D$3)*('GMW - Base'!$ND$2:$ND$60=D$4),0),$B131-1966)</f>
        <v>325157</v>
      </c>
      <c r="E131" cm="1">
        <f t="array" ref="E131">INDEX('GMW - Base'!$A$2:$NF$60,MATCH(1,('GMW - Base'!$NE$2:$NE$60=E$3)*('GMW - Base'!$ND$2:$ND$60=E$4),0),$B131-1966)</f>
        <v>41630</v>
      </c>
    </row>
    <row r="132" spans="1:5" x14ac:dyDescent="0.25">
      <c r="B132">
        <v>2099</v>
      </c>
      <c r="C132" cm="1">
        <f t="array" ref="C132">INDEX('GMW - Base'!$A$2:$NF$60,MATCH(1,('GMW - Base'!$NE$2:$NE$60=C$3)*('GMW - Base'!$ND$2:$ND$60=C$4),0),$B132-1966)</f>
        <v>534447</v>
      </c>
      <c r="D132" cm="1">
        <f t="array" ref="D132">INDEX('GMW - Base'!$A$2:$NF$60,MATCH(1,('GMW - Base'!$NE$2:$NE$60=D$3)*('GMW - Base'!$ND$2:$ND$60=D$4),0),$B132-1966)</f>
        <v>326983</v>
      </c>
      <c r="E132" cm="1">
        <f t="array" ref="E132">INDEX('GMW - Base'!$A$2:$NF$60,MATCH(1,('GMW - Base'!$NE$2:$NE$60=E$3)*('GMW - Base'!$ND$2:$ND$60=E$4),0),$B132-1966)</f>
        <v>41970</v>
      </c>
    </row>
    <row r="133" spans="1:5" x14ac:dyDescent="0.25">
      <c r="B133">
        <v>2100</v>
      </c>
      <c r="C133" cm="1">
        <f t="array" ref="C133">INDEX('GMW - Base'!$A$2:$NF$60,MATCH(1,('GMW - Base'!$NE$2:$NE$60=C$3)*('GMW - Base'!$ND$2:$ND$60=C$4),0),$B133-1966)</f>
        <v>536886</v>
      </c>
      <c r="D133" cm="1">
        <f t="array" ref="D133">INDEX('GMW - Base'!$A$2:$NF$60,MATCH(1,('GMW - Base'!$NE$2:$NE$60=D$3)*('GMW - Base'!$ND$2:$ND$60=D$4),0),$B133-1966)</f>
        <v>329186</v>
      </c>
      <c r="E133" cm="1">
        <f t="array" ref="E133">INDEX('GMW - Base'!$A$2:$NF$60,MATCH(1,('GMW - Base'!$NE$2:$NE$60=E$3)*('GMW - Base'!$ND$2:$ND$60=E$4),0),$B133-1966)</f>
        <v>43060</v>
      </c>
    </row>
    <row r="134" spans="1:5" x14ac:dyDescent="0.25">
      <c r="A134">
        <v>2005</v>
      </c>
      <c r="B134">
        <v>2101</v>
      </c>
      <c r="C134" cm="1">
        <f t="array" ref="C134">INDEX('GMW - Base'!$A$2:$NF$60,MATCH(1,('GMW - Base'!$NE$2:$NE$60=C$3)*('GMW - Base'!$ND$2:$ND$60=C$4),0),$B134-1966)</f>
        <v>541028</v>
      </c>
      <c r="D134" cm="1">
        <f t="array" ref="D134">INDEX('GMW - Base'!$A$2:$NF$60,MATCH(1,('GMW - Base'!$NE$2:$NE$60=D$3)*('GMW - Base'!$ND$2:$ND$60=D$4),0),$B134-1966)</f>
        <v>332385</v>
      </c>
      <c r="E134" cm="1">
        <f t="array" ref="E134">INDEX('GMW - Base'!$A$2:$NF$60,MATCH(1,('GMW - Base'!$NE$2:$NE$60=E$3)*('GMW - Base'!$ND$2:$ND$60=E$4),0),$B134-1966)</f>
        <v>45364</v>
      </c>
    </row>
    <row r="135" spans="1:5" x14ac:dyDescent="0.25">
      <c r="B135">
        <v>2102</v>
      </c>
      <c r="C135" cm="1">
        <f t="array" ref="C135">INDEX('GMW - Base'!$A$2:$NF$60,MATCH(1,('GMW - Base'!$NE$2:$NE$60=C$3)*('GMW - Base'!$ND$2:$ND$60=C$4),0),$B135-1966)</f>
        <v>545530</v>
      </c>
      <c r="D135" cm="1">
        <f t="array" ref="D135">INDEX('GMW - Base'!$A$2:$NF$60,MATCH(1,('GMW - Base'!$NE$2:$NE$60=D$3)*('GMW - Base'!$ND$2:$ND$60=D$4),0),$B135-1966)</f>
        <v>333357</v>
      </c>
      <c r="E135" cm="1">
        <f t="array" ref="E135">INDEX('GMW - Base'!$A$2:$NF$60,MATCH(1,('GMW - Base'!$NE$2:$NE$60=E$3)*('GMW - Base'!$ND$2:$ND$60=E$4),0),$B135-1966)</f>
        <v>46945.5</v>
      </c>
    </row>
    <row r="136" spans="1:5" x14ac:dyDescent="0.25">
      <c r="B136">
        <v>2103</v>
      </c>
      <c r="C136" cm="1">
        <f t="array" ref="C136">INDEX('GMW - Base'!$A$2:$NF$60,MATCH(1,('GMW - Base'!$NE$2:$NE$60=C$3)*('GMW - Base'!$ND$2:$ND$60=C$4),0),$B136-1966)</f>
        <v>550552</v>
      </c>
      <c r="D136" cm="1">
        <f t="array" ref="D136">INDEX('GMW - Base'!$A$2:$NF$60,MATCH(1,('GMW - Base'!$NE$2:$NE$60=D$3)*('GMW - Base'!$ND$2:$ND$60=D$4),0),$B136-1966)</f>
        <v>335900</v>
      </c>
      <c r="E136" cm="1">
        <f t="array" ref="E136">INDEX('GMW - Base'!$A$2:$NF$60,MATCH(1,('GMW - Base'!$NE$2:$NE$60=E$3)*('GMW - Base'!$ND$2:$ND$60=E$4),0),$B136-1966)</f>
        <v>48527</v>
      </c>
    </row>
    <row r="137" spans="1:5" x14ac:dyDescent="0.25">
      <c r="B137">
        <v>2104</v>
      </c>
      <c r="C137" cm="1">
        <f t="array" ref="C137">INDEX('GMW - Base'!$A$2:$NF$60,MATCH(1,('GMW - Base'!$NE$2:$NE$60=C$3)*('GMW - Base'!$ND$2:$ND$60=C$4),0),$B137-1966)</f>
        <v>556311</v>
      </c>
      <c r="D137" cm="1">
        <f t="array" ref="D137">INDEX('GMW - Base'!$A$2:$NF$60,MATCH(1,('GMW - Base'!$NE$2:$NE$60=D$3)*('GMW - Base'!$ND$2:$ND$60=D$4),0),$B137-1966)</f>
        <v>336830</v>
      </c>
      <c r="E137" cm="1">
        <f t="array" ref="E137">INDEX('GMW - Base'!$A$2:$NF$60,MATCH(1,('GMW - Base'!$NE$2:$NE$60=E$3)*('GMW - Base'!$ND$2:$ND$60=E$4),0),$B137-1966)</f>
        <v>49209</v>
      </c>
    </row>
    <row r="138" spans="1:5" x14ac:dyDescent="0.25">
      <c r="A138">
        <v>2006</v>
      </c>
      <c r="B138">
        <v>2105</v>
      </c>
      <c r="C138" cm="1">
        <f t="array" ref="C138">INDEX('GMW - Base'!$A$2:$NF$60,MATCH(1,('GMW - Base'!$NE$2:$NE$60=C$3)*('GMW - Base'!$ND$2:$ND$60=C$4),0),$B138-1966)</f>
        <v>558314</v>
      </c>
      <c r="D138" cm="1">
        <f t="array" ref="D138">INDEX('GMW - Base'!$A$2:$NF$60,MATCH(1,('GMW - Base'!$NE$2:$NE$60=D$3)*('GMW - Base'!$ND$2:$ND$60=D$4),0),$B138-1966)</f>
        <v>335359</v>
      </c>
      <c r="E138" cm="1">
        <f t="array" ref="E138">INDEX('GMW - Base'!$A$2:$NF$60,MATCH(1,('GMW - Base'!$NE$2:$NE$60=E$3)*('GMW - Base'!$ND$2:$ND$60=E$4),0),$B138-1966)</f>
        <v>51842</v>
      </c>
    </row>
    <row r="139" spans="1:5" x14ac:dyDescent="0.25">
      <c r="B139">
        <v>2106</v>
      </c>
      <c r="C139" cm="1">
        <f t="array" ref="C139">INDEX('GMW - Base'!$A$2:$NF$60,MATCH(1,('GMW - Base'!$NE$2:$NE$60=C$3)*('GMW - Base'!$ND$2:$ND$60=C$4),0),$B139-1966)</f>
        <v>559795</v>
      </c>
      <c r="D139" cm="1">
        <f t="array" ref="D139">INDEX('GMW - Base'!$A$2:$NF$60,MATCH(1,('GMW - Base'!$NE$2:$NE$60=D$3)*('GMW - Base'!$ND$2:$ND$60=D$4),0),$B139-1966)</f>
        <v>335833</v>
      </c>
      <c r="E139" cm="1">
        <f t="array" ref="E139">INDEX('GMW - Base'!$A$2:$NF$60,MATCH(1,('GMW - Base'!$NE$2:$NE$60=E$3)*('GMW - Base'!$ND$2:$ND$60=E$4),0),$B139-1966)</f>
        <v>49901</v>
      </c>
    </row>
    <row r="140" spans="1:5" x14ac:dyDescent="0.25">
      <c r="B140">
        <v>2107</v>
      </c>
      <c r="C140" cm="1">
        <f t="array" ref="C140">INDEX('GMW - Base'!$A$2:$NF$60,MATCH(1,('GMW - Base'!$NE$2:$NE$60=C$3)*('GMW - Base'!$ND$2:$ND$60=C$4),0),$B140-1966)</f>
        <v>560675</v>
      </c>
      <c r="D140" cm="1">
        <f t="array" ref="D140">INDEX('GMW - Base'!$A$2:$NF$60,MATCH(1,('GMW - Base'!$NE$2:$NE$60=D$3)*('GMW - Base'!$ND$2:$ND$60=D$4),0),$B140-1966)</f>
        <v>338624</v>
      </c>
      <c r="E140" cm="1">
        <f t="array" ref="E140">INDEX('GMW - Base'!$A$2:$NF$60,MATCH(1,('GMW - Base'!$NE$2:$NE$60=E$3)*('GMW - Base'!$ND$2:$ND$60=E$4),0),$B140-1966)</f>
        <v>51539</v>
      </c>
    </row>
    <row r="141" spans="1:5" x14ac:dyDescent="0.25">
      <c r="B141">
        <v>2108</v>
      </c>
      <c r="C141" cm="1">
        <f t="array" ref="C141">INDEX('GMW - Base'!$A$2:$NF$60,MATCH(1,('GMW - Base'!$NE$2:$NE$60=C$3)*('GMW - Base'!$ND$2:$ND$60=C$4),0),$B141-1966)</f>
        <v>562669</v>
      </c>
      <c r="D141" cm="1">
        <f t="array" ref="D141">INDEX('GMW - Base'!$A$2:$NF$60,MATCH(1,('GMW - Base'!$NE$2:$NE$60=D$3)*('GMW - Base'!$ND$2:$ND$60=D$4),0),$B141-1966)</f>
        <v>339339</v>
      </c>
      <c r="E141" cm="1">
        <f t="array" ref="E141">INDEX('GMW - Base'!$A$2:$NF$60,MATCH(1,('GMW - Base'!$NE$2:$NE$60=E$3)*('GMW - Base'!$ND$2:$ND$60=E$4),0),$B141-1966)</f>
        <v>49386</v>
      </c>
    </row>
    <row r="142" spans="1:5" x14ac:dyDescent="0.25">
      <c r="A142">
        <v>2007</v>
      </c>
      <c r="B142">
        <v>2109</v>
      </c>
      <c r="C142" cm="1">
        <f t="array" ref="C142">INDEX('GMW - Base'!$A$2:$NF$60,MATCH(1,('GMW - Base'!$NE$2:$NE$60=C$3)*('GMW - Base'!$ND$2:$ND$60=C$4),0),$B142-1966)</f>
        <v>568845</v>
      </c>
      <c r="D142" cm="1">
        <f t="array" ref="D142">INDEX('GMW - Base'!$A$2:$NF$60,MATCH(1,('GMW - Base'!$NE$2:$NE$60=D$3)*('GMW - Base'!$ND$2:$ND$60=D$4),0),$B142-1966)</f>
        <v>343169</v>
      </c>
      <c r="E142" cm="1">
        <f t="array" ref="E142">INDEX('GMW - Base'!$A$2:$NF$60,MATCH(1,('GMW - Base'!$NE$2:$NE$60=E$3)*('GMW - Base'!$ND$2:$ND$60=E$4),0),$B142-1966)</f>
        <v>51948</v>
      </c>
    </row>
    <row r="143" spans="1:5" x14ac:dyDescent="0.25">
      <c r="B143">
        <v>2110</v>
      </c>
      <c r="C143" cm="1">
        <f t="array" ref="C143">INDEX('GMW - Base'!$A$2:$NF$60,MATCH(1,('GMW - Base'!$NE$2:$NE$60=C$3)*('GMW - Base'!$ND$2:$ND$60=C$4),0),$B143-1966)</f>
        <v>574194</v>
      </c>
      <c r="D143" cm="1">
        <f t="array" ref="D143">INDEX('GMW - Base'!$A$2:$NF$60,MATCH(1,('GMW - Base'!$NE$2:$NE$60=D$3)*('GMW - Base'!$ND$2:$ND$60=D$4),0),$B143-1966)</f>
        <v>347001</v>
      </c>
      <c r="E143" cm="1">
        <f t="array" ref="E143">INDEX('GMW - Base'!$A$2:$NF$60,MATCH(1,('GMW - Base'!$NE$2:$NE$60=E$3)*('GMW - Base'!$ND$2:$ND$60=E$4),0),$B143-1966)</f>
        <v>55519</v>
      </c>
    </row>
    <row r="144" spans="1:5" x14ac:dyDescent="0.25">
      <c r="B144">
        <v>2111</v>
      </c>
      <c r="C144" cm="1">
        <f t="array" ref="C144">INDEX('GMW - Base'!$A$2:$NF$60,MATCH(1,('GMW - Base'!$NE$2:$NE$60=C$3)*('GMW - Base'!$ND$2:$ND$60=C$4),0),$B144-1966)</f>
        <v>579605</v>
      </c>
      <c r="D144" cm="1">
        <f t="array" ref="D144">INDEX('GMW - Base'!$A$2:$NF$60,MATCH(1,('GMW - Base'!$NE$2:$NE$60=D$3)*('GMW - Base'!$ND$2:$ND$60=D$4),0),$B144-1966)</f>
        <v>353872</v>
      </c>
      <c r="E144" cm="1">
        <f t="array" ref="E144">INDEX('GMW - Base'!$A$2:$NF$60,MATCH(1,('GMW - Base'!$NE$2:$NE$60=E$3)*('GMW - Base'!$ND$2:$ND$60=E$4),0),$B144-1966)</f>
        <v>54051</v>
      </c>
    </row>
    <row r="145" spans="1:5" x14ac:dyDescent="0.25">
      <c r="B145">
        <v>2112</v>
      </c>
      <c r="C145" cm="1">
        <f t="array" ref="C145">INDEX('GMW - Base'!$A$2:$NF$60,MATCH(1,('GMW - Base'!$NE$2:$NE$60=C$3)*('GMW - Base'!$ND$2:$ND$60=C$4),0),$B145-1966)</f>
        <v>584504</v>
      </c>
      <c r="D145" cm="1">
        <f t="array" ref="D145">INDEX('GMW - Base'!$A$2:$NF$60,MATCH(1,('GMW - Base'!$NE$2:$NE$60=D$3)*('GMW - Base'!$ND$2:$ND$60=D$4),0),$B145-1966)</f>
        <v>353402</v>
      </c>
      <c r="E145" cm="1">
        <f t="array" ref="E145">INDEX('GMW - Base'!$A$2:$NF$60,MATCH(1,('GMW - Base'!$NE$2:$NE$60=E$3)*('GMW - Base'!$ND$2:$ND$60=E$4),0),$B145-1966)</f>
        <v>57624</v>
      </c>
    </row>
    <row r="146" spans="1:5" x14ac:dyDescent="0.25">
      <c r="A146">
        <v>2008</v>
      </c>
      <c r="B146">
        <v>2113</v>
      </c>
      <c r="C146" cm="1">
        <f t="array" ref="C146">INDEX('GMW - Base'!$A$2:$NF$60,MATCH(1,('GMW - Base'!$NE$2:$NE$60=C$3)*('GMW - Base'!$ND$2:$ND$60=C$4),0),$B146-1966)</f>
        <v>586690</v>
      </c>
      <c r="D146" cm="1">
        <f t="array" ref="D146">INDEX('GMW - Base'!$A$2:$NF$60,MATCH(1,('GMW - Base'!$NE$2:$NE$60=D$3)*('GMW - Base'!$ND$2:$ND$60=D$4),0),$B146-1966)</f>
        <v>355059</v>
      </c>
      <c r="E146" cm="1">
        <f t="array" ref="E146">INDEX('GMW - Base'!$A$2:$NF$60,MATCH(1,('GMW - Base'!$NE$2:$NE$60=E$3)*('GMW - Base'!$ND$2:$ND$60=E$4),0),$B146-1966)</f>
        <v>52099</v>
      </c>
    </row>
    <row r="147" spans="1:5" x14ac:dyDescent="0.25">
      <c r="B147">
        <v>2114</v>
      </c>
      <c r="C147" cm="1">
        <f t="array" ref="C147">INDEX('GMW - Base'!$A$2:$NF$60,MATCH(1,('GMW - Base'!$NE$2:$NE$60=C$3)*('GMW - Base'!$ND$2:$ND$60=C$4),0),$B147-1966)</f>
        <v>583541</v>
      </c>
      <c r="D147" cm="1">
        <f t="array" ref="D147">INDEX('GMW - Base'!$A$2:$NF$60,MATCH(1,('GMW - Base'!$NE$2:$NE$60=D$3)*('GMW - Base'!$ND$2:$ND$60=D$4),0),$B147-1966)</f>
        <v>350021</v>
      </c>
      <c r="E147" cm="1">
        <f t="array" ref="E147">INDEX('GMW - Base'!$A$2:$NF$60,MATCH(1,('GMW - Base'!$NE$2:$NE$60=E$3)*('GMW - Base'!$ND$2:$ND$60=E$4),0),$B147-1966)</f>
        <v>57108</v>
      </c>
    </row>
    <row r="148" spans="1:5" x14ac:dyDescent="0.25">
      <c r="B148">
        <v>2115</v>
      </c>
      <c r="C148" cm="1">
        <f t="array" ref="C148">INDEX('GMW - Base'!$A$2:$NF$60,MATCH(1,('GMW - Base'!$NE$2:$NE$60=C$3)*('GMW - Base'!$ND$2:$ND$60=C$4),0),$B148-1966)</f>
        <v>573961</v>
      </c>
      <c r="D148" cm="1">
        <f t="array" ref="D148">INDEX('GMW - Base'!$A$2:$NF$60,MATCH(1,('GMW - Base'!$NE$2:$NE$60=D$3)*('GMW - Base'!$ND$2:$ND$60=D$4),0),$B148-1966)</f>
        <v>344231</v>
      </c>
      <c r="E148" cm="1">
        <f t="array" ref="E148">INDEX('GMW - Base'!$A$2:$NF$60,MATCH(1,('GMW - Base'!$NE$2:$NE$60=E$3)*('GMW - Base'!$ND$2:$ND$60=E$4),0),$B148-1966)</f>
        <v>54942</v>
      </c>
    </row>
    <row r="149" spans="1:5" x14ac:dyDescent="0.25">
      <c r="B149">
        <v>2116</v>
      </c>
      <c r="C149" cm="1">
        <f t="array" ref="C149">INDEX('GMW - Base'!$A$2:$NF$60,MATCH(1,('GMW - Base'!$NE$2:$NE$60=C$3)*('GMW - Base'!$ND$2:$ND$60=C$4),0),$B149-1966)</f>
        <v>561816</v>
      </c>
      <c r="D149" cm="1">
        <f t="array" ref="D149">INDEX('GMW - Base'!$A$2:$NF$60,MATCH(1,('GMW - Base'!$NE$2:$NE$60=D$3)*('GMW - Base'!$ND$2:$ND$60=D$4),0),$B149-1966)</f>
        <v>335303</v>
      </c>
      <c r="E149" cm="1">
        <f t="array" ref="E149">INDEX('GMW - Base'!$A$2:$NF$60,MATCH(1,('GMW - Base'!$NE$2:$NE$60=E$3)*('GMW - Base'!$ND$2:$ND$60=E$4),0),$B149-1966)</f>
        <v>52434</v>
      </c>
    </row>
    <row r="150" spans="1:5" x14ac:dyDescent="0.25">
      <c r="A150">
        <v>2009</v>
      </c>
      <c r="B150">
        <v>2117</v>
      </c>
      <c r="C150" cm="1">
        <f t="array" ref="C150">INDEX('GMW - Base'!$A$2:$NF$60,MATCH(1,('GMW - Base'!$NE$2:$NE$60=C$3)*('GMW - Base'!$ND$2:$ND$60=C$4),0),$B150-1966)</f>
        <v>550451</v>
      </c>
      <c r="D150" cm="1">
        <f t="array" ref="D150">INDEX('GMW - Base'!$A$2:$NF$60,MATCH(1,('GMW - Base'!$NE$2:$NE$60=D$3)*('GMW - Base'!$ND$2:$ND$60=D$4),0),$B150-1966)</f>
        <v>333667</v>
      </c>
      <c r="E150" cm="1">
        <f t="array" ref="E150">INDEX('GMW - Base'!$A$2:$NF$60,MATCH(1,('GMW - Base'!$NE$2:$NE$60=E$3)*('GMW - Base'!$ND$2:$ND$60=E$4),0),$B150-1966)</f>
        <v>48456</v>
      </c>
    </row>
    <row r="151" spans="1:5" x14ac:dyDescent="0.25">
      <c r="B151">
        <v>2118</v>
      </c>
      <c r="C151" cm="1">
        <f t="array" ref="C151">INDEX('GMW - Base'!$A$2:$NF$60,MATCH(1,('GMW - Base'!$NE$2:$NE$60=C$3)*('GMW - Base'!$ND$2:$ND$60=C$4),0),$B151-1966)</f>
        <v>548859</v>
      </c>
      <c r="D151" cm="1">
        <f t="array" ref="D151">INDEX('GMW - Base'!$A$2:$NF$60,MATCH(1,('GMW - Base'!$NE$2:$NE$60=D$3)*('GMW - Base'!$ND$2:$ND$60=D$4),0),$B151-1966)</f>
        <v>332958</v>
      </c>
      <c r="E151" cm="1">
        <f t="array" ref="E151">INDEX('GMW - Base'!$A$2:$NF$60,MATCH(1,('GMW - Base'!$NE$2:$NE$60=E$3)*('GMW - Base'!$ND$2:$ND$60=E$4),0),$B151-1966)</f>
        <v>46751</v>
      </c>
    </row>
    <row r="152" spans="1:5" x14ac:dyDescent="0.25">
      <c r="B152">
        <v>2119</v>
      </c>
      <c r="C152" cm="1">
        <f t="array" ref="C152">INDEX('GMW - Base'!$A$2:$NF$60,MATCH(1,('GMW - Base'!$NE$2:$NE$60=C$3)*('GMW - Base'!$ND$2:$ND$60=C$4),0),$B152-1966)</f>
        <v>549540</v>
      </c>
      <c r="D152" cm="1">
        <f t="array" ref="D152">INDEX('GMW - Base'!$A$2:$NF$60,MATCH(1,('GMW - Base'!$NE$2:$NE$60=D$3)*('GMW - Base'!$ND$2:$ND$60=D$4),0),$B152-1966)</f>
        <v>333656</v>
      </c>
      <c r="E152" cm="1">
        <f t="array" ref="E152">INDEX('GMW - Base'!$A$2:$NF$60,MATCH(1,('GMW - Base'!$NE$2:$NE$60=E$3)*('GMW - Base'!$ND$2:$ND$60=E$4),0),$B152-1966)</f>
        <v>45581</v>
      </c>
    </row>
    <row r="153" spans="1:5" x14ac:dyDescent="0.25">
      <c r="B153">
        <v>2120</v>
      </c>
      <c r="C153" cm="1">
        <f t="array" ref="C153">INDEX('GMW - Base'!$A$2:$NF$60,MATCH(1,('GMW - Base'!$NE$2:$NE$60=C$3)*('GMW - Base'!$ND$2:$ND$60=C$4),0),$B153-1966)</f>
        <v>551372</v>
      </c>
      <c r="D153" cm="1">
        <f t="array" ref="D153">INDEX('GMW - Base'!$A$2:$NF$60,MATCH(1,('GMW - Base'!$NE$2:$NE$60=D$3)*('GMW - Base'!$ND$2:$ND$60=D$4),0),$B153-1966)</f>
        <v>336375</v>
      </c>
      <c r="E153" cm="1">
        <f t="array" ref="E153">INDEX('GMW - Base'!$A$2:$NF$60,MATCH(1,('GMW - Base'!$NE$2:$NE$60=E$3)*('GMW - Base'!$ND$2:$ND$60=E$4),0),$B153-1966)</f>
        <v>45414</v>
      </c>
    </row>
    <row r="154" spans="1:5" x14ac:dyDescent="0.25">
      <c r="A154">
        <v>2010</v>
      </c>
      <c r="B154">
        <v>2121</v>
      </c>
      <c r="C154" cm="1">
        <f t="array" ref="C154">INDEX('GMW - Base'!$A$2:$NF$60,MATCH(1,('GMW - Base'!$NE$2:$NE$60=C$3)*('GMW - Base'!$ND$2:$ND$60=C$4),0),$B154-1966)</f>
        <v>556002</v>
      </c>
      <c r="D154" cm="1">
        <f t="array" ref="D154">INDEX('GMW - Base'!$A$2:$NF$60,MATCH(1,('GMW - Base'!$NE$2:$NE$60=D$3)*('GMW - Base'!$ND$2:$ND$60=D$4),0),$B154-1966)</f>
        <v>335932</v>
      </c>
      <c r="E154" cm="1">
        <f t="array" ref="E154">INDEX('GMW - Base'!$A$2:$NF$60,MATCH(1,('GMW - Base'!$NE$2:$NE$60=E$3)*('GMW - Base'!$ND$2:$ND$60=E$4),0),$B154-1966)</f>
        <v>47159</v>
      </c>
    </row>
    <row r="155" spans="1:5" x14ac:dyDescent="0.25">
      <c r="B155">
        <v>2122</v>
      </c>
      <c r="C155" cm="1">
        <f t="array" ref="C155">INDEX('GMW - Base'!$A$2:$NF$60,MATCH(1,('GMW - Base'!$NE$2:$NE$60=C$3)*('GMW - Base'!$ND$2:$ND$60=C$4),0),$B155-1966)</f>
        <v>562353</v>
      </c>
      <c r="D155" cm="1">
        <f t="array" ref="D155">INDEX('GMW - Base'!$A$2:$NF$60,MATCH(1,('GMW - Base'!$NE$2:$NE$60=D$3)*('GMW - Base'!$ND$2:$ND$60=D$4),0),$B155-1966)</f>
        <v>345407</v>
      </c>
      <c r="E155" cm="1">
        <f t="array" ref="E155">INDEX('GMW - Base'!$A$2:$NF$60,MATCH(1,('GMW - Base'!$NE$2:$NE$60=E$3)*('GMW - Base'!$ND$2:$ND$60=E$4),0),$B155-1966)</f>
        <v>46055</v>
      </c>
    </row>
    <row r="156" spans="1:5" x14ac:dyDescent="0.25">
      <c r="B156">
        <v>2123</v>
      </c>
      <c r="C156" cm="1">
        <f t="array" ref="C156">INDEX('GMW - Base'!$A$2:$NF$60,MATCH(1,('GMW - Base'!$NE$2:$NE$60=C$3)*('GMW - Base'!$ND$2:$ND$60=C$4),0),$B156-1966)</f>
        <v>565659</v>
      </c>
      <c r="D156" cm="1">
        <f t="array" ref="D156">INDEX('GMW - Base'!$A$2:$NF$60,MATCH(1,('GMW - Base'!$NE$2:$NE$60=D$3)*('GMW - Base'!$ND$2:$ND$60=D$4),0),$B156-1966)</f>
        <v>346142</v>
      </c>
      <c r="E156" cm="1">
        <f t="array" ref="E156">INDEX('GMW - Base'!$A$2:$NF$60,MATCH(1,('GMW - Base'!$NE$2:$NE$60=E$3)*('GMW - Base'!$ND$2:$ND$60=E$4),0),$B156-1966)</f>
        <v>47527</v>
      </c>
    </row>
    <row r="157" spans="1:5" x14ac:dyDescent="0.25">
      <c r="B157">
        <v>2124</v>
      </c>
      <c r="C157" cm="1">
        <f t="array" ref="C157">INDEX('GMW - Base'!$A$2:$NF$60,MATCH(1,('GMW - Base'!$NE$2:$NE$60=C$3)*('GMW - Base'!$ND$2:$ND$60=C$4),0),$B157-1966)</f>
        <v>565945</v>
      </c>
      <c r="D157" cm="1">
        <f t="array" ref="D157">INDEX('GMW - Base'!$A$2:$NF$60,MATCH(1,('GMW - Base'!$NE$2:$NE$60=D$3)*('GMW - Base'!$ND$2:$ND$60=D$4),0),$B157-1966)</f>
        <v>345426</v>
      </c>
      <c r="E157" cm="1">
        <f t="array" ref="E157">INDEX('GMW - Base'!$A$2:$NF$60,MATCH(1,('GMW - Base'!$NE$2:$NE$60=E$3)*('GMW - Base'!$ND$2:$ND$60=E$4),0),$B157-1966)</f>
        <v>50337</v>
      </c>
    </row>
    <row r="158" spans="1:5" x14ac:dyDescent="0.25">
      <c r="A158">
        <v>2011</v>
      </c>
      <c r="B158">
        <v>2125</v>
      </c>
      <c r="C158" cm="1">
        <f t="array" ref="C158">INDEX('GMW - Base'!$A$2:$NF$60,MATCH(1,('GMW - Base'!$NE$2:$NE$60=C$3)*('GMW - Base'!$ND$2:$ND$60=C$4),0),$B158-1966)</f>
        <v>566873</v>
      </c>
      <c r="D158" cm="1">
        <f t="array" ref="D158">INDEX('GMW - Base'!$A$2:$NF$60,MATCH(1,('GMW - Base'!$NE$2:$NE$60=D$3)*('GMW - Base'!$ND$2:$ND$60=D$4),0),$B158-1966)</f>
        <v>342009</v>
      </c>
      <c r="E158" cm="1">
        <f t="array" ref="E158">INDEX('GMW - Base'!$A$2:$NF$60,MATCH(1,('GMW - Base'!$NE$2:$NE$60=E$3)*('GMW - Base'!$ND$2:$ND$60=E$4),0),$B158-1966)</f>
        <v>47060</v>
      </c>
    </row>
    <row r="159" spans="1:5" x14ac:dyDescent="0.25">
      <c r="B159">
        <v>2126</v>
      </c>
      <c r="C159" cm="1">
        <f t="array" ref="C159">INDEX('GMW - Base'!$A$2:$NF$60,MATCH(1,('GMW - Base'!$NE$2:$NE$60=C$3)*('GMW - Base'!$ND$2:$ND$60=C$4),0),$B159-1966)</f>
        <v>566601</v>
      </c>
      <c r="D159" cm="1">
        <f t="array" ref="D159">INDEX('GMW - Base'!$A$2:$NF$60,MATCH(1,('GMW - Base'!$NE$2:$NE$60=D$3)*('GMW - Base'!$ND$2:$ND$60=D$4),0),$B159-1966)</f>
        <v>340153</v>
      </c>
      <c r="E159" cm="1">
        <f t="array" ref="E159">INDEX('GMW - Base'!$A$2:$NF$60,MATCH(1,('GMW - Base'!$NE$2:$NE$60=E$3)*('GMW - Base'!$ND$2:$ND$60=E$4),0),$B159-1966)</f>
        <v>49334</v>
      </c>
    </row>
    <row r="160" spans="1:5" x14ac:dyDescent="0.25">
      <c r="B160">
        <v>2127</v>
      </c>
      <c r="C160" cm="1">
        <f t="array" ref="C160">INDEX('GMW - Base'!$A$2:$NF$60,MATCH(1,('GMW - Base'!$NE$2:$NE$60=C$3)*('GMW - Base'!$ND$2:$ND$60=C$4),0),$B160-1966)</f>
        <v>567586</v>
      </c>
      <c r="D160" cm="1">
        <f t="array" ref="D160">INDEX('GMW - Base'!$A$2:$NF$60,MATCH(1,('GMW - Base'!$NE$2:$NE$60=D$3)*('GMW - Base'!$ND$2:$ND$60=D$4),0),$B160-1966)</f>
        <v>340755</v>
      </c>
      <c r="E160" cm="1">
        <f t="array" ref="E160">INDEX('GMW - Base'!$A$2:$NF$60,MATCH(1,('GMW - Base'!$NE$2:$NE$60=E$3)*('GMW - Base'!$ND$2:$ND$60=E$4),0),$B160-1966)</f>
        <v>50839</v>
      </c>
    </row>
    <row r="161" spans="1:5" x14ac:dyDescent="0.25">
      <c r="B161">
        <v>2128</v>
      </c>
      <c r="C161" cm="1">
        <f t="array" ref="C161">INDEX('GMW - Base'!$A$2:$NF$60,MATCH(1,('GMW - Base'!$NE$2:$NE$60=C$3)*('GMW - Base'!$ND$2:$ND$60=C$4),0),$B161-1966)</f>
        <v>568056</v>
      </c>
      <c r="D161" cm="1">
        <f t="array" ref="D161">INDEX('GMW - Base'!$A$2:$NF$60,MATCH(1,('GMW - Base'!$NE$2:$NE$60=D$3)*('GMW - Base'!$ND$2:$ND$60=D$4),0),$B161-1966)</f>
        <v>341255</v>
      </c>
      <c r="E161" cm="1">
        <f t="array" ref="E161">INDEX('GMW - Base'!$A$2:$NF$60,MATCH(1,('GMW - Base'!$NE$2:$NE$60=E$3)*('GMW - Base'!$ND$2:$ND$60=E$4),0),$B161-1966)</f>
        <v>52186</v>
      </c>
    </row>
    <row r="162" spans="1:5" x14ac:dyDescent="0.25">
      <c r="A162">
        <v>2012</v>
      </c>
      <c r="B162">
        <v>2129</v>
      </c>
      <c r="C162" cm="1">
        <f t="array" ref="C162">INDEX('GMW - Base'!$A$2:$NF$60,MATCH(1,('GMW - Base'!$NE$2:$NE$60=C$3)*('GMW - Base'!$ND$2:$ND$60=C$4),0),$B162-1966)</f>
        <v>573416</v>
      </c>
      <c r="D162" cm="1">
        <f t="array" ref="D162">INDEX('GMW - Base'!$A$2:$NF$60,MATCH(1,('GMW - Base'!$NE$2:$NE$60=D$3)*('GMW - Base'!$ND$2:$ND$60=D$4),0),$B162-1966)</f>
        <v>341708</v>
      </c>
      <c r="E162" cm="1">
        <f t="array" ref="E162">INDEX('GMW - Base'!$A$2:$NF$60,MATCH(1,('GMW - Base'!$NE$2:$NE$60=E$3)*('GMW - Base'!$ND$2:$ND$60=E$4),0),$B162-1966)</f>
        <v>53782</v>
      </c>
    </row>
    <row r="163" spans="1:5" x14ac:dyDescent="0.25">
      <c r="B163">
        <v>2130</v>
      </c>
      <c r="C163" cm="1">
        <f t="array" ref="C163">INDEX('GMW - Base'!$A$2:$NF$60,MATCH(1,('GMW - Base'!$NE$2:$NE$60=C$3)*('GMW - Base'!$ND$2:$ND$60=C$4),0),$B163-1966)</f>
        <v>573112</v>
      </c>
      <c r="D163" cm="1">
        <f t="array" ref="D163">INDEX('GMW - Base'!$A$2:$NF$60,MATCH(1,('GMW - Base'!$NE$2:$NE$60=D$3)*('GMW - Base'!$ND$2:$ND$60=D$4),0),$B163-1966)</f>
        <v>345006</v>
      </c>
      <c r="E163" cm="1">
        <f t="array" ref="E163">INDEX('GMW - Base'!$A$2:$NF$60,MATCH(1,('GMW - Base'!$NE$2:$NE$60=E$3)*('GMW - Base'!$ND$2:$ND$60=E$4),0),$B163-1966)</f>
        <v>51078</v>
      </c>
    </row>
    <row r="164" spans="1:5" x14ac:dyDescent="0.25">
      <c r="B164">
        <v>2131</v>
      </c>
      <c r="C164" cm="1">
        <f t="array" ref="C164">INDEX('GMW - Base'!$A$2:$NF$60,MATCH(1,('GMW - Base'!$NE$2:$NE$60=C$3)*('GMW - Base'!$ND$2:$ND$60=C$4),0),$B164-1966)</f>
        <v>579051</v>
      </c>
      <c r="D164" cm="1">
        <f t="array" ref="D164">INDEX('GMW - Base'!$A$2:$NF$60,MATCH(1,('GMW - Base'!$NE$2:$NE$60=D$3)*('GMW - Base'!$ND$2:$ND$60=D$4),0),$B164-1966)</f>
        <v>349895</v>
      </c>
      <c r="E164" cm="1">
        <f t="array" ref="E164">INDEX('GMW - Base'!$A$2:$NF$60,MATCH(1,('GMW - Base'!$NE$2:$NE$60=E$3)*('GMW - Base'!$ND$2:$ND$60=E$4),0),$B164-1966)</f>
        <v>51746</v>
      </c>
    </row>
    <row r="165" spans="1:5" x14ac:dyDescent="0.25">
      <c r="B165">
        <v>2132</v>
      </c>
      <c r="C165" cm="1">
        <f t="array" ref="C165">INDEX('GMW - Base'!$A$2:$NF$60,MATCH(1,('GMW - Base'!$NE$2:$NE$60=C$3)*('GMW - Base'!$ND$2:$ND$60=C$4),0),$B165-1966)</f>
        <v>578215</v>
      </c>
      <c r="D165" cm="1">
        <f t="array" ref="D165">INDEX('GMW - Base'!$A$2:$NF$60,MATCH(1,('GMW - Base'!$NE$2:$NE$60=D$3)*('GMW - Base'!$ND$2:$ND$60=D$4),0),$B165-1966)</f>
        <v>355752</v>
      </c>
      <c r="E165" cm="1">
        <f t="array" ref="E165">INDEX('GMW - Base'!$A$2:$NF$60,MATCH(1,('GMW - Base'!$NE$2:$NE$60=E$3)*('GMW - Base'!$ND$2:$ND$60=E$4),0),$B165-1966)</f>
        <v>55124</v>
      </c>
    </row>
    <row r="166" spans="1:5" x14ac:dyDescent="0.25">
      <c r="A166">
        <v>2013</v>
      </c>
      <c r="B166">
        <v>2133</v>
      </c>
      <c r="C166" cm="1">
        <f t="array" ref="C166">INDEX('GMW - Base'!$A$2:$NF$60,MATCH(1,('GMW - Base'!$NE$2:$NE$60=C$3)*('GMW - Base'!$ND$2:$ND$60=C$4),0),$B166-1966)</f>
        <v>579749</v>
      </c>
      <c r="D166" cm="1">
        <f t="array" ref="D166">INDEX('GMW - Base'!$A$2:$NF$60,MATCH(1,('GMW - Base'!$NE$2:$NE$60=D$3)*('GMW - Base'!$ND$2:$ND$60=D$4),0),$B166-1966)</f>
        <v>352851</v>
      </c>
      <c r="E166" cm="1">
        <f t="array" ref="E166">INDEX('GMW - Base'!$A$2:$NF$60,MATCH(1,('GMW - Base'!$NE$2:$NE$60=E$3)*('GMW - Base'!$ND$2:$ND$60=E$4),0),$B166-1966)</f>
        <v>53732</v>
      </c>
    </row>
    <row r="167" spans="1:5" x14ac:dyDescent="0.25">
      <c r="B167">
        <v>2134</v>
      </c>
      <c r="C167" cm="1">
        <f t="array" ref="C167">INDEX('GMW - Base'!$A$2:$NF$60,MATCH(1,('GMW - Base'!$NE$2:$NE$60=C$3)*('GMW - Base'!$ND$2:$ND$60=C$4),0),$B167-1966)</f>
        <v>583605</v>
      </c>
      <c r="D167" cm="1">
        <f t="array" ref="D167">INDEX('GMW - Base'!$A$2:$NF$60,MATCH(1,('GMW - Base'!$NE$2:$NE$60=D$3)*('GMW - Base'!$ND$2:$ND$60=D$4),0),$B167-1966)</f>
        <v>355308</v>
      </c>
      <c r="E167" cm="1">
        <f t="array" ref="E167">INDEX('GMW - Base'!$A$2:$NF$60,MATCH(1,('GMW - Base'!$NE$2:$NE$60=E$3)*('GMW - Base'!$ND$2:$ND$60=E$4),0),$B167-1966)</f>
        <v>54767</v>
      </c>
    </row>
    <row r="168" spans="1:5" x14ac:dyDescent="0.25">
      <c r="B168">
        <v>2135</v>
      </c>
      <c r="C168" cm="1">
        <f t="array" ref="C168">INDEX('GMW - Base'!$A$2:$NF$60,MATCH(1,('GMW - Base'!$NE$2:$NE$60=C$3)*('GMW - Base'!$ND$2:$ND$60=C$4),0),$B168-1966)</f>
        <v>588076</v>
      </c>
      <c r="D168" cm="1">
        <f t="array" ref="D168">INDEX('GMW - Base'!$A$2:$NF$60,MATCH(1,('GMW - Base'!$NE$2:$NE$60=D$3)*('GMW - Base'!$ND$2:$ND$60=D$4),0),$B168-1966)</f>
        <v>359151</v>
      </c>
      <c r="E168" cm="1">
        <f t="array" ref="E168">INDEX('GMW - Base'!$A$2:$NF$60,MATCH(1,('GMW - Base'!$NE$2:$NE$60=E$3)*('GMW - Base'!$ND$2:$ND$60=E$4),0),$B168-1966)</f>
        <v>56747</v>
      </c>
    </row>
    <row r="169" spans="1:5" x14ac:dyDescent="0.25">
      <c r="B169">
        <v>2136</v>
      </c>
      <c r="C169" cm="1">
        <f t="array" ref="C169">INDEX('GMW - Base'!$A$2:$NF$60,MATCH(1,('GMW - Base'!$NE$2:$NE$60=C$3)*('GMW - Base'!$ND$2:$ND$60=C$4),0),$B169-1966)</f>
        <v>591954</v>
      </c>
      <c r="D169" cm="1">
        <f t="array" ref="D169">INDEX('GMW - Base'!$A$2:$NF$60,MATCH(1,('GMW - Base'!$NE$2:$NE$60=D$3)*('GMW - Base'!$ND$2:$ND$60=D$4),0),$B169-1966)</f>
        <v>360080</v>
      </c>
      <c r="E169" cm="1">
        <f t="array" ref="E169">INDEX('GMW - Base'!$A$2:$NF$60,MATCH(1,('GMW - Base'!$NE$2:$NE$60=E$3)*('GMW - Base'!$ND$2:$ND$60=E$4),0),$B169-1966)</f>
        <v>56008</v>
      </c>
    </row>
    <row r="170" spans="1:5" x14ac:dyDescent="0.25">
      <c r="A170">
        <v>2014</v>
      </c>
      <c r="B170">
        <v>2137</v>
      </c>
      <c r="C170" cm="1">
        <f t="array" ref="C170">INDEX('GMW - Base'!$A$2:$NF$60,MATCH(1,('GMW - Base'!$NE$2:$NE$60=C$3)*('GMW - Base'!$ND$2:$ND$60=C$4),0),$B170-1966)</f>
        <v>596696</v>
      </c>
      <c r="D170" cm="1">
        <f t="array" ref="D170">INDEX('GMW - Base'!$A$2:$NF$60,MATCH(1,('GMW - Base'!$NE$2:$NE$60=D$3)*('GMW - Base'!$ND$2:$ND$60=D$4),0),$B170-1966)</f>
        <v>361463</v>
      </c>
      <c r="E170" cm="1">
        <f t="array" ref="E170">INDEX('GMW - Base'!$A$2:$NF$60,MATCH(1,('GMW - Base'!$NE$2:$NE$60=E$3)*('GMW - Base'!$ND$2:$ND$60=E$4),0),$B170-1966)</f>
        <v>56781</v>
      </c>
    </row>
    <row r="171" spans="1:5" x14ac:dyDescent="0.25">
      <c r="B171">
        <v>2138</v>
      </c>
      <c r="C171" cm="1">
        <f t="array" ref="C171">INDEX('GMW - Base'!$A$2:$NF$60,MATCH(1,('GMW - Base'!$NE$2:$NE$60=C$3)*('GMW - Base'!$ND$2:$ND$60=C$4),0),$B171-1966)</f>
        <v>602310</v>
      </c>
      <c r="D171" cm="1">
        <f t="array" ref="D171">INDEX('GMW - Base'!$A$2:$NF$60,MATCH(1,('GMW - Base'!$NE$2:$NE$60=D$3)*('GMW - Base'!$ND$2:$ND$60=D$4),0),$B171-1966)</f>
        <v>364739</v>
      </c>
      <c r="E171" cm="1">
        <f t="array" ref="E171">INDEX('GMW - Base'!$A$2:$NF$60,MATCH(1,('GMW - Base'!$NE$2:$NE$60=E$3)*('GMW - Base'!$ND$2:$ND$60=E$4),0),$B171-1966)</f>
        <v>58520</v>
      </c>
    </row>
    <row r="172" spans="1:5" x14ac:dyDescent="0.25">
      <c r="B172">
        <v>2139</v>
      </c>
      <c r="C172" cm="1">
        <f t="array" ref="C172">INDEX('GMW - Base'!$A$2:$NF$60,MATCH(1,('GMW - Base'!$NE$2:$NE$60=C$3)*('GMW - Base'!$ND$2:$ND$60=C$4),0),$B172-1966)</f>
        <v>607213</v>
      </c>
      <c r="D172" cm="1">
        <f t="array" ref="D172">INDEX('GMW - Base'!$A$2:$NF$60,MATCH(1,('GMW - Base'!$NE$2:$NE$60=D$3)*('GMW - Base'!$ND$2:$ND$60=D$4),0),$B172-1966)</f>
        <v>371275</v>
      </c>
      <c r="E172" cm="1">
        <f t="array" ref="E172">INDEX('GMW - Base'!$A$2:$NF$60,MATCH(1,('GMW - Base'!$NE$2:$NE$60=E$3)*('GMW - Base'!$ND$2:$ND$60=E$4),0),$B172-1966)</f>
        <v>59208</v>
      </c>
    </row>
    <row r="173" spans="1:5" x14ac:dyDescent="0.25">
      <c r="B173">
        <v>2140</v>
      </c>
      <c r="C173" cm="1">
        <f t="array" ref="C173">INDEX('GMW - Base'!$A$2:$NF$60,MATCH(1,('GMW - Base'!$NE$2:$NE$60=C$3)*('GMW - Base'!$ND$2:$ND$60=C$4),0),$B173-1966)</f>
        <v>611220</v>
      </c>
      <c r="D173" cm="1">
        <f t="array" ref="D173">INDEX('GMW - Base'!$A$2:$NF$60,MATCH(1,('GMW - Base'!$NE$2:$NE$60=D$3)*('GMW - Base'!$ND$2:$ND$60=D$4),0),$B173-1966)</f>
        <v>374107</v>
      </c>
      <c r="E173" cm="1">
        <f t="array" ref="E173">INDEX('GMW - Base'!$A$2:$NF$60,MATCH(1,('GMW - Base'!$NE$2:$NE$60=E$3)*('GMW - Base'!$ND$2:$ND$60=E$4),0),$B173-1966)</f>
        <v>61217</v>
      </c>
    </row>
    <row r="174" spans="1:5" x14ac:dyDescent="0.25">
      <c r="A174">
        <v>2015</v>
      </c>
      <c r="B174">
        <v>2141</v>
      </c>
      <c r="C174" cm="1">
        <f t="array" ref="C174">INDEX('GMW - Base'!$A$2:$NF$60,MATCH(1,('GMW - Base'!$NE$2:$NE$60=C$3)*('GMW - Base'!$ND$2:$ND$60=C$4),0),$B174-1966)</f>
        <v>613076</v>
      </c>
      <c r="D174" cm="1">
        <f t="array" ref="D174">INDEX('GMW - Base'!$A$2:$NF$60,MATCH(1,('GMW - Base'!$NE$2:$NE$60=D$3)*('GMW - Base'!$ND$2:$ND$60=D$4),0),$B174-1966)</f>
        <v>375994</v>
      </c>
      <c r="E174" cm="1">
        <f t="array" ref="E174">INDEX('GMW - Base'!$A$2:$NF$60,MATCH(1,('GMW - Base'!$NE$2:$NE$60=E$3)*('GMW - Base'!$ND$2:$ND$60=E$4),0),$B174-1966)</f>
        <v>64003</v>
      </c>
    </row>
    <row r="175" spans="1:5" x14ac:dyDescent="0.25">
      <c r="B175">
        <v>2142</v>
      </c>
      <c r="C175" cm="1">
        <f t="array" ref="C175">INDEX('GMW - Base'!$A$2:$NF$60,MATCH(1,('GMW - Base'!$NE$2:$NE$60=C$3)*('GMW - Base'!$ND$2:$ND$60=C$4),0),$B175-1966)</f>
        <v>615875</v>
      </c>
      <c r="D175" cm="1">
        <f t="array" ref="D175">INDEX('GMW - Base'!$A$2:$NF$60,MATCH(1,('GMW - Base'!$NE$2:$NE$60=D$3)*('GMW - Base'!$ND$2:$ND$60=D$4),0),$B175-1966)</f>
        <v>377177</v>
      </c>
      <c r="E175" cm="1">
        <f t="array" ref="E175">INDEX('GMW - Base'!$A$2:$NF$60,MATCH(1,('GMW - Base'!$NE$2:$NE$60=E$3)*('GMW - Base'!$ND$2:$ND$60=E$4),0),$B175-1966)</f>
        <v>63366</v>
      </c>
    </row>
    <row r="176" spans="1:5" x14ac:dyDescent="0.25">
      <c r="B176">
        <v>2143</v>
      </c>
      <c r="C176" cm="1">
        <f t="array" ref="C176">INDEX('GMW - Base'!$A$2:$NF$60,MATCH(1,('GMW - Base'!$NE$2:$NE$60=C$3)*('GMW - Base'!$ND$2:$ND$60=C$4),0),$B176-1966)</f>
        <v>618263</v>
      </c>
      <c r="D176" cm="1">
        <f t="array" ref="D176">INDEX('GMW - Base'!$A$2:$NF$60,MATCH(1,('GMW - Base'!$NE$2:$NE$60=D$3)*('GMW - Base'!$ND$2:$ND$60=D$4),0),$B176-1966)</f>
        <v>381986</v>
      </c>
      <c r="E176" cm="1">
        <f t="array" ref="E176">INDEX('GMW - Base'!$A$2:$NF$60,MATCH(1,('GMW - Base'!$NE$2:$NE$60=E$3)*('GMW - Base'!$ND$2:$ND$60=E$4),0),$B176-1966)</f>
        <v>62704</v>
      </c>
    </row>
    <row r="177" spans="1:5" x14ac:dyDescent="0.25">
      <c r="B177">
        <v>2144</v>
      </c>
      <c r="C177" cm="1">
        <f t="array" ref="C177">INDEX('GMW - Base'!$A$2:$NF$60,MATCH(1,('GMW - Base'!$NE$2:$NE$60=C$3)*('GMW - Base'!$ND$2:$ND$60=C$4),0),$B177-1966)</f>
        <v>621968</v>
      </c>
      <c r="D177" cm="1">
        <f t="array" ref="D177">INDEX('GMW - Base'!$A$2:$NF$60,MATCH(1,('GMW - Base'!$NE$2:$NE$60=D$3)*('GMW - Base'!$ND$2:$ND$60=D$4),0),$B177-1966)</f>
        <v>381066</v>
      </c>
      <c r="E177" cm="1">
        <f t="array" ref="E177">INDEX('GMW - Base'!$A$2:$NF$60,MATCH(1,('GMW - Base'!$NE$2:$NE$60=E$3)*('GMW - Base'!$ND$2:$ND$60=E$4),0),$B177-1966)</f>
        <v>66350</v>
      </c>
    </row>
    <row r="178" spans="1:5" x14ac:dyDescent="0.25">
      <c r="A178">
        <v>2016</v>
      </c>
      <c r="B178">
        <v>2145</v>
      </c>
      <c r="C178" cm="1">
        <f t="array" ref="C178">INDEX('GMW - Base'!$A$2:$NF$60,MATCH(1,('GMW - Base'!$NE$2:$NE$60=C$3)*('GMW - Base'!$ND$2:$ND$60=C$4),0),$B178-1966)</f>
        <v>625099</v>
      </c>
      <c r="D178" cm="1">
        <f t="array" ref="D178">INDEX('GMW - Base'!$A$2:$NF$60,MATCH(1,('GMW - Base'!$NE$2:$NE$60=D$3)*('GMW - Base'!$ND$2:$ND$60=D$4),0),$B178-1966)</f>
        <v>388934</v>
      </c>
      <c r="E178" cm="1">
        <f t="array" ref="E178">INDEX('GMW - Base'!$A$2:$NF$60,MATCH(1,('GMW - Base'!$NE$2:$NE$60=E$3)*('GMW - Base'!$ND$2:$ND$60=E$4),0),$B178-1966)</f>
        <v>69139</v>
      </c>
    </row>
    <row r="179" spans="1:5" x14ac:dyDescent="0.25">
      <c r="B179">
        <v>2146</v>
      </c>
      <c r="C179" cm="1">
        <f t="array" ref="C179">INDEX('GMW - Base'!$A$2:$NF$60,MATCH(1,('GMW - Base'!$NE$2:$NE$60=C$3)*('GMW - Base'!$ND$2:$ND$60=C$4),0),$B179-1966)</f>
        <v>629697</v>
      </c>
      <c r="D179" cm="1">
        <f t="array" ref="D179">INDEX('GMW - Base'!$A$2:$NF$60,MATCH(1,('GMW - Base'!$NE$2:$NE$60=D$3)*('GMW - Base'!$ND$2:$ND$60=D$4),0),$B179-1966)</f>
        <v>392507</v>
      </c>
      <c r="E179" cm="1">
        <f t="array" ref="E179">INDEX('GMW - Base'!$A$2:$NF$60,MATCH(1,('GMW - Base'!$NE$2:$NE$60=E$3)*('GMW - Base'!$ND$2:$ND$60=E$4),0),$B179-1966)</f>
        <v>68302</v>
      </c>
    </row>
    <row r="180" spans="1:5" x14ac:dyDescent="0.25">
      <c r="B180">
        <v>2147</v>
      </c>
      <c r="C180" cm="1">
        <f t="array" ref="C180">INDEX('GMW - Base'!$A$2:$NF$60,MATCH(1,('GMW - Base'!$NE$2:$NE$60=C$3)*('GMW - Base'!$ND$2:$ND$60=C$4),0),$B180-1966)</f>
        <v>632477</v>
      </c>
      <c r="D180" cm="1">
        <f t="array" ref="D180">INDEX('GMW - Base'!$A$2:$NF$60,MATCH(1,('GMW - Base'!$NE$2:$NE$60=D$3)*('GMW - Base'!$ND$2:$ND$60=D$4),0),$B180-1966)</f>
        <v>395501</v>
      </c>
      <c r="E180" cm="1">
        <f t="array" ref="E180">INDEX('GMW - Base'!$A$2:$NF$60,MATCH(1,('GMW - Base'!$NE$2:$NE$60=E$3)*('GMW - Base'!$ND$2:$ND$60=E$4),0),$B180-1966)</f>
        <v>70982</v>
      </c>
    </row>
    <row r="181" spans="1:5" x14ac:dyDescent="0.25">
      <c r="B181">
        <v>2148</v>
      </c>
      <c r="C181" cm="1">
        <f t="array" ref="C181">INDEX('GMW - Base'!$A$2:$NF$60,MATCH(1,('GMW - Base'!$NE$2:$NE$60=C$3)*('GMW - Base'!$ND$2:$ND$60=C$4),0),$B181-1966)</f>
        <v>636392</v>
      </c>
      <c r="D181" cm="1">
        <f t="array" ref="D181">INDEX('GMW - Base'!$A$2:$NF$60,MATCH(1,('GMW - Base'!$NE$2:$NE$60=D$3)*('GMW - Base'!$ND$2:$ND$60=D$4),0),$B181-1966)</f>
        <v>395973</v>
      </c>
      <c r="E181" cm="1">
        <f t="array" ref="E181">INDEX('GMW - Base'!$A$2:$NF$60,MATCH(1,('GMW - Base'!$NE$2:$NE$60=E$3)*('GMW - Base'!$ND$2:$ND$60=E$4),0),$B181-1966)</f>
        <v>67816</v>
      </c>
    </row>
    <row r="182" spans="1:5" x14ac:dyDescent="0.25">
      <c r="A182">
        <v>2017</v>
      </c>
      <c r="B182">
        <v>2149</v>
      </c>
      <c r="C182" cm="1">
        <f t="array" ref="C182">INDEX('GMW - Base'!$A$2:$NF$60,MATCH(1,('GMW - Base'!$NE$2:$NE$60=C$3)*('GMW - Base'!$ND$2:$ND$60=C$4),0),$B182-1966)</f>
        <v>642463</v>
      </c>
      <c r="D182" cm="1">
        <f t="array" ref="D182">INDEX('GMW - Base'!$A$2:$NF$60,MATCH(1,('GMW - Base'!$NE$2:$NE$60=D$3)*('GMW - Base'!$ND$2:$ND$60=D$4),0),$B182-1966)</f>
        <v>399124</v>
      </c>
      <c r="E182" cm="1">
        <f t="array" ref="E182">INDEX('GMW - Base'!$A$2:$NF$60,MATCH(1,('GMW - Base'!$NE$2:$NE$60=E$3)*('GMW - Base'!$ND$2:$ND$60=E$4),0),$B182-1966)</f>
        <v>69404</v>
      </c>
    </row>
    <row r="183" spans="1:5" x14ac:dyDescent="0.25">
      <c r="B183">
        <v>2150</v>
      </c>
      <c r="C183" cm="1">
        <f t="array" ref="C183">INDEX('GMW - Base'!$A$2:$NF$60,MATCH(1,('GMW - Base'!$NE$2:$NE$60=C$3)*('GMW - Base'!$ND$2:$ND$60=C$4),0),$B183-1966)</f>
        <v>647944</v>
      </c>
      <c r="D183" cm="1">
        <f t="array" ref="D183">INDEX('GMW - Base'!$A$2:$NF$60,MATCH(1,('GMW - Base'!$NE$2:$NE$60=D$3)*('GMW - Base'!$ND$2:$ND$60=D$4),0),$B183-1966)</f>
        <v>399139</v>
      </c>
      <c r="E183" cm="1">
        <f t="array" ref="E183">INDEX('GMW - Base'!$A$2:$NF$60,MATCH(1,('GMW - Base'!$NE$2:$NE$60=E$3)*('GMW - Base'!$ND$2:$ND$60=E$4),0),$B183-1966)</f>
        <v>68843</v>
      </c>
    </row>
    <row r="184" spans="1:5" x14ac:dyDescent="0.25">
      <c r="B184">
        <v>2151</v>
      </c>
      <c r="C184" cm="1">
        <f t="array" ref="C184">INDEX('GMW - Base'!$A$2:$NF$60,MATCH(1,('GMW - Base'!$NE$2:$NE$60=C$3)*('GMW - Base'!$ND$2:$ND$60=C$4),0),$B184-1966)</f>
        <v>652329</v>
      </c>
      <c r="D184" cm="1">
        <f t="array" ref="D184">INDEX('GMW - Base'!$A$2:$NF$60,MATCH(1,('GMW - Base'!$NE$2:$NE$60=D$3)*('GMW - Base'!$ND$2:$ND$60=D$4),0),$B184-1966)</f>
        <v>401714</v>
      </c>
      <c r="E184" cm="1">
        <f t="array" ref="E184">INDEX('GMW - Base'!$A$2:$NF$60,MATCH(1,('GMW - Base'!$NE$2:$NE$60=E$3)*('GMW - Base'!$ND$2:$ND$60=E$4),0),$B184-1966)</f>
        <v>69659</v>
      </c>
    </row>
    <row r="185" spans="1:5" x14ac:dyDescent="0.25">
      <c r="B185">
        <v>2152</v>
      </c>
      <c r="C185" cm="1">
        <f t="array" ref="C185">INDEX('GMW - Base'!$A$2:$NF$60,MATCH(1,('GMW - Base'!$NE$2:$NE$60=C$3)*('GMW - Base'!$ND$2:$ND$60=C$4),0),$B185-1966)</f>
        <v>657225</v>
      </c>
      <c r="D185" cm="1">
        <f t="array" ref="D185">INDEX('GMW - Base'!$A$2:$NF$60,MATCH(1,('GMW - Base'!$NE$2:$NE$60=D$3)*('GMW - Base'!$ND$2:$ND$60=D$4),0),$B185-1966)</f>
        <v>403747</v>
      </c>
      <c r="E185" cm="1">
        <f t="array" ref="E185">INDEX('GMW - Base'!$A$2:$NF$60,MATCH(1,('GMW - Base'!$NE$2:$NE$60=E$3)*('GMW - Base'!$ND$2:$ND$60=E$4),0),$B185-1966)</f>
        <v>70956</v>
      </c>
    </row>
    <row r="186" spans="1:5" x14ac:dyDescent="0.25">
      <c r="A186">
        <v>2018</v>
      </c>
      <c r="B186">
        <v>2153</v>
      </c>
      <c r="C186" cm="1">
        <f t="array" ref="C186">INDEX('GMW - Base'!$A$2:$NF$60,MATCH(1,('GMW - Base'!$NE$2:$NE$60=C$3)*('GMW - Base'!$ND$2:$ND$60=C$4),0),$B186-1966)</f>
        <v>657741</v>
      </c>
      <c r="D186" cm="1">
        <f t="array" ref="D186">INDEX('GMW - Base'!$A$2:$NF$60,MATCH(1,('GMW - Base'!$NE$2:$NE$60=D$3)*('GMW - Base'!$ND$2:$ND$60=D$4),0),$B186-1966)</f>
        <v>406073</v>
      </c>
      <c r="E186" cm="1">
        <f t="array" ref="E186">INDEX('GMW - Base'!$A$2:$NF$60,MATCH(1,('GMW - Base'!$NE$2:$NE$60=E$3)*('GMW - Base'!$ND$2:$ND$60=E$4),0),$B186-1966)</f>
        <v>71088</v>
      </c>
    </row>
    <row r="187" spans="1:5" x14ac:dyDescent="0.25">
      <c r="B187">
        <v>2154</v>
      </c>
      <c r="C187" cm="1">
        <f t="array" ref="C187">INDEX('GMW - Base'!$A$2:$NF$60,MATCH(1,('GMW - Base'!$NE$2:$NE$60=C$3)*('GMW - Base'!$ND$2:$ND$60=C$4),0),$B187-1966)</f>
        <v>659172</v>
      </c>
      <c r="D187" cm="1">
        <f t="array" ref="D187">INDEX('GMW - Base'!$A$2:$NF$60,MATCH(1,('GMW - Base'!$NE$2:$NE$60=D$3)*('GMW - Base'!$ND$2:$ND$60=D$4),0),$B187-1966)</f>
        <v>404497</v>
      </c>
      <c r="E187" cm="1">
        <f t="array" ref="E187">INDEX('GMW - Base'!$A$2:$NF$60,MATCH(1,('GMW - Base'!$NE$2:$NE$60=E$3)*('GMW - Base'!$ND$2:$ND$60=E$4),0),$B187-1966)</f>
        <v>69104</v>
      </c>
    </row>
    <row r="188" spans="1:5" x14ac:dyDescent="0.25">
      <c r="B188">
        <v>2155</v>
      </c>
      <c r="C188" cm="1">
        <f t="array" ref="C188">INDEX('GMW - Base'!$A$2:$NF$60,MATCH(1,('GMW - Base'!$NE$2:$NE$60=C$3)*('GMW - Base'!$ND$2:$ND$60=C$4),0),$B188-1966)</f>
        <v>661262</v>
      </c>
      <c r="D188" cm="1">
        <f t="array" ref="D188">INDEX('GMW - Base'!$A$2:$NF$60,MATCH(1,('GMW - Base'!$NE$2:$NE$60=D$3)*('GMW - Base'!$ND$2:$ND$60=D$4),0),$B188-1966)</f>
        <v>408017</v>
      </c>
      <c r="E188" cm="1">
        <f t="array" ref="E188">INDEX('GMW - Base'!$A$2:$NF$60,MATCH(1,('GMW - Base'!$NE$2:$NE$60=E$3)*('GMW - Base'!$ND$2:$ND$60=E$4),0),$B188-1966)</f>
        <v>67423</v>
      </c>
    </row>
    <row r="189" spans="1:5" x14ac:dyDescent="0.25">
      <c r="B189">
        <v>2156</v>
      </c>
      <c r="C189" cm="1">
        <f t="array" ref="C189">INDEX('GMW - Base'!$A$2:$NF$60,MATCH(1,('GMW - Base'!$NE$2:$NE$60=C$3)*('GMW - Base'!$ND$2:$ND$60=C$4),0),$B189-1966)</f>
        <v>662120</v>
      </c>
      <c r="D189" cm="1">
        <f t="array" ref="D189">INDEX('GMW - Base'!$A$2:$NF$60,MATCH(1,('GMW - Base'!$NE$2:$NE$60=D$3)*('GMW - Base'!$ND$2:$ND$60=D$4),0),$B189-1966)</f>
        <v>412655</v>
      </c>
      <c r="E189" cm="1">
        <f t="array" ref="E189">INDEX('GMW - Base'!$A$2:$NF$60,MATCH(1,('GMW - Base'!$NE$2:$NE$60=E$3)*('GMW - Base'!$ND$2:$ND$60=E$4),0),$B189-1966)</f>
        <v>68573</v>
      </c>
    </row>
    <row r="190" spans="1:5" x14ac:dyDescent="0.25">
      <c r="A190">
        <v>2019</v>
      </c>
      <c r="B190">
        <v>2157</v>
      </c>
      <c r="C190" cm="1">
        <f t="array" ref="C190">INDEX('GMW - Base'!$A$2:$NF$60,MATCH(1,('GMW - Base'!$NE$2:$NE$60=C$3)*('GMW - Base'!$ND$2:$ND$60=C$4),0),$B190-1966)</f>
        <v>665456</v>
      </c>
      <c r="D190" cm="1">
        <f t="array" ref="D190">INDEX('GMW - Base'!$A$2:$NF$60,MATCH(1,('GMW - Base'!$NE$2:$NE$60=D$3)*('GMW - Base'!$ND$2:$ND$60=D$4),0),$B190-1966)</f>
        <v>412090</v>
      </c>
      <c r="E190" cm="1">
        <f t="array" ref="E190">INDEX('GMW - Base'!$A$2:$NF$60,MATCH(1,('GMW - Base'!$NE$2:$NE$60=E$3)*('GMW - Base'!$ND$2:$ND$60=E$4),0),$B190-1966)</f>
        <v>69829</v>
      </c>
    </row>
    <row r="191" spans="1:5" x14ac:dyDescent="0.25">
      <c r="B191">
        <v>2158</v>
      </c>
      <c r="C191" cm="1">
        <f t="array" ref="C191">INDEX('GMW - Base'!$A$2:$NF$60,MATCH(1,('GMW - Base'!$NE$2:$NE$60=C$3)*('GMW - Base'!$ND$2:$ND$60=C$4),0),$B191-1966)</f>
        <v>666875</v>
      </c>
      <c r="D191" cm="1">
        <f t="array" ref="D191">INDEX('GMW - Base'!$A$2:$NF$60,MATCH(1,('GMW - Base'!$NE$2:$NE$60=D$3)*('GMW - Base'!$ND$2:$ND$60=D$4),0),$B191-1966)</f>
        <v>413136</v>
      </c>
      <c r="E191" cm="1">
        <f t="array" ref="E191">INDEX('GMW - Base'!$A$2:$NF$60,MATCH(1,('GMW - Base'!$NE$2:$NE$60=E$3)*('GMW - Base'!$ND$2:$ND$60=E$4),0),$B191-1966)</f>
        <v>70786</v>
      </c>
    </row>
    <row r="192" spans="1:5" x14ac:dyDescent="0.25">
      <c r="B192">
        <v>2159</v>
      </c>
      <c r="C192" cm="1">
        <f t="array" ref="C192">INDEX('GMW - Base'!$A$2:$NF$60,MATCH(1,('GMW - Base'!$NE$2:$NE$60=C$3)*('GMW - Base'!$ND$2:$ND$60=C$4),0),$B192-1966)</f>
        <v>670547</v>
      </c>
      <c r="D192" cm="1">
        <f t="array" ref="D192">INDEX('GMW - Base'!$A$2:$NF$60,MATCH(1,('GMW - Base'!$NE$2:$NE$60=D$3)*('GMW - Base'!$ND$2:$ND$60=D$4),0),$B192-1966)</f>
        <v>412951</v>
      </c>
      <c r="E192" cm="1">
        <f t="array" ref="E192">INDEX('GMW - Base'!$A$2:$NF$60,MATCH(1,('GMW - Base'!$NE$2:$NE$60=E$3)*('GMW - Base'!$ND$2:$ND$60=E$4),0),$B192-1966)</f>
        <v>70141</v>
      </c>
    </row>
    <row r="193" spans="1:5" x14ac:dyDescent="0.25">
      <c r="B193">
        <v>2160</v>
      </c>
      <c r="C193" cm="1">
        <f t="array" ref="C193">INDEX('GMW - Base'!$A$2:$NF$60,MATCH(1,('GMW - Base'!$NE$2:$NE$60=C$3)*('GMW - Base'!$ND$2:$ND$60=C$4),0),$B193-1966)</f>
        <v>670587</v>
      </c>
      <c r="D193" cm="1">
        <f t="array" ref="D193">INDEX('GMW - Base'!$A$2:$NF$60,MATCH(1,('GMW - Base'!$NE$2:$NE$60=D$3)*('GMW - Base'!$ND$2:$ND$60=D$4),0),$B193-1966)</f>
        <v>412487</v>
      </c>
      <c r="E193" cm="1">
        <f t="array" ref="E193">INDEX('GMW - Base'!$A$2:$NF$60,MATCH(1,('GMW - Base'!$NE$2:$NE$60=E$3)*('GMW - Base'!$ND$2:$ND$60=E$4),0),$B193-1966)</f>
        <v>69468</v>
      </c>
    </row>
    <row r="194" spans="1:5" x14ac:dyDescent="0.25">
      <c r="A194">
        <v>2020</v>
      </c>
      <c r="B194">
        <v>2161</v>
      </c>
      <c r="C194" cm="1">
        <f t="array" ref="C194">INDEX('GMW - Base'!$A$2:$NF$60,MATCH(1,('GMW - Base'!$NE$2:$NE$60=C$3)*('GMW - Base'!$ND$2:$ND$60=C$4),0),$B194-1966)</f>
        <v>652180</v>
      </c>
      <c r="D194" cm="1">
        <f t="array" ref="D194">INDEX('GMW - Base'!$A$2:$NF$60,MATCH(1,('GMW - Base'!$NE$2:$NE$60=D$3)*('GMW - Base'!$ND$2:$ND$60=D$4),0),$B194-1966)</f>
        <v>400748</v>
      </c>
      <c r="E194" cm="1">
        <f t="array" ref="E194">INDEX('GMW - Base'!$A$2:$NF$60,MATCH(1,('GMW - Base'!$NE$2:$NE$60=E$3)*('GMW - Base'!$ND$2:$ND$60=E$4),0),$B194-1966)</f>
        <v>68457</v>
      </c>
    </row>
    <row r="195" spans="1:5" x14ac:dyDescent="0.25">
      <c r="B195">
        <v>2162</v>
      </c>
      <c r="C195" cm="1">
        <f t="array" ref="C195">INDEX('GMW - Base'!$A$2:$NF$60,MATCH(1,('GMW - Base'!$NE$2:$NE$60=C$3)*('GMW - Base'!$ND$2:$ND$60=C$4),0),$B195-1966)</f>
        <v>522356</v>
      </c>
      <c r="D195" cm="1">
        <f t="array" ref="D195">INDEX('GMW - Base'!$A$2:$NF$60,MATCH(1,('GMW - Base'!$NE$2:$NE$60=D$3)*('GMW - Base'!$ND$2:$ND$60=D$4),0),$B195-1966)</f>
        <v>308486</v>
      </c>
      <c r="E195" cm="1">
        <f t="array" ref="E195">INDEX('GMW - Base'!$A$2:$NF$60,MATCH(1,('GMW - Base'!$NE$2:$NE$60=E$3)*('GMW - Base'!$ND$2:$ND$60=E$4),0),$B195-1966)</f>
        <v>55285</v>
      </c>
    </row>
    <row r="196" spans="1:5" x14ac:dyDescent="0.25">
      <c r="B196">
        <v>2163</v>
      </c>
      <c r="C196" cm="1">
        <f t="array" ref="C196">INDEX('GMW - Base'!$A$2:$NF$60,MATCH(1,('GMW - Base'!$NE$2:$NE$60=C$3)*('GMW - Base'!$ND$2:$ND$60=C$4),0),$B196-1966)</f>
        <v>610972</v>
      </c>
      <c r="D196" cm="1">
        <f t="array" ref="D196">INDEX('GMW - Base'!$A$2:$NF$60,MATCH(1,('GMW - Base'!$NE$2:$NE$60=D$3)*('GMW - Base'!$ND$2:$ND$60=D$4),0),$B196-1966)</f>
        <v>369291</v>
      </c>
      <c r="E196" cm="1">
        <f t="array" ref="E196">INDEX('GMW - Base'!$A$2:$NF$60,MATCH(1,('GMW - Base'!$NE$2:$NE$60=E$3)*('GMW - Base'!$ND$2:$ND$60=E$4),0),$B196-1966)</f>
        <v>63375</v>
      </c>
    </row>
    <row r="197" spans="1:5" x14ac:dyDescent="0.25">
      <c r="B197">
        <v>2164</v>
      </c>
      <c r="C197" cm="1">
        <f t="array" ref="C197">INDEX('GMW - Base'!$A$2:$NF$60,MATCH(1,('GMW - Base'!$NE$2:$NE$60=C$3)*('GMW - Base'!$ND$2:$ND$60=C$4),0),$B197-1966)</f>
        <v>619330</v>
      </c>
      <c r="D197" cm="1">
        <f t="array" ref="D197">INDEX('GMW - Base'!$A$2:$NF$60,MATCH(1,('GMW - Base'!$NE$2:$NE$60=D$3)*('GMW - Base'!$ND$2:$ND$60=D$4),0),$B197-1966)</f>
        <v>362708</v>
      </c>
      <c r="E197" cm="1">
        <f t="array" ref="E197">INDEX('GMW - Base'!$A$2:$NF$60,MATCH(1,('GMW - Base'!$NE$2:$NE$60=E$3)*('GMW - Base'!$ND$2:$ND$60=E$4),0),$B197-1966)</f>
        <v>67292</v>
      </c>
    </row>
    <row r="198" spans="1:5" x14ac:dyDescent="0.25">
      <c r="A198">
        <v>2021</v>
      </c>
      <c r="B198">
        <v>2165</v>
      </c>
      <c r="C198" cm="1">
        <f t="array" ref="C198">INDEX('GMW - Base'!$A$2:$NF$60,MATCH(1,('GMW - Base'!$NE$2:$NE$60=C$3)*('GMW - Base'!$ND$2:$ND$60=C$4),0),$B198-1966)</f>
        <v>612665</v>
      </c>
      <c r="D198" cm="1">
        <f t="array" ref="D198">INDEX('GMW - Base'!$A$2:$NF$60,MATCH(1,('GMW - Base'!$NE$2:$NE$60=D$3)*('GMW - Base'!$ND$2:$ND$60=D$4),0),$B198-1966)</f>
        <v>349378</v>
      </c>
      <c r="E198" cm="1">
        <f t="array" ref="E198">INDEX('GMW - Base'!$A$2:$NF$60,MATCH(1,('GMW - Base'!$NE$2:$NE$60=E$3)*('GMW - Base'!$ND$2:$ND$60=E$4),0),$B198-1966)</f>
        <v>65103</v>
      </c>
    </row>
    <row r="199" spans="1:5" x14ac:dyDescent="0.25">
      <c r="B199">
        <v>2166</v>
      </c>
      <c r="C199" cm="1">
        <f t="array" ref="C199">INDEX('GMW - Base'!$A$2:$NF$60,MATCH(1,('GMW - Base'!$NE$2:$NE$60=C$3)*('GMW - Base'!$ND$2:$ND$60=C$4),0),$B199-1966)</f>
        <v>655443</v>
      </c>
      <c r="D199" cm="1">
        <f t="array" ref="D199">INDEX('GMW - Base'!$A$2:$NF$60,MATCH(1,('GMW - Base'!$NE$2:$NE$60=D$3)*('GMW - Base'!$ND$2:$ND$60=D$4),0),$B199-1966)</f>
        <v>389324</v>
      </c>
      <c r="E199" cm="1">
        <f t="array" ref="E199">INDEX('GMW - Base'!$A$2:$NF$60,MATCH(1,('GMW - Base'!$NE$2:$NE$60=E$3)*('GMW - Base'!$ND$2:$ND$60=E$4),0),$B199-1966)</f>
        <v>67598</v>
      </c>
    </row>
    <row r="200" spans="1:5" x14ac:dyDescent="0.25">
      <c r="B200">
        <v>2167</v>
      </c>
      <c r="C200" cm="1">
        <f t="array" ref="C200">INDEX('GMW - Base'!$A$2:$NF$60,MATCH(1,('GMW - Base'!$NE$2:$NE$60=C$3)*('GMW - Base'!$ND$2:$ND$60=C$4),0),$B200-1966)</f>
        <v>666498</v>
      </c>
      <c r="D200" cm="1">
        <f t="array" ref="D200">INDEX('GMW - Base'!$A$2:$NF$60,MATCH(1,('GMW - Base'!$NE$2:$NE$60=D$3)*('GMW - Base'!$ND$2:$ND$60=D$4),0),$B200-1966)</f>
        <v>401314</v>
      </c>
      <c r="E200" cm="1">
        <f t="array" ref="E200">INDEX('GMW - Base'!$A$2:$NF$60,MATCH(1,('GMW - Base'!$NE$2:$NE$60=E$3)*('GMW - Base'!$ND$2:$ND$60=E$4),0),$B200-1966)</f>
        <v>67169</v>
      </c>
    </row>
    <row r="201" spans="1:5" x14ac:dyDescent="0.25">
      <c r="B201">
        <v>2168</v>
      </c>
      <c r="C201" cm="1">
        <f t="array" ref="C201">INDEX('GMW - Base'!$A$2:$NF$60,MATCH(1,('GMW - Base'!$NE$2:$NE$60=C$3)*('GMW - Base'!$ND$2:$ND$60=C$4),0),$B201-1966)</f>
        <v>675680</v>
      </c>
      <c r="D201" cm="1">
        <f t="array" ref="D201">INDEX('GMW - Base'!$A$2:$NF$60,MATCH(1,('GMW - Base'!$NE$2:$NE$60=D$3)*('GMW - Base'!$ND$2:$ND$60=D$4),0),$B201-1966)</f>
        <v>402019</v>
      </c>
      <c r="E201" cm="1">
        <f t="array" ref="E201">INDEX('GMW - Base'!$A$2:$NF$60,MATCH(1,('GMW - Base'!$NE$2:$NE$60=E$3)*('GMW - Base'!$ND$2:$ND$60=E$4),0),$B201-1966)</f>
        <v>69682</v>
      </c>
    </row>
    <row r="202" spans="1:5" x14ac:dyDescent="0.25">
      <c r="A202">
        <v>2022</v>
      </c>
      <c r="B202">
        <v>2169</v>
      </c>
      <c r="C202" cm="1">
        <f t="array" ref="C202">INDEX('GMW - Base'!$A$2:$NF$60,MATCH(1,('GMW - Base'!$NE$2:$NE$60=C$3)*('GMW - Base'!$ND$2:$ND$60=C$4),0),$B202-1966)</f>
        <v>682527</v>
      </c>
      <c r="D202" cm="1">
        <f t="array" ref="D202">INDEX('GMW - Base'!$A$2:$NF$60,MATCH(1,('GMW - Base'!$NE$2:$NE$60=D$3)*('GMW - Base'!$ND$2:$ND$60=D$4),0),$B202-1966)</f>
        <v>407981</v>
      </c>
      <c r="E202" cm="1">
        <f t="array" ref="E202">INDEX('GMW - Base'!$A$2:$NF$60,MATCH(1,('GMW - Base'!$NE$2:$NE$60=E$3)*('GMW - Base'!$ND$2:$ND$60=E$4),0),$B202-1966)</f>
        <v>71183</v>
      </c>
    </row>
    <row r="203" spans="1:5" x14ac:dyDescent="0.25">
      <c r="B203">
        <v>2170</v>
      </c>
      <c r="C203" cm="1">
        <f t="array" ref="C203">INDEX('GMW - Base'!$A$2:$NF$60,MATCH(1,('GMW - Base'!$NE$2:$NE$60=C$3)*('GMW - Base'!$ND$2:$ND$60=C$4),0),$B203-1966)</f>
        <v>686335</v>
      </c>
      <c r="D203" cm="1">
        <f t="array" ref="D203">INDEX('GMW - Base'!$A$2:$NF$60,MATCH(1,('GMW - Base'!$NE$2:$NE$60=D$3)*('GMW - Base'!$ND$2:$ND$60=D$4),0),$B203-1966)</f>
        <v>415833</v>
      </c>
      <c r="E203" cm="1">
        <f t="array" ref="E203">INDEX('GMW - Base'!$A$2:$NF$60,MATCH(1,('GMW - Base'!$NE$2:$NE$60=E$3)*('GMW - Base'!$ND$2:$ND$60=E$4),0),$B203-1966)</f>
        <v>72087</v>
      </c>
    </row>
    <row r="204" spans="1:5" x14ac:dyDescent="0.25">
      <c r="B204">
        <v>2171</v>
      </c>
      <c r="C204" cm="1">
        <f t="array" ref="C204">INDEX('GMW - Base'!$A$2:$NF$60,MATCH(1,('GMW - Base'!$NE$2:$NE$60=C$3)*('GMW - Base'!$ND$2:$ND$60=C$4),0),$B204-1966)</f>
        <v>687029</v>
      </c>
      <c r="D204" cm="1">
        <f t="array" ref="D204">INDEX('GMW - Base'!$A$2:$NF$60,MATCH(1,('GMW - Base'!$NE$2:$NE$60=D$3)*('GMW - Base'!$ND$2:$ND$60=D$4),0),$B204-1966)</f>
        <v>416076</v>
      </c>
      <c r="E204" cm="1">
        <f t="array" ref="E204">INDEX('GMW - Base'!$A$2:$NF$60,MATCH(1,('GMW - Base'!$NE$2:$NE$60=E$3)*('GMW - Base'!$ND$2:$ND$60=E$4),0),$B204-1966)</f>
        <v>70894</v>
      </c>
    </row>
    <row r="205" spans="1:5" x14ac:dyDescent="0.25">
      <c r="B205">
        <v>2172</v>
      </c>
      <c r="C205" cm="1">
        <f t="array" ref="C205">INDEX('GMW - Base'!$A$2:$NF$60,MATCH(1,('GMW - Base'!$NE$2:$NE$60=C$3)*('GMW - Base'!$ND$2:$ND$60=C$4),0),$B205-1966)</f>
        <v>688817</v>
      </c>
      <c r="D205" cm="1">
        <f t="array" ref="D205">INDEX('GMW - Base'!$A$2:$NF$60,MATCH(1,('GMW - Base'!$NE$2:$NE$60=D$3)*('GMW - Base'!$ND$2:$ND$60=D$4),0),$B205-1966)</f>
        <v>417728</v>
      </c>
      <c r="E205" cm="1">
        <f t="array" ref="E205">INDEX('GMW - Base'!$A$2:$NF$60,MATCH(1,('GMW - Base'!$NE$2:$NE$60=E$3)*('GMW - Base'!$ND$2:$ND$60=E$4),0),$B205-1966)</f>
        <v>70060</v>
      </c>
    </row>
    <row r="206" spans="1:5" x14ac:dyDescent="0.25">
      <c r="A206">
        <v>2023</v>
      </c>
      <c r="B206">
        <v>2173</v>
      </c>
      <c r="C206" cm="1">
        <f t="array" ref="C206">INDEX('GMW - Base'!$A$2:$NF$60,MATCH(1,('GMW - Base'!$NE$2:$NE$60=C$3)*('GMW - Base'!$ND$2:$ND$60=C$4),0),$B206-1966)</f>
        <v>689206</v>
      </c>
      <c r="D206" cm="1">
        <f t="array" ref="D206">INDEX('GMW - Base'!$A$2:$NF$60,MATCH(1,('GMW - Base'!$NE$2:$NE$60=D$3)*('GMW - Base'!$ND$2:$ND$60=D$4),0),$B206-1966)</f>
        <v>415180</v>
      </c>
      <c r="E206" cm="1">
        <f t="array" ref="E206">INDEX('GMW - Base'!$A$2:$NF$60,MATCH(1,('GMW - Base'!$NE$2:$NE$60=E$3)*('GMW - Base'!$ND$2:$ND$60=E$4),0),$B206-1966)</f>
        <v>72990</v>
      </c>
    </row>
    <row r="207" spans="1:5" x14ac:dyDescent="0.25">
      <c r="B207">
        <v>2174</v>
      </c>
      <c r="C207" cm="1">
        <f t="array" ref="C207">INDEX('GMW - Base'!$A$2:$NF$60,MATCH(1,('GMW - Base'!$NE$2:$NE$60=C$3)*('GMW - Base'!$ND$2:$ND$60=C$4),0),$B207-1966)</f>
        <v>689491</v>
      </c>
      <c r="D207" cm="1">
        <f t="array" ref="D207">INDEX('GMW - Base'!$A$2:$NF$60,MATCH(1,('GMW - Base'!$NE$2:$NE$60=D$3)*('GMW - Base'!$ND$2:$ND$60=D$4),0),$B207-1966)</f>
        <v>416034</v>
      </c>
      <c r="E207" cm="1">
        <f t="array" ref="E207">INDEX('GMW - Base'!$A$2:$NF$60,MATCH(1,('GMW - Base'!$NE$2:$NE$60=E$3)*('GMW - Base'!$ND$2:$ND$60=E$4),0),$B207-1966)</f>
        <v>73232</v>
      </c>
    </row>
    <row r="208" spans="1:5" x14ac:dyDescent="0.25">
      <c r="B208">
        <v>2175</v>
      </c>
      <c r="C208" cm="1">
        <f t="array" ref="C208">INDEX('GMW - Base'!$A$2:$NF$60,MATCH(1,('GMW - Base'!$NE$2:$NE$60=C$3)*('GMW - Base'!$ND$2:$ND$60=C$4),0),$B208-1966)</f>
        <v>687839</v>
      </c>
      <c r="D208" cm="1">
        <f t="array" ref="D208">INDEX('GMW - Base'!$A$2:$NF$60,MATCH(1,('GMW - Base'!$NE$2:$NE$60=D$3)*('GMW - Base'!$ND$2:$ND$60=D$4),0),$B208-1966)</f>
        <v>410873</v>
      </c>
      <c r="E208" cm="1">
        <f t="array" ref="E208">INDEX('GMW - Base'!$A$2:$NF$60,MATCH(1,('GMW - Base'!$NE$2:$NE$60=E$3)*('GMW - Base'!$ND$2:$ND$60=E$4),0),$B208-1966)</f>
        <v>71430</v>
      </c>
    </row>
    <row r="209" spans="1:5" x14ac:dyDescent="0.25">
      <c r="B209">
        <v>2176</v>
      </c>
      <c r="C209" cm="1">
        <f t="array" ref="C209">INDEX('GMW - Base'!$A$2:$NF$60,MATCH(1,('GMW - Base'!$NE$2:$NE$60=C$3)*('GMW - Base'!$ND$2:$ND$60=C$4),0),$B209-1966)</f>
        <v>685628</v>
      </c>
      <c r="D209" cm="1">
        <f t="array" ref="D209">INDEX('GMW - Base'!$A$2:$NF$60,MATCH(1,('GMW - Base'!$NE$2:$NE$60=D$3)*('GMW - Base'!$ND$2:$ND$60=D$4),0),$B209-1966)</f>
        <v>410194</v>
      </c>
      <c r="E209" cm="1">
        <f t="array" ref="E209">INDEX('GMW - Base'!$A$2:$NF$60,MATCH(1,('GMW - Base'!$NE$2:$NE$60=E$3)*('GMW - Base'!$ND$2:$ND$60=E$4),0),$B209-1966)</f>
        <v>72935</v>
      </c>
    </row>
    <row r="210" spans="1:5" x14ac:dyDescent="0.25">
      <c r="A210">
        <v>2024</v>
      </c>
      <c r="B210">
        <v>2177</v>
      </c>
      <c r="C210" cm="1">
        <f t="array" ref="C210">INDEX('GMW - Base'!$A$2:$NF$60,MATCH(1,('GMW - Base'!$NE$2:$NE$60=C$3)*('GMW - Base'!$ND$2:$ND$60=C$4),0),$B210-1966)</f>
        <v>690904</v>
      </c>
      <c r="D210" cm="1">
        <f t="array" ref="D210">INDEX('GMW - Base'!$A$2:$NF$60,MATCH(1,('GMW - Base'!$NE$2:$NE$60=D$3)*('GMW - Base'!$ND$2:$ND$60=D$4),0),$B210-1966)</f>
        <v>411441</v>
      </c>
      <c r="E210" cm="1">
        <f t="array" ref="E210">INDEX('GMW - Base'!$A$2:$NF$60,MATCH(1,('GMW - Base'!$NE$2:$NE$60=E$3)*('GMW - Base'!$ND$2:$ND$60=E$4),0),$B210-1966)</f>
        <v>72967</v>
      </c>
    </row>
    <row r="211" spans="1:5" x14ac:dyDescent="0.25">
      <c r="B211">
        <v>2178</v>
      </c>
      <c r="C211" cm="1">
        <f t="array" ref="C211">INDEX('GMW - Base'!$A$2:$NF$60,MATCH(1,('GMW - Base'!$NE$2:$NE$60=C$3)*('GMW - Base'!$ND$2:$ND$60=C$4),0),$B211-1966)</f>
        <v>695145</v>
      </c>
      <c r="D211" cm="1">
        <f t="array" ref="D211">INDEX('GMW - Base'!$A$2:$NF$60,MATCH(1,('GMW - Base'!$NE$2:$NE$60=D$3)*('GMW - Base'!$ND$2:$ND$60=D$4),0),$B211-1966)</f>
        <v>411111</v>
      </c>
      <c r="E211" cm="1">
        <f t="array" ref="E211">INDEX('GMW - Base'!$A$2:$NF$60,MATCH(1,('GMW - Base'!$NE$2:$NE$60=E$3)*('GMW - Base'!$ND$2:$ND$60=E$4),0),$B211-1966)</f>
        <v>74272</v>
      </c>
    </row>
    <row r="212" spans="1:5" x14ac:dyDescent="0.25">
      <c r="B212">
        <v>2179</v>
      </c>
      <c r="C212" cm="1">
        <f t="array" ref="C212">INDEX('GMW - Base'!$A$2:$NF$60,MATCH(1,('GMW - Base'!$NE$2:$NE$60=C$3)*('GMW - Base'!$ND$2:$ND$60=C$4),0),$B212-1966)</f>
        <v>696752</v>
      </c>
      <c r="D212" cm="1">
        <f t="array" ref="D212">INDEX('GMW - Base'!$A$2:$NF$60,MATCH(1,('GMW - Base'!$NE$2:$NE$60=D$3)*('GMW - Base'!$ND$2:$ND$60=D$4),0),$B212-1966)</f>
        <v>413697</v>
      </c>
      <c r="E212" cm="1">
        <f t="array" ref="E212">INDEX('GMW - Base'!$A$2:$NF$60,MATCH(1,('GMW - Base'!$NE$2:$NE$60=E$3)*('GMW - Base'!$ND$2:$ND$60=E$4),0),$B212-1966)</f>
        <v>75944</v>
      </c>
    </row>
    <row r="213" spans="1:5" x14ac:dyDescent="0.25">
      <c r="B213">
        <v>2180</v>
      </c>
      <c r="C213" cm="1">
        <f t="array" ref="C213">INDEX('GMW - Base'!$A$2:$NF$60,MATCH(1,('GMW - Base'!$NE$2:$NE$60=C$3)*('GMW - Base'!$ND$2:$ND$60=C$4),0),$B213-1966)</f>
        <v>699094</v>
      </c>
      <c r="D213" cm="1">
        <f t="array" ref="D213">INDEX('GMW - Base'!$A$2:$NF$60,MATCH(1,('GMW - Base'!$NE$2:$NE$60=D$3)*('GMW - Base'!$ND$2:$ND$60=D$4),0),$B213-1966)</f>
        <v>414478</v>
      </c>
      <c r="E213" cm="1">
        <f t="array" ref="E213">INDEX('GMW - Base'!$A$2:$NF$60,MATCH(1,('GMW - Base'!$NE$2:$NE$60=E$3)*('GMW - Base'!$ND$2:$ND$60=E$4),0),$B213-1966)</f>
        <v>75108</v>
      </c>
    </row>
    <row r="214" spans="1:5" x14ac:dyDescent="0.25">
      <c r="A214">
        <v>2025</v>
      </c>
      <c r="B214">
        <v>2181</v>
      </c>
      <c r="C214" cm="1">
        <f t="array" ref="C214">INDEX('GMW - Base'!$A$2:$NF$60,MATCH(1,('GMW - Base'!$NE$2:$NE$60=C$3)*('GMW - Base'!$ND$2:$ND$60=C$4),0),$B214-1966)</f>
        <v>703655</v>
      </c>
      <c r="D214" cm="1">
        <f t="array" ref="D214">INDEX('GMW - Base'!$A$2:$NF$60,MATCH(1,('GMW - Base'!$NE$2:$NE$60=D$3)*('GMW - Base'!$ND$2:$ND$60=D$4),0),$B214-1966)</f>
        <v>415543</v>
      </c>
      <c r="E214" cm="1">
        <f t="array" ref="E214">INDEX('GMW - Base'!$A$2:$NF$60,MATCH(1,('GMW - Base'!$NE$2:$NE$60=E$3)*('GMW - Base'!$ND$2:$ND$60=E$4),0),$B214-1966)</f>
        <v>78377</v>
      </c>
    </row>
    <row r="215" spans="1:5" x14ac:dyDescent="0.25">
      <c r="B215">
        <v>2182</v>
      </c>
      <c r="C215" cm="1">
        <f t="array" ref="C215">INDEX('GMW - Base'!$A$2:$NF$60,MATCH(1,('GMW - Base'!$NE$2:$NE$60=C$3)*('GMW - Base'!$ND$2:$ND$60=C$4),0),$B215-1966)</f>
        <v>705117</v>
      </c>
      <c r="D215" cm="1">
        <f t="array" ref="D215">INDEX('GMW - Base'!$A$2:$NF$60,MATCH(1,('GMW - Base'!$NE$2:$NE$60=D$3)*('GMW - Base'!$ND$2:$ND$60=D$4),0),$B215-1966)</f>
        <v>415740</v>
      </c>
      <c r="E215" cm="1">
        <f t="array" ref="E215">INDEX('GMW - Base'!$A$2:$NF$60,MATCH(1,('GMW - Base'!$NE$2:$NE$60=E$3)*('GMW - Base'!$ND$2:$ND$60=E$4),0),$B215-1966)</f>
        <v>77684</v>
      </c>
    </row>
    <row r="216" spans="1:5" x14ac:dyDescent="0.25">
      <c r="B216">
        <v>2183</v>
      </c>
      <c r="C216" cm="1">
        <f t="array" ref="C216">INDEX('GMW - Base'!$A$2:$NF$60,MATCH(1,('GMW - Base'!$NE$2:$NE$60=C$3)*('GMW - Base'!$ND$2:$ND$60=C$4),0),$B216-1966)</f>
        <v>705681</v>
      </c>
      <c r="D216" cm="1">
        <f t="array" ref="D216">INDEX('GMW - Base'!$A$2:$NF$60,MATCH(1,('GMW - Base'!$NE$2:$NE$60=D$3)*('GMW - Base'!$ND$2:$ND$60=D$4),0),$B216-1966)</f>
        <v>416050</v>
      </c>
      <c r="E216" cm="1">
        <f t="array" ref="E216">INDEX('GMW - Base'!$A$2:$NF$60,MATCH(1,('GMW - Base'!$NE$2:$NE$60=E$3)*('GMW - Base'!$ND$2:$ND$60=E$4),0),$B216-1966)</f>
        <v>78575</v>
      </c>
    </row>
    <row r="217" spans="1:5" x14ac:dyDescent="0.25">
      <c r="B217">
        <v>2184</v>
      </c>
      <c r="C217" cm="1">
        <f t="array" ref="C217">INDEX('GMW - Base'!$A$2:$NF$60,MATCH(1,('GMW - Base'!$NE$2:$NE$60=C$3)*('GMW - Base'!$ND$2:$ND$60=C$4),0),$B217-1966)</f>
        <v>706067</v>
      </c>
      <c r="D217" cm="1">
        <f t="array" ref="D217">INDEX('GMW - Base'!$A$2:$NF$60,MATCH(1,('GMW - Base'!$NE$2:$NE$60=D$3)*('GMW - Base'!$ND$2:$ND$60=D$4),0),$B217-1966)</f>
        <v>416308</v>
      </c>
      <c r="E217" cm="1">
        <f t="array" ref="E217">INDEX('GMW - Base'!$A$2:$NF$60,MATCH(1,('GMW - Base'!$NE$2:$NE$60=E$3)*('GMW - Base'!$ND$2:$ND$60=E$4),0),$B217-1966)</f>
        <v>76573</v>
      </c>
    </row>
    <row r="218" spans="1:5" x14ac:dyDescent="0.25">
      <c r="A218">
        <v>2026</v>
      </c>
      <c r="B218">
        <v>2185</v>
      </c>
      <c r="C218" cm="1">
        <f t="array" ref="C218">INDEX('GMW - Base'!$A$2:$NF$60,MATCH(1,('GMW - Base'!$NE$2:$NE$60=C$3)*('GMW - Base'!$ND$2:$ND$60=C$4),0),$B218-1966)</f>
        <v>709930.9</v>
      </c>
      <c r="D218" cm="1">
        <f t="array" ref="D218">INDEX('GMW - Base'!$A$2:$NF$60,MATCH(1,('GMW - Base'!$NE$2:$NE$60=D$3)*('GMW - Base'!$ND$2:$ND$60=D$4),0),$B218-1966)</f>
        <v>417515.3</v>
      </c>
      <c r="E218" cm="1">
        <f t="array" ref="E218">INDEX('GMW - Base'!$A$2:$NF$60,MATCH(1,('GMW - Base'!$NE$2:$NE$60=E$3)*('GMW - Base'!$ND$2:$ND$60=E$4),0),$B218-1966)</f>
        <v>76266.78</v>
      </c>
    </row>
    <row r="219" spans="1:5" x14ac:dyDescent="0.25">
      <c r="B219">
        <v>2186</v>
      </c>
      <c r="C219" cm="1">
        <f t="array" ref="C219">INDEX('GMW - Base'!$A$2:$NF$60,MATCH(1,('GMW - Base'!$NE$2:$NE$60=C$3)*('GMW - Base'!$ND$2:$ND$60=C$4),0),$B219-1966)</f>
        <v>709803.9</v>
      </c>
      <c r="D219" cm="1">
        <f t="array" ref="D219">INDEX('GMW - Base'!$A$2:$NF$60,MATCH(1,('GMW - Base'!$NE$2:$NE$60=D$3)*('GMW - Base'!$ND$2:$ND$60=D$4),0),$B219-1966)</f>
        <v>417306.6</v>
      </c>
      <c r="E219" cm="1">
        <f t="array" ref="E219">INDEX('GMW - Base'!$A$2:$NF$60,MATCH(1,('GMW - Base'!$NE$2:$NE$60=E$3)*('GMW - Base'!$ND$2:$ND$60=E$4),0),$B219-1966)</f>
        <v>75809.11</v>
      </c>
    </row>
    <row r="220" spans="1:5" x14ac:dyDescent="0.25">
      <c r="B220">
        <v>2187</v>
      </c>
      <c r="C220" cm="1">
        <f t="array" ref="C220">INDEX('GMW - Base'!$A$2:$NF$60,MATCH(1,('GMW - Base'!$NE$2:$NE$60=C$3)*('GMW - Base'!$ND$2:$ND$60=C$4),0),$B220-1966)</f>
        <v>709286.5</v>
      </c>
      <c r="D220" cm="1">
        <f t="array" ref="D220">INDEX('GMW - Base'!$A$2:$NF$60,MATCH(1,('GMW - Base'!$NE$2:$NE$60=D$3)*('GMW - Base'!$ND$2:$ND$60=D$4),0),$B220-1966)</f>
        <v>417223.1</v>
      </c>
      <c r="E220" cm="1">
        <f t="array" ref="E220">INDEX('GMW - Base'!$A$2:$NF$60,MATCH(1,('GMW - Base'!$NE$2:$NE$60=E$3)*('GMW - Base'!$ND$2:$ND$60=E$4),0),$B220-1966)</f>
        <v>75354.320000000007</v>
      </c>
    </row>
    <row r="221" spans="1:5" x14ac:dyDescent="0.25">
      <c r="B221">
        <v>2188</v>
      </c>
      <c r="C221" cm="1">
        <f t="array" ref="C221">INDEX('GMW - Base'!$A$2:$NF$60,MATCH(1,('GMW - Base'!$NE$2:$NE$60=C$3)*('GMW - Base'!$ND$2:$ND$60=C$4),0),$B221-1966)</f>
        <v>709491.4</v>
      </c>
      <c r="D221" cm="1">
        <f t="array" ref="D221">INDEX('GMW - Base'!$A$2:$NF$60,MATCH(1,('GMW - Base'!$NE$2:$NE$60=D$3)*('GMW - Base'!$ND$2:$ND$60=D$4),0),$B221-1966)</f>
        <v>417452.6</v>
      </c>
      <c r="E221" cm="1">
        <f t="array" ref="E221">INDEX('GMW - Base'!$A$2:$NF$60,MATCH(1,('GMW - Base'!$NE$2:$NE$60=E$3)*('GMW - Base'!$ND$2:$ND$60=E$4),0),$B221-1966)</f>
        <v>75128.2</v>
      </c>
    </row>
    <row r="222" spans="1:5" x14ac:dyDescent="0.25">
      <c r="A222">
        <v>2027</v>
      </c>
      <c r="B222">
        <v>2189</v>
      </c>
      <c r="C222" cm="1">
        <f t="array" ref="C222">INDEX('GMW - Base'!$A$2:$NF$60,MATCH(1,('GMW - Base'!$NE$2:$NE$60=C$3)*('GMW - Base'!$ND$2:$ND$60=C$4),0),$B222-1966)</f>
        <v>711406.8</v>
      </c>
      <c r="D222" cm="1">
        <f t="array" ref="D222">INDEX('GMW - Base'!$A$2:$NF$60,MATCH(1,('GMW - Base'!$NE$2:$NE$60=D$3)*('GMW - Base'!$ND$2:$ND$60=D$4),0),$B222-1966)</f>
        <v>417994.9</v>
      </c>
      <c r="E222" cm="1">
        <f t="array" ref="E222">INDEX('GMW - Base'!$A$2:$NF$60,MATCH(1,('GMW - Base'!$NE$2:$NE$60=E$3)*('GMW - Base'!$ND$2:$ND$60=E$4),0),$B222-1966)</f>
        <v>75052.98</v>
      </c>
    </row>
    <row r="223" spans="1:5" x14ac:dyDescent="0.25">
      <c r="B223">
        <v>2190</v>
      </c>
      <c r="C223" cm="1">
        <f t="array" ref="C223">INDEX('GMW - Base'!$A$2:$NF$60,MATCH(1,('GMW - Base'!$NE$2:$NE$60=C$3)*('GMW - Base'!$ND$2:$ND$60=C$4),0),$B223-1966)</f>
        <v>713825.5</v>
      </c>
      <c r="D223" cm="1">
        <f t="array" ref="D223">INDEX('GMW - Base'!$A$2:$NF$60,MATCH(1,('GMW - Base'!$NE$2:$NE$60=D$3)*('GMW - Base'!$ND$2:$ND$60=D$4),0),$B223-1966)</f>
        <v>418663.6</v>
      </c>
      <c r="E223" cm="1">
        <f t="array" ref="E223">INDEX('GMW - Base'!$A$2:$NF$60,MATCH(1,('GMW - Base'!$NE$2:$NE$60=E$3)*('GMW - Base'!$ND$2:$ND$60=E$4),0),$B223-1966)</f>
        <v>75203.100000000006</v>
      </c>
    </row>
    <row r="224" spans="1:5" x14ac:dyDescent="0.25">
      <c r="B224">
        <v>2191</v>
      </c>
      <c r="C224" cm="1">
        <f t="array" ref="C224">INDEX('GMW - Base'!$A$2:$NF$60,MATCH(1,('GMW - Base'!$NE$2:$NE$60=C$3)*('GMW - Base'!$ND$2:$ND$60=C$4),0),$B224-1966)</f>
        <v>716252.4</v>
      </c>
      <c r="D224" cm="1">
        <f t="array" ref="D224">INDEX('GMW - Base'!$A$2:$NF$60,MATCH(1,('GMW - Base'!$NE$2:$NE$60=D$3)*('GMW - Base'!$ND$2:$ND$60=D$4),0),$B224-1966)</f>
        <v>419291.6</v>
      </c>
      <c r="E224" cm="1">
        <f t="array" ref="E224">INDEX('GMW - Base'!$A$2:$NF$60,MATCH(1,('GMW - Base'!$NE$2:$NE$60=E$3)*('GMW - Base'!$ND$2:$ND$60=E$4),0),$B224-1966)</f>
        <v>75616.639999999999</v>
      </c>
    </row>
    <row r="225" spans="1:5" x14ac:dyDescent="0.25">
      <c r="B225">
        <v>2192</v>
      </c>
      <c r="C225" cm="1">
        <f t="array" ref="C225">INDEX('GMW - Base'!$A$2:$NF$60,MATCH(1,('GMW - Base'!$NE$2:$NE$60=C$3)*('GMW - Base'!$ND$2:$ND$60=C$4),0),$B225-1966)</f>
        <v>719046</v>
      </c>
      <c r="D225" cm="1">
        <f t="array" ref="D225">INDEX('GMW - Base'!$A$2:$NF$60,MATCH(1,('GMW - Base'!$NE$2:$NE$60=D$3)*('GMW - Base'!$ND$2:$ND$60=D$4),0),$B225-1966)</f>
        <v>420339.9</v>
      </c>
      <c r="E225" cm="1">
        <f t="array" ref="E225">INDEX('GMW - Base'!$A$2:$NF$60,MATCH(1,('GMW - Base'!$NE$2:$NE$60=E$3)*('GMW - Base'!$ND$2:$ND$60=E$4),0),$B225-1966)</f>
        <v>76274.73</v>
      </c>
    </row>
    <row r="226" spans="1:5" x14ac:dyDescent="0.25">
      <c r="A226">
        <v>2028</v>
      </c>
      <c r="B226">
        <v>2193</v>
      </c>
      <c r="C226" cm="1">
        <f t="array" ref="C226">INDEX('GMW - Base'!$A$2:$NF$60,MATCH(1,('GMW - Base'!$NE$2:$NE$60=C$3)*('GMW - Base'!$ND$2:$ND$60=C$4),0),$B226-1966)</f>
        <v>722353.4</v>
      </c>
      <c r="D226" cm="1">
        <f t="array" ref="D226">INDEX('GMW - Base'!$A$2:$NF$60,MATCH(1,('GMW - Base'!$NE$2:$NE$60=D$3)*('GMW - Base'!$ND$2:$ND$60=D$4),0),$B226-1966)</f>
        <v>421895.2</v>
      </c>
      <c r="E226" cm="1">
        <f t="array" ref="E226">INDEX('GMW - Base'!$A$2:$NF$60,MATCH(1,('GMW - Base'!$NE$2:$NE$60=E$3)*('GMW - Base'!$ND$2:$ND$60=E$4),0),$B226-1966)</f>
        <v>77022.149999999994</v>
      </c>
    </row>
    <row r="227" spans="1:5" x14ac:dyDescent="0.25">
      <c r="B227">
        <v>2194</v>
      </c>
      <c r="C227" cm="1">
        <f t="array" ref="C227">INDEX('GMW - Base'!$A$2:$NF$60,MATCH(1,('GMW - Base'!$NE$2:$NE$60=C$3)*('GMW - Base'!$ND$2:$ND$60=C$4),0),$B227-1966)</f>
        <v>725820.5</v>
      </c>
      <c r="D227" cm="1">
        <f t="array" ref="D227">INDEX('GMW - Base'!$A$2:$NF$60,MATCH(1,('GMW - Base'!$NE$2:$NE$60=D$3)*('GMW - Base'!$ND$2:$ND$60=D$4),0),$B227-1966)</f>
        <v>423794.1</v>
      </c>
      <c r="E227" cm="1">
        <f t="array" ref="E227">INDEX('GMW - Base'!$A$2:$NF$60,MATCH(1,('GMW - Base'!$NE$2:$NE$60=E$3)*('GMW - Base'!$ND$2:$ND$60=E$4),0),$B227-1966)</f>
        <v>77830.81</v>
      </c>
    </row>
    <row r="228" spans="1:5" x14ac:dyDescent="0.25">
      <c r="B228">
        <v>2195</v>
      </c>
      <c r="C228" cm="1">
        <f t="array" ref="C228">INDEX('GMW - Base'!$A$2:$NF$60,MATCH(1,('GMW - Base'!$NE$2:$NE$60=C$3)*('GMW - Base'!$ND$2:$ND$60=C$4),0),$B228-1966)</f>
        <v>729232.4</v>
      </c>
      <c r="D228" cm="1">
        <f t="array" ref="D228">INDEX('GMW - Base'!$A$2:$NF$60,MATCH(1,('GMW - Base'!$NE$2:$NE$60=D$3)*('GMW - Base'!$ND$2:$ND$60=D$4),0),$B228-1966)</f>
        <v>425828.3</v>
      </c>
      <c r="E228" cm="1">
        <f t="array" ref="E228">INDEX('GMW - Base'!$A$2:$NF$60,MATCH(1,('GMW - Base'!$NE$2:$NE$60=E$3)*('GMW - Base'!$ND$2:$ND$60=E$4),0),$B228-1966)</f>
        <v>78632.539999999994</v>
      </c>
    </row>
    <row r="229" spans="1:5" x14ac:dyDescent="0.25">
      <c r="B229">
        <v>2196</v>
      </c>
      <c r="C229" cm="1">
        <f t="array" ref="C229">INDEX('GMW - Base'!$A$2:$NF$60,MATCH(1,('GMW - Base'!$NE$2:$NE$60=C$3)*('GMW - Base'!$ND$2:$ND$60=C$4),0),$B229-1966)</f>
        <v>732587.2</v>
      </c>
      <c r="D229" cm="1">
        <f t="array" ref="D229">INDEX('GMW - Base'!$A$2:$NF$60,MATCH(1,('GMW - Base'!$NE$2:$NE$60=D$3)*('GMW - Base'!$ND$2:$ND$60=D$4),0),$B229-1966)</f>
        <v>427915.2</v>
      </c>
      <c r="E229" cm="1">
        <f t="array" ref="E229">INDEX('GMW - Base'!$A$2:$NF$60,MATCH(1,('GMW - Base'!$NE$2:$NE$60=E$3)*('GMW - Base'!$ND$2:$ND$60=E$4),0),$B229-1966)</f>
        <v>79340.3</v>
      </c>
    </row>
    <row r="230" spans="1:5" x14ac:dyDescent="0.25">
      <c r="A230">
        <v>2029</v>
      </c>
      <c r="B230">
        <v>2197</v>
      </c>
      <c r="C230" cm="1">
        <f t="array" ref="C230">INDEX('GMW - Base'!$A$2:$NF$60,MATCH(1,('GMW - Base'!$NE$2:$NE$60=C$3)*('GMW - Base'!$ND$2:$ND$60=C$4),0),$B230-1966)</f>
        <v>735738.1</v>
      </c>
      <c r="D230" cm="1">
        <f t="array" ref="D230">INDEX('GMW - Base'!$A$2:$NF$60,MATCH(1,('GMW - Base'!$NE$2:$NE$60=D$3)*('GMW - Base'!$ND$2:$ND$60=D$4),0),$B230-1966)</f>
        <v>429926.8</v>
      </c>
      <c r="E230" cm="1">
        <f t="array" ref="E230">INDEX('GMW - Base'!$A$2:$NF$60,MATCH(1,('GMW - Base'!$NE$2:$NE$60=E$3)*('GMW - Base'!$ND$2:$ND$60=E$4),0),$B230-1966)</f>
        <v>79975.33</v>
      </c>
    </row>
    <row r="231" spans="1:5" x14ac:dyDescent="0.25">
      <c r="B231">
        <v>2198</v>
      </c>
      <c r="C231" cm="1">
        <f t="array" ref="C231">INDEX('GMW - Base'!$A$2:$NF$60,MATCH(1,('GMW - Base'!$NE$2:$NE$60=C$3)*('GMW - Base'!$ND$2:$ND$60=C$4),0),$B231-1966)</f>
        <v>738680.8</v>
      </c>
      <c r="D231" cm="1">
        <f t="array" ref="D231">INDEX('GMW - Base'!$A$2:$NF$60,MATCH(1,('GMW - Base'!$NE$2:$NE$60=D$3)*('GMW - Base'!$ND$2:$ND$60=D$4),0),$B231-1966)</f>
        <v>431818.5</v>
      </c>
      <c r="E231" cm="1">
        <f t="array" ref="E231">INDEX('GMW - Base'!$A$2:$NF$60,MATCH(1,('GMW - Base'!$NE$2:$NE$60=E$3)*('GMW - Base'!$ND$2:$ND$60=E$4),0),$B231-1966)</f>
        <v>80535.08</v>
      </c>
    </row>
    <row r="232" spans="1:5" x14ac:dyDescent="0.25">
      <c r="B232">
        <v>2199</v>
      </c>
      <c r="C232" cm="1">
        <f t="array" ref="C232">INDEX('GMW - Base'!$A$2:$NF$60,MATCH(1,('GMW - Base'!$NE$2:$NE$60=C$3)*('GMW - Base'!$ND$2:$ND$60=C$4),0),$B232-1966)</f>
        <v>741415.1</v>
      </c>
      <c r="D232" cm="1">
        <f t="array" ref="D232">INDEX('GMW - Base'!$A$2:$NF$60,MATCH(1,('GMW - Base'!$NE$2:$NE$60=D$3)*('GMW - Base'!$ND$2:$ND$60=D$4),0),$B232-1966)</f>
        <v>433546.2</v>
      </c>
      <c r="E232" cm="1">
        <f t="array" ref="E232">INDEX('GMW - Base'!$A$2:$NF$60,MATCH(1,('GMW - Base'!$NE$2:$NE$60=E$3)*('GMW - Base'!$ND$2:$ND$60=E$4),0),$B232-1966)</f>
        <v>81058.570000000007</v>
      </c>
    </row>
    <row r="233" spans="1:5" x14ac:dyDescent="0.25">
      <c r="B233">
        <v>2200</v>
      </c>
      <c r="C233" cm="1">
        <f t="array" ref="C233">INDEX('GMW - Base'!$A$2:$NF$60,MATCH(1,('GMW - Base'!$NE$2:$NE$60=C$3)*('GMW - Base'!$ND$2:$ND$60=C$4),0),$B233-1966)</f>
        <v>744046.5</v>
      </c>
      <c r="D233" cm="1">
        <f t="array" ref="D233">INDEX('GMW - Base'!$A$2:$NF$60,MATCH(1,('GMW - Base'!$NE$2:$NE$60=D$3)*('GMW - Base'!$ND$2:$ND$60=D$4),0),$B233-1966)</f>
        <v>435171.7</v>
      </c>
      <c r="E233" cm="1">
        <f t="array" ref="E233">INDEX('GMW - Base'!$A$2:$NF$60,MATCH(1,('GMW - Base'!$NE$2:$NE$60=E$3)*('GMW - Base'!$ND$2:$ND$60=E$4),0),$B233-1966)</f>
        <v>81564.95</v>
      </c>
    </row>
    <row r="234" spans="1:5" x14ac:dyDescent="0.25">
      <c r="A234">
        <v>2030</v>
      </c>
      <c r="B234">
        <v>2201</v>
      </c>
      <c r="C234" cm="1">
        <f t="array" ref="C234">INDEX('GMW - Base'!$A$2:$NF$60,MATCH(1,('GMW - Base'!$NE$2:$NE$60=C$3)*('GMW - Base'!$ND$2:$ND$60=C$4),0),$B234-1966)</f>
        <v>746799.1</v>
      </c>
      <c r="D234" cm="1">
        <f t="array" ref="D234">INDEX('GMW - Base'!$A$2:$NF$60,MATCH(1,('GMW - Base'!$NE$2:$NE$60=D$3)*('GMW - Base'!$ND$2:$ND$60=D$4),0),$B234-1966)</f>
        <v>436694.8</v>
      </c>
      <c r="E234" cm="1">
        <f t="array" ref="E234">INDEX('GMW - Base'!$A$2:$NF$60,MATCH(1,('GMW - Base'!$NE$2:$NE$60=E$3)*('GMW - Base'!$ND$2:$ND$60=E$4),0),$B234-1966)</f>
        <v>82082.91</v>
      </c>
    </row>
    <row r="235" spans="1:5" x14ac:dyDescent="0.25">
      <c r="B235">
        <v>2202</v>
      </c>
      <c r="C235" cm="1">
        <f t="array" ref="C235">INDEX('GMW - Base'!$A$2:$NF$60,MATCH(1,('GMW - Base'!$NE$2:$NE$60=C$3)*('GMW - Base'!$ND$2:$ND$60=C$4),0),$B235-1966)</f>
        <v>749524.6</v>
      </c>
      <c r="D235" cm="1">
        <f t="array" ref="D235">INDEX('GMW - Base'!$A$2:$NF$60,MATCH(1,('GMW - Base'!$NE$2:$NE$60=D$3)*('GMW - Base'!$ND$2:$ND$60=D$4),0),$B235-1966)</f>
        <v>438205</v>
      </c>
      <c r="E235" cm="1">
        <f t="array" ref="E235">INDEX('GMW - Base'!$A$2:$NF$60,MATCH(1,('GMW - Base'!$NE$2:$NE$60=E$3)*('GMW - Base'!$ND$2:$ND$60=E$4),0),$B235-1966)</f>
        <v>82583.38</v>
      </c>
    </row>
    <row r="236" spans="1:5" x14ac:dyDescent="0.25">
      <c r="B236">
        <v>2203</v>
      </c>
      <c r="C236" cm="1">
        <f t="array" ref="C236">INDEX('GMW - Base'!$A$2:$NF$60,MATCH(1,('GMW - Base'!$NE$2:$NE$60=C$3)*('GMW - Base'!$ND$2:$ND$60=C$4),0),$B236-1966)</f>
        <v>752334.9</v>
      </c>
      <c r="D236" cm="1">
        <f t="array" ref="D236">INDEX('GMW - Base'!$A$2:$NF$60,MATCH(1,('GMW - Base'!$NE$2:$NE$60=D$3)*('GMW - Base'!$ND$2:$ND$60=D$4),0),$B236-1966)</f>
        <v>439699</v>
      </c>
      <c r="E236" cm="1">
        <f t="array" ref="E236">INDEX('GMW - Base'!$A$2:$NF$60,MATCH(1,('GMW - Base'!$NE$2:$NE$60=E$3)*('GMW - Base'!$ND$2:$ND$60=E$4),0),$B236-1966)</f>
        <v>83087.06</v>
      </c>
    </row>
    <row r="237" spans="1:5" x14ac:dyDescent="0.25">
      <c r="B237">
        <v>2204</v>
      </c>
      <c r="C237" cm="1">
        <f t="array" ref="C237">INDEX('GMW - Base'!$A$2:$NF$60,MATCH(1,('GMW - Base'!$NE$2:$NE$60=C$3)*('GMW - Base'!$ND$2:$ND$60=C$4),0),$B237-1966)</f>
        <v>755230.5</v>
      </c>
      <c r="D237" cm="1">
        <f t="array" ref="D237">INDEX('GMW - Base'!$A$2:$NF$60,MATCH(1,('GMW - Base'!$NE$2:$NE$60=D$3)*('GMW - Base'!$ND$2:$ND$60=D$4),0),$B237-1966)</f>
        <v>441264</v>
      </c>
      <c r="E237" cm="1">
        <f t="array" ref="E237">INDEX('GMW - Base'!$A$2:$NF$60,MATCH(1,('GMW - Base'!$NE$2:$NE$60=E$3)*('GMW - Base'!$ND$2:$ND$60=E$4),0),$B237-1966)</f>
        <v>83593.81</v>
      </c>
    </row>
    <row r="238" spans="1:5" x14ac:dyDescent="0.25">
      <c r="A238">
        <v>2031</v>
      </c>
      <c r="B238">
        <v>2205</v>
      </c>
      <c r="C238" cm="1">
        <f t="array" ref="C238">INDEX('GMW - Base'!$A$2:$NF$60,MATCH(1,('GMW - Base'!$NE$2:$NE$60=C$3)*('GMW - Base'!$ND$2:$ND$60=C$4),0),$B238-1966)</f>
        <v>758138.4</v>
      </c>
      <c r="D238" cm="1">
        <f t="array" ref="D238">INDEX('GMW - Base'!$A$2:$NF$60,MATCH(1,('GMW - Base'!$NE$2:$NE$60=D$3)*('GMW - Base'!$ND$2:$ND$60=D$4),0),$B238-1966)</f>
        <v>442841.9</v>
      </c>
      <c r="E238" cm="1">
        <f t="array" ref="E238">INDEX('GMW - Base'!$A$2:$NF$60,MATCH(1,('GMW - Base'!$NE$2:$NE$60=E$3)*('GMW - Base'!$ND$2:$ND$60=E$4),0),$B238-1966)</f>
        <v>84103.65</v>
      </c>
    </row>
    <row r="239" spans="1:5" x14ac:dyDescent="0.25">
      <c r="B239">
        <v>2206</v>
      </c>
      <c r="C239" cm="1">
        <f t="array" ref="C239">INDEX('GMW - Base'!$A$2:$NF$60,MATCH(1,('GMW - Base'!$NE$2:$NE$60=C$3)*('GMW - Base'!$ND$2:$ND$60=C$4),0),$B239-1966)</f>
        <v>760980.6</v>
      </c>
      <c r="D239" cm="1">
        <f t="array" ref="D239">INDEX('GMW - Base'!$A$2:$NF$60,MATCH(1,('GMW - Base'!$NE$2:$NE$60=D$3)*('GMW - Base'!$ND$2:$ND$60=D$4),0),$B239-1966)</f>
        <v>444427.5</v>
      </c>
      <c r="E239" cm="1">
        <f t="array" ref="E239">INDEX('GMW - Base'!$A$2:$NF$60,MATCH(1,('GMW - Base'!$NE$2:$NE$60=E$3)*('GMW - Base'!$ND$2:$ND$60=E$4),0),$B239-1966)</f>
        <v>84616.54</v>
      </c>
    </row>
    <row r="240" spans="1:5" x14ac:dyDescent="0.25">
      <c r="B240">
        <v>2207</v>
      </c>
      <c r="C240" cm="1">
        <f t="array" ref="C240">INDEX('GMW - Base'!$A$2:$NF$60,MATCH(1,('GMW - Base'!$NE$2:$NE$60=C$3)*('GMW - Base'!$ND$2:$ND$60=C$4),0),$B240-1966)</f>
        <v>763795.6</v>
      </c>
      <c r="D240" cm="1">
        <f t="array" ref="D240">INDEX('GMW - Base'!$A$2:$NF$60,MATCH(1,('GMW - Base'!$NE$2:$NE$60=D$3)*('GMW - Base'!$ND$2:$ND$60=D$4),0),$B240-1966)</f>
        <v>445985.8</v>
      </c>
      <c r="E240" cm="1">
        <f t="array" ref="E240">INDEX('GMW - Base'!$A$2:$NF$60,MATCH(1,('GMW - Base'!$NE$2:$NE$60=E$3)*('GMW - Base'!$ND$2:$ND$60=E$4),0),$B240-1966)</f>
        <v>85132.6</v>
      </c>
    </row>
    <row r="241" spans="1:5" x14ac:dyDescent="0.25">
      <c r="B241">
        <v>2208</v>
      </c>
      <c r="C241" cm="1">
        <f t="array" ref="C241">INDEX('GMW - Base'!$A$2:$NF$60,MATCH(1,('GMW - Base'!$NE$2:$NE$60=C$3)*('GMW - Base'!$ND$2:$ND$60=C$4),0),$B241-1966)</f>
        <v>766660.1</v>
      </c>
      <c r="D241" cm="1">
        <f t="array" ref="D241">INDEX('GMW - Base'!$A$2:$NF$60,MATCH(1,('GMW - Base'!$NE$2:$NE$60=D$3)*('GMW - Base'!$ND$2:$ND$60=D$4),0),$B241-1966)</f>
        <v>447560.5</v>
      </c>
      <c r="E241" cm="1">
        <f t="array" ref="E241">INDEX('GMW - Base'!$A$2:$NF$60,MATCH(1,('GMW - Base'!$NE$2:$NE$60=E$3)*('GMW - Base'!$ND$2:$ND$60=E$4),0),$B241-1966)</f>
        <v>85651.83</v>
      </c>
    </row>
    <row r="242" spans="1:5" x14ac:dyDescent="0.25">
      <c r="A242">
        <v>2032</v>
      </c>
      <c r="B242">
        <v>2209</v>
      </c>
      <c r="C242" cm="1">
        <f t="array" ref="C242">INDEX('GMW - Base'!$A$2:$NF$60,MATCH(1,('GMW - Base'!$NE$2:$NE$60=C$3)*('GMW - Base'!$ND$2:$ND$60=C$4),0),$B242-1966)</f>
        <v>769497.5</v>
      </c>
      <c r="D242" cm="1">
        <f t="array" ref="D242">INDEX('GMW - Base'!$A$2:$NF$60,MATCH(1,('GMW - Base'!$NE$2:$NE$60=D$3)*('GMW - Base'!$ND$2:$ND$60=D$4),0),$B242-1966)</f>
        <v>449092.1</v>
      </c>
      <c r="E242" cm="1">
        <f t="array" ref="E242">INDEX('GMW - Base'!$A$2:$NF$60,MATCH(1,('GMW - Base'!$NE$2:$NE$60=E$3)*('GMW - Base'!$ND$2:$ND$60=E$4),0),$B242-1966)</f>
        <v>86174.31</v>
      </c>
    </row>
    <row r="243" spans="1:5" x14ac:dyDescent="0.25">
      <c r="B243">
        <v>2210</v>
      </c>
      <c r="C243" cm="1">
        <f t="array" ref="C243">INDEX('GMW - Base'!$A$2:$NF$60,MATCH(1,('GMW - Base'!$NE$2:$NE$60=C$3)*('GMW - Base'!$ND$2:$ND$60=C$4),0),$B243-1966)</f>
        <v>772306.3</v>
      </c>
      <c r="D243" cm="1">
        <f t="array" ref="D243">INDEX('GMW - Base'!$A$2:$NF$60,MATCH(1,('GMW - Base'!$NE$2:$NE$60=D$3)*('GMW - Base'!$ND$2:$ND$60=D$4),0),$B243-1966)</f>
        <v>450619</v>
      </c>
      <c r="E243" cm="1">
        <f t="array" ref="E243">INDEX('GMW - Base'!$A$2:$NF$60,MATCH(1,('GMW - Base'!$NE$2:$NE$60=E$3)*('GMW - Base'!$ND$2:$ND$60=E$4),0),$B243-1966)</f>
        <v>86700.14</v>
      </c>
    </row>
    <row r="244" spans="1:5" x14ac:dyDescent="0.25">
      <c r="B244">
        <v>2211</v>
      </c>
      <c r="C244" cm="1">
        <f t="array" ref="C244">INDEX('GMW - Base'!$A$2:$NF$60,MATCH(1,('GMW - Base'!$NE$2:$NE$60=C$3)*('GMW - Base'!$ND$2:$ND$60=C$4),0),$B244-1966)</f>
        <v>775125.2</v>
      </c>
      <c r="D244" cm="1">
        <f t="array" ref="D244">INDEX('GMW - Base'!$A$2:$NF$60,MATCH(1,('GMW - Base'!$NE$2:$NE$60=D$3)*('GMW - Base'!$ND$2:$ND$60=D$4),0),$B244-1966)</f>
        <v>452100.5</v>
      </c>
      <c r="E244" cm="1">
        <f t="array" ref="E244">INDEX('GMW - Base'!$A$2:$NF$60,MATCH(1,('GMW - Base'!$NE$2:$NE$60=E$3)*('GMW - Base'!$ND$2:$ND$60=E$4),0),$B244-1966)</f>
        <v>87229.02</v>
      </c>
    </row>
    <row r="245" spans="1:5" x14ac:dyDescent="0.25">
      <c r="B245">
        <v>2212</v>
      </c>
      <c r="C245" cm="1">
        <f t="array" ref="C245">INDEX('GMW - Base'!$A$2:$NF$60,MATCH(1,('GMW - Base'!$NE$2:$NE$60=C$3)*('GMW - Base'!$ND$2:$ND$60=C$4),0),$B245-1966)</f>
        <v>777955.2</v>
      </c>
      <c r="D245" cm="1">
        <f t="array" ref="D245">INDEX('GMW - Base'!$A$2:$NF$60,MATCH(1,('GMW - Base'!$NE$2:$NE$60=D$3)*('GMW - Base'!$ND$2:$ND$60=D$4),0),$B245-1966)</f>
        <v>453611.5</v>
      </c>
      <c r="E245" cm="1">
        <f t="array" ref="E245">INDEX('GMW - Base'!$A$2:$NF$60,MATCH(1,('GMW - Base'!$NE$2:$NE$60=E$3)*('GMW - Base'!$ND$2:$ND$60=E$4),0),$B245-1966)</f>
        <v>87761.36</v>
      </c>
    </row>
    <row r="246" spans="1:5" x14ac:dyDescent="0.25">
      <c r="A246">
        <v>2033</v>
      </c>
      <c r="B246">
        <v>2213</v>
      </c>
      <c r="C246" cm="1">
        <f t="array" ref="C246">INDEX('GMW - Base'!$A$2:$NF$60,MATCH(1,('GMW - Base'!$NE$2:$NE$60=C$3)*('GMW - Base'!$ND$2:$ND$60=C$4),0),$B246-1966)</f>
        <v>780760.5</v>
      </c>
      <c r="D246" cm="1">
        <f t="array" ref="D246">INDEX('GMW - Base'!$A$2:$NF$60,MATCH(1,('GMW - Base'!$NE$2:$NE$60=D$3)*('GMW - Base'!$ND$2:$ND$60=D$4),0),$B246-1966)</f>
        <v>455192.8</v>
      </c>
      <c r="E246" cm="1">
        <f t="array" ref="E246">INDEX('GMW - Base'!$A$2:$NF$60,MATCH(1,('GMW - Base'!$NE$2:$NE$60=E$3)*('GMW - Base'!$ND$2:$ND$60=E$4),0),$B246-1966)</f>
        <v>88227.02</v>
      </c>
    </row>
    <row r="247" spans="1:5" x14ac:dyDescent="0.25">
      <c r="B247">
        <v>2214</v>
      </c>
      <c r="C247" cm="1">
        <f t="array" ref="C247">INDEX('GMW - Base'!$A$2:$NF$60,MATCH(1,('GMW - Base'!$NE$2:$NE$60=C$3)*('GMW - Base'!$ND$2:$ND$60=C$4),0),$B247-1966)</f>
        <v>783578.1</v>
      </c>
      <c r="D247" cm="1">
        <f t="array" ref="D247">INDEX('GMW - Base'!$A$2:$NF$60,MATCH(1,('GMW - Base'!$NE$2:$NE$60=D$3)*('GMW - Base'!$ND$2:$ND$60=D$4),0),$B247-1966)</f>
        <v>456780.9</v>
      </c>
      <c r="E247" cm="1">
        <f t="array" ref="E247">INDEX('GMW - Base'!$A$2:$NF$60,MATCH(1,('GMW - Base'!$NE$2:$NE$60=E$3)*('GMW - Base'!$ND$2:$ND$60=E$4),0),$B247-1966)</f>
        <v>88695.48</v>
      </c>
    </row>
    <row r="248" spans="1:5" x14ac:dyDescent="0.25">
      <c r="B248">
        <v>2215</v>
      </c>
      <c r="C248" cm="1">
        <f t="array" ref="C248">INDEX('GMW - Base'!$A$2:$NF$60,MATCH(1,('GMW - Base'!$NE$2:$NE$60=C$3)*('GMW - Base'!$ND$2:$ND$60=C$4),0),$B248-1966)</f>
        <v>786470.9</v>
      </c>
      <c r="D248" cm="1">
        <f t="array" ref="D248">INDEX('GMW - Base'!$A$2:$NF$60,MATCH(1,('GMW - Base'!$NE$2:$NE$60=D$3)*('GMW - Base'!$ND$2:$ND$60=D$4),0),$B248-1966)</f>
        <v>458412.4</v>
      </c>
      <c r="E248" cm="1">
        <f t="array" ref="E248">INDEX('GMW - Base'!$A$2:$NF$60,MATCH(1,('GMW - Base'!$NE$2:$NE$60=E$3)*('GMW - Base'!$ND$2:$ND$60=E$4),0),$B248-1966)</f>
        <v>89173.69</v>
      </c>
    </row>
    <row r="249" spans="1:5" x14ac:dyDescent="0.25">
      <c r="B249">
        <v>2216</v>
      </c>
      <c r="C249" cm="1">
        <f t="array" ref="C249">INDEX('GMW - Base'!$A$2:$NF$60,MATCH(1,('GMW - Base'!$NE$2:$NE$60=C$3)*('GMW - Base'!$ND$2:$ND$60=C$4),0),$B249-1966)</f>
        <v>789375.6</v>
      </c>
      <c r="D249" cm="1">
        <f t="array" ref="D249">INDEX('GMW - Base'!$A$2:$NF$60,MATCH(1,('GMW - Base'!$NE$2:$NE$60=D$3)*('GMW - Base'!$ND$2:$ND$60=D$4),0),$B249-1966)</f>
        <v>460050.6</v>
      </c>
      <c r="E249" cm="1">
        <f t="array" ref="E249">INDEX('GMW - Base'!$A$2:$NF$60,MATCH(1,('GMW - Base'!$NE$2:$NE$60=E$3)*('GMW - Base'!$ND$2:$ND$60=E$4),0),$B249-1966)</f>
        <v>89654.67</v>
      </c>
    </row>
    <row r="250" spans="1:5" x14ac:dyDescent="0.25">
      <c r="A250">
        <v>2034</v>
      </c>
      <c r="B250">
        <v>2217</v>
      </c>
      <c r="C250" cm="1">
        <f t="array" ref="C250">INDEX('GMW - Base'!$A$2:$NF$60,MATCH(1,('GMW - Base'!$NE$2:$NE$60=C$3)*('GMW - Base'!$ND$2:$ND$60=C$4),0),$B250-1966)</f>
        <v>792356</v>
      </c>
      <c r="D250" cm="1">
        <f t="array" ref="D250">INDEX('GMW - Base'!$A$2:$NF$60,MATCH(1,('GMW - Base'!$NE$2:$NE$60=D$3)*('GMW - Base'!$ND$2:$ND$60=D$4),0),$B250-1966)</f>
        <v>461732.5</v>
      </c>
      <c r="E250" cm="1">
        <f t="array" ref="E250">INDEX('GMW - Base'!$A$2:$NF$60,MATCH(1,('GMW - Base'!$NE$2:$NE$60=E$3)*('GMW - Base'!$ND$2:$ND$60=E$4),0),$B250-1966)</f>
        <v>90145.68</v>
      </c>
    </row>
    <row r="251" spans="1:5" x14ac:dyDescent="0.25">
      <c r="B251">
        <v>2218</v>
      </c>
      <c r="C251" cm="1">
        <f t="array" ref="C251">INDEX('GMW - Base'!$A$2:$NF$60,MATCH(1,('GMW - Base'!$NE$2:$NE$60=C$3)*('GMW - Base'!$ND$2:$ND$60=C$4),0),$B251-1966)</f>
        <v>795350.1</v>
      </c>
      <c r="D251" cm="1">
        <f t="array" ref="D251">INDEX('GMW - Base'!$A$2:$NF$60,MATCH(1,('GMW - Base'!$NE$2:$NE$60=D$3)*('GMW - Base'!$ND$2:$ND$60=D$4),0),$B251-1966)</f>
        <v>463422</v>
      </c>
      <c r="E251" cm="1">
        <f t="array" ref="E251">INDEX('GMW - Base'!$A$2:$NF$60,MATCH(1,('GMW - Base'!$NE$2:$NE$60=E$3)*('GMW - Base'!$ND$2:$ND$60=E$4),0),$B251-1966)</f>
        <v>90639.43</v>
      </c>
    </row>
    <row r="252" spans="1:5" x14ac:dyDescent="0.25">
      <c r="B252">
        <v>2219</v>
      </c>
      <c r="C252" cm="1">
        <f t="array" ref="C252">INDEX('GMW - Base'!$A$2:$NF$60,MATCH(1,('GMW - Base'!$NE$2:$NE$60=C$3)*('GMW - Base'!$ND$2:$ND$60=C$4),0),$B252-1966)</f>
        <v>798331.9</v>
      </c>
      <c r="D252" cm="1">
        <f t="array" ref="D252">INDEX('GMW - Base'!$A$2:$NF$60,MATCH(1,('GMW - Base'!$NE$2:$NE$60=D$3)*('GMW - Base'!$ND$2:$ND$60=D$4),0),$B252-1966)</f>
        <v>465104</v>
      </c>
      <c r="E252" cm="1">
        <f t="array" ref="E252">INDEX('GMW - Base'!$A$2:$NF$60,MATCH(1,('GMW - Base'!$NE$2:$NE$60=E$3)*('GMW - Base'!$ND$2:$ND$60=E$4),0),$B252-1966)</f>
        <v>91133.36</v>
      </c>
    </row>
    <row r="253" spans="1:5" x14ac:dyDescent="0.25">
      <c r="B253">
        <v>2220</v>
      </c>
      <c r="C253" cm="1">
        <f t="array" ref="C253">INDEX('GMW - Base'!$A$2:$NF$60,MATCH(1,('GMW - Base'!$NE$2:$NE$60=C$3)*('GMW - Base'!$ND$2:$ND$60=C$4),0),$B253-1966)</f>
        <v>801285.9</v>
      </c>
      <c r="D253" cm="1">
        <f t="array" ref="D253">INDEX('GMW - Base'!$A$2:$NF$60,MATCH(1,('GMW - Base'!$NE$2:$NE$60=D$3)*('GMW - Base'!$ND$2:$ND$60=D$4),0),$B253-1966)</f>
        <v>466769.4</v>
      </c>
      <c r="E253" cm="1">
        <f t="array" ref="E253">INDEX('GMW - Base'!$A$2:$NF$60,MATCH(1,('GMW - Base'!$NE$2:$NE$60=E$3)*('GMW - Base'!$ND$2:$ND$60=E$4),0),$B253-1966)</f>
        <v>91625.38</v>
      </c>
    </row>
    <row r="254" spans="1:5" x14ac:dyDescent="0.25">
      <c r="A254">
        <v>2035</v>
      </c>
      <c r="B254">
        <v>2221</v>
      </c>
      <c r="C254" cm="1">
        <f t="array" ref="C254">INDEX('GMW - Base'!$A$2:$NF$60,MATCH(1,('GMW - Base'!$NE$2:$NE$60=C$3)*('GMW - Base'!$ND$2:$ND$60=C$4),0),$B254-1966)</f>
        <v>804299.4</v>
      </c>
      <c r="D254" cm="1">
        <f t="array" ref="D254">INDEX('GMW - Base'!$A$2:$NF$60,MATCH(1,('GMW - Base'!$NE$2:$NE$60=D$3)*('GMW - Base'!$ND$2:$ND$60=D$4),0),$B254-1966)</f>
        <v>468468.3</v>
      </c>
      <c r="E254" cm="1">
        <f t="array" ref="E254">INDEX('GMW - Base'!$A$2:$NF$60,MATCH(1,('GMW - Base'!$NE$2:$NE$60=E$3)*('GMW - Base'!$ND$2:$ND$60=E$4),0),$B254-1966)</f>
        <v>92125.73</v>
      </c>
    </row>
    <row r="255" spans="1:5" x14ac:dyDescent="0.25">
      <c r="B255">
        <v>2222</v>
      </c>
      <c r="C255" cm="1">
        <f t="array" ref="C255">INDEX('GMW - Base'!$A$2:$NF$60,MATCH(1,('GMW - Base'!$NE$2:$NE$60=C$3)*('GMW - Base'!$ND$2:$ND$60=C$4),0),$B255-1966)</f>
        <v>807323.8</v>
      </c>
      <c r="D255" cm="1">
        <f t="array" ref="D255">INDEX('GMW - Base'!$A$2:$NF$60,MATCH(1,('GMW - Base'!$NE$2:$NE$60=D$3)*('GMW - Base'!$ND$2:$ND$60=D$4),0),$B255-1966)</f>
        <v>470173.8</v>
      </c>
      <c r="E255" cm="1">
        <f t="array" ref="E255">INDEX('GMW - Base'!$A$2:$NF$60,MATCH(1,('GMW - Base'!$NE$2:$NE$60=E$3)*('GMW - Base'!$ND$2:$ND$60=E$4),0),$B255-1966)</f>
        <v>92628.7</v>
      </c>
    </row>
    <row r="256" spans="1:5" x14ac:dyDescent="0.25">
      <c r="B256">
        <v>2223</v>
      </c>
      <c r="C256" cm="1">
        <f t="array" ref="C256">INDEX('GMW - Base'!$A$2:$NF$60,MATCH(1,('GMW - Base'!$NE$2:$NE$60=C$3)*('GMW - Base'!$ND$2:$ND$60=C$4),0),$B256-1966)</f>
        <v>810361.1</v>
      </c>
      <c r="D256" cm="1">
        <f t="array" ref="D256">INDEX('GMW - Base'!$A$2:$NF$60,MATCH(1,('GMW - Base'!$NE$2:$NE$60=D$3)*('GMW - Base'!$ND$2:$ND$60=D$4),0),$B256-1966)</f>
        <v>471885.7</v>
      </c>
      <c r="E256" cm="1">
        <f t="array" ref="E256">INDEX('GMW - Base'!$A$2:$NF$60,MATCH(1,('GMW - Base'!$NE$2:$NE$60=E$3)*('GMW - Base'!$ND$2:$ND$60=E$4),0),$B256-1966)</f>
        <v>93134.71</v>
      </c>
    </row>
    <row r="257" spans="1:5" x14ac:dyDescent="0.25">
      <c r="B257">
        <v>2224</v>
      </c>
      <c r="C257" cm="1">
        <f t="array" ref="C257">INDEX('GMW - Base'!$A$2:$NF$60,MATCH(1,('GMW - Base'!$NE$2:$NE$60=C$3)*('GMW - Base'!$ND$2:$ND$60=C$4),0),$B257-1966)</f>
        <v>813410.2</v>
      </c>
      <c r="D257" cm="1">
        <f t="array" ref="D257">INDEX('GMW - Base'!$A$2:$NF$60,MATCH(1,('GMW - Base'!$NE$2:$NE$60=D$3)*('GMW - Base'!$ND$2:$ND$60=D$4),0),$B257-1966)</f>
        <v>473604.5</v>
      </c>
      <c r="E257" cm="1">
        <f t="array" ref="E257">INDEX('GMW - Base'!$A$2:$NF$60,MATCH(1,('GMW - Base'!$NE$2:$NE$60=E$3)*('GMW - Base'!$ND$2:$ND$60=E$4),0),$B257-1966)</f>
        <v>93643.46</v>
      </c>
    </row>
    <row r="258" spans="1:5" x14ac:dyDescent="0.25">
      <c r="A258">
        <v>2036</v>
      </c>
      <c r="B258">
        <v>2225</v>
      </c>
      <c r="C258" t="str" cm="1">
        <f t="array" ref="C258">INDEX('GMW - Base'!$A$2:$NF$60,MATCH(1,('GMW - Base'!$NE$2:$NE$60=C$3)*('GMW - Base'!$ND$2:$ND$60=C$4),0),$B258-1966)</f>
        <v>NA</v>
      </c>
      <c r="D258" t="str" cm="1">
        <f t="array" ref="D258">INDEX('GMW - Base'!$A$2:$NF$60,MATCH(1,('GMW - Base'!$NE$2:$NE$60=D$3)*('GMW - Base'!$ND$2:$ND$60=D$4),0),$B258-1966)</f>
        <v>NA</v>
      </c>
      <c r="E258" t="str" cm="1">
        <f t="array" ref="E258">INDEX('GMW - Base'!$A$2:$NF$60,MATCH(1,('GMW - Base'!$NE$2:$NE$60=E$3)*('GMW - Base'!$ND$2:$ND$60=E$4),0),$B258-1966)</f>
        <v>NA</v>
      </c>
    </row>
    <row r="259" spans="1:5" x14ac:dyDescent="0.25">
      <c r="B259">
        <v>2226</v>
      </c>
      <c r="C259" t="str" cm="1">
        <f t="array" ref="C259">INDEX('GMW - Base'!$A$2:$NF$60,MATCH(1,('GMW - Base'!$NE$2:$NE$60=C$3)*('GMW - Base'!$ND$2:$ND$60=C$4),0),$B259-1966)</f>
        <v>NA</v>
      </c>
      <c r="D259" t="str" cm="1">
        <f t="array" ref="D259">INDEX('GMW - Base'!$A$2:$NF$60,MATCH(1,('GMW - Base'!$NE$2:$NE$60=D$3)*('GMW - Base'!$ND$2:$ND$60=D$4),0),$B259-1966)</f>
        <v>NA</v>
      </c>
      <c r="E259" t="str" cm="1">
        <f t="array" ref="E259">INDEX('GMW - Base'!$A$2:$NF$60,MATCH(1,('GMW - Base'!$NE$2:$NE$60=E$3)*('GMW - Base'!$ND$2:$ND$60=E$4),0),$B259-1966)</f>
        <v>NA</v>
      </c>
    </row>
    <row r="260" spans="1:5" x14ac:dyDescent="0.25">
      <c r="B260">
        <v>2227</v>
      </c>
      <c r="C260" t="str" cm="1">
        <f t="array" ref="C260">INDEX('GMW - Base'!$A$2:$NF$60,MATCH(1,('GMW - Base'!$NE$2:$NE$60=C$3)*('GMW - Base'!$ND$2:$ND$60=C$4),0),$B260-1966)</f>
        <v>NA</v>
      </c>
      <c r="D260" t="str" cm="1">
        <f t="array" ref="D260">INDEX('GMW - Base'!$A$2:$NF$60,MATCH(1,('GMW - Base'!$NE$2:$NE$60=D$3)*('GMW - Base'!$ND$2:$ND$60=D$4),0),$B260-1966)</f>
        <v>NA</v>
      </c>
      <c r="E260" t="str" cm="1">
        <f t="array" ref="E260">INDEX('GMW - Base'!$A$2:$NF$60,MATCH(1,('GMW - Base'!$NE$2:$NE$60=E$3)*('GMW - Base'!$ND$2:$ND$60=E$4),0),$B260-1966)</f>
        <v>NA</v>
      </c>
    </row>
    <row r="261" spans="1:5" x14ac:dyDescent="0.25">
      <c r="B261">
        <v>2228</v>
      </c>
      <c r="C261" t="str" cm="1">
        <f t="array" ref="C261">INDEX('GMW - Base'!$A$2:$NF$60,MATCH(1,('GMW - Base'!$NE$2:$NE$60=C$3)*('GMW - Base'!$ND$2:$ND$60=C$4),0),$B261-1966)</f>
        <v>NA</v>
      </c>
      <c r="D261" t="str" cm="1">
        <f t="array" ref="D261">INDEX('GMW - Base'!$A$2:$NF$60,MATCH(1,('GMW - Base'!$NE$2:$NE$60=D$3)*('GMW - Base'!$ND$2:$ND$60=D$4),0),$B261-1966)</f>
        <v>NA</v>
      </c>
      <c r="E261" t="str" cm="1">
        <f t="array" ref="E261">INDEX('GMW - Base'!$A$2:$NF$60,MATCH(1,('GMW - Base'!$NE$2:$NE$60=E$3)*('GMW - Base'!$ND$2:$ND$60=E$4),0),$B261-1966)</f>
        <v>NA</v>
      </c>
    </row>
    <row r="262" spans="1:5" x14ac:dyDescent="0.25">
      <c r="A262">
        <v>2037</v>
      </c>
      <c r="B262">
        <v>2229</v>
      </c>
      <c r="C262" t="str" cm="1">
        <f t="array" ref="C262">INDEX('GMW - Base'!$A$2:$NF$60,MATCH(1,('GMW - Base'!$NE$2:$NE$60=C$3)*('GMW - Base'!$ND$2:$ND$60=C$4),0),$B262-1966)</f>
        <v>NA</v>
      </c>
      <c r="D262" t="str" cm="1">
        <f t="array" ref="D262">INDEX('GMW - Base'!$A$2:$NF$60,MATCH(1,('GMW - Base'!$NE$2:$NE$60=D$3)*('GMW - Base'!$ND$2:$ND$60=D$4),0),$B262-1966)</f>
        <v>NA</v>
      </c>
      <c r="E262" t="str" cm="1">
        <f t="array" ref="E262">INDEX('GMW - Base'!$A$2:$NF$60,MATCH(1,('GMW - Base'!$NE$2:$NE$60=E$3)*('GMW - Base'!$ND$2:$ND$60=E$4),0),$B262-1966)</f>
        <v>NA</v>
      </c>
    </row>
    <row r="263" spans="1:5" x14ac:dyDescent="0.25">
      <c r="B263">
        <v>2230</v>
      </c>
      <c r="C263" t="str" cm="1">
        <f t="array" ref="C263">INDEX('GMW - Base'!$A$2:$NF$60,MATCH(1,('GMW - Base'!$NE$2:$NE$60=C$3)*('GMW - Base'!$ND$2:$ND$60=C$4),0),$B263-1966)</f>
        <v>NA</v>
      </c>
      <c r="D263" t="str" cm="1">
        <f t="array" ref="D263">INDEX('GMW - Base'!$A$2:$NF$60,MATCH(1,('GMW - Base'!$NE$2:$NE$60=D$3)*('GMW - Base'!$ND$2:$ND$60=D$4),0),$B263-1966)</f>
        <v>NA</v>
      </c>
      <c r="E263" t="str" cm="1">
        <f t="array" ref="E263">INDEX('GMW - Base'!$A$2:$NF$60,MATCH(1,('GMW - Base'!$NE$2:$NE$60=E$3)*('GMW - Base'!$ND$2:$ND$60=E$4),0),$B263-1966)</f>
        <v>NA</v>
      </c>
    </row>
    <row r="264" spans="1:5" x14ac:dyDescent="0.25">
      <c r="B264">
        <v>2231</v>
      </c>
      <c r="C264" t="str" cm="1">
        <f t="array" ref="C264">INDEX('GMW - Base'!$A$2:$NF$60,MATCH(1,('GMW - Base'!$NE$2:$NE$60=C$3)*('GMW - Base'!$ND$2:$ND$60=C$4),0),$B264-1966)</f>
        <v>NA</v>
      </c>
      <c r="D264" t="str" cm="1">
        <f t="array" ref="D264">INDEX('GMW - Base'!$A$2:$NF$60,MATCH(1,('GMW - Base'!$NE$2:$NE$60=D$3)*('GMW - Base'!$ND$2:$ND$60=D$4),0),$B264-1966)</f>
        <v>NA</v>
      </c>
      <c r="E264" t="str" cm="1">
        <f t="array" ref="E264">INDEX('GMW - Base'!$A$2:$NF$60,MATCH(1,('GMW - Base'!$NE$2:$NE$60=E$3)*('GMW - Base'!$ND$2:$ND$60=E$4),0),$B264-1966)</f>
        <v>NA</v>
      </c>
    </row>
    <row r="265" spans="1:5" x14ac:dyDescent="0.25">
      <c r="B265">
        <v>2232</v>
      </c>
      <c r="C265" t="str" cm="1">
        <f t="array" ref="C265">INDEX('GMW - Base'!$A$2:$NF$60,MATCH(1,('GMW - Base'!$NE$2:$NE$60=C$3)*('GMW - Base'!$ND$2:$ND$60=C$4),0),$B265-1966)</f>
        <v>NA</v>
      </c>
      <c r="D265" t="str" cm="1">
        <f t="array" ref="D265">INDEX('GMW - Base'!$A$2:$NF$60,MATCH(1,('GMW - Base'!$NE$2:$NE$60=D$3)*('GMW - Base'!$ND$2:$ND$60=D$4),0),$B265-1966)</f>
        <v>NA</v>
      </c>
      <c r="E265" t="str" cm="1">
        <f t="array" ref="E265">INDEX('GMW - Base'!$A$2:$NF$60,MATCH(1,('GMW - Base'!$NE$2:$NE$60=E$3)*('GMW - Base'!$ND$2:$ND$60=E$4),0),$B265-1966)</f>
        <v>NA</v>
      </c>
    </row>
    <row r="266" spans="1:5" x14ac:dyDescent="0.25">
      <c r="A266">
        <v>2038</v>
      </c>
      <c r="B266">
        <v>2233</v>
      </c>
      <c r="C266" t="str" cm="1">
        <f t="array" ref="C266">INDEX('GMW - Base'!$A$2:$NF$60,MATCH(1,('GMW - Base'!$NE$2:$NE$60=C$3)*('GMW - Base'!$ND$2:$ND$60=C$4),0),$B266-1966)</f>
        <v>NA</v>
      </c>
      <c r="D266" t="str" cm="1">
        <f t="array" ref="D266">INDEX('GMW - Base'!$A$2:$NF$60,MATCH(1,('GMW - Base'!$NE$2:$NE$60=D$3)*('GMW - Base'!$ND$2:$ND$60=D$4),0),$B266-1966)</f>
        <v>NA</v>
      </c>
      <c r="E266" t="str" cm="1">
        <f t="array" ref="E266">INDEX('GMW - Base'!$A$2:$NF$60,MATCH(1,('GMW - Base'!$NE$2:$NE$60=E$3)*('GMW - Base'!$ND$2:$ND$60=E$4),0),$B266-1966)</f>
        <v>NA</v>
      </c>
    </row>
    <row r="267" spans="1:5" x14ac:dyDescent="0.25">
      <c r="B267">
        <v>2234</v>
      </c>
      <c r="C267" t="str" cm="1">
        <f t="array" ref="C267">INDEX('GMW - Base'!$A$2:$NF$60,MATCH(1,('GMW - Base'!$NE$2:$NE$60=C$3)*('GMW - Base'!$ND$2:$ND$60=C$4),0),$B267-1966)</f>
        <v>NA</v>
      </c>
      <c r="D267" t="str" cm="1">
        <f t="array" ref="D267">INDEX('GMW - Base'!$A$2:$NF$60,MATCH(1,('GMW - Base'!$NE$2:$NE$60=D$3)*('GMW - Base'!$ND$2:$ND$60=D$4),0),$B267-1966)</f>
        <v>NA</v>
      </c>
      <c r="E267" t="str" cm="1">
        <f t="array" ref="E267">INDEX('GMW - Base'!$A$2:$NF$60,MATCH(1,('GMW - Base'!$NE$2:$NE$60=E$3)*('GMW - Base'!$ND$2:$ND$60=E$4),0),$B267-1966)</f>
        <v>NA</v>
      </c>
    </row>
    <row r="268" spans="1:5" x14ac:dyDescent="0.25">
      <c r="B268">
        <v>2235</v>
      </c>
      <c r="C268" t="str" cm="1">
        <f t="array" ref="C268">INDEX('GMW - Base'!$A$2:$NF$60,MATCH(1,('GMW - Base'!$NE$2:$NE$60=C$3)*('GMW - Base'!$ND$2:$ND$60=C$4),0),$B268-1966)</f>
        <v>NA</v>
      </c>
      <c r="D268" t="str" cm="1">
        <f t="array" ref="D268">INDEX('GMW - Base'!$A$2:$NF$60,MATCH(1,('GMW - Base'!$NE$2:$NE$60=D$3)*('GMW - Base'!$ND$2:$ND$60=D$4),0),$B268-1966)</f>
        <v>NA</v>
      </c>
      <c r="E268" t="str" cm="1">
        <f t="array" ref="E268">INDEX('GMW - Base'!$A$2:$NF$60,MATCH(1,('GMW - Base'!$NE$2:$NE$60=E$3)*('GMW - Base'!$ND$2:$ND$60=E$4),0),$B268-1966)</f>
        <v>NA</v>
      </c>
    </row>
    <row r="269" spans="1:5" x14ac:dyDescent="0.25">
      <c r="B269">
        <v>2236</v>
      </c>
      <c r="C269" t="str" cm="1">
        <f t="array" ref="C269">INDEX('GMW - Base'!$A$2:$NF$60,MATCH(1,('GMW - Base'!$NE$2:$NE$60=C$3)*('GMW - Base'!$ND$2:$ND$60=C$4),0),$B269-1966)</f>
        <v>NA</v>
      </c>
      <c r="D269" t="str" cm="1">
        <f t="array" ref="D269">INDEX('GMW - Base'!$A$2:$NF$60,MATCH(1,('GMW - Base'!$NE$2:$NE$60=D$3)*('GMW - Base'!$ND$2:$ND$60=D$4),0),$B269-1966)</f>
        <v>NA</v>
      </c>
      <c r="E269" t="str" cm="1">
        <f t="array" ref="E269">INDEX('GMW - Base'!$A$2:$NF$60,MATCH(1,('GMW - Base'!$NE$2:$NE$60=E$3)*('GMW - Base'!$ND$2:$ND$60=E$4),0),$B269-1966)</f>
        <v>NA</v>
      </c>
    </row>
    <row r="270" spans="1:5" x14ac:dyDescent="0.25">
      <c r="A270">
        <v>2039</v>
      </c>
      <c r="B270">
        <v>2237</v>
      </c>
      <c r="C270" t="str" cm="1">
        <f t="array" ref="C270">INDEX('GMW - Base'!$A$2:$NF$60,MATCH(1,('GMW - Base'!$NE$2:$NE$60=C$3)*('GMW - Base'!$ND$2:$ND$60=C$4),0),$B270-1966)</f>
        <v>NA</v>
      </c>
      <c r="D270" t="str" cm="1">
        <f t="array" ref="D270">INDEX('GMW - Base'!$A$2:$NF$60,MATCH(1,('GMW - Base'!$NE$2:$NE$60=D$3)*('GMW - Base'!$ND$2:$ND$60=D$4),0),$B270-1966)</f>
        <v>NA</v>
      </c>
      <c r="E270" t="str" cm="1">
        <f t="array" ref="E270">INDEX('GMW - Base'!$A$2:$NF$60,MATCH(1,('GMW - Base'!$NE$2:$NE$60=E$3)*('GMW - Base'!$ND$2:$ND$60=E$4),0),$B270-1966)</f>
        <v>NA</v>
      </c>
    </row>
    <row r="271" spans="1:5" x14ac:dyDescent="0.25">
      <c r="B271">
        <v>2238</v>
      </c>
      <c r="C271" t="str" cm="1">
        <f t="array" ref="C271">INDEX('GMW - Base'!$A$2:$NF$60,MATCH(1,('GMW - Base'!$NE$2:$NE$60=C$3)*('GMW - Base'!$ND$2:$ND$60=C$4),0),$B271-1966)</f>
        <v>NA</v>
      </c>
      <c r="D271" t="str" cm="1">
        <f t="array" ref="D271">INDEX('GMW - Base'!$A$2:$NF$60,MATCH(1,('GMW - Base'!$NE$2:$NE$60=D$3)*('GMW - Base'!$ND$2:$ND$60=D$4),0),$B271-1966)</f>
        <v>NA</v>
      </c>
      <c r="E271" t="str" cm="1">
        <f t="array" ref="E271">INDEX('GMW - Base'!$A$2:$NF$60,MATCH(1,('GMW - Base'!$NE$2:$NE$60=E$3)*('GMW - Base'!$ND$2:$ND$60=E$4),0),$B271-1966)</f>
        <v>NA</v>
      </c>
    </row>
    <row r="272" spans="1:5" x14ac:dyDescent="0.25">
      <c r="B272">
        <v>2239</v>
      </c>
      <c r="C272" t="str" cm="1">
        <f t="array" ref="C272">INDEX('GMW - Base'!$A$2:$NF$60,MATCH(1,('GMW - Base'!$NE$2:$NE$60=C$3)*('GMW - Base'!$ND$2:$ND$60=C$4),0),$B272-1966)</f>
        <v>NA</v>
      </c>
      <c r="D272" t="str" cm="1">
        <f t="array" ref="D272">INDEX('GMW - Base'!$A$2:$NF$60,MATCH(1,('GMW - Base'!$NE$2:$NE$60=D$3)*('GMW - Base'!$ND$2:$ND$60=D$4),0),$B272-1966)</f>
        <v>NA</v>
      </c>
      <c r="E272" t="str" cm="1">
        <f t="array" ref="E272">INDEX('GMW - Base'!$A$2:$NF$60,MATCH(1,('GMW - Base'!$NE$2:$NE$60=E$3)*('GMW - Base'!$ND$2:$ND$60=E$4),0),$B272-1966)</f>
        <v>NA</v>
      </c>
    </row>
    <row r="273" spans="1:5" x14ac:dyDescent="0.25">
      <c r="B273">
        <v>2240</v>
      </c>
      <c r="C273" t="str" cm="1">
        <f t="array" ref="C273">INDEX('GMW - Base'!$A$2:$NF$60,MATCH(1,('GMW - Base'!$NE$2:$NE$60=C$3)*('GMW - Base'!$ND$2:$ND$60=C$4),0),$B273-1966)</f>
        <v>NA</v>
      </c>
      <c r="D273" t="str" cm="1">
        <f t="array" ref="D273">INDEX('GMW - Base'!$A$2:$NF$60,MATCH(1,('GMW - Base'!$NE$2:$NE$60=D$3)*('GMW - Base'!$ND$2:$ND$60=D$4),0),$B273-1966)</f>
        <v>NA</v>
      </c>
      <c r="E273" t="str" cm="1">
        <f t="array" ref="E273">INDEX('GMW - Base'!$A$2:$NF$60,MATCH(1,('GMW - Base'!$NE$2:$NE$60=E$3)*('GMW - Base'!$ND$2:$ND$60=E$4),0),$B273-1966)</f>
        <v>NA</v>
      </c>
    </row>
    <row r="274" spans="1:5" x14ac:dyDescent="0.25">
      <c r="A274">
        <v>2040</v>
      </c>
      <c r="B274">
        <v>2241</v>
      </c>
      <c r="C274" t="str" cm="1">
        <f t="array" ref="C274">INDEX('GMW - Base'!$A$2:$NF$60,MATCH(1,('GMW - Base'!$NE$2:$NE$60=C$3)*('GMW - Base'!$ND$2:$ND$60=C$4),0),$B274-1966)</f>
        <v>NA</v>
      </c>
      <c r="D274" t="str" cm="1">
        <f t="array" ref="D274">INDEX('GMW - Base'!$A$2:$NF$60,MATCH(1,('GMW - Base'!$NE$2:$NE$60=D$3)*('GMW - Base'!$ND$2:$ND$60=D$4),0),$B274-1966)</f>
        <v>NA</v>
      </c>
      <c r="E274" t="str" cm="1">
        <f t="array" ref="E274">INDEX('GMW - Base'!$A$2:$NF$60,MATCH(1,('GMW - Base'!$NE$2:$NE$60=E$3)*('GMW - Base'!$ND$2:$ND$60=E$4),0),$B274-1966)</f>
        <v>NA</v>
      </c>
    </row>
    <row r="275" spans="1:5" x14ac:dyDescent="0.25">
      <c r="B275">
        <v>2242</v>
      </c>
      <c r="C275" t="str" cm="1">
        <f t="array" ref="C275">INDEX('GMW - Base'!$A$2:$NF$60,MATCH(1,('GMW - Base'!$NE$2:$NE$60=C$3)*('GMW - Base'!$ND$2:$ND$60=C$4),0),$B275-1966)</f>
        <v>NA</v>
      </c>
      <c r="D275" t="str" cm="1">
        <f t="array" ref="D275">INDEX('GMW - Base'!$A$2:$NF$60,MATCH(1,('GMW - Base'!$NE$2:$NE$60=D$3)*('GMW - Base'!$ND$2:$ND$60=D$4),0),$B275-1966)</f>
        <v>NA</v>
      </c>
      <c r="E275" t="str" cm="1">
        <f t="array" ref="E275">INDEX('GMW - Base'!$A$2:$NF$60,MATCH(1,('GMW - Base'!$NE$2:$NE$60=E$3)*('GMW - Base'!$ND$2:$ND$60=E$4),0),$B275-1966)</f>
        <v>NA</v>
      </c>
    </row>
    <row r="276" spans="1:5" x14ac:dyDescent="0.25">
      <c r="B276">
        <v>2243</v>
      </c>
      <c r="C276" t="str" cm="1">
        <f t="array" ref="C276">INDEX('GMW - Base'!$A$2:$NF$60,MATCH(1,('GMW - Base'!$NE$2:$NE$60=C$3)*('GMW - Base'!$ND$2:$ND$60=C$4),0),$B276-1966)</f>
        <v>NA</v>
      </c>
      <c r="D276" t="str" cm="1">
        <f t="array" ref="D276">INDEX('GMW - Base'!$A$2:$NF$60,MATCH(1,('GMW - Base'!$NE$2:$NE$60=D$3)*('GMW - Base'!$ND$2:$ND$60=D$4),0),$B276-1966)</f>
        <v>NA</v>
      </c>
      <c r="E276" t="str" cm="1">
        <f t="array" ref="E276">INDEX('GMW - Base'!$A$2:$NF$60,MATCH(1,('GMW - Base'!$NE$2:$NE$60=E$3)*('GMW - Base'!$ND$2:$ND$60=E$4),0),$B276-1966)</f>
        <v>NA</v>
      </c>
    </row>
    <row r="277" spans="1:5" x14ac:dyDescent="0.25">
      <c r="B277">
        <v>2244</v>
      </c>
      <c r="C277" t="str" cm="1">
        <f t="array" ref="C277">INDEX('GMW - Base'!$A$2:$NF$60,MATCH(1,('GMW - Base'!$NE$2:$NE$60=C$3)*('GMW - Base'!$ND$2:$ND$60=C$4),0),$B277-1966)</f>
        <v>NA</v>
      </c>
      <c r="D277" t="str" cm="1">
        <f t="array" ref="D277">INDEX('GMW - Base'!$A$2:$NF$60,MATCH(1,('GMW - Base'!$NE$2:$NE$60=D$3)*('GMW - Base'!$ND$2:$ND$60=D$4),0),$B277-1966)</f>
        <v>NA</v>
      </c>
      <c r="E277" t="str" cm="1">
        <f t="array" ref="E277">INDEX('GMW - Base'!$A$2:$NF$60,MATCH(1,('GMW - Base'!$NE$2:$NE$60=E$3)*('GMW - Base'!$ND$2:$ND$60=E$4),0),$B277-1966)</f>
        <v>NA</v>
      </c>
    </row>
    <row r="278" spans="1:5" x14ac:dyDescent="0.25">
      <c r="A278">
        <v>2041</v>
      </c>
      <c r="B278">
        <v>2245</v>
      </c>
      <c r="C278" t="str" cm="1">
        <f t="array" ref="C278">INDEX('GMW - Base'!$A$2:$NF$60,MATCH(1,('GMW - Base'!$NE$2:$NE$60=C$3)*('GMW - Base'!$ND$2:$ND$60=C$4),0),$B278-1966)</f>
        <v>NA</v>
      </c>
      <c r="D278" t="str" cm="1">
        <f t="array" ref="D278">INDEX('GMW - Base'!$A$2:$NF$60,MATCH(1,('GMW - Base'!$NE$2:$NE$60=D$3)*('GMW - Base'!$ND$2:$ND$60=D$4),0),$B278-1966)</f>
        <v>NA</v>
      </c>
      <c r="E278" t="str" cm="1">
        <f t="array" ref="E278">INDEX('GMW - Base'!$A$2:$NF$60,MATCH(1,('GMW - Base'!$NE$2:$NE$60=E$3)*('GMW - Base'!$ND$2:$ND$60=E$4),0),$B278-1966)</f>
        <v>NA</v>
      </c>
    </row>
    <row r="279" spans="1:5" x14ac:dyDescent="0.25">
      <c r="B279">
        <v>2246</v>
      </c>
      <c r="C279" t="str" cm="1">
        <f t="array" ref="C279">INDEX('GMW - Base'!$A$2:$NF$60,MATCH(1,('GMW - Base'!$NE$2:$NE$60=C$3)*('GMW - Base'!$ND$2:$ND$60=C$4),0),$B279-1966)</f>
        <v>NA</v>
      </c>
      <c r="D279" t="str" cm="1">
        <f t="array" ref="D279">INDEX('GMW - Base'!$A$2:$NF$60,MATCH(1,('GMW - Base'!$NE$2:$NE$60=D$3)*('GMW - Base'!$ND$2:$ND$60=D$4),0),$B279-1966)</f>
        <v>NA</v>
      </c>
      <c r="E279" t="str" cm="1">
        <f t="array" ref="E279">INDEX('GMW - Base'!$A$2:$NF$60,MATCH(1,('GMW - Base'!$NE$2:$NE$60=E$3)*('GMW - Base'!$ND$2:$ND$60=E$4),0),$B279-1966)</f>
        <v>NA</v>
      </c>
    </row>
    <row r="280" spans="1:5" x14ac:dyDescent="0.25">
      <c r="B280">
        <v>2247</v>
      </c>
      <c r="C280" t="str" cm="1">
        <f t="array" ref="C280">INDEX('GMW - Base'!$A$2:$NF$60,MATCH(1,('GMW - Base'!$NE$2:$NE$60=C$3)*('GMW - Base'!$ND$2:$ND$60=C$4),0),$B280-1966)</f>
        <v>NA</v>
      </c>
      <c r="D280" t="str" cm="1">
        <f t="array" ref="D280">INDEX('GMW - Base'!$A$2:$NF$60,MATCH(1,('GMW - Base'!$NE$2:$NE$60=D$3)*('GMW - Base'!$ND$2:$ND$60=D$4),0),$B280-1966)</f>
        <v>NA</v>
      </c>
      <c r="E280" t="str" cm="1">
        <f t="array" ref="E280">INDEX('GMW - Base'!$A$2:$NF$60,MATCH(1,('GMW - Base'!$NE$2:$NE$60=E$3)*('GMW - Base'!$ND$2:$ND$60=E$4),0),$B280-1966)</f>
        <v>NA</v>
      </c>
    </row>
    <row r="281" spans="1:5" x14ac:dyDescent="0.25">
      <c r="B281">
        <v>2248</v>
      </c>
      <c r="C281" t="str" cm="1">
        <f t="array" ref="C281">INDEX('GMW - Base'!$A$2:$NF$60,MATCH(1,('GMW - Base'!$NE$2:$NE$60=C$3)*('GMW - Base'!$ND$2:$ND$60=C$4),0),$B281-1966)</f>
        <v>NA</v>
      </c>
      <c r="D281" t="str" cm="1">
        <f t="array" ref="D281">INDEX('GMW - Base'!$A$2:$NF$60,MATCH(1,('GMW - Base'!$NE$2:$NE$60=D$3)*('GMW - Base'!$ND$2:$ND$60=D$4),0),$B281-1966)</f>
        <v>NA</v>
      </c>
      <c r="E281" t="str" cm="1">
        <f t="array" ref="E281">INDEX('GMW - Base'!$A$2:$NF$60,MATCH(1,('GMW - Base'!$NE$2:$NE$60=E$3)*('GMW - Base'!$ND$2:$ND$60=E$4),0),$B281-1966)</f>
        <v>NA</v>
      </c>
    </row>
    <row r="282" spans="1:5" x14ac:dyDescent="0.25">
      <c r="A282">
        <v>2042</v>
      </c>
      <c r="B282">
        <v>2249</v>
      </c>
      <c r="C282" t="str" cm="1">
        <f t="array" ref="C282">INDEX('GMW - Base'!$A$2:$NF$60,MATCH(1,('GMW - Base'!$NE$2:$NE$60=C$3)*('GMW - Base'!$ND$2:$ND$60=C$4),0),$B282-1966)</f>
        <v>NA</v>
      </c>
      <c r="D282" t="str" cm="1">
        <f t="array" ref="D282">INDEX('GMW - Base'!$A$2:$NF$60,MATCH(1,('GMW - Base'!$NE$2:$NE$60=D$3)*('GMW - Base'!$ND$2:$ND$60=D$4),0),$B282-1966)</f>
        <v>NA</v>
      </c>
      <c r="E282" t="str" cm="1">
        <f t="array" ref="E282">INDEX('GMW - Base'!$A$2:$NF$60,MATCH(1,('GMW - Base'!$NE$2:$NE$60=E$3)*('GMW - Base'!$ND$2:$ND$60=E$4),0),$B282-1966)</f>
        <v>NA</v>
      </c>
    </row>
    <row r="283" spans="1:5" x14ac:dyDescent="0.25">
      <c r="B283">
        <v>2250</v>
      </c>
      <c r="C283" t="str" cm="1">
        <f t="array" ref="C283">INDEX('GMW - Base'!$A$2:$NF$60,MATCH(1,('GMW - Base'!$NE$2:$NE$60=C$3)*('GMW - Base'!$ND$2:$ND$60=C$4),0),$B283-1966)</f>
        <v>NA</v>
      </c>
      <c r="D283" t="str" cm="1">
        <f t="array" ref="D283">INDEX('GMW - Base'!$A$2:$NF$60,MATCH(1,('GMW - Base'!$NE$2:$NE$60=D$3)*('GMW - Base'!$ND$2:$ND$60=D$4),0),$B283-1966)</f>
        <v>NA</v>
      </c>
      <c r="E283" t="str" cm="1">
        <f t="array" ref="E283">INDEX('GMW - Base'!$A$2:$NF$60,MATCH(1,('GMW - Base'!$NE$2:$NE$60=E$3)*('GMW - Base'!$ND$2:$ND$60=E$4),0),$B283-1966)</f>
        <v>NA</v>
      </c>
    </row>
    <row r="284" spans="1:5" x14ac:dyDescent="0.25">
      <c r="B284">
        <v>2251</v>
      </c>
      <c r="C284" t="str" cm="1">
        <f t="array" ref="C284">INDEX('GMW - Base'!$A$2:$NF$60,MATCH(1,('GMW - Base'!$NE$2:$NE$60=C$3)*('GMW - Base'!$ND$2:$ND$60=C$4),0),$B284-1966)</f>
        <v>NA</v>
      </c>
      <c r="D284" t="str" cm="1">
        <f t="array" ref="D284">INDEX('GMW - Base'!$A$2:$NF$60,MATCH(1,('GMW - Base'!$NE$2:$NE$60=D$3)*('GMW - Base'!$ND$2:$ND$60=D$4),0),$B284-1966)</f>
        <v>NA</v>
      </c>
      <c r="E284" t="str" cm="1">
        <f t="array" ref="E284">INDEX('GMW - Base'!$A$2:$NF$60,MATCH(1,('GMW - Base'!$NE$2:$NE$60=E$3)*('GMW - Base'!$ND$2:$ND$60=E$4),0),$B284-1966)</f>
        <v>NA</v>
      </c>
    </row>
    <row r="285" spans="1:5" x14ac:dyDescent="0.25">
      <c r="B285">
        <v>2252</v>
      </c>
      <c r="C285" t="str" cm="1">
        <f t="array" ref="C285">INDEX('GMW - Base'!$A$2:$NF$60,MATCH(1,('GMW - Base'!$NE$2:$NE$60=C$3)*('GMW - Base'!$ND$2:$ND$60=C$4),0),$B285-1966)</f>
        <v>NA</v>
      </c>
      <c r="D285" t="str" cm="1">
        <f t="array" ref="D285">INDEX('GMW - Base'!$A$2:$NF$60,MATCH(1,('GMW - Base'!$NE$2:$NE$60=D$3)*('GMW - Base'!$ND$2:$ND$60=D$4),0),$B285-1966)</f>
        <v>NA</v>
      </c>
      <c r="E285" t="str" cm="1">
        <f t="array" ref="E285">INDEX('GMW - Base'!$A$2:$NF$60,MATCH(1,('GMW - Base'!$NE$2:$NE$60=E$3)*('GMW - Base'!$ND$2:$ND$60=E$4),0),$B285-1966)</f>
        <v>NA</v>
      </c>
    </row>
    <row r="286" spans="1:5" x14ac:dyDescent="0.25">
      <c r="A286">
        <v>2043</v>
      </c>
      <c r="B286">
        <v>2253</v>
      </c>
      <c r="C286" t="str" cm="1">
        <f t="array" ref="C286">INDEX('GMW - Base'!$A$2:$NF$60,MATCH(1,('GMW - Base'!$NE$2:$NE$60=C$3)*('GMW - Base'!$ND$2:$ND$60=C$4),0),$B286-1966)</f>
        <v>NA</v>
      </c>
      <c r="D286" t="str" cm="1">
        <f t="array" ref="D286">INDEX('GMW - Base'!$A$2:$NF$60,MATCH(1,('GMW - Base'!$NE$2:$NE$60=D$3)*('GMW - Base'!$ND$2:$ND$60=D$4),0),$B286-1966)</f>
        <v>NA</v>
      </c>
      <c r="E286" t="str" cm="1">
        <f t="array" ref="E286">INDEX('GMW - Base'!$A$2:$NF$60,MATCH(1,('GMW - Base'!$NE$2:$NE$60=E$3)*('GMW - Base'!$ND$2:$ND$60=E$4),0),$B286-1966)</f>
        <v>NA</v>
      </c>
    </row>
    <row r="287" spans="1:5" x14ac:dyDescent="0.25">
      <c r="B287">
        <v>2254</v>
      </c>
      <c r="C287" t="str" cm="1">
        <f t="array" ref="C287">INDEX('GMW - Base'!$A$2:$NF$60,MATCH(1,('GMW - Base'!$NE$2:$NE$60=C$3)*('GMW - Base'!$ND$2:$ND$60=C$4),0),$B287-1966)</f>
        <v>NA</v>
      </c>
      <c r="D287" t="str" cm="1">
        <f t="array" ref="D287">INDEX('GMW - Base'!$A$2:$NF$60,MATCH(1,('GMW - Base'!$NE$2:$NE$60=D$3)*('GMW - Base'!$ND$2:$ND$60=D$4),0),$B287-1966)</f>
        <v>NA</v>
      </c>
      <c r="E287" t="str" cm="1">
        <f t="array" ref="E287">INDEX('GMW - Base'!$A$2:$NF$60,MATCH(1,('GMW - Base'!$NE$2:$NE$60=E$3)*('GMW - Base'!$ND$2:$ND$60=E$4),0),$B287-1966)</f>
        <v>NA</v>
      </c>
    </row>
    <row r="288" spans="1:5" x14ac:dyDescent="0.25">
      <c r="B288">
        <v>2255</v>
      </c>
      <c r="C288" t="str" cm="1">
        <f t="array" ref="C288">INDEX('GMW - Base'!$A$2:$NF$60,MATCH(1,('GMW - Base'!$NE$2:$NE$60=C$3)*('GMW - Base'!$ND$2:$ND$60=C$4),0),$B288-1966)</f>
        <v>NA</v>
      </c>
      <c r="D288" t="str" cm="1">
        <f t="array" ref="D288">INDEX('GMW - Base'!$A$2:$NF$60,MATCH(1,('GMW - Base'!$NE$2:$NE$60=D$3)*('GMW - Base'!$ND$2:$ND$60=D$4),0),$B288-1966)</f>
        <v>NA</v>
      </c>
      <c r="E288" t="str" cm="1">
        <f t="array" ref="E288">INDEX('GMW - Base'!$A$2:$NF$60,MATCH(1,('GMW - Base'!$NE$2:$NE$60=E$3)*('GMW - Base'!$ND$2:$ND$60=E$4),0),$B288-1966)</f>
        <v>NA</v>
      </c>
    </row>
    <row r="289" spans="1:5" x14ac:dyDescent="0.25">
      <c r="B289">
        <v>2256</v>
      </c>
      <c r="C289" t="str" cm="1">
        <f t="array" ref="C289">INDEX('GMW - Base'!$A$2:$NF$60,MATCH(1,('GMW - Base'!$NE$2:$NE$60=C$3)*('GMW - Base'!$ND$2:$ND$60=C$4),0),$B289-1966)</f>
        <v>NA</v>
      </c>
      <c r="D289" t="str" cm="1">
        <f t="array" ref="D289">INDEX('GMW - Base'!$A$2:$NF$60,MATCH(1,('GMW - Base'!$NE$2:$NE$60=D$3)*('GMW - Base'!$ND$2:$ND$60=D$4),0),$B289-1966)</f>
        <v>NA</v>
      </c>
      <c r="E289" t="str" cm="1">
        <f t="array" ref="E289">INDEX('GMW - Base'!$A$2:$NF$60,MATCH(1,('GMW - Base'!$NE$2:$NE$60=E$3)*('GMW - Base'!$ND$2:$ND$60=E$4),0),$B289-1966)</f>
        <v>NA</v>
      </c>
    </row>
    <row r="290" spans="1:5" x14ac:dyDescent="0.25">
      <c r="A290">
        <v>2044</v>
      </c>
      <c r="B290">
        <v>2257</v>
      </c>
      <c r="C290" t="str" cm="1">
        <f t="array" ref="C290">INDEX('GMW - Base'!$A$2:$NF$60,MATCH(1,('GMW - Base'!$NE$2:$NE$60=C$3)*('GMW - Base'!$ND$2:$ND$60=C$4),0),$B290-1966)</f>
        <v>NA</v>
      </c>
      <c r="D290" t="str" cm="1">
        <f t="array" ref="D290">INDEX('GMW - Base'!$A$2:$NF$60,MATCH(1,('GMW - Base'!$NE$2:$NE$60=D$3)*('GMW - Base'!$ND$2:$ND$60=D$4),0),$B290-1966)</f>
        <v>NA</v>
      </c>
      <c r="E290" t="str" cm="1">
        <f t="array" ref="E290">INDEX('GMW - Base'!$A$2:$NF$60,MATCH(1,('GMW - Base'!$NE$2:$NE$60=E$3)*('GMW - Base'!$ND$2:$ND$60=E$4),0),$B290-1966)</f>
        <v>NA</v>
      </c>
    </row>
    <row r="291" spans="1:5" x14ac:dyDescent="0.25">
      <c r="B291">
        <v>2258</v>
      </c>
      <c r="C291" t="str" cm="1">
        <f t="array" ref="C291">INDEX('GMW - Base'!$A$2:$NF$60,MATCH(1,('GMW - Base'!$NE$2:$NE$60=C$3)*('GMW - Base'!$ND$2:$ND$60=C$4),0),$B291-1966)</f>
        <v>NA</v>
      </c>
      <c r="D291" t="str" cm="1">
        <f t="array" ref="D291">INDEX('GMW - Base'!$A$2:$NF$60,MATCH(1,('GMW - Base'!$NE$2:$NE$60=D$3)*('GMW - Base'!$ND$2:$ND$60=D$4),0),$B291-1966)</f>
        <v>NA</v>
      </c>
      <c r="E291" t="str" cm="1">
        <f t="array" ref="E291">INDEX('GMW - Base'!$A$2:$NF$60,MATCH(1,('GMW - Base'!$NE$2:$NE$60=E$3)*('GMW - Base'!$ND$2:$ND$60=E$4),0),$B291-1966)</f>
        <v>NA</v>
      </c>
    </row>
    <row r="292" spans="1:5" x14ac:dyDescent="0.25">
      <c r="B292">
        <v>2259</v>
      </c>
      <c r="C292" t="str" cm="1">
        <f t="array" ref="C292">INDEX('GMW - Base'!$A$2:$NF$60,MATCH(1,('GMW - Base'!$NE$2:$NE$60=C$3)*('GMW - Base'!$ND$2:$ND$60=C$4),0),$B292-1966)</f>
        <v>NA</v>
      </c>
      <c r="D292" t="str" cm="1">
        <f t="array" ref="D292">INDEX('GMW - Base'!$A$2:$NF$60,MATCH(1,('GMW - Base'!$NE$2:$NE$60=D$3)*('GMW - Base'!$ND$2:$ND$60=D$4),0),$B292-1966)</f>
        <v>NA</v>
      </c>
      <c r="E292" t="str" cm="1">
        <f t="array" ref="E292">INDEX('GMW - Base'!$A$2:$NF$60,MATCH(1,('GMW - Base'!$NE$2:$NE$60=E$3)*('GMW - Base'!$ND$2:$ND$60=E$4),0),$B292-1966)</f>
        <v>NA</v>
      </c>
    </row>
    <row r="293" spans="1:5" x14ac:dyDescent="0.25">
      <c r="B293">
        <v>2260</v>
      </c>
      <c r="C293" t="str" cm="1">
        <f t="array" ref="C293">INDEX('GMW - Base'!$A$2:$NF$60,MATCH(1,('GMW - Base'!$NE$2:$NE$60=C$3)*('GMW - Base'!$ND$2:$ND$60=C$4),0),$B293-1966)</f>
        <v>NA</v>
      </c>
      <c r="D293" t="str" cm="1">
        <f t="array" ref="D293">INDEX('GMW - Base'!$A$2:$NF$60,MATCH(1,('GMW - Base'!$NE$2:$NE$60=D$3)*('GMW - Base'!$ND$2:$ND$60=D$4),0),$B293-1966)</f>
        <v>NA</v>
      </c>
      <c r="E293" t="str" cm="1">
        <f t="array" ref="E293">INDEX('GMW - Base'!$A$2:$NF$60,MATCH(1,('GMW - Base'!$NE$2:$NE$60=E$3)*('GMW - Base'!$ND$2:$ND$60=E$4),0),$B293-1966)</f>
        <v>NA</v>
      </c>
    </row>
    <row r="294" spans="1:5" x14ac:dyDescent="0.25">
      <c r="A294">
        <v>2045</v>
      </c>
      <c r="B294">
        <v>2261</v>
      </c>
      <c r="C294" t="str" cm="1">
        <f t="array" ref="C294">INDEX('GMW - Base'!$A$2:$NF$60,MATCH(1,('GMW - Base'!$NE$2:$NE$60=C$3)*('GMW - Base'!$ND$2:$ND$60=C$4),0),$B294-1966)</f>
        <v>NA</v>
      </c>
      <c r="D294" t="str" cm="1">
        <f t="array" ref="D294">INDEX('GMW - Base'!$A$2:$NF$60,MATCH(1,('GMW - Base'!$NE$2:$NE$60=D$3)*('GMW - Base'!$ND$2:$ND$60=D$4),0),$B294-1966)</f>
        <v>NA</v>
      </c>
      <c r="E294" t="str" cm="1">
        <f t="array" ref="E294">INDEX('GMW - Base'!$A$2:$NF$60,MATCH(1,('GMW - Base'!$NE$2:$NE$60=E$3)*('GMW - Base'!$ND$2:$ND$60=E$4),0),$B294-1966)</f>
        <v>NA</v>
      </c>
    </row>
    <row r="295" spans="1:5" x14ac:dyDescent="0.25">
      <c r="B295">
        <v>2262</v>
      </c>
      <c r="C295" t="str" cm="1">
        <f t="array" ref="C295">INDEX('GMW - Base'!$A$2:$NF$60,MATCH(1,('GMW - Base'!$NE$2:$NE$60=C$3)*('GMW - Base'!$ND$2:$ND$60=C$4),0),$B295-1966)</f>
        <v>NA</v>
      </c>
      <c r="D295" t="str" cm="1">
        <f t="array" ref="D295">INDEX('GMW - Base'!$A$2:$NF$60,MATCH(1,('GMW - Base'!$NE$2:$NE$60=D$3)*('GMW - Base'!$ND$2:$ND$60=D$4),0),$B295-1966)</f>
        <v>NA</v>
      </c>
      <c r="E295" t="str" cm="1">
        <f t="array" ref="E295">INDEX('GMW - Base'!$A$2:$NF$60,MATCH(1,('GMW - Base'!$NE$2:$NE$60=E$3)*('GMW - Base'!$ND$2:$ND$60=E$4),0),$B295-1966)</f>
        <v>NA</v>
      </c>
    </row>
    <row r="296" spans="1:5" x14ac:dyDescent="0.25">
      <c r="B296">
        <v>2263</v>
      </c>
      <c r="C296" t="str" cm="1">
        <f t="array" ref="C296">INDEX('GMW - Base'!$A$2:$NF$60,MATCH(1,('GMW - Base'!$NE$2:$NE$60=C$3)*('GMW - Base'!$ND$2:$ND$60=C$4),0),$B296-1966)</f>
        <v>NA</v>
      </c>
      <c r="D296" t="str" cm="1">
        <f t="array" ref="D296">INDEX('GMW - Base'!$A$2:$NF$60,MATCH(1,('GMW - Base'!$NE$2:$NE$60=D$3)*('GMW - Base'!$ND$2:$ND$60=D$4),0),$B296-1966)</f>
        <v>NA</v>
      </c>
      <c r="E296" t="str" cm="1">
        <f t="array" ref="E296">INDEX('GMW - Base'!$A$2:$NF$60,MATCH(1,('GMW - Base'!$NE$2:$NE$60=E$3)*('GMW - Base'!$ND$2:$ND$60=E$4),0),$B296-1966)</f>
        <v>NA</v>
      </c>
    </row>
    <row r="297" spans="1:5" x14ac:dyDescent="0.25">
      <c r="B297">
        <v>2264</v>
      </c>
      <c r="C297" t="str" cm="1">
        <f t="array" ref="C297">INDEX('GMW - Base'!$A$2:$NF$60,MATCH(1,('GMW - Base'!$NE$2:$NE$60=C$3)*('GMW - Base'!$ND$2:$ND$60=C$4),0),$B297-1966)</f>
        <v>NA</v>
      </c>
      <c r="D297" t="str" cm="1">
        <f t="array" ref="D297">INDEX('GMW - Base'!$A$2:$NF$60,MATCH(1,('GMW - Base'!$NE$2:$NE$60=D$3)*('GMW - Base'!$ND$2:$ND$60=D$4),0),$B297-1966)</f>
        <v>NA</v>
      </c>
      <c r="E297" t="str" cm="1">
        <f t="array" ref="E297">INDEX('GMW - Base'!$A$2:$NF$60,MATCH(1,('GMW - Base'!$NE$2:$NE$60=E$3)*('GMW - Base'!$ND$2:$ND$60=E$4),0),$B297-1966)</f>
        <v>NA</v>
      </c>
    </row>
    <row r="298" spans="1:5" x14ac:dyDescent="0.25">
      <c r="A298">
        <v>2046</v>
      </c>
      <c r="B298">
        <v>2265</v>
      </c>
      <c r="C298" t="str" cm="1">
        <f t="array" ref="C298">INDEX('GMW - Base'!$A$2:$NF$60,MATCH(1,('GMW - Base'!$NE$2:$NE$60=C$3)*('GMW - Base'!$ND$2:$ND$60=C$4),0),$B298-1966)</f>
        <v>NA</v>
      </c>
      <c r="D298" t="str" cm="1">
        <f t="array" ref="D298">INDEX('GMW - Base'!$A$2:$NF$60,MATCH(1,('GMW - Base'!$NE$2:$NE$60=D$3)*('GMW - Base'!$ND$2:$ND$60=D$4),0),$B298-1966)</f>
        <v>NA</v>
      </c>
      <c r="E298" t="str" cm="1">
        <f t="array" ref="E298">INDEX('GMW - Base'!$A$2:$NF$60,MATCH(1,('GMW - Base'!$NE$2:$NE$60=E$3)*('GMW - Base'!$ND$2:$ND$60=E$4),0),$B298-1966)</f>
        <v>NA</v>
      </c>
    </row>
    <row r="299" spans="1:5" x14ac:dyDescent="0.25">
      <c r="B299">
        <v>2266</v>
      </c>
      <c r="C299" t="str" cm="1">
        <f t="array" ref="C299">INDEX('GMW - Base'!$A$2:$NF$60,MATCH(1,('GMW - Base'!$NE$2:$NE$60=C$3)*('GMW - Base'!$ND$2:$ND$60=C$4),0),$B299-1966)</f>
        <v>NA</v>
      </c>
      <c r="D299" t="str" cm="1">
        <f t="array" ref="D299">INDEX('GMW - Base'!$A$2:$NF$60,MATCH(1,('GMW - Base'!$NE$2:$NE$60=D$3)*('GMW - Base'!$ND$2:$ND$60=D$4),0),$B299-1966)</f>
        <v>NA</v>
      </c>
      <c r="E299" t="str" cm="1">
        <f t="array" ref="E299">INDEX('GMW - Base'!$A$2:$NF$60,MATCH(1,('GMW - Base'!$NE$2:$NE$60=E$3)*('GMW - Base'!$ND$2:$ND$60=E$4),0),$B299-1966)</f>
        <v>NA</v>
      </c>
    </row>
    <row r="300" spans="1:5" x14ac:dyDescent="0.25">
      <c r="B300">
        <v>2267</v>
      </c>
      <c r="C300" t="str" cm="1">
        <f t="array" ref="C300">INDEX('GMW - Base'!$A$2:$NF$60,MATCH(1,('GMW - Base'!$NE$2:$NE$60=C$3)*('GMW - Base'!$ND$2:$ND$60=C$4),0),$B300-1966)</f>
        <v>NA</v>
      </c>
      <c r="D300" t="str" cm="1">
        <f t="array" ref="D300">INDEX('GMW - Base'!$A$2:$NF$60,MATCH(1,('GMW - Base'!$NE$2:$NE$60=D$3)*('GMW - Base'!$ND$2:$ND$60=D$4),0),$B300-1966)</f>
        <v>NA</v>
      </c>
      <c r="E300" t="str" cm="1">
        <f t="array" ref="E300">INDEX('GMW - Base'!$A$2:$NF$60,MATCH(1,('GMW - Base'!$NE$2:$NE$60=E$3)*('GMW - Base'!$ND$2:$ND$60=E$4),0),$B300-1966)</f>
        <v>NA</v>
      </c>
    </row>
    <row r="301" spans="1:5" x14ac:dyDescent="0.25">
      <c r="B301">
        <v>2268</v>
      </c>
      <c r="C301" t="str" cm="1">
        <f t="array" ref="C301">INDEX('GMW - Base'!$A$2:$NF$60,MATCH(1,('GMW - Base'!$NE$2:$NE$60=C$3)*('GMW - Base'!$ND$2:$ND$60=C$4),0),$B301-1966)</f>
        <v>NA</v>
      </c>
      <c r="D301" t="str" cm="1">
        <f t="array" ref="D301">INDEX('GMW - Base'!$A$2:$NF$60,MATCH(1,('GMW - Base'!$NE$2:$NE$60=D$3)*('GMW - Base'!$ND$2:$ND$60=D$4),0),$B301-1966)</f>
        <v>NA</v>
      </c>
      <c r="E301" t="str" cm="1">
        <f t="array" ref="E301">INDEX('GMW - Base'!$A$2:$NF$60,MATCH(1,('GMW - Base'!$NE$2:$NE$60=E$3)*('GMW - Base'!$ND$2:$ND$60=E$4),0),$B301-1966)</f>
        <v>NA</v>
      </c>
    </row>
    <row r="302" spans="1:5" x14ac:dyDescent="0.25">
      <c r="A302">
        <v>2047</v>
      </c>
      <c r="B302">
        <v>2269</v>
      </c>
      <c r="C302" t="str" cm="1">
        <f t="array" ref="C302">INDEX('GMW - Base'!$A$2:$NF$60,MATCH(1,('GMW - Base'!$NE$2:$NE$60=C$3)*('GMW - Base'!$ND$2:$ND$60=C$4),0),$B302-1966)</f>
        <v>NA</v>
      </c>
      <c r="D302" t="str" cm="1">
        <f t="array" ref="D302">INDEX('GMW - Base'!$A$2:$NF$60,MATCH(1,('GMW - Base'!$NE$2:$NE$60=D$3)*('GMW - Base'!$ND$2:$ND$60=D$4),0),$B302-1966)</f>
        <v>NA</v>
      </c>
      <c r="E302" t="str" cm="1">
        <f t="array" ref="E302">INDEX('GMW - Base'!$A$2:$NF$60,MATCH(1,('GMW - Base'!$NE$2:$NE$60=E$3)*('GMW - Base'!$ND$2:$ND$60=E$4),0),$B302-1966)</f>
        <v>NA</v>
      </c>
    </row>
    <row r="303" spans="1:5" x14ac:dyDescent="0.25">
      <c r="B303">
        <v>2270</v>
      </c>
      <c r="C303" t="str" cm="1">
        <f t="array" ref="C303">INDEX('GMW - Base'!$A$2:$NF$60,MATCH(1,('GMW - Base'!$NE$2:$NE$60=C$3)*('GMW - Base'!$ND$2:$ND$60=C$4),0),$B303-1966)</f>
        <v>NA</v>
      </c>
      <c r="D303" t="str" cm="1">
        <f t="array" ref="D303">INDEX('GMW - Base'!$A$2:$NF$60,MATCH(1,('GMW - Base'!$NE$2:$NE$60=D$3)*('GMW - Base'!$ND$2:$ND$60=D$4),0),$B303-1966)</f>
        <v>NA</v>
      </c>
      <c r="E303" t="str" cm="1">
        <f t="array" ref="E303">INDEX('GMW - Base'!$A$2:$NF$60,MATCH(1,('GMW - Base'!$NE$2:$NE$60=E$3)*('GMW - Base'!$ND$2:$ND$60=E$4),0),$B303-1966)</f>
        <v>NA</v>
      </c>
    </row>
    <row r="304" spans="1:5" x14ac:dyDescent="0.25">
      <c r="B304">
        <v>2271</v>
      </c>
      <c r="C304" t="str" cm="1">
        <f t="array" ref="C304">INDEX('GMW - Base'!$A$2:$NF$60,MATCH(1,('GMW - Base'!$NE$2:$NE$60=C$3)*('GMW - Base'!$ND$2:$ND$60=C$4),0),$B304-1966)</f>
        <v>NA</v>
      </c>
      <c r="D304" t="str" cm="1">
        <f t="array" ref="D304">INDEX('GMW - Base'!$A$2:$NF$60,MATCH(1,('GMW - Base'!$NE$2:$NE$60=D$3)*('GMW - Base'!$ND$2:$ND$60=D$4),0),$B304-1966)</f>
        <v>NA</v>
      </c>
      <c r="E304" t="str" cm="1">
        <f t="array" ref="E304">INDEX('GMW - Base'!$A$2:$NF$60,MATCH(1,('GMW - Base'!$NE$2:$NE$60=E$3)*('GMW - Base'!$ND$2:$ND$60=E$4),0),$B304-1966)</f>
        <v>NA</v>
      </c>
    </row>
    <row r="305" spans="1:5" x14ac:dyDescent="0.25">
      <c r="B305">
        <v>2272</v>
      </c>
      <c r="C305" t="str" cm="1">
        <f t="array" ref="C305">INDEX('GMW - Base'!$A$2:$NF$60,MATCH(1,('GMW - Base'!$NE$2:$NE$60=C$3)*('GMW - Base'!$ND$2:$ND$60=C$4),0),$B305-1966)</f>
        <v>NA</v>
      </c>
      <c r="D305" t="str" cm="1">
        <f t="array" ref="D305">INDEX('GMW - Base'!$A$2:$NF$60,MATCH(1,('GMW - Base'!$NE$2:$NE$60=D$3)*('GMW - Base'!$ND$2:$ND$60=D$4),0),$B305-1966)</f>
        <v>NA</v>
      </c>
      <c r="E305" t="str" cm="1">
        <f t="array" ref="E305">INDEX('GMW - Base'!$A$2:$NF$60,MATCH(1,('GMW - Base'!$NE$2:$NE$60=E$3)*('GMW - Base'!$ND$2:$ND$60=E$4),0),$B305-1966)</f>
        <v>NA</v>
      </c>
    </row>
    <row r="306" spans="1:5" x14ac:dyDescent="0.25">
      <c r="A306">
        <v>2048</v>
      </c>
      <c r="B306">
        <v>2273</v>
      </c>
      <c r="C306" t="str" cm="1">
        <f t="array" ref="C306">INDEX('GMW - Base'!$A$2:$NF$60,MATCH(1,('GMW - Base'!$NE$2:$NE$60=C$3)*('GMW - Base'!$ND$2:$ND$60=C$4),0),$B306-1966)</f>
        <v>NA</v>
      </c>
      <c r="D306" t="str" cm="1">
        <f t="array" ref="D306">INDEX('GMW - Base'!$A$2:$NF$60,MATCH(1,('GMW - Base'!$NE$2:$NE$60=D$3)*('GMW - Base'!$ND$2:$ND$60=D$4),0),$B306-1966)</f>
        <v>NA</v>
      </c>
      <c r="E306" t="str" cm="1">
        <f t="array" ref="E306">INDEX('GMW - Base'!$A$2:$NF$60,MATCH(1,('GMW - Base'!$NE$2:$NE$60=E$3)*('GMW - Base'!$ND$2:$ND$60=E$4),0),$B306-1966)</f>
        <v>NA</v>
      </c>
    </row>
    <row r="307" spans="1:5" x14ac:dyDescent="0.25">
      <c r="B307">
        <v>2274</v>
      </c>
      <c r="C307" t="str" cm="1">
        <f t="array" ref="C307">INDEX('GMW - Base'!$A$2:$NF$60,MATCH(1,('GMW - Base'!$NE$2:$NE$60=C$3)*('GMW - Base'!$ND$2:$ND$60=C$4),0),$B307-1966)</f>
        <v>NA</v>
      </c>
      <c r="D307" t="str" cm="1">
        <f t="array" ref="D307">INDEX('GMW - Base'!$A$2:$NF$60,MATCH(1,('GMW - Base'!$NE$2:$NE$60=D$3)*('GMW - Base'!$ND$2:$ND$60=D$4),0),$B307-1966)</f>
        <v>NA</v>
      </c>
      <c r="E307" t="str" cm="1">
        <f t="array" ref="E307">INDEX('GMW - Base'!$A$2:$NF$60,MATCH(1,('GMW - Base'!$NE$2:$NE$60=E$3)*('GMW - Base'!$ND$2:$ND$60=E$4),0),$B307-1966)</f>
        <v>NA</v>
      </c>
    </row>
    <row r="308" spans="1:5" x14ac:dyDescent="0.25">
      <c r="B308">
        <v>2275</v>
      </c>
      <c r="C308" t="str" cm="1">
        <f t="array" ref="C308">INDEX('GMW - Base'!$A$2:$NF$60,MATCH(1,('GMW - Base'!$NE$2:$NE$60=C$3)*('GMW - Base'!$ND$2:$ND$60=C$4),0),$B308-1966)</f>
        <v>NA</v>
      </c>
      <c r="D308" t="str" cm="1">
        <f t="array" ref="D308">INDEX('GMW - Base'!$A$2:$NF$60,MATCH(1,('GMW - Base'!$NE$2:$NE$60=D$3)*('GMW - Base'!$ND$2:$ND$60=D$4),0),$B308-1966)</f>
        <v>NA</v>
      </c>
      <c r="E308" t="str" cm="1">
        <f t="array" ref="E308">INDEX('GMW - Base'!$A$2:$NF$60,MATCH(1,('GMW - Base'!$NE$2:$NE$60=E$3)*('GMW - Base'!$ND$2:$ND$60=E$4),0),$B308-1966)</f>
        <v>NA</v>
      </c>
    </row>
    <row r="309" spans="1:5" x14ac:dyDescent="0.25">
      <c r="B309">
        <v>2276</v>
      </c>
      <c r="C309" t="str" cm="1">
        <f t="array" ref="C309">INDEX('GMW - Base'!$A$2:$NF$60,MATCH(1,('GMW - Base'!$NE$2:$NE$60=C$3)*('GMW - Base'!$ND$2:$ND$60=C$4),0),$B309-1966)</f>
        <v>NA</v>
      </c>
      <c r="D309" t="str" cm="1">
        <f t="array" ref="D309">INDEX('GMW - Base'!$A$2:$NF$60,MATCH(1,('GMW - Base'!$NE$2:$NE$60=D$3)*('GMW - Base'!$ND$2:$ND$60=D$4),0),$B309-1966)</f>
        <v>NA</v>
      </c>
      <c r="E309" t="str" cm="1">
        <f t="array" ref="E309">INDEX('GMW - Base'!$A$2:$NF$60,MATCH(1,('GMW - Base'!$NE$2:$NE$60=E$3)*('GMW - Base'!$ND$2:$ND$60=E$4),0),$B309-1966)</f>
        <v>NA</v>
      </c>
    </row>
    <row r="310" spans="1:5" x14ac:dyDescent="0.25">
      <c r="A310">
        <v>2049</v>
      </c>
      <c r="B310">
        <v>2277</v>
      </c>
      <c r="C310" t="str" cm="1">
        <f t="array" ref="C310">INDEX('GMW - Base'!$A$2:$NF$60,MATCH(1,('GMW - Base'!$NE$2:$NE$60=C$3)*('GMW - Base'!$ND$2:$ND$60=C$4),0),$B310-1966)</f>
        <v>NA</v>
      </c>
      <c r="D310" t="str" cm="1">
        <f t="array" ref="D310">INDEX('GMW - Base'!$A$2:$NF$60,MATCH(1,('GMW - Base'!$NE$2:$NE$60=D$3)*('GMW - Base'!$ND$2:$ND$60=D$4),0),$B310-1966)</f>
        <v>NA</v>
      </c>
      <c r="E310" t="str" cm="1">
        <f t="array" ref="E310">INDEX('GMW - Base'!$A$2:$NF$60,MATCH(1,('GMW - Base'!$NE$2:$NE$60=E$3)*('GMW - Base'!$ND$2:$ND$60=E$4),0),$B310-1966)</f>
        <v>NA</v>
      </c>
    </row>
    <row r="311" spans="1:5" x14ac:dyDescent="0.25">
      <c r="B311">
        <v>2278</v>
      </c>
      <c r="C311" t="str" cm="1">
        <f t="array" ref="C311">INDEX('GMW - Base'!$A$2:$NF$60,MATCH(1,('GMW - Base'!$NE$2:$NE$60=C$3)*('GMW - Base'!$ND$2:$ND$60=C$4),0),$B311-1966)</f>
        <v>NA</v>
      </c>
      <c r="D311" t="str" cm="1">
        <f t="array" ref="D311">INDEX('GMW - Base'!$A$2:$NF$60,MATCH(1,('GMW - Base'!$NE$2:$NE$60=D$3)*('GMW - Base'!$ND$2:$ND$60=D$4),0),$B311-1966)</f>
        <v>NA</v>
      </c>
      <c r="E311" t="str" cm="1">
        <f t="array" ref="E311">INDEX('GMW - Base'!$A$2:$NF$60,MATCH(1,('GMW - Base'!$NE$2:$NE$60=E$3)*('GMW - Base'!$ND$2:$ND$60=E$4),0),$B311-1966)</f>
        <v>NA</v>
      </c>
    </row>
    <row r="312" spans="1:5" x14ac:dyDescent="0.25">
      <c r="B312">
        <v>2279</v>
      </c>
      <c r="C312" t="str" cm="1">
        <f t="array" ref="C312">INDEX('GMW - Base'!$A$2:$NF$60,MATCH(1,('GMW - Base'!$NE$2:$NE$60=C$3)*('GMW - Base'!$ND$2:$ND$60=C$4),0),$B312-1966)</f>
        <v>NA</v>
      </c>
      <c r="D312" t="str" cm="1">
        <f t="array" ref="D312">INDEX('GMW - Base'!$A$2:$NF$60,MATCH(1,('GMW - Base'!$NE$2:$NE$60=D$3)*('GMW - Base'!$ND$2:$ND$60=D$4),0),$B312-1966)</f>
        <v>NA</v>
      </c>
      <c r="E312" t="str" cm="1">
        <f t="array" ref="E312">INDEX('GMW - Base'!$A$2:$NF$60,MATCH(1,('GMW - Base'!$NE$2:$NE$60=E$3)*('GMW - Base'!$ND$2:$ND$60=E$4),0),$B312-1966)</f>
        <v>NA</v>
      </c>
    </row>
    <row r="313" spans="1:5" x14ac:dyDescent="0.25">
      <c r="B313">
        <v>2280</v>
      </c>
      <c r="C313" t="str" cm="1">
        <f t="array" ref="C313">INDEX('GMW - Base'!$A$2:$NF$60,MATCH(1,('GMW - Base'!$NE$2:$NE$60=C$3)*('GMW - Base'!$ND$2:$ND$60=C$4),0),$B313-1966)</f>
        <v>NA</v>
      </c>
      <c r="D313" t="str" cm="1">
        <f t="array" ref="D313">INDEX('GMW - Base'!$A$2:$NF$60,MATCH(1,('GMW - Base'!$NE$2:$NE$60=D$3)*('GMW - Base'!$ND$2:$ND$60=D$4),0),$B313-1966)</f>
        <v>NA</v>
      </c>
      <c r="E313" t="str" cm="1">
        <f t="array" ref="E313">INDEX('GMW - Base'!$A$2:$NF$60,MATCH(1,('GMW - Base'!$NE$2:$NE$60=E$3)*('GMW - Base'!$ND$2:$ND$60=E$4),0),$B313-1966)</f>
        <v>NA</v>
      </c>
    </row>
    <row r="314" spans="1:5" x14ac:dyDescent="0.25">
      <c r="A314">
        <v>2050</v>
      </c>
      <c r="B314">
        <v>2281</v>
      </c>
      <c r="C314" t="str" cm="1">
        <f t="array" ref="C314">INDEX('GMW - Base'!$A$2:$NF$60,MATCH(1,('GMW - Base'!$NE$2:$NE$60=C$3)*('GMW - Base'!$ND$2:$ND$60=C$4),0),$B314-1966)</f>
        <v>NA</v>
      </c>
      <c r="D314" t="str" cm="1">
        <f t="array" ref="D314">INDEX('GMW - Base'!$A$2:$NF$60,MATCH(1,('GMW - Base'!$NE$2:$NE$60=D$3)*('GMW - Base'!$ND$2:$ND$60=D$4),0),$B314-1966)</f>
        <v>NA</v>
      </c>
      <c r="E314" t="str" cm="1">
        <f t="array" ref="E314">INDEX('GMW - Base'!$A$2:$NF$60,MATCH(1,('GMW - Base'!$NE$2:$NE$60=E$3)*('GMW - Base'!$ND$2:$ND$60=E$4),0),$B314-1966)</f>
        <v>NA</v>
      </c>
    </row>
    <row r="315" spans="1:5" x14ac:dyDescent="0.25">
      <c r="B315">
        <v>2282</v>
      </c>
      <c r="C315" t="str" cm="1">
        <f t="array" ref="C315">INDEX('GMW - Base'!$A$2:$NF$60,MATCH(1,('GMW - Base'!$NE$2:$NE$60=C$3)*('GMW - Base'!$ND$2:$ND$60=C$4),0),$B315-1966)</f>
        <v>NA</v>
      </c>
      <c r="D315" t="str" cm="1">
        <f t="array" ref="D315">INDEX('GMW - Base'!$A$2:$NF$60,MATCH(1,('GMW - Base'!$NE$2:$NE$60=D$3)*('GMW - Base'!$ND$2:$ND$60=D$4),0),$B315-1966)</f>
        <v>NA</v>
      </c>
      <c r="E315" t="str" cm="1">
        <f t="array" ref="E315">INDEX('GMW - Base'!$A$2:$NF$60,MATCH(1,('GMW - Base'!$NE$2:$NE$60=E$3)*('GMW - Base'!$ND$2:$ND$60=E$4),0),$B315-1966)</f>
        <v>NA</v>
      </c>
    </row>
    <row r="316" spans="1:5" x14ac:dyDescent="0.25">
      <c r="B316">
        <v>2283</v>
      </c>
      <c r="C316" t="str" cm="1">
        <f t="array" ref="C316">INDEX('GMW - Base'!$A$2:$NF$60,MATCH(1,('GMW - Base'!$NE$2:$NE$60=C$3)*('GMW - Base'!$ND$2:$ND$60=C$4),0),$B316-1966)</f>
        <v>NA</v>
      </c>
      <c r="D316" t="str" cm="1">
        <f t="array" ref="D316">INDEX('GMW - Base'!$A$2:$NF$60,MATCH(1,('GMW - Base'!$NE$2:$NE$60=D$3)*('GMW - Base'!$ND$2:$ND$60=D$4),0),$B316-1966)</f>
        <v>NA</v>
      </c>
      <c r="E316" t="str" cm="1">
        <f t="array" ref="E316">INDEX('GMW - Base'!$A$2:$NF$60,MATCH(1,('GMW - Base'!$NE$2:$NE$60=E$3)*('GMW - Base'!$ND$2:$ND$60=E$4),0),$B316-1966)</f>
        <v>NA</v>
      </c>
    </row>
    <row r="317" spans="1:5" x14ac:dyDescent="0.25">
      <c r="B317">
        <v>2284</v>
      </c>
      <c r="C317" t="str" cm="1">
        <f t="array" ref="C317">INDEX('GMW - Base'!$A$2:$NF$60,MATCH(1,('GMW - Base'!$NE$2:$NE$60=C$3)*('GMW - Base'!$ND$2:$ND$60=C$4),0),$B317-1966)</f>
        <v>NA</v>
      </c>
      <c r="D317" t="str" cm="1">
        <f t="array" ref="D317">INDEX('GMW - Base'!$A$2:$NF$60,MATCH(1,('GMW - Base'!$NE$2:$NE$60=D$3)*('GMW - Base'!$ND$2:$ND$60=D$4),0),$B317-1966)</f>
        <v>NA</v>
      </c>
      <c r="E317" t="str" cm="1">
        <f t="array" ref="E317">INDEX('GMW - Base'!$A$2:$NF$60,MATCH(1,('GMW - Base'!$NE$2:$NE$60=E$3)*('GMW - Base'!$ND$2:$ND$60=E$4),0),$B317-1966)</f>
        <v>NA</v>
      </c>
    </row>
    <row r="318" spans="1:5" x14ac:dyDescent="0.25">
      <c r="A318">
        <v>2051</v>
      </c>
      <c r="B318">
        <v>2285</v>
      </c>
      <c r="C318" t="str" cm="1">
        <f t="array" ref="C318">INDEX('GMW - Base'!$A$2:$NF$60,MATCH(1,('GMW - Base'!$NE$2:$NE$60=C$3)*('GMW - Base'!$ND$2:$ND$60=C$4),0),$B318-1966)</f>
        <v>NA</v>
      </c>
      <c r="D318" t="str" cm="1">
        <f t="array" ref="D318">INDEX('GMW - Base'!$A$2:$NF$60,MATCH(1,('GMW - Base'!$NE$2:$NE$60=D$3)*('GMW - Base'!$ND$2:$ND$60=D$4),0),$B318-1966)</f>
        <v>NA</v>
      </c>
      <c r="E318" t="str" cm="1">
        <f t="array" ref="E318">INDEX('GMW - Base'!$A$2:$NF$60,MATCH(1,('GMW - Base'!$NE$2:$NE$60=E$3)*('GMW - Base'!$ND$2:$ND$60=E$4),0),$B318-1966)</f>
        <v>NA</v>
      </c>
    </row>
    <row r="319" spans="1:5" x14ac:dyDescent="0.25">
      <c r="B319">
        <v>2286</v>
      </c>
      <c r="C319" t="str" cm="1">
        <f t="array" ref="C319">INDEX('GMW - Base'!$A$2:$NF$60,MATCH(1,('GMW - Base'!$NE$2:$NE$60=C$3)*('GMW - Base'!$ND$2:$ND$60=C$4),0),$B319-1966)</f>
        <v>NA</v>
      </c>
      <c r="D319" t="str" cm="1">
        <f t="array" ref="D319">INDEX('GMW - Base'!$A$2:$NF$60,MATCH(1,('GMW - Base'!$NE$2:$NE$60=D$3)*('GMW - Base'!$ND$2:$ND$60=D$4),0),$B319-1966)</f>
        <v>NA</v>
      </c>
      <c r="E319" t="str" cm="1">
        <f t="array" ref="E319">INDEX('GMW - Base'!$A$2:$NF$60,MATCH(1,('GMW - Base'!$NE$2:$NE$60=E$3)*('GMW - Base'!$ND$2:$ND$60=E$4),0),$B319-1966)</f>
        <v>NA</v>
      </c>
    </row>
    <row r="320" spans="1:5" x14ac:dyDescent="0.25">
      <c r="B320">
        <v>2287</v>
      </c>
      <c r="C320" t="str" cm="1">
        <f t="array" ref="C320">INDEX('GMW - Base'!$A$2:$NF$60,MATCH(1,('GMW - Base'!$NE$2:$NE$60=C$3)*('GMW - Base'!$ND$2:$ND$60=C$4),0),$B320-1966)</f>
        <v>NA</v>
      </c>
      <c r="D320" t="str" cm="1">
        <f t="array" ref="D320">INDEX('GMW - Base'!$A$2:$NF$60,MATCH(1,('GMW - Base'!$NE$2:$NE$60=D$3)*('GMW - Base'!$ND$2:$ND$60=D$4),0),$B320-1966)</f>
        <v>NA</v>
      </c>
      <c r="E320" t="str" cm="1">
        <f t="array" ref="E320">INDEX('GMW - Base'!$A$2:$NF$60,MATCH(1,('GMW - Base'!$NE$2:$NE$60=E$3)*('GMW - Base'!$ND$2:$ND$60=E$4),0),$B320-1966)</f>
        <v>NA</v>
      </c>
    </row>
    <row r="321" spans="1:5" x14ac:dyDescent="0.25">
      <c r="B321">
        <v>2288</v>
      </c>
      <c r="C321" t="str" cm="1">
        <f t="array" ref="C321">INDEX('GMW - Base'!$A$2:$NF$60,MATCH(1,('GMW - Base'!$NE$2:$NE$60=C$3)*('GMW - Base'!$ND$2:$ND$60=C$4),0),$B321-1966)</f>
        <v>NA</v>
      </c>
      <c r="D321" t="str" cm="1">
        <f t="array" ref="D321">INDEX('GMW - Base'!$A$2:$NF$60,MATCH(1,('GMW - Base'!$NE$2:$NE$60=D$3)*('GMW - Base'!$ND$2:$ND$60=D$4),0),$B321-1966)</f>
        <v>NA</v>
      </c>
      <c r="E321" t="str" cm="1">
        <f t="array" ref="E321">INDEX('GMW - Base'!$A$2:$NF$60,MATCH(1,('GMW - Base'!$NE$2:$NE$60=E$3)*('GMW - Base'!$ND$2:$ND$60=E$4),0),$B321-1966)</f>
        <v>NA</v>
      </c>
    </row>
    <row r="322" spans="1:5" x14ac:dyDescent="0.25">
      <c r="A322">
        <v>2052</v>
      </c>
      <c r="B322">
        <v>2289</v>
      </c>
      <c r="C322" t="str" cm="1">
        <f t="array" ref="C322">INDEX('GMW - Base'!$A$2:$NF$60,MATCH(1,('GMW - Base'!$NE$2:$NE$60=C$3)*('GMW - Base'!$ND$2:$ND$60=C$4),0),$B322-1966)</f>
        <v>NA</v>
      </c>
      <c r="D322" t="str" cm="1">
        <f t="array" ref="D322">INDEX('GMW - Base'!$A$2:$NF$60,MATCH(1,('GMW - Base'!$NE$2:$NE$60=D$3)*('GMW - Base'!$ND$2:$ND$60=D$4),0),$B322-1966)</f>
        <v>NA</v>
      </c>
      <c r="E322" t="str" cm="1">
        <f t="array" ref="E322">INDEX('GMW - Base'!$A$2:$NF$60,MATCH(1,('GMW - Base'!$NE$2:$NE$60=E$3)*('GMW - Base'!$ND$2:$ND$60=E$4),0),$B322-1966)</f>
        <v>NA</v>
      </c>
    </row>
    <row r="323" spans="1:5" x14ac:dyDescent="0.25">
      <c r="B323">
        <v>2290</v>
      </c>
      <c r="C323" t="str" cm="1">
        <f t="array" ref="C323">INDEX('GMW - Base'!$A$2:$NF$60,MATCH(1,('GMW - Base'!$NE$2:$NE$60=C$3)*('GMW - Base'!$ND$2:$ND$60=C$4),0),$B323-1966)</f>
        <v>NA</v>
      </c>
      <c r="D323" t="str" cm="1">
        <f t="array" ref="D323">INDEX('GMW - Base'!$A$2:$NF$60,MATCH(1,('GMW - Base'!$NE$2:$NE$60=D$3)*('GMW - Base'!$ND$2:$ND$60=D$4),0),$B323-1966)</f>
        <v>NA</v>
      </c>
      <c r="E323" t="str" cm="1">
        <f t="array" ref="E323">INDEX('GMW - Base'!$A$2:$NF$60,MATCH(1,('GMW - Base'!$NE$2:$NE$60=E$3)*('GMW - Base'!$ND$2:$ND$60=E$4),0),$B323-1966)</f>
        <v>NA</v>
      </c>
    </row>
    <row r="324" spans="1:5" x14ac:dyDescent="0.25">
      <c r="B324">
        <v>2291</v>
      </c>
      <c r="C324" t="str" cm="1">
        <f t="array" ref="C324">INDEX('GMW - Base'!$A$2:$NF$60,MATCH(1,('GMW - Base'!$NE$2:$NE$60=C$3)*('GMW - Base'!$ND$2:$ND$60=C$4),0),$B324-1966)</f>
        <v>NA</v>
      </c>
      <c r="D324" t="str" cm="1">
        <f t="array" ref="D324">INDEX('GMW - Base'!$A$2:$NF$60,MATCH(1,('GMW - Base'!$NE$2:$NE$60=D$3)*('GMW - Base'!$ND$2:$ND$60=D$4),0),$B324-1966)</f>
        <v>NA</v>
      </c>
      <c r="E324" t="str" cm="1">
        <f t="array" ref="E324">INDEX('GMW - Base'!$A$2:$NF$60,MATCH(1,('GMW - Base'!$NE$2:$NE$60=E$3)*('GMW - Base'!$ND$2:$ND$60=E$4),0),$B324-1966)</f>
        <v>NA</v>
      </c>
    </row>
    <row r="325" spans="1:5" x14ac:dyDescent="0.25">
      <c r="B325">
        <v>2292</v>
      </c>
      <c r="C325" t="str" cm="1">
        <f t="array" ref="C325">INDEX('GMW - Base'!$A$2:$NF$60,MATCH(1,('GMW - Base'!$NE$2:$NE$60=C$3)*('GMW - Base'!$ND$2:$ND$60=C$4),0),$B325-1966)</f>
        <v>NA</v>
      </c>
      <c r="D325" t="str" cm="1">
        <f t="array" ref="D325">INDEX('GMW - Base'!$A$2:$NF$60,MATCH(1,('GMW - Base'!$NE$2:$NE$60=D$3)*('GMW - Base'!$ND$2:$ND$60=D$4),0),$B325-1966)</f>
        <v>NA</v>
      </c>
      <c r="E325" t="str" cm="1">
        <f t="array" ref="E325">INDEX('GMW - Base'!$A$2:$NF$60,MATCH(1,('GMW - Base'!$NE$2:$NE$60=E$3)*('GMW - Base'!$ND$2:$ND$60=E$4),0),$B325-1966)</f>
        <v>NA</v>
      </c>
    </row>
    <row r="326" spans="1:5" x14ac:dyDescent="0.25">
      <c r="A326">
        <v>2053</v>
      </c>
      <c r="B326">
        <v>2293</v>
      </c>
      <c r="C326" t="str" cm="1">
        <f t="array" ref="C326">INDEX('GMW - Base'!$A$2:$NF$60,MATCH(1,('GMW - Base'!$NE$2:$NE$60=C$3)*('GMW - Base'!$ND$2:$ND$60=C$4),0),$B326-1966)</f>
        <v>NA</v>
      </c>
      <c r="D326" t="str" cm="1">
        <f t="array" ref="D326">INDEX('GMW - Base'!$A$2:$NF$60,MATCH(1,('GMW - Base'!$NE$2:$NE$60=D$3)*('GMW - Base'!$ND$2:$ND$60=D$4),0),$B326-1966)</f>
        <v>NA</v>
      </c>
      <c r="E326" t="str" cm="1">
        <f t="array" ref="E326">INDEX('GMW - Base'!$A$2:$NF$60,MATCH(1,('GMW - Base'!$NE$2:$NE$60=E$3)*('GMW - Base'!$ND$2:$ND$60=E$4),0),$B326-1966)</f>
        <v>NA</v>
      </c>
    </row>
    <row r="327" spans="1:5" x14ac:dyDescent="0.25">
      <c r="B327">
        <v>2294</v>
      </c>
      <c r="C327" t="str" cm="1">
        <f t="array" ref="C327">INDEX('GMW - Base'!$A$2:$NF$60,MATCH(1,('GMW - Base'!$NE$2:$NE$60=C$3)*('GMW - Base'!$ND$2:$ND$60=C$4),0),$B327-1966)</f>
        <v>NA</v>
      </c>
      <c r="D327" t="str" cm="1">
        <f t="array" ref="D327">INDEX('GMW - Base'!$A$2:$NF$60,MATCH(1,('GMW - Base'!$NE$2:$NE$60=D$3)*('GMW - Base'!$ND$2:$ND$60=D$4),0),$B327-1966)</f>
        <v>NA</v>
      </c>
      <c r="E327" t="str" cm="1">
        <f t="array" ref="E327">INDEX('GMW - Base'!$A$2:$NF$60,MATCH(1,('GMW - Base'!$NE$2:$NE$60=E$3)*('GMW - Base'!$ND$2:$ND$60=E$4),0),$B327-1966)</f>
        <v>NA</v>
      </c>
    </row>
    <row r="328" spans="1:5" x14ac:dyDescent="0.25">
      <c r="B328">
        <v>2295</v>
      </c>
      <c r="C328" t="str" cm="1">
        <f t="array" ref="C328">INDEX('GMW - Base'!$A$2:$NF$60,MATCH(1,('GMW - Base'!$NE$2:$NE$60=C$3)*('GMW - Base'!$ND$2:$ND$60=C$4),0),$B328-1966)</f>
        <v>NA</v>
      </c>
      <c r="D328" t="str" cm="1">
        <f t="array" ref="D328">INDEX('GMW - Base'!$A$2:$NF$60,MATCH(1,('GMW - Base'!$NE$2:$NE$60=D$3)*('GMW - Base'!$ND$2:$ND$60=D$4),0),$B328-1966)</f>
        <v>NA</v>
      </c>
      <c r="E328" t="str" cm="1">
        <f t="array" ref="E328">INDEX('GMW - Base'!$A$2:$NF$60,MATCH(1,('GMW - Base'!$NE$2:$NE$60=E$3)*('GMW - Base'!$ND$2:$ND$60=E$4),0),$B328-1966)</f>
        <v>NA</v>
      </c>
    </row>
    <row r="329" spans="1:5" x14ac:dyDescent="0.25">
      <c r="B329">
        <v>2296</v>
      </c>
      <c r="C329" t="str" cm="1">
        <f t="array" ref="C329">INDEX('GMW - Base'!$A$2:$NF$60,MATCH(1,('GMW - Base'!$NE$2:$NE$60=C$3)*('GMW - Base'!$ND$2:$ND$60=C$4),0),$B329-1966)</f>
        <v>NA</v>
      </c>
      <c r="D329" t="str" cm="1">
        <f t="array" ref="D329">INDEX('GMW - Base'!$A$2:$NF$60,MATCH(1,('GMW - Base'!$NE$2:$NE$60=D$3)*('GMW - Base'!$ND$2:$ND$60=D$4),0),$B329-1966)</f>
        <v>NA</v>
      </c>
      <c r="E329" t="str" cm="1">
        <f t="array" ref="E329">INDEX('GMW - Base'!$A$2:$NF$60,MATCH(1,('GMW - Base'!$NE$2:$NE$60=E$3)*('GMW - Base'!$ND$2:$ND$60=E$4),0),$B329-1966)</f>
        <v>NA</v>
      </c>
    </row>
    <row r="330" spans="1:5" x14ac:dyDescent="0.25">
      <c r="A330">
        <v>2054</v>
      </c>
      <c r="B330">
        <v>2297</v>
      </c>
      <c r="C330" t="str" cm="1">
        <f t="array" ref="C330">INDEX('GMW - Base'!$A$2:$NF$60,MATCH(1,('GMW - Base'!$NE$2:$NE$60=C$3)*('GMW - Base'!$ND$2:$ND$60=C$4),0),$B330-1966)</f>
        <v>NA</v>
      </c>
      <c r="D330" t="str" cm="1">
        <f t="array" ref="D330">INDEX('GMW - Base'!$A$2:$NF$60,MATCH(1,('GMW - Base'!$NE$2:$NE$60=D$3)*('GMW - Base'!$ND$2:$ND$60=D$4),0),$B330-1966)</f>
        <v>NA</v>
      </c>
      <c r="E330" t="str" cm="1">
        <f t="array" ref="E330">INDEX('GMW - Base'!$A$2:$NF$60,MATCH(1,('GMW - Base'!$NE$2:$NE$60=E$3)*('GMW - Base'!$ND$2:$ND$60=E$4),0),$B330-1966)</f>
        <v>NA</v>
      </c>
    </row>
    <row r="331" spans="1:5" x14ac:dyDescent="0.25">
      <c r="B331">
        <v>2298</v>
      </c>
      <c r="C331" t="str" cm="1">
        <f t="array" ref="C331">INDEX('GMW - Base'!$A$2:$NF$60,MATCH(1,('GMW - Base'!$NE$2:$NE$60=C$3)*('GMW - Base'!$ND$2:$ND$60=C$4),0),$B331-1966)</f>
        <v>NA</v>
      </c>
      <c r="D331" t="str" cm="1">
        <f t="array" ref="D331">INDEX('GMW - Base'!$A$2:$NF$60,MATCH(1,('GMW - Base'!$NE$2:$NE$60=D$3)*('GMW - Base'!$ND$2:$ND$60=D$4),0),$B331-1966)</f>
        <v>NA</v>
      </c>
      <c r="E331" t="str" cm="1">
        <f t="array" ref="E331">INDEX('GMW - Base'!$A$2:$NF$60,MATCH(1,('GMW - Base'!$NE$2:$NE$60=E$3)*('GMW - Base'!$ND$2:$ND$60=E$4),0),$B331-1966)</f>
        <v>NA</v>
      </c>
    </row>
    <row r="332" spans="1:5" x14ac:dyDescent="0.25">
      <c r="B332">
        <v>2299</v>
      </c>
      <c r="C332" t="str" cm="1">
        <f t="array" ref="C332">INDEX('GMW - Base'!$A$2:$NF$60,MATCH(1,('GMW - Base'!$NE$2:$NE$60=C$3)*('GMW - Base'!$ND$2:$ND$60=C$4),0),$B332-1966)</f>
        <v>NA</v>
      </c>
      <c r="D332" t="str" cm="1">
        <f t="array" ref="D332">INDEX('GMW - Base'!$A$2:$NF$60,MATCH(1,('GMW - Base'!$NE$2:$NE$60=D$3)*('GMW - Base'!$ND$2:$ND$60=D$4),0),$B332-1966)</f>
        <v>NA</v>
      </c>
      <c r="E332" t="str" cm="1">
        <f t="array" ref="E332">INDEX('GMW - Base'!$A$2:$NF$60,MATCH(1,('GMW - Base'!$NE$2:$NE$60=E$3)*('GMW - Base'!$ND$2:$ND$60=E$4),0),$B332-1966)</f>
        <v>NA</v>
      </c>
    </row>
    <row r="333" spans="1:5" x14ac:dyDescent="0.25">
      <c r="B333">
        <v>2300</v>
      </c>
      <c r="C333" t="str" cm="1">
        <f t="array" ref="C333">INDEX('GMW - Base'!$A$2:$NF$60,MATCH(1,('GMW - Base'!$NE$2:$NE$60=C$3)*('GMW - Base'!$ND$2:$ND$60=C$4),0),$B333-1966)</f>
        <v>NA</v>
      </c>
      <c r="D333" t="str" cm="1">
        <f t="array" ref="D333">INDEX('GMW - Base'!$A$2:$NF$60,MATCH(1,('GMW - Base'!$NE$2:$NE$60=D$3)*('GMW - Base'!$ND$2:$ND$60=D$4),0),$B333-1966)</f>
        <v>NA</v>
      </c>
      <c r="E333" t="str" cm="1">
        <f t="array" ref="E333">INDEX('GMW - Base'!$A$2:$NF$60,MATCH(1,('GMW - Base'!$NE$2:$NE$60=E$3)*('GMW - Base'!$ND$2:$ND$60=E$4),0),$B333-1966)</f>
        <v>NA</v>
      </c>
    </row>
    <row r="334" spans="1:5" x14ac:dyDescent="0.25">
      <c r="A334">
        <v>2055</v>
      </c>
      <c r="B334">
        <v>2301</v>
      </c>
      <c r="C334" t="str" cm="1">
        <f t="array" ref="C334">INDEX('GMW - Base'!$A$2:$NF$60,MATCH(1,('GMW - Base'!$NE$2:$NE$60=C$3)*('GMW - Base'!$ND$2:$ND$60=C$4),0),$B334-1966)</f>
        <v>NA</v>
      </c>
      <c r="D334" t="str" cm="1">
        <f t="array" ref="D334">INDEX('GMW - Base'!$A$2:$NF$60,MATCH(1,('GMW - Base'!$NE$2:$NE$60=D$3)*('GMW - Base'!$ND$2:$ND$60=D$4),0),$B334-1966)</f>
        <v>NA</v>
      </c>
      <c r="E334" t="str" cm="1">
        <f t="array" ref="E334">INDEX('GMW - Base'!$A$2:$NF$60,MATCH(1,('GMW - Base'!$NE$2:$NE$60=E$3)*('GMW - Base'!$ND$2:$ND$60=E$4),0),$B334-1966)</f>
        <v>NA</v>
      </c>
    </row>
    <row r="335" spans="1:5" x14ac:dyDescent="0.25">
      <c r="B335">
        <v>2302</v>
      </c>
      <c r="C335" t="str" cm="1">
        <f t="array" ref="C335">INDEX('GMW - Base'!$A$2:$NF$60,MATCH(1,('GMW - Base'!$NE$2:$NE$60=C$3)*('GMW - Base'!$ND$2:$ND$60=C$4),0),$B335-1966)</f>
        <v>NA</v>
      </c>
      <c r="D335" t="str" cm="1">
        <f t="array" ref="D335">INDEX('GMW - Base'!$A$2:$NF$60,MATCH(1,('GMW - Base'!$NE$2:$NE$60=D$3)*('GMW - Base'!$ND$2:$ND$60=D$4),0),$B335-1966)</f>
        <v>NA</v>
      </c>
      <c r="E335" t="str" cm="1">
        <f t="array" ref="E335">INDEX('GMW - Base'!$A$2:$NF$60,MATCH(1,('GMW - Base'!$NE$2:$NE$60=E$3)*('GMW - Base'!$ND$2:$ND$60=E$4),0),$B335-1966)</f>
        <v>NA</v>
      </c>
    </row>
    <row r="336" spans="1:5" x14ac:dyDescent="0.25">
      <c r="B336">
        <v>2303</v>
      </c>
      <c r="C336" t="str" cm="1">
        <f t="array" ref="C336">INDEX('GMW - Base'!$A$2:$NF$60,MATCH(1,('GMW - Base'!$NE$2:$NE$60=C$3)*('GMW - Base'!$ND$2:$ND$60=C$4),0),$B336-1966)</f>
        <v>NA</v>
      </c>
      <c r="D336" t="str" cm="1">
        <f t="array" ref="D336">INDEX('GMW - Base'!$A$2:$NF$60,MATCH(1,('GMW - Base'!$NE$2:$NE$60=D$3)*('GMW - Base'!$ND$2:$ND$60=D$4),0),$B336-1966)</f>
        <v>NA</v>
      </c>
      <c r="E336" t="str" cm="1">
        <f t="array" ref="E336">INDEX('GMW - Base'!$A$2:$NF$60,MATCH(1,('GMW - Base'!$NE$2:$NE$60=E$3)*('GMW - Base'!$ND$2:$ND$60=E$4),0),$B336-1966)</f>
        <v>NA</v>
      </c>
    </row>
    <row r="337" spans="1:5" x14ac:dyDescent="0.25">
      <c r="B337">
        <v>2304</v>
      </c>
      <c r="C337" t="str" cm="1">
        <f t="array" ref="C337">INDEX('GMW - Base'!$A$2:$NF$60,MATCH(1,('GMW - Base'!$NE$2:$NE$60=C$3)*('GMW - Base'!$ND$2:$ND$60=C$4),0),$B337-1966)</f>
        <v>NA</v>
      </c>
      <c r="D337" t="str" cm="1">
        <f t="array" ref="D337">INDEX('GMW - Base'!$A$2:$NF$60,MATCH(1,('GMW - Base'!$NE$2:$NE$60=D$3)*('GMW - Base'!$ND$2:$ND$60=D$4),0),$B337-1966)</f>
        <v>NA</v>
      </c>
      <c r="E337" t="str" cm="1">
        <f t="array" ref="E337">INDEX('GMW - Base'!$A$2:$NF$60,MATCH(1,('GMW - Base'!$NE$2:$NE$60=E$3)*('GMW - Base'!$ND$2:$ND$60=E$4),0),$B337-1966)</f>
        <v>NA</v>
      </c>
    </row>
    <row r="338" spans="1:5" x14ac:dyDescent="0.25">
      <c r="A338">
        <v>2056</v>
      </c>
      <c r="B338">
        <v>2305</v>
      </c>
      <c r="C338" t="str" cm="1">
        <f t="array" ref="C338">INDEX('GMW - Base'!$A$2:$NF$60,MATCH(1,('GMW - Base'!$NE$2:$NE$60=C$3)*('GMW - Base'!$ND$2:$ND$60=C$4),0),$B338-1966)</f>
        <v>NA</v>
      </c>
      <c r="D338" t="str" cm="1">
        <f t="array" ref="D338">INDEX('GMW - Base'!$A$2:$NF$60,MATCH(1,('GMW - Base'!$NE$2:$NE$60=D$3)*('GMW - Base'!$ND$2:$ND$60=D$4),0),$B338-1966)</f>
        <v>NA</v>
      </c>
      <c r="E338" t="str" cm="1">
        <f t="array" ref="E338">INDEX('GMW - Base'!$A$2:$NF$60,MATCH(1,('GMW - Base'!$NE$2:$NE$60=E$3)*('GMW - Base'!$ND$2:$ND$60=E$4),0),$B338-1966)</f>
        <v>NA</v>
      </c>
    </row>
    <row r="339" spans="1:5" x14ac:dyDescent="0.25">
      <c r="B339">
        <v>2306</v>
      </c>
      <c r="C339" t="str" cm="1">
        <f t="array" ref="C339">INDEX('GMW - Base'!$A$2:$NF$60,MATCH(1,('GMW - Base'!$NE$2:$NE$60=C$3)*('GMW - Base'!$ND$2:$ND$60=C$4),0),$B339-1966)</f>
        <v>NA</v>
      </c>
      <c r="D339" t="str" cm="1">
        <f t="array" ref="D339">INDEX('GMW - Base'!$A$2:$NF$60,MATCH(1,('GMW - Base'!$NE$2:$NE$60=D$3)*('GMW - Base'!$ND$2:$ND$60=D$4),0),$B339-1966)</f>
        <v>NA</v>
      </c>
      <c r="E339" t="str" cm="1">
        <f t="array" ref="E339">INDEX('GMW - Base'!$A$2:$NF$60,MATCH(1,('GMW - Base'!$NE$2:$NE$60=E$3)*('GMW - Base'!$ND$2:$ND$60=E$4),0),$B339-1966)</f>
        <v>NA</v>
      </c>
    </row>
    <row r="340" spans="1:5" x14ac:dyDescent="0.25">
      <c r="B340">
        <v>2307</v>
      </c>
      <c r="C340" t="str" cm="1">
        <f t="array" ref="C340">INDEX('GMW - Base'!$A$2:$NF$60,MATCH(1,('GMW - Base'!$NE$2:$NE$60=C$3)*('GMW - Base'!$ND$2:$ND$60=C$4),0),$B340-1966)</f>
        <v>NA</v>
      </c>
      <c r="D340" t="str" cm="1">
        <f t="array" ref="D340">INDEX('GMW - Base'!$A$2:$NF$60,MATCH(1,('GMW - Base'!$NE$2:$NE$60=D$3)*('GMW - Base'!$ND$2:$ND$60=D$4),0),$B340-1966)</f>
        <v>NA</v>
      </c>
      <c r="E340" t="str" cm="1">
        <f t="array" ref="E340">INDEX('GMW - Base'!$A$2:$NF$60,MATCH(1,('GMW - Base'!$NE$2:$NE$60=E$3)*('GMW - Base'!$ND$2:$ND$60=E$4),0),$B340-1966)</f>
        <v>NA</v>
      </c>
    </row>
    <row r="341" spans="1:5" x14ac:dyDescent="0.25">
      <c r="B341">
        <v>2308</v>
      </c>
      <c r="C341" t="str" cm="1">
        <f t="array" ref="C341">INDEX('GMW - Base'!$A$2:$NF$60,MATCH(1,('GMW - Base'!$NE$2:$NE$60=C$3)*('GMW - Base'!$ND$2:$ND$60=C$4),0),$B341-1966)</f>
        <v>NA</v>
      </c>
      <c r="D341" t="str" cm="1">
        <f t="array" ref="D341">INDEX('GMW - Base'!$A$2:$NF$60,MATCH(1,('GMW - Base'!$NE$2:$NE$60=D$3)*('GMW - Base'!$ND$2:$ND$60=D$4),0),$B341-1966)</f>
        <v>NA</v>
      </c>
      <c r="E341" t="str" cm="1">
        <f t="array" ref="E341">INDEX('GMW - Base'!$A$2:$NF$60,MATCH(1,('GMW - Base'!$NE$2:$NE$60=E$3)*('GMW - Base'!$ND$2:$ND$60=E$4),0),$B341-1966)</f>
        <v>NA</v>
      </c>
    </row>
    <row r="342" spans="1:5" x14ac:dyDescent="0.25">
      <c r="A342">
        <v>2057</v>
      </c>
      <c r="B342">
        <v>2309</v>
      </c>
      <c r="C342" t="str" cm="1">
        <f t="array" ref="C342">INDEX('GMW - Base'!$A$2:$NF$60,MATCH(1,('GMW - Base'!$NE$2:$NE$60=C$3)*('GMW - Base'!$ND$2:$ND$60=C$4),0),$B342-1966)</f>
        <v>NA</v>
      </c>
      <c r="D342" t="str" cm="1">
        <f t="array" ref="D342">INDEX('GMW - Base'!$A$2:$NF$60,MATCH(1,('GMW - Base'!$NE$2:$NE$60=D$3)*('GMW - Base'!$ND$2:$ND$60=D$4),0),$B342-1966)</f>
        <v>NA</v>
      </c>
      <c r="E342" t="str" cm="1">
        <f t="array" ref="E342">INDEX('GMW - Base'!$A$2:$NF$60,MATCH(1,('GMW - Base'!$NE$2:$NE$60=E$3)*('GMW - Base'!$ND$2:$ND$60=E$4),0),$B342-1966)</f>
        <v>NA</v>
      </c>
    </row>
    <row r="343" spans="1:5" x14ac:dyDescent="0.25">
      <c r="B343">
        <v>2310</v>
      </c>
      <c r="C343" t="str" cm="1">
        <f t="array" ref="C343">INDEX('GMW - Base'!$A$2:$NF$60,MATCH(1,('GMW - Base'!$NE$2:$NE$60=C$3)*('GMW - Base'!$ND$2:$ND$60=C$4),0),$B343-1966)</f>
        <v>NA</v>
      </c>
      <c r="D343" t="str" cm="1">
        <f t="array" ref="D343">INDEX('GMW - Base'!$A$2:$NF$60,MATCH(1,('GMW - Base'!$NE$2:$NE$60=D$3)*('GMW - Base'!$ND$2:$ND$60=D$4),0),$B343-1966)</f>
        <v>NA</v>
      </c>
      <c r="E343" t="str" cm="1">
        <f t="array" ref="E343">INDEX('GMW - Base'!$A$2:$NF$60,MATCH(1,('GMW - Base'!$NE$2:$NE$60=E$3)*('GMW - Base'!$ND$2:$ND$60=E$4),0),$B343-1966)</f>
        <v>NA</v>
      </c>
    </row>
    <row r="344" spans="1:5" x14ac:dyDescent="0.25">
      <c r="B344">
        <v>2311</v>
      </c>
      <c r="C344" t="str" cm="1">
        <f t="array" ref="C344">INDEX('GMW - Base'!$A$2:$NF$60,MATCH(1,('GMW - Base'!$NE$2:$NE$60=C$3)*('GMW - Base'!$ND$2:$ND$60=C$4),0),$B344-1966)</f>
        <v>NA</v>
      </c>
      <c r="D344" t="str" cm="1">
        <f t="array" ref="D344">INDEX('GMW - Base'!$A$2:$NF$60,MATCH(1,('GMW - Base'!$NE$2:$NE$60=D$3)*('GMW - Base'!$ND$2:$ND$60=D$4),0),$B344-1966)</f>
        <v>NA</v>
      </c>
      <c r="E344" t="str" cm="1">
        <f t="array" ref="E344">INDEX('GMW - Base'!$A$2:$NF$60,MATCH(1,('GMW - Base'!$NE$2:$NE$60=E$3)*('GMW - Base'!$ND$2:$ND$60=E$4),0),$B344-1966)</f>
        <v>NA</v>
      </c>
    </row>
    <row r="345" spans="1:5" x14ac:dyDescent="0.25">
      <c r="B345">
        <v>2312</v>
      </c>
      <c r="C345" t="str" cm="1">
        <f t="array" ref="C345">INDEX('GMW - Base'!$A$2:$NF$60,MATCH(1,('GMW - Base'!$NE$2:$NE$60=C$3)*('GMW - Base'!$ND$2:$ND$60=C$4),0),$B345-1966)</f>
        <v>NA</v>
      </c>
      <c r="D345" t="str" cm="1">
        <f t="array" ref="D345">INDEX('GMW - Base'!$A$2:$NF$60,MATCH(1,('GMW - Base'!$NE$2:$NE$60=D$3)*('GMW - Base'!$ND$2:$ND$60=D$4),0),$B345-1966)</f>
        <v>NA</v>
      </c>
      <c r="E345" t="str" cm="1">
        <f t="array" ref="E345">INDEX('GMW - Base'!$A$2:$NF$60,MATCH(1,('GMW - Base'!$NE$2:$NE$60=E$3)*('GMW - Base'!$ND$2:$ND$60=E$4),0),$B345-1966)</f>
        <v>NA</v>
      </c>
    </row>
    <row r="346" spans="1:5" x14ac:dyDescent="0.25">
      <c r="A346">
        <v>2058</v>
      </c>
      <c r="B346">
        <v>2313</v>
      </c>
      <c r="C346" t="str" cm="1">
        <f t="array" ref="C346">INDEX('GMW - Base'!$A$2:$NF$60,MATCH(1,('GMW - Base'!$NE$2:$NE$60=C$3)*('GMW - Base'!$ND$2:$ND$60=C$4),0),$B346-1966)</f>
        <v>NA</v>
      </c>
      <c r="D346" t="str" cm="1">
        <f t="array" ref="D346">INDEX('GMW - Base'!$A$2:$NF$60,MATCH(1,('GMW - Base'!$NE$2:$NE$60=D$3)*('GMW - Base'!$ND$2:$ND$60=D$4),0),$B346-1966)</f>
        <v>NA</v>
      </c>
      <c r="E346" t="str" cm="1">
        <f t="array" ref="E346">INDEX('GMW - Base'!$A$2:$NF$60,MATCH(1,('GMW - Base'!$NE$2:$NE$60=E$3)*('GMW - Base'!$ND$2:$ND$60=E$4),0),$B346-1966)</f>
        <v>NA</v>
      </c>
    </row>
    <row r="347" spans="1:5" x14ac:dyDescent="0.25">
      <c r="B347">
        <v>2314</v>
      </c>
      <c r="C347" t="str" cm="1">
        <f t="array" ref="C347">INDEX('GMW - Base'!$A$2:$NF$60,MATCH(1,('GMW - Base'!$NE$2:$NE$60=C$3)*('GMW - Base'!$ND$2:$ND$60=C$4),0),$B347-1966)</f>
        <v>NA</v>
      </c>
      <c r="D347" t="str" cm="1">
        <f t="array" ref="D347">INDEX('GMW - Base'!$A$2:$NF$60,MATCH(1,('GMW - Base'!$NE$2:$NE$60=D$3)*('GMW - Base'!$ND$2:$ND$60=D$4),0),$B347-1966)</f>
        <v>NA</v>
      </c>
      <c r="E347" t="str" cm="1">
        <f t="array" ref="E347">INDEX('GMW - Base'!$A$2:$NF$60,MATCH(1,('GMW - Base'!$NE$2:$NE$60=E$3)*('GMW - Base'!$ND$2:$ND$60=E$4),0),$B347-1966)</f>
        <v>NA</v>
      </c>
    </row>
    <row r="348" spans="1:5" x14ac:dyDescent="0.25">
      <c r="B348">
        <v>2315</v>
      </c>
      <c r="C348" t="str" cm="1">
        <f t="array" ref="C348">INDEX('GMW - Base'!$A$2:$NF$60,MATCH(1,('GMW - Base'!$NE$2:$NE$60=C$3)*('GMW - Base'!$ND$2:$ND$60=C$4),0),$B348-1966)</f>
        <v>NA</v>
      </c>
      <c r="D348" t="str" cm="1">
        <f t="array" ref="D348">INDEX('GMW - Base'!$A$2:$NF$60,MATCH(1,('GMW - Base'!$NE$2:$NE$60=D$3)*('GMW - Base'!$ND$2:$ND$60=D$4),0),$B348-1966)</f>
        <v>NA</v>
      </c>
      <c r="E348" t="str" cm="1">
        <f t="array" ref="E348">INDEX('GMW - Base'!$A$2:$NF$60,MATCH(1,('GMW - Base'!$NE$2:$NE$60=E$3)*('GMW - Base'!$ND$2:$ND$60=E$4),0),$B348-1966)</f>
        <v>NA</v>
      </c>
    </row>
    <row r="349" spans="1:5" x14ac:dyDescent="0.25">
      <c r="B349">
        <v>2316</v>
      </c>
      <c r="C349" t="str" cm="1">
        <f t="array" ref="C349">INDEX('GMW - Base'!$A$2:$NF$60,MATCH(1,('GMW - Base'!$NE$2:$NE$60=C$3)*('GMW - Base'!$ND$2:$ND$60=C$4),0),$B349-1966)</f>
        <v>NA</v>
      </c>
      <c r="D349" t="str" cm="1">
        <f t="array" ref="D349">INDEX('GMW - Base'!$A$2:$NF$60,MATCH(1,('GMW - Base'!$NE$2:$NE$60=D$3)*('GMW - Base'!$ND$2:$ND$60=D$4),0),$B349-1966)</f>
        <v>NA</v>
      </c>
      <c r="E349" t="str" cm="1">
        <f t="array" ref="E349">INDEX('GMW - Base'!$A$2:$NF$60,MATCH(1,('GMW - Base'!$NE$2:$NE$60=E$3)*('GMW - Base'!$ND$2:$ND$60=E$4),0),$B349-1966)</f>
        <v>NA</v>
      </c>
    </row>
    <row r="350" spans="1:5" x14ac:dyDescent="0.25">
      <c r="A350">
        <v>2059</v>
      </c>
      <c r="B350">
        <v>2317</v>
      </c>
      <c r="C350" t="str" cm="1">
        <f t="array" ref="C350">INDEX('GMW - Base'!$A$2:$NF$60,MATCH(1,('GMW - Base'!$NE$2:$NE$60=C$3)*('GMW - Base'!$ND$2:$ND$60=C$4),0),$B350-1966)</f>
        <v>NA</v>
      </c>
      <c r="D350" t="str" cm="1">
        <f t="array" ref="D350">INDEX('GMW - Base'!$A$2:$NF$60,MATCH(1,('GMW - Base'!$NE$2:$NE$60=D$3)*('GMW - Base'!$ND$2:$ND$60=D$4),0),$B350-1966)</f>
        <v>NA</v>
      </c>
      <c r="E350" t="str" cm="1">
        <f t="array" ref="E350">INDEX('GMW - Base'!$A$2:$NF$60,MATCH(1,('GMW - Base'!$NE$2:$NE$60=E$3)*('GMW - Base'!$ND$2:$ND$60=E$4),0),$B350-1966)</f>
        <v>NA</v>
      </c>
    </row>
    <row r="351" spans="1:5" x14ac:dyDescent="0.25">
      <c r="B351">
        <v>2318</v>
      </c>
      <c r="C351" t="str" cm="1">
        <f t="array" ref="C351">INDEX('GMW - Base'!$A$2:$NF$60,MATCH(1,('GMW - Base'!$NE$2:$NE$60=C$3)*('GMW - Base'!$ND$2:$ND$60=C$4),0),$B351-1966)</f>
        <v>NA</v>
      </c>
      <c r="D351" t="str" cm="1">
        <f t="array" ref="D351">INDEX('GMW - Base'!$A$2:$NF$60,MATCH(1,('GMW - Base'!$NE$2:$NE$60=D$3)*('GMW - Base'!$ND$2:$ND$60=D$4),0),$B351-1966)</f>
        <v>NA</v>
      </c>
      <c r="E351" t="str" cm="1">
        <f t="array" ref="E351">INDEX('GMW - Base'!$A$2:$NF$60,MATCH(1,('GMW - Base'!$NE$2:$NE$60=E$3)*('GMW - Base'!$ND$2:$ND$60=E$4),0),$B351-1966)</f>
        <v>NA</v>
      </c>
    </row>
    <row r="352" spans="1:5" x14ac:dyDescent="0.25">
      <c r="B352">
        <v>2319</v>
      </c>
      <c r="C352" t="str" cm="1">
        <f t="array" ref="C352">INDEX('GMW - Base'!$A$2:$NF$60,MATCH(1,('GMW - Base'!$NE$2:$NE$60=C$3)*('GMW - Base'!$ND$2:$ND$60=C$4),0),$B352-1966)</f>
        <v>NA</v>
      </c>
      <c r="D352" t="str" cm="1">
        <f t="array" ref="D352">INDEX('GMW - Base'!$A$2:$NF$60,MATCH(1,('GMW - Base'!$NE$2:$NE$60=D$3)*('GMW - Base'!$ND$2:$ND$60=D$4),0),$B352-1966)</f>
        <v>NA</v>
      </c>
      <c r="E352" t="str" cm="1">
        <f t="array" ref="E352">INDEX('GMW - Base'!$A$2:$NF$60,MATCH(1,('GMW - Base'!$NE$2:$NE$60=E$3)*('GMW - Base'!$ND$2:$ND$60=E$4),0),$B352-1966)</f>
        <v>NA</v>
      </c>
    </row>
    <row r="353" spans="1:5" x14ac:dyDescent="0.25">
      <c r="B353">
        <v>2320</v>
      </c>
      <c r="C353" t="str" cm="1">
        <f t="array" ref="C353">INDEX('GMW - Base'!$A$2:$NF$60,MATCH(1,('GMW - Base'!$NE$2:$NE$60=C$3)*('GMW - Base'!$ND$2:$ND$60=C$4),0),$B353-1966)</f>
        <v>NA</v>
      </c>
      <c r="D353" t="str" cm="1">
        <f t="array" ref="D353">INDEX('GMW - Base'!$A$2:$NF$60,MATCH(1,('GMW - Base'!$NE$2:$NE$60=D$3)*('GMW - Base'!$ND$2:$ND$60=D$4),0),$B353-1966)</f>
        <v>NA</v>
      </c>
      <c r="E353" t="str" cm="1">
        <f t="array" ref="E353">INDEX('GMW - Base'!$A$2:$NF$60,MATCH(1,('GMW - Base'!$NE$2:$NE$60=E$3)*('GMW - Base'!$ND$2:$ND$60=E$4),0),$B353-1966)</f>
        <v>NA</v>
      </c>
    </row>
    <row r="354" spans="1:5" x14ac:dyDescent="0.25">
      <c r="A354">
        <v>2060</v>
      </c>
      <c r="B354">
        <v>2321</v>
      </c>
      <c r="C354" t="str" cm="1">
        <f t="array" ref="C354">INDEX('GMW - Base'!$A$2:$NF$60,MATCH(1,('GMW - Base'!$NE$2:$NE$60=C$3)*('GMW - Base'!$ND$2:$ND$60=C$4),0),$B354-1966)</f>
        <v>NA</v>
      </c>
      <c r="D354" t="str" cm="1">
        <f t="array" ref="D354">INDEX('GMW - Base'!$A$2:$NF$60,MATCH(1,('GMW - Base'!$NE$2:$NE$60=D$3)*('GMW - Base'!$ND$2:$ND$60=D$4),0),$B354-1966)</f>
        <v>NA</v>
      </c>
      <c r="E354" t="str" cm="1">
        <f t="array" ref="E354">INDEX('GMW - Base'!$A$2:$NF$60,MATCH(1,('GMW - Base'!$NE$2:$NE$60=E$3)*('GMW - Base'!$ND$2:$ND$60=E$4),0),$B354-1966)</f>
        <v>NA</v>
      </c>
    </row>
    <row r="355" spans="1:5" x14ac:dyDescent="0.25">
      <c r="B355">
        <v>2322</v>
      </c>
      <c r="C355" t="str" cm="1">
        <f t="array" ref="C355">INDEX('GMW - Base'!$A$2:$NF$60,MATCH(1,('GMW - Base'!$NE$2:$NE$60=C$3)*('GMW - Base'!$ND$2:$ND$60=C$4),0),$B355-1966)</f>
        <v>NA</v>
      </c>
      <c r="D355" t="str" cm="1">
        <f t="array" ref="D355">INDEX('GMW - Base'!$A$2:$NF$60,MATCH(1,('GMW - Base'!$NE$2:$NE$60=D$3)*('GMW - Base'!$ND$2:$ND$60=D$4),0),$B355-1966)</f>
        <v>NA</v>
      </c>
      <c r="E355" t="str" cm="1">
        <f t="array" ref="E355">INDEX('GMW - Base'!$A$2:$NF$60,MATCH(1,('GMW - Base'!$NE$2:$NE$60=E$3)*('GMW - Base'!$ND$2:$ND$60=E$4),0),$B355-1966)</f>
        <v>NA</v>
      </c>
    </row>
    <row r="356" spans="1:5" x14ac:dyDescent="0.25">
      <c r="B356">
        <v>2323</v>
      </c>
      <c r="C356" t="str" cm="1">
        <f t="array" ref="C356">INDEX('GMW - Base'!$A$2:$NF$60,MATCH(1,('GMW - Base'!$NE$2:$NE$60=C$3)*('GMW - Base'!$ND$2:$ND$60=C$4),0),$B356-1966)</f>
        <v>NA</v>
      </c>
      <c r="D356" t="str" cm="1">
        <f t="array" ref="D356">INDEX('GMW - Base'!$A$2:$NF$60,MATCH(1,('GMW - Base'!$NE$2:$NE$60=D$3)*('GMW - Base'!$ND$2:$ND$60=D$4),0),$B356-1966)</f>
        <v>NA</v>
      </c>
      <c r="E356" t="str" cm="1">
        <f t="array" ref="E356">INDEX('GMW - Base'!$A$2:$NF$60,MATCH(1,('GMW - Base'!$NE$2:$NE$60=E$3)*('GMW - Base'!$ND$2:$ND$60=E$4),0),$B356-1966)</f>
        <v>NA</v>
      </c>
    </row>
    <row r="357" spans="1:5" x14ac:dyDescent="0.25">
      <c r="B357">
        <v>2324</v>
      </c>
      <c r="C357" t="str" cm="1">
        <f t="array" ref="C357">INDEX('GMW - Base'!$A$2:$NF$60,MATCH(1,('GMW - Base'!$NE$2:$NE$60=C$3)*('GMW - Base'!$ND$2:$ND$60=C$4),0),$B357-1966)</f>
        <v>NA</v>
      </c>
      <c r="D357" t="str" cm="1">
        <f t="array" ref="D357">INDEX('GMW - Base'!$A$2:$NF$60,MATCH(1,('GMW - Base'!$NE$2:$NE$60=D$3)*('GMW - Base'!$ND$2:$ND$60=D$4),0),$B357-1966)</f>
        <v>NA</v>
      </c>
      <c r="E357" t="str" cm="1">
        <f t="array" ref="E357">INDEX('GMW - Base'!$A$2:$NF$60,MATCH(1,('GMW - Base'!$NE$2:$NE$60=E$3)*('GMW - Base'!$ND$2:$ND$60=E$4),0),$B357-1966)</f>
        <v>NA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C553-B748-402D-8656-01107788C7D1}">
  <dimension ref="A1:NF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6" sqref="F6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30" t="s">
        <v>1828</v>
      </c>
      <c r="B1" s="30" t="s">
        <v>1829</v>
      </c>
      <c r="C1" s="30" t="s">
        <v>1830</v>
      </c>
      <c r="D1" s="30" t="s">
        <v>1831</v>
      </c>
      <c r="E1" s="30" t="s">
        <v>1832</v>
      </c>
      <c r="F1" s="30" t="s">
        <v>1833</v>
      </c>
      <c r="G1" s="30" t="s">
        <v>1834</v>
      </c>
      <c r="H1" s="30" t="s">
        <v>1835</v>
      </c>
      <c r="I1" s="30" t="s">
        <v>1836</v>
      </c>
      <c r="J1" s="30" t="s">
        <v>1837</v>
      </c>
      <c r="K1" s="30" t="s">
        <v>1838</v>
      </c>
      <c r="L1" s="30" t="s">
        <v>1839</v>
      </c>
      <c r="M1" s="30" t="s">
        <v>1840</v>
      </c>
      <c r="N1" s="30" t="s">
        <v>1841</v>
      </c>
      <c r="O1" s="30" t="s">
        <v>1842</v>
      </c>
      <c r="P1" s="30" t="s">
        <v>1843</v>
      </c>
      <c r="Q1" s="30" t="s">
        <v>1844</v>
      </c>
      <c r="R1" s="30" t="s">
        <v>1845</v>
      </c>
      <c r="S1" s="30" t="s">
        <v>1846</v>
      </c>
      <c r="T1" s="30" t="s">
        <v>1847</v>
      </c>
      <c r="U1" s="30" t="s">
        <v>1848</v>
      </c>
      <c r="V1" s="30" t="s">
        <v>1849</v>
      </c>
      <c r="W1" s="30" t="s">
        <v>1850</v>
      </c>
      <c r="X1" s="30" t="s">
        <v>1851</v>
      </c>
      <c r="Y1" s="30" t="s">
        <v>1852</v>
      </c>
      <c r="Z1" s="30" t="s">
        <v>1853</v>
      </c>
      <c r="AA1" s="30" t="s">
        <v>1854</v>
      </c>
      <c r="AB1" s="30" t="s">
        <v>1855</v>
      </c>
      <c r="AC1" s="30" t="s">
        <v>1856</v>
      </c>
      <c r="AD1" s="30" t="s">
        <v>1857</v>
      </c>
      <c r="AE1" s="30" t="s">
        <v>1858</v>
      </c>
      <c r="AF1" s="30" t="s">
        <v>1859</v>
      </c>
      <c r="AG1" s="30" t="s">
        <v>1860</v>
      </c>
      <c r="AH1" s="30" t="s">
        <v>1861</v>
      </c>
      <c r="AI1" s="30" t="s">
        <v>1862</v>
      </c>
      <c r="AJ1" s="30" t="s">
        <v>1863</v>
      </c>
      <c r="AK1" s="30" t="s">
        <v>1864</v>
      </c>
      <c r="AL1" s="30" t="s">
        <v>1865</v>
      </c>
      <c r="AM1" s="30" t="s">
        <v>1866</v>
      </c>
      <c r="AN1" s="30" t="s">
        <v>1867</v>
      </c>
      <c r="AO1" s="30" t="s">
        <v>1868</v>
      </c>
      <c r="AP1" s="30" t="s">
        <v>1869</v>
      </c>
      <c r="AQ1" s="30" t="s">
        <v>1870</v>
      </c>
      <c r="AR1" s="30" t="s">
        <v>1871</v>
      </c>
      <c r="AS1" s="30" t="s">
        <v>1872</v>
      </c>
      <c r="AT1" s="30" t="s">
        <v>1873</v>
      </c>
      <c r="AU1" s="30" t="s">
        <v>1874</v>
      </c>
      <c r="AV1" s="30" t="s">
        <v>1875</v>
      </c>
      <c r="AW1" s="30" t="s">
        <v>1876</v>
      </c>
      <c r="AX1" s="30" t="s">
        <v>1877</v>
      </c>
      <c r="AY1" s="30" t="s">
        <v>1878</v>
      </c>
      <c r="AZ1" s="30" t="s">
        <v>1879</v>
      </c>
      <c r="BA1" s="30" t="s">
        <v>1880</v>
      </c>
      <c r="BB1" s="30" t="s">
        <v>1881</v>
      </c>
      <c r="BC1" s="30" t="s">
        <v>1882</v>
      </c>
      <c r="BD1" s="30" t="s">
        <v>1883</v>
      </c>
      <c r="BE1" s="30" t="s">
        <v>1884</v>
      </c>
      <c r="BF1" s="30" t="s">
        <v>1885</v>
      </c>
      <c r="BG1" s="30" t="s">
        <v>1886</v>
      </c>
      <c r="BH1" s="30" t="s">
        <v>1887</v>
      </c>
      <c r="BI1" s="30" t="s">
        <v>1888</v>
      </c>
      <c r="BJ1" s="30" t="s">
        <v>1889</v>
      </c>
      <c r="BK1" s="30" t="s">
        <v>1890</v>
      </c>
      <c r="BL1" s="30" t="s">
        <v>1891</v>
      </c>
      <c r="BM1" s="30" t="s">
        <v>1892</v>
      </c>
      <c r="BN1" s="30" t="s">
        <v>1893</v>
      </c>
      <c r="BO1" s="30" t="s">
        <v>1894</v>
      </c>
      <c r="BP1" s="30" t="s">
        <v>1895</v>
      </c>
      <c r="BQ1" s="30" t="s">
        <v>1896</v>
      </c>
      <c r="BR1" s="30" t="s">
        <v>1897</v>
      </c>
      <c r="BS1" s="30" t="s">
        <v>1898</v>
      </c>
      <c r="BT1" s="30" t="s">
        <v>1899</v>
      </c>
      <c r="BU1" s="30" t="s">
        <v>1900</v>
      </c>
      <c r="BV1" s="30" t="s">
        <v>1901</v>
      </c>
      <c r="BW1" s="30" t="s">
        <v>1902</v>
      </c>
      <c r="BX1" s="30" t="s">
        <v>1903</v>
      </c>
      <c r="BY1" s="30" t="s">
        <v>1904</v>
      </c>
      <c r="BZ1" s="30" t="s">
        <v>1905</v>
      </c>
      <c r="CA1" s="30" t="s">
        <v>1906</v>
      </c>
      <c r="CB1" s="30" t="s">
        <v>1907</v>
      </c>
      <c r="CC1" s="30" t="s">
        <v>1908</v>
      </c>
      <c r="CD1" s="30" t="s">
        <v>1909</v>
      </c>
      <c r="CE1" s="30" t="s">
        <v>1910</v>
      </c>
      <c r="CF1" s="30" t="s">
        <v>1911</v>
      </c>
      <c r="CG1" s="30" t="s">
        <v>1912</v>
      </c>
      <c r="CH1" s="30" t="s">
        <v>1913</v>
      </c>
      <c r="CI1" s="30" t="s">
        <v>1914</v>
      </c>
      <c r="CJ1" s="30" t="s">
        <v>1915</v>
      </c>
      <c r="CK1" s="30" t="s">
        <v>1916</v>
      </c>
      <c r="CL1" s="30" t="s">
        <v>1917</v>
      </c>
      <c r="CM1" s="30" t="s">
        <v>1918</v>
      </c>
      <c r="CN1" s="30" t="s">
        <v>1919</v>
      </c>
      <c r="CO1" s="30" t="s">
        <v>1920</v>
      </c>
      <c r="CP1" s="30" t="s">
        <v>1921</v>
      </c>
      <c r="CQ1" s="30" t="s">
        <v>1922</v>
      </c>
      <c r="CR1" s="30" t="s">
        <v>1923</v>
      </c>
      <c r="CS1" s="30" t="s">
        <v>1924</v>
      </c>
      <c r="CT1" s="30" t="s">
        <v>1925</v>
      </c>
      <c r="CU1" s="30" t="s">
        <v>1926</v>
      </c>
      <c r="CV1" s="30" t="s">
        <v>1927</v>
      </c>
      <c r="CW1" s="30" t="s">
        <v>1928</v>
      </c>
      <c r="CX1" s="30" t="s">
        <v>1929</v>
      </c>
      <c r="CY1" s="30" t="s">
        <v>1930</v>
      </c>
      <c r="CZ1" s="30" t="s">
        <v>1931</v>
      </c>
      <c r="DA1" s="30" t="s">
        <v>1932</v>
      </c>
      <c r="DB1" s="30" t="s">
        <v>1933</v>
      </c>
      <c r="DC1" s="30" t="s">
        <v>1934</v>
      </c>
      <c r="DD1" s="30" t="s">
        <v>1935</v>
      </c>
      <c r="DE1" s="30" t="s">
        <v>1936</v>
      </c>
      <c r="DF1" s="30" t="s">
        <v>1937</v>
      </c>
      <c r="DG1" s="30" t="s">
        <v>1938</v>
      </c>
      <c r="DH1" s="30" t="s">
        <v>1939</v>
      </c>
      <c r="DI1" s="30" t="s">
        <v>1940</v>
      </c>
      <c r="DJ1" s="30" t="s">
        <v>1941</v>
      </c>
      <c r="DK1" s="30" t="s">
        <v>1942</v>
      </c>
      <c r="DL1" s="30" t="s">
        <v>1943</v>
      </c>
      <c r="DM1" s="30" t="s">
        <v>1944</v>
      </c>
      <c r="DN1" s="30" t="s">
        <v>1945</v>
      </c>
      <c r="DO1" s="30" t="s">
        <v>1946</v>
      </c>
      <c r="DP1" s="30" t="s">
        <v>1947</v>
      </c>
      <c r="DQ1" s="30" t="s">
        <v>1948</v>
      </c>
      <c r="DR1" s="30" t="s">
        <v>1949</v>
      </c>
      <c r="DS1" s="30" t="s">
        <v>1950</v>
      </c>
      <c r="DT1" s="30" t="s">
        <v>1951</v>
      </c>
      <c r="DU1" s="30" t="s">
        <v>1952</v>
      </c>
      <c r="DV1" s="30" t="s">
        <v>1953</v>
      </c>
      <c r="DW1" s="30" t="s">
        <v>1954</v>
      </c>
      <c r="DX1" s="30" t="s">
        <v>1955</v>
      </c>
      <c r="DY1" s="30" t="s">
        <v>1956</v>
      </c>
      <c r="DZ1" s="30" t="s">
        <v>1957</v>
      </c>
      <c r="EA1" s="30" t="s">
        <v>1958</v>
      </c>
      <c r="EB1" s="30" t="s">
        <v>1959</v>
      </c>
      <c r="EC1" s="30" t="s">
        <v>1960</v>
      </c>
      <c r="ED1" s="30" t="s">
        <v>1961</v>
      </c>
      <c r="EE1" s="30" t="s">
        <v>1962</v>
      </c>
      <c r="EF1" s="30" t="s">
        <v>1963</v>
      </c>
      <c r="EG1" s="30" t="s">
        <v>1964</v>
      </c>
      <c r="EH1" s="30" t="s">
        <v>1965</v>
      </c>
      <c r="EI1" s="30" t="s">
        <v>1966</v>
      </c>
      <c r="EJ1" s="30" t="s">
        <v>1967</v>
      </c>
      <c r="EK1" s="30" t="s">
        <v>1968</v>
      </c>
      <c r="EL1" s="30" t="s">
        <v>1969</v>
      </c>
      <c r="EM1" s="30" t="s">
        <v>1970</v>
      </c>
      <c r="EN1" s="30" t="s">
        <v>1971</v>
      </c>
      <c r="EO1" s="30" t="s">
        <v>1972</v>
      </c>
      <c r="EP1" s="30" t="s">
        <v>1973</v>
      </c>
      <c r="EQ1" s="30" t="s">
        <v>1974</v>
      </c>
      <c r="ER1" s="30" t="s">
        <v>1975</v>
      </c>
      <c r="ES1" s="30" t="s">
        <v>1976</v>
      </c>
      <c r="ET1" s="30" t="s">
        <v>1977</v>
      </c>
      <c r="EU1" s="30" t="s">
        <v>1978</v>
      </c>
      <c r="EV1" s="30" t="s">
        <v>1979</v>
      </c>
      <c r="EW1" s="30" t="s">
        <v>1980</v>
      </c>
      <c r="EX1" s="30" t="s">
        <v>1981</v>
      </c>
      <c r="EY1" s="30" t="s">
        <v>1982</v>
      </c>
      <c r="EZ1" s="30" t="s">
        <v>1983</v>
      </c>
      <c r="FA1" s="30" t="s">
        <v>1984</v>
      </c>
      <c r="FB1" s="30" t="s">
        <v>1985</v>
      </c>
      <c r="FC1" s="30" t="s">
        <v>1986</v>
      </c>
      <c r="FD1" s="30" t="s">
        <v>1987</v>
      </c>
      <c r="FE1" s="30" t="s">
        <v>1988</v>
      </c>
      <c r="FF1" s="30" t="s">
        <v>1989</v>
      </c>
      <c r="FG1" s="30" t="s">
        <v>1990</v>
      </c>
      <c r="FH1" s="30" t="s">
        <v>1991</v>
      </c>
      <c r="FI1" s="30" t="s">
        <v>1992</v>
      </c>
      <c r="FJ1" s="30" t="s">
        <v>1993</v>
      </c>
      <c r="FK1" s="30" t="s">
        <v>1994</v>
      </c>
      <c r="FL1" s="30" t="s">
        <v>1995</v>
      </c>
      <c r="FM1" s="30" t="s">
        <v>1996</v>
      </c>
      <c r="FN1" s="30" t="s">
        <v>1997</v>
      </c>
      <c r="FO1" s="30" t="s">
        <v>1998</v>
      </c>
      <c r="FP1" s="30" t="s">
        <v>1999</v>
      </c>
      <c r="FQ1" s="30" t="s">
        <v>2000</v>
      </c>
      <c r="FR1" s="30" t="s">
        <v>2001</v>
      </c>
      <c r="FS1" s="30" t="s">
        <v>2002</v>
      </c>
      <c r="FT1" s="30" t="s">
        <v>2003</v>
      </c>
      <c r="FU1" s="30" t="s">
        <v>2004</v>
      </c>
      <c r="FV1" s="30" t="s">
        <v>2005</v>
      </c>
      <c r="FW1" s="30" t="s">
        <v>2006</v>
      </c>
      <c r="FX1" s="30" t="s">
        <v>2007</v>
      </c>
      <c r="FY1" s="30" t="s">
        <v>2008</v>
      </c>
      <c r="FZ1" s="30" t="s">
        <v>2009</v>
      </c>
      <c r="GA1" s="30" t="s">
        <v>2010</v>
      </c>
      <c r="GB1" s="30" t="s">
        <v>2011</v>
      </c>
      <c r="GC1" s="30" t="s">
        <v>2012</v>
      </c>
      <c r="GD1" s="30" t="s">
        <v>2013</v>
      </c>
      <c r="GE1" s="30" t="s">
        <v>2014</v>
      </c>
      <c r="GF1" s="30" t="s">
        <v>2015</v>
      </c>
      <c r="GG1" s="30" t="s">
        <v>2016</v>
      </c>
      <c r="GH1" s="30" t="s">
        <v>2017</v>
      </c>
      <c r="GI1" s="30" t="s">
        <v>2018</v>
      </c>
      <c r="GJ1" s="30" t="s">
        <v>2019</v>
      </c>
      <c r="GK1" s="30" t="s">
        <v>2020</v>
      </c>
      <c r="GL1" s="30" t="s">
        <v>2021</v>
      </c>
      <c r="GM1" s="30" t="s">
        <v>2022</v>
      </c>
      <c r="GN1" s="30" t="s">
        <v>2023</v>
      </c>
      <c r="GO1" s="30" t="s">
        <v>2024</v>
      </c>
      <c r="GP1" s="30" t="s">
        <v>2025</v>
      </c>
      <c r="GQ1" s="30" t="s">
        <v>2026</v>
      </c>
      <c r="GR1" s="30" t="s">
        <v>2027</v>
      </c>
      <c r="GS1" s="30" t="s">
        <v>2028</v>
      </c>
      <c r="GT1" s="30" t="s">
        <v>2029</v>
      </c>
      <c r="GU1" s="30" t="s">
        <v>2030</v>
      </c>
      <c r="GV1" s="30" t="s">
        <v>2031</v>
      </c>
      <c r="GW1" s="30" t="s">
        <v>2032</v>
      </c>
      <c r="GX1" s="30" t="s">
        <v>2033</v>
      </c>
      <c r="GY1" s="30" t="s">
        <v>2034</v>
      </c>
      <c r="GZ1" s="30" t="s">
        <v>2035</v>
      </c>
      <c r="HA1" s="30" t="s">
        <v>2036</v>
      </c>
      <c r="HB1" s="30" t="s">
        <v>2037</v>
      </c>
      <c r="HC1" s="30" t="s">
        <v>2038</v>
      </c>
      <c r="HD1" s="30" t="s">
        <v>2039</v>
      </c>
      <c r="HE1" s="30" t="s">
        <v>2040</v>
      </c>
      <c r="HF1" s="30" t="s">
        <v>2041</v>
      </c>
      <c r="HG1" s="30" t="s">
        <v>2042</v>
      </c>
      <c r="HH1" s="30" t="s">
        <v>2043</v>
      </c>
      <c r="HI1" s="30" t="s">
        <v>2044</v>
      </c>
      <c r="HJ1" s="30" t="s">
        <v>2045</v>
      </c>
      <c r="HK1" s="30" t="s">
        <v>2046</v>
      </c>
      <c r="HL1" s="30" t="s">
        <v>2047</v>
      </c>
      <c r="HM1" s="30" t="s">
        <v>2048</v>
      </c>
      <c r="HN1" s="30" t="s">
        <v>2049</v>
      </c>
      <c r="HO1" s="30" t="s">
        <v>2050</v>
      </c>
      <c r="HP1" s="30" t="s">
        <v>2051</v>
      </c>
      <c r="HQ1" s="30" t="s">
        <v>2052</v>
      </c>
      <c r="HR1" s="30" t="s">
        <v>2053</v>
      </c>
      <c r="HS1" s="30" t="s">
        <v>2054</v>
      </c>
      <c r="HT1" s="30" t="s">
        <v>2055</v>
      </c>
      <c r="HU1" s="30" t="s">
        <v>2056</v>
      </c>
      <c r="HV1" s="30" t="s">
        <v>2057</v>
      </c>
      <c r="HW1" s="30" t="s">
        <v>2058</v>
      </c>
      <c r="HX1" s="30" t="s">
        <v>2059</v>
      </c>
      <c r="HY1" s="30" t="s">
        <v>2060</v>
      </c>
      <c r="HZ1" s="30" t="s">
        <v>2061</v>
      </c>
      <c r="IA1" s="30" t="s">
        <v>2062</v>
      </c>
      <c r="IB1" s="30" t="s">
        <v>2063</v>
      </c>
      <c r="IC1" s="30" t="s">
        <v>2064</v>
      </c>
      <c r="ID1" s="30" t="s">
        <v>2065</v>
      </c>
      <c r="IE1" s="30" t="s">
        <v>2066</v>
      </c>
      <c r="IF1" s="30" t="s">
        <v>2067</v>
      </c>
      <c r="IG1" s="30" t="s">
        <v>2068</v>
      </c>
      <c r="IH1" s="30" t="s">
        <v>2069</v>
      </c>
      <c r="II1" s="30" t="s">
        <v>2070</v>
      </c>
      <c r="IJ1" s="30" t="s">
        <v>2071</v>
      </c>
      <c r="IK1" s="30" t="s">
        <v>2072</v>
      </c>
      <c r="IL1" s="30" t="s">
        <v>2073</v>
      </c>
      <c r="IM1" s="30" t="s">
        <v>2074</v>
      </c>
      <c r="IN1" s="30" t="s">
        <v>2075</v>
      </c>
      <c r="IO1" s="30" t="s">
        <v>2076</v>
      </c>
      <c r="IP1" s="30" t="s">
        <v>2077</v>
      </c>
      <c r="IQ1" s="30" t="s">
        <v>2078</v>
      </c>
      <c r="IR1" s="30" t="s">
        <v>2079</v>
      </c>
      <c r="IS1" s="30" t="s">
        <v>2080</v>
      </c>
      <c r="IT1" s="30" t="s">
        <v>2081</v>
      </c>
      <c r="IU1" s="30" t="s">
        <v>2082</v>
      </c>
      <c r="IV1" s="30" t="s">
        <v>2083</v>
      </c>
      <c r="IW1" s="30" t="s">
        <v>2084</v>
      </c>
      <c r="IX1" s="30" t="s">
        <v>2085</v>
      </c>
      <c r="IY1" s="30" t="s">
        <v>2086</v>
      </c>
      <c r="IZ1" s="30" t="s">
        <v>2087</v>
      </c>
      <c r="JA1" s="30" t="s">
        <v>2088</v>
      </c>
      <c r="JB1" s="30" t="s">
        <v>2089</v>
      </c>
      <c r="JC1" s="30" t="s">
        <v>2090</v>
      </c>
      <c r="JD1" s="30" t="s">
        <v>2091</v>
      </c>
      <c r="JE1" s="30" t="s">
        <v>2092</v>
      </c>
      <c r="JF1" s="30" t="s">
        <v>2093</v>
      </c>
      <c r="JG1" s="30" t="s">
        <v>2094</v>
      </c>
      <c r="JH1" s="30" t="s">
        <v>2095</v>
      </c>
      <c r="JI1" s="30" t="s">
        <v>2096</v>
      </c>
      <c r="JJ1" s="30" t="s">
        <v>2097</v>
      </c>
      <c r="JK1" s="30" t="s">
        <v>2098</v>
      </c>
      <c r="JL1" s="30" t="s">
        <v>2099</v>
      </c>
      <c r="JM1" s="30" t="s">
        <v>2100</v>
      </c>
      <c r="JN1" s="30" t="s">
        <v>2101</v>
      </c>
      <c r="JO1" s="30" t="s">
        <v>2102</v>
      </c>
      <c r="JP1" s="30" t="s">
        <v>2103</v>
      </c>
      <c r="JQ1" s="30" t="s">
        <v>2104</v>
      </c>
      <c r="JR1" s="30" t="s">
        <v>2105</v>
      </c>
      <c r="JS1" s="30" t="s">
        <v>2106</v>
      </c>
      <c r="JT1" s="30" t="s">
        <v>2107</v>
      </c>
      <c r="JU1" s="30" t="s">
        <v>2108</v>
      </c>
      <c r="JV1" s="30" t="s">
        <v>2109</v>
      </c>
      <c r="JW1" s="30" t="s">
        <v>2110</v>
      </c>
      <c r="JX1" s="30" t="s">
        <v>2111</v>
      </c>
      <c r="JY1" s="30" t="s">
        <v>2112</v>
      </c>
      <c r="JZ1" s="30" t="s">
        <v>2113</v>
      </c>
      <c r="KA1" s="30" t="s">
        <v>2114</v>
      </c>
      <c r="KB1" s="30" t="s">
        <v>2115</v>
      </c>
      <c r="KC1" s="30" t="s">
        <v>2116</v>
      </c>
      <c r="KD1" s="30" t="s">
        <v>2117</v>
      </c>
      <c r="KE1" s="30" t="s">
        <v>2118</v>
      </c>
      <c r="KF1" s="30" t="s">
        <v>2119</v>
      </c>
      <c r="KG1" s="30" t="s">
        <v>2120</v>
      </c>
      <c r="KH1" s="30" t="s">
        <v>2121</v>
      </c>
      <c r="KI1" s="30" t="s">
        <v>2122</v>
      </c>
      <c r="KJ1" s="30" t="s">
        <v>2123</v>
      </c>
      <c r="KK1" s="30" t="s">
        <v>2124</v>
      </c>
      <c r="KL1" s="30" t="s">
        <v>2125</v>
      </c>
      <c r="KM1" s="30" t="s">
        <v>2126</v>
      </c>
      <c r="KN1" s="30" t="s">
        <v>2127</v>
      </c>
      <c r="KO1" s="30" t="s">
        <v>2128</v>
      </c>
      <c r="KP1" s="30" t="s">
        <v>2129</v>
      </c>
      <c r="KQ1" s="30" t="s">
        <v>2130</v>
      </c>
      <c r="KR1" s="30" t="s">
        <v>2131</v>
      </c>
      <c r="KS1" s="30" t="s">
        <v>2132</v>
      </c>
      <c r="KT1" s="30" t="s">
        <v>2133</v>
      </c>
      <c r="KU1" s="30" t="s">
        <v>2134</v>
      </c>
      <c r="KV1" s="30" t="s">
        <v>2135</v>
      </c>
      <c r="KW1" s="30" t="s">
        <v>2136</v>
      </c>
      <c r="KX1" s="30" t="s">
        <v>2137</v>
      </c>
      <c r="KY1" s="30" t="s">
        <v>2138</v>
      </c>
      <c r="KZ1" s="30" t="s">
        <v>2139</v>
      </c>
      <c r="LA1" s="30" t="s">
        <v>2140</v>
      </c>
      <c r="LB1" s="30" t="s">
        <v>2141</v>
      </c>
      <c r="LC1" s="30" t="s">
        <v>2142</v>
      </c>
      <c r="LD1" s="30" t="s">
        <v>2143</v>
      </c>
      <c r="LE1" s="30" t="s">
        <v>2144</v>
      </c>
      <c r="LF1" s="30" t="s">
        <v>2145</v>
      </c>
      <c r="LG1" s="30" t="s">
        <v>2146</v>
      </c>
      <c r="LH1" s="30" t="s">
        <v>2147</v>
      </c>
      <c r="LI1" s="30" t="s">
        <v>2148</v>
      </c>
      <c r="LJ1" s="30" t="s">
        <v>2149</v>
      </c>
      <c r="LK1" s="30" t="s">
        <v>2150</v>
      </c>
      <c r="LL1" s="30" t="s">
        <v>2151</v>
      </c>
      <c r="LM1" s="30" t="s">
        <v>2152</v>
      </c>
      <c r="LN1" s="30" t="s">
        <v>2153</v>
      </c>
      <c r="LO1" s="30" t="s">
        <v>2154</v>
      </c>
      <c r="LP1" s="30" t="s">
        <v>2155</v>
      </c>
      <c r="LQ1" s="30" t="s">
        <v>2156</v>
      </c>
      <c r="LR1" s="30" t="s">
        <v>2157</v>
      </c>
      <c r="LS1" s="30" t="s">
        <v>2158</v>
      </c>
      <c r="LT1" s="30" t="s">
        <v>2159</v>
      </c>
      <c r="LU1" s="30" t="s">
        <v>2160</v>
      </c>
      <c r="LV1" s="30" t="s">
        <v>2161</v>
      </c>
      <c r="LW1" s="30" t="s">
        <v>2162</v>
      </c>
      <c r="LX1" s="30" t="s">
        <v>2163</v>
      </c>
      <c r="LY1" s="30" t="s">
        <v>2164</v>
      </c>
      <c r="LZ1" s="30" t="s">
        <v>2165</v>
      </c>
      <c r="MA1" s="30" t="s">
        <v>2166</v>
      </c>
      <c r="MB1" s="30" t="s">
        <v>2167</v>
      </c>
      <c r="MC1" s="30" t="s">
        <v>2168</v>
      </c>
      <c r="MD1" s="30" t="s">
        <v>2169</v>
      </c>
      <c r="ME1" s="30" t="s">
        <v>2170</v>
      </c>
      <c r="MF1" s="30" t="s">
        <v>2171</v>
      </c>
      <c r="MG1" s="30" t="s">
        <v>2172</v>
      </c>
      <c r="MH1" s="30" t="s">
        <v>2173</v>
      </c>
      <c r="MI1" s="30" t="s">
        <v>2174</v>
      </c>
      <c r="MJ1" s="30" t="s">
        <v>2175</v>
      </c>
      <c r="MK1" s="30" t="s">
        <v>2176</v>
      </c>
      <c r="ML1" s="30" t="s">
        <v>2177</v>
      </c>
      <c r="MM1" s="30" t="s">
        <v>2178</v>
      </c>
      <c r="MN1" s="30" t="s">
        <v>2179</v>
      </c>
      <c r="MO1" s="30" t="s">
        <v>2180</v>
      </c>
      <c r="MP1" s="30" t="s">
        <v>2181</v>
      </c>
      <c r="MQ1" s="30" t="s">
        <v>2182</v>
      </c>
      <c r="MR1" s="30" t="s">
        <v>2183</v>
      </c>
      <c r="MS1" s="30" t="s">
        <v>2184</v>
      </c>
      <c r="MT1" s="30" t="s">
        <v>2185</v>
      </c>
      <c r="MU1" s="30" t="s">
        <v>2186</v>
      </c>
      <c r="MV1" s="30" t="s">
        <v>2187</v>
      </c>
      <c r="MW1" s="30" t="s">
        <v>2188</v>
      </c>
      <c r="MX1" s="30" t="s">
        <v>2189</v>
      </c>
      <c r="MY1" s="30" t="s">
        <v>2190</v>
      </c>
      <c r="MZ1" s="30" t="s">
        <v>2191</v>
      </c>
      <c r="NA1" s="30" t="s">
        <v>2192</v>
      </c>
      <c r="NB1" s="30" t="s">
        <v>2193</v>
      </c>
      <c r="NC1" s="30" t="s">
        <v>2194</v>
      </c>
      <c r="ND1" s="30" t="s">
        <v>2195</v>
      </c>
      <c r="NE1" s="30" t="s">
        <v>2196</v>
      </c>
      <c r="NF1" s="30" t="s">
        <v>2197</v>
      </c>
    </row>
    <row r="2" spans="1:370" x14ac:dyDescent="0.25">
      <c r="A2" t="s">
        <v>2198</v>
      </c>
      <c r="B2" t="s">
        <v>2401</v>
      </c>
      <c r="C2" s="1" t="s">
        <v>2402</v>
      </c>
      <c r="D2" t="s">
        <v>2403</v>
      </c>
      <c r="E2" s="1" t="s">
        <v>2404</v>
      </c>
      <c r="F2" t="s">
        <v>2202</v>
      </c>
      <c r="G2" s="31" t="s">
        <v>2201</v>
      </c>
      <c r="H2" s="31" t="s">
        <v>2201</v>
      </c>
      <c r="I2" s="31" t="s">
        <v>2201</v>
      </c>
      <c r="J2" s="31" t="s">
        <v>2201</v>
      </c>
      <c r="K2" s="31" t="s">
        <v>2201</v>
      </c>
      <c r="L2" s="31" t="s">
        <v>2201</v>
      </c>
      <c r="M2" s="31" t="s">
        <v>2201</v>
      </c>
      <c r="N2" s="31" t="s">
        <v>2201</v>
      </c>
      <c r="O2" s="31" t="s">
        <v>2201</v>
      </c>
      <c r="P2" s="31" t="s">
        <v>2201</v>
      </c>
      <c r="Q2" s="31" t="s">
        <v>2201</v>
      </c>
      <c r="R2" s="31" t="s">
        <v>2201</v>
      </c>
      <c r="S2" s="31" t="s">
        <v>2201</v>
      </c>
      <c r="T2" s="31" t="s">
        <v>2201</v>
      </c>
      <c r="U2" s="31" t="s">
        <v>2201</v>
      </c>
      <c r="V2" s="31" t="s">
        <v>2201</v>
      </c>
      <c r="W2" s="31" t="s">
        <v>2201</v>
      </c>
      <c r="X2" s="31" t="s">
        <v>2201</v>
      </c>
      <c r="Y2" s="31" t="s">
        <v>2201</v>
      </c>
      <c r="Z2" s="31" t="s">
        <v>2201</v>
      </c>
      <c r="AA2" s="31" t="s">
        <v>2201</v>
      </c>
      <c r="AB2" s="31" t="s">
        <v>2201</v>
      </c>
      <c r="AC2" s="31" t="s">
        <v>2201</v>
      </c>
      <c r="AD2" s="31" t="s">
        <v>2201</v>
      </c>
      <c r="AE2" s="31" t="s">
        <v>2201</v>
      </c>
      <c r="AF2" s="31" t="s">
        <v>2201</v>
      </c>
      <c r="AG2" s="31" t="s">
        <v>2201</v>
      </c>
      <c r="AH2" s="31" t="s">
        <v>2201</v>
      </c>
      <c r="AI2" s="31">
        <v>153439</v>
      </c>
      <c r="AJ2" s="31">
        <v>149443</v>
      </c>
      <c r="AK2" s="31">
        <v>151403</v>
      </c>
      <c r="AL2" s="31">
        <v>148523</v>
      </c>
      <c r="AM2" s="31">
        <v>151234</v>
      </c>
      <c r="AN2" s="31">
        <v>151164</v>
      </c>
      <c r="AO2" s="31">
        <v>151269</v>
      </c>
      <c r="AP2" s="31">
        <v>150853</v>
      </c>
      <c r="AQ2" s="31">
        <v>151361</v>
      </c>
      <c r="AR2" s="31">
        <v>151251</v>
      </c>
      <c r="AS2" s="31">
        <v>153796</v>
      </c>
      <c r="AT2" s="31">
        <v>155106</v>
      </c>
      <c r="AU2" s="31">
        <v>157443</v>
      </c>
      <c r="AV2" s="31">
        <v>158445</v>
      </c>
      <c r="AW2" s="31">
        <v>161027</v>
      </c>
      <c r="AX2" s="31">
        <v>161090</v>
      </c>
      <c r="AY2" s="31">
        <v>162074</v>
      </c>
      <c r="AZ2" s="31">
        <v>163369</v>
      </c>
      <c r="BA2" s="31">
        <v>162507</v>
      </c>
      <c r="BB2" s="31">
        <v>165575</v>
      </c>
      <c r="BC2" s="31">
        <v>169390</v>
      </c>
      <c r="BD2" s="31">
        <v>170284</v>
      </c>
      <c r="BE2" s="31">
        <v>172709</v>
      </c>
      <c r="BF2" s="31">
        <v>174066</v>
      </c>
      <c r="BG2" s="31">
        <v>178852</v>
      </c>
      <c r="BH2" s="31">
        <v>181672</v>
      </c>
      <c r="BI2" s="31">
        <v>182857</v>
      </c>
      <c r="BJ2" s="31">
        <v>183752</v>
      </c>
      <c r="BK2" s="31">
        <v>185943</v>
      </c>
      <c r="BL2" s="31">
        <v>189091</v>
      </c>
      <c r="BM2" s="31">
        <v>193017</v>
      </c>
      <c r="BN2" s="31">
        <v>197212</v>
      </c>
      <c r="BO2" s="31">
        <v>199926</v>
      </c>
      <c r="BP2" s="31">
        <v>202789</v>
      </c>
      <c r="BQ2" s="31">
        <v>207502</v>
      </c>
      <c r="BR2" s="31">
        <v>209369</v>
      </c>
      <c r="BS2" s="31">
        <v>211167</v>
      </c>
      <c r="BT2" s="31">
        <v>212989</v>
      </c>
      <c r="BU2" s="31">
        <v>212810</v>
      </c>
      <c r="BV2" s="31">
        <v>213685</v>
      </c>
      <c r="BW2" s="31">
        <v>215861</v>
      </c>
      <c r="BX2" s="31">
        <v>216571</v>
      </c>
      <c r="BY2" s="31">
        <v>215211</v>
      </c>
      <c r="BZ2" s="31">
        <v>215007</v>
      </c>
      <c r="CA2" s="31">
        <v>214735</v>
      </c>
      <c r="CB2" s="31">
        <v>213315</v>
      </c>
      <c r="CC2" s="31">
        <v>213544</v>
      </c>
      <c r="CD2" s="31">
        <v>213576</v>
      </c>
      <c r="CE2" s="31">
        <v>213040</v>
      </c>
      <c r="CF2" s="31">
        <v>215855</v>
      </c>
      <c r="CG2" s="31">
        <v>217123</v>
      </c>
      <c r="CH2" s="31">
        <v>217528</v>
      </c>
      <c r="CI2" s="31">
        <v>219343</v>
      </c>
      <c r="CJ2" s="31">
        <v>219780</v>
      </c>
      <c r="CK2" s="31">
        <v>223611</v>
      </c>
      <c r="CL2" s="31">
        <v>225346</v>
      </c>
      <c r="CM2" s="31">
        <v>227586</v>
      </c>
      <c r="CN2" s="31">
        <v>227983</v>
      </c>
      <c r="CO2" s="31">
        <v>229961</v>
      </c>
      <c r="CP2" s="31">
        <v>231570</v>
      </c>
      <c r="CQ2" s="31">
        <v>231674</v>
      </c>
      <c r="CR2" s="31">
        <v>233343</v>
      </c>
      <c r="CS2" s="31">
        <v>234345</v>
      </c>
      <c r="CT2" s="31">
        <v>237147</v>
      </c>
      <c r="CU2" s="31">
        <v>239556</v>
      </c>
      <c r="CV2" s="31">
        <v>241559</v>
      </c>
      <c r="CW2" s="31">
        <v>243639</v>
      </c>
      <c r="CX2" s="31">
        <v>246780</v>
      </c>
      <c r="CY2" s="31">
        <v>249328</v>
      </c>
      <c r="CZ2" s="31">
        <v>253090</v>
      </c>
      <c r="DA2" s="31">
        <v>256735</v>
      </c>
      <c r="DB2" s="31">
        <v>258701</v>
      </c>
      <c r="DC2" s="31">
        <v>260797</v>
      </c>
      <c r="DD2" s="31">
        <v>263411</v>
      </c>
      <c r="DE2" s="31">
        <v>267649</v>
      </c>
      <c r="DF2" s="31">
        <v>267397</v>
      </c>
      <c r="DG2" s="31">
        <v>270159</v>
      </c>
      <c r="DH2" s="31">
        <v>275407</v>
      </c>
      <c r="DI2" s="31">
        <v>278331</v>
      </c>
      <c r="DJ2" s="31">
        <v>280651</v>
      </c>
      <c r="DK2" s="31">
        <v>284274</v>
      </c>
      <c r="DL2" s="31">
        <v>287388</v>
      </c>
      <c r="DM2" s="31">
        <v>290894</v>
      </c>
      <c r="DN2" s="31">
        <v>293325</v>
      </c>
      <c r="DO2" s="31">
        <v>294155</v>
      </c>
      <c r="DP2" s="31">
        <v>296378</v>
      </c>
      <c r="DQ2" s="31">
        <v>300827</v>
      </c>
      <c r="DR2" s="31">
        <v>303055</v>
      </c>
      <c r="DS2" s="31">
        <v>303450</v>
      </c>
      <c r="DT2" s="31">
        <v>304764</v>
      </c>
      <c r="DU2" s="31">
        <v>307772</v>
      </c>
      <c r="DV2" s="31">
        <v>310517</v>
      </c>
      <c r="DW2" s="31">
        <v>312554</v>
      </c>
      <c r="DX2" s="31">
        <v>316413</v>
      </c>
      <c r="DY2" s="31">
        <v>318762</v>
      </c>
      <c r="DZ2" s="31">
        <v>320529</v>
      </c>
      <c r="EA2" s="31">
        <v>322150</v>
      </c>
      <c r="EB2" s="31">
        <v>325157</v>
      </c>
      <c r="EC2" s="31">
        <v>326983</v>
      </c>
      <c r="ED2" s="31">
        <v>329186</v>
      </c>
      <c r="EE2" s="31">
        <v>332385</v>
      </c>
      <c r="EF2" s="31">
        <v>333357</v>
      </c>
      <c r="EG2" s="31">
        <v>335900</v>
      </c>
      <c r="EH2" s="31">
        <v>336830</v>
      </c>
      <c r="EI2" s="31">
        <v>335359</v>
      </c>
      <c r="EJ2" s="31">
        <v>335833</v>
      </c>
      <c r="EK2" s="31">
        <v>338624</v>
      </c>
      <c r="EL2" s="31">
        <v>339339</v>
      </c>
      <c r="EM2" s="31">
        <v>343169</v>
      </c>
      <c r="EN2" s="31">
        <v>347001</v>
      </c>
      <c r="EO2" s="31">
        <v>353872</v>
      </c>
      <c r="EP2" s="31">
        <v>353402</v>
      </c>
      <c r="EQ2" s="31">
        <v>355059</v>
      </c>
      <c r="ER2" s="31">
        <v>350021</v>
      </c>
      <c r="ES2" s="31">
        <v>344231</v>
      </c>
      <c r="ET2" s="31">
        <v>335303</v>
      </c>
      <c r="EU2" s="31">
        <v>333667</v>
      </c>
      <c r="EV2" s="31">
        <v>332958</v>
      </c>
      <c r="EW2" s="31">
        <v>333656</v>
      </c>
      <c r="EX2" s="31">
        <v>336375</v>
      </c>
      <c r="EY2" s="31">
        <v>335932</v>
      </c>
      <c r="EZ2" s="31">
        <v>345407</v>
      </c>
      <c r="FA2" s="31">
        <v>346142</v>
      </c>
      <c r="FB2" s="31">
        <v>345426</v>
      </c>
      <c r="FC2" s="31">
        <v>342009</v>
      </c>
      <c r="FD2" s="31">
        <v>340153</v>
      </c>
      <c r="FE2" s="31">
        <v>340755</v>
      </c>
      <c r="FF2" s="31">
        <v>341255</v>
      </c>
      <c r="FG2" s="31">
        <v>341708</v>
      </c>
      <c r="FH2" s="31">
        <v>345006</v>
      </c>
      <c r="FI2" s="31">
        <v>349895</v>
      </c>
      <c r="FJ2" s="31">
        <v>355752</v>
      </c>
      <c r="FK2" s="31">
        <v>352851</v>
      </c>
      <c r="FL2" s="31">
        <v>355308</v>
      </c>
      <c r="FM2" s="31">
        <v>359151</v>
      </c>
      <c r="FN2" s="31">
        <v>360080</v>
      </c>
      <c r="FO2" s="31">
        <v>361463</v>
      </c>
      <c r="FP2" s="31">
        <v>364739</v>
      </c>
      <c r="FQ2" s="31">
        <v>371275</v>
      </c>
      <c r="FR2" s="31">
        <v>374107</v>
      </c>
      <c r="FS2" s="31">
        <v>375994</v>
      </c>
      <c r="FT2" s="31">
        <v>377177</v>
      </c>
      <c r="FU2" s="31">
        <v>381986</v>
      </c>
      <c r="FV2" s="31">
        <v>381066</v>
      </c>
      <c r="FW2" s="31">
        <v>388934</v>
      </c>
      <c r="FX2" s="31">
        <v>392507</v>
      </c>
      <c r="FY2" s="31">
        <v>395501</v>
      </c>
      <c r="FZ2" s="31">
        <v>395973</v>
      </c>
      <c r="GA2" s="31">
        <v>399124</v>
      </c>
      <c r="GB2" s="31">
        <v>399139</v>
      </c>
      <c r="GC2" s="31">
        <v>401714</v>
      </c>
      <c r="GD2" s="31">
        <v>403747</v>
      </c>
      <c r="GE2" s="31">
        <v>406073</v>
      </c>
      <c r="GF2" s="31">
        <v>404497</v>
      </c>
      <c r="GG2" s="31">
        <v>408017</v>
      </c>
      <c r="GH2" s="31">
        <v>412655</v>
      </c>
      <c r="GI2" s="31">
        <v>412090</v>
      </c>
      <c r="GJ2" s="31">
        <v>413136</v>
      </c>
      <c r="GK2" s="31">
        <v>412951</v>
      </c>
      <c r="GL2" s="31">
        <v>412487</v>
      </c>
      <c r="GM2" s="31">
        <v>400748</v>
      </c>
      <c r="GN2" s="31">
        <v>308486</v>
      </c>
      <c r="GO2" s="31">
        <v>369291</v>
      </c>
      <c r="GP2" s="31">
        <v>362708</v>
      </c>
      <c r="GQ2" s="31">
        <v>349378</v>
      </c>
      <c r="GR2" s="31">
        <v>389324</v>
      </c>
      <c r="GS2" s="31">
        <v>401314</v>
      </c>
      <c r="GT2" s="31">
        <v>402019</v>
      </c>
      <c r="GU2" s="31">
        <v>407981</v>
      </c>
      <c r="GV2" s="31">
        <v>415833</v>
      </c>
      <c r="GW2" s="31">
        <v>416076</v>
      </c>
      <c r="GX2" s="31">
        <v>417728</v>
      </c>
      <c r="GY2" s="31">
        <v>415180</v>
      </c>
      <c r="GZ2" s="31">
        <v>416034</v>
      </c>
      <c r="HA2" s="31">
        <v>410873</v>
      </c>
      <c r="HB2" s="31">
        <v>410194</v>
      </c>
      <c r="HC2" s="31">
        <v>411441</v>
      </c>
      <c r="HD2" s="31">
        <v>411111</v>
      </c>
      <c r="HE2" s="31">
        <v>413697</v>
      </c>
      <c r="HF2" s="31">
        <v>414478</v>
      </c>
      <c r="HG2" s="31">
        <v>415543</v>
      </c>
      <c r="HH2" s="31">
        <v>415740</v>
      </c>
      <c r="HI2" s="31">
        <v>416050</v>
      </c>
      <c r="HJ2" s="31">
        <v>416308</v>
      </c>
      <c r="HK2" s="32">
        <v>417515.3</v>
      </c>
      <c r="HL2" s="32">
        <v>417306.6</v>
      </c>
      <c r="HM2" s="32">
        <v>417223.1</v>
      </c>
      <c r="HN2" s="32">
        <v>417452.6</v>
      </c>
      <c r="HO2" s="32">
        <v>417994.9</v>
      </c>
      <c r="HP2" s="32">
        <v>418663.6</v>
      </c>
      <c r="HQ2" s="32">
        <v>419291.6</v>
      </c>
      <c r="HR2" s="32">
        <v>420339.9</v>
      </c>
      <c r="HS2" s="32">
        <v>421895.2</v>
      </c>
      <c r="HT2" s="32">
        <v>423794.1</v>
      </c>
      <c r="HU2" s="32">
        <v>425828.3</v>
      </c>
      <c r="HV2" s="32">
        <v>427915.2</v>
      </c>
      <c r="HW2" s="32">
        <v>429926.8</v>
      </c>
      <c r="HX2" s="32">
        <v>431818.5</v>
      </c>
      <c r="HY2" s="32">
        <v>433546.2</v>
      </c>
      <c r="HZ2" s="32">
        <v>435171.7</v>
      </c>
      <c r="IA2" s="32">
        <v>436694.8</v>
      </c>
      <c r="IB2" s="32">
        <v>438205</v>
      </c>
      <c r="IC2" s="32">
        <v>439699</v>
      </c>
      <c r="ID2" s="32">
        <v>441264</v>
      </c>
      <c r="IE2" s="32">
        <v>442841.9</v>
      </c>
      <c r="IF2" s="32">
        <v>444427.5</v>
      </c>
      <c r="IG2" s="32">
        <v>445985.8</v>
      </c>
      <c r="IH2" s="32">
        <v>447560.5</v>
      </c>
      <c r="II2" s="32">
        <v>449092.1</v>
      </c>
      <c r="IJ2" s="32">
        <v>450619</v>
      </c>
      <c r="IK2" s="32">
        <v>452100.5</v>
      </c>
      <c r="IL2" s="32">
        <v>453611.5</v>
      </c>
      <c r="IM2" s="32">
        <v>455192.8</v>
      </c>
      <c r="IN2" s="32">
        <v>456780.9</v>
      </c>
      <c r="IO2" s="32">
        <v>458412.4</v>
      </c>
      <c r="IP2" s="32">
        <v>460050.6</v>
      </c>
      <c r="IQ2" s="32">
        <v>461732.5</v>
      </c>
      <c r="IR2" s="32">
        <v>463422</v>
      </c>
      <c r="IS2" s="32">
        <v>465104</v>
      </c>
      <c r="IT2" s="32">
        <v>466769.4</v>
      </c>
      <c r="IU2" s="32">
        <v>468468.3</v>
      </c>
      <c r="IV2" s="32">
        <v>470173.8</v>
      </c>
      <c r="IW2" s="32">
        <v>471885.7</v>
      </c>
      <c r="IX2" s="32">
        <v>473604.5</v>
      </c>
      <c r="IY2" s="32" t="s">
        <v>2201</v>
      </c>
      <c r="IZ2" s="32" t="s">
        <v>2201</v>
      </c>
      <c r="JA2" s="32" t="s">
        <v>2201</v>
      </c>
      <c r="JB2" s="32" t="s">
        <v>2201</v>
      </c>
      <c r="JC2" s="32" t="s">
        <v>2201</v>
      </c>
      <c r="JD2" s="32" t="s">
        <v>2201</v>
      </c>
      <c r="JE2" s="32" t="s">
        <v>2201</v>
      </c>
      <c r="JF2" s="32" t="s">
        <v>2201</v>
      </c>
      <c r="JG2" s="32" t="s">
        <v>2201</v>
      </c>
      <c r="JH2" s="32" t="s">
        <v>2201</v>
      </c>
      <c r="JI2" s="32" t="s">
        <v>2201</v>
      </c>
      <c r="JJ2" s="32" t="s">
        <v>2201</v>
      </c>
      <c r="JK2" s="32" t="s">
        <v>2201</v>
      </c>
      <c r="JL2" s="32" t="s">
        <v>2201</v>
      </c>
      <c r="JM2" s="32" t="s">
        <v>2201</v>
      </c>
      <c r="JN2" s="32" t="s">
        <v>2201</v>
      </c>
      <c r="JO2" s="32" t="s">
        <v>2201</v>
      </c>
      <c r="JP2" s="32" t="s">
        <v>2201</v>
      </c>
      <c r="JQ2" s="32" t="s">
        <v>2201</v>
      </c>
      <c r="JR2" s="32" t="s">
        <v>2201</v>
      </c>
      <c r="JS2" s="32" t="s">
        <v>2201</v>
      </c>
      <c r="JT2" s="32" t="s">
        <v>2201</v>
      </c>
      <c r="JU2" s="32" t="s">
        <v>2201</v>
      </c>
      <c r="JV2" s="32" t="s">
        <v>2201</v>
      </c>
      <c r="JW2" s="32" t="s">
        <v>2201</v>
      </c>
      <c r="JX2" s="32" t="s">
        <v>2201</v>
      </c>
      <c r="JY2" s="32" t="s">
        <v>2201</v>
      </c>
      <c r="JZ2" s="32" t="s">
        <v>2201</v>
      </c>
      <c r="KA2" s="32" t="s">
        <v>2201</v>
      </c>
      <c r="KB2" s="32" t="s">
        <v>2201</v>
      </c>
      <c r="KC2" s="32" t="s">
        <v>2201</v>
      </c>
      <c r="KD2" s="32" t="s">
        <v>2201</v>
      </c>
      <c r="KE2" s="32" t="s">
        <v>2201</v>
      </c>
      <c r="KF2" s="32" t="s">
        <v>2201</v>
      </c>
      <c r="KG2" s="32" t="s">
        <v>2201</v>
      </c>
      <c r="KH2" s="32" t="s">
        <v>2201</v>
      </c>
      <c r="KI2" s="32" t="s">
        <v>2201</v>
      </c>
      <c r="KJ2" s="32" t="s">
        <v>2201</v>
      </c>
      <c r="KK2" s="32" t="s">
        <v>2201</v>
      </c>
      <c r="KL2" s="32" t="s">
        <v>2201</v>
      </c>
      <c r="KM2" s="32" t="s">
        <v>2201</v>
      </c>
      <c r="KN2" s="32" t="s">
        <v>2201</v>
      </c>
      <c r="KO2" s="32" t="s">
        <v>2201</v>
      </c>
      <c r="KP2" s="32" t="s">
        <v>2201</v>
      </c>
      <c r="KQ2" s="32" t="s">
        <v>2201</v>
      </c>
      <c r="KR2" s="32" t="s">
        <v>2201</v>
      </c>
      <c r="KS2" s="32" t="s">
        <v>2201</v>
      </c>
      <c r="KT2" s="32" t="s">
        <v>2201</v>
      </c>
      <c r="KU2" s="32" t="s">
        <v>2201</v>
      </c>
      <c r="KV2" s="32" t="s">
        <v>2201</v>
      </c>
      <c r="KW2" s="32" t="s">
        <v>2201</v>
      </c>
      <c r="KX2" s="32" t="s">
        <v>2201</v>
      </c>
      <c r="KY2" s="32" t="s">
        <v>2201</v>
      </c>
      <c r="KZ2" s="32" t="s">
        <v>2201</v>
      </c>
      <c r="LA2" s="32" t="s">
        <v>2201</v>
      </c>
      <c r="LB2" s="32" t="s">
        <v>2201</v>
      </c>
      <c r="LC2" s="32" t="s">
        <v>2201</v>
      </c>
      <c r="LD2" s="32" t="s">
        <v>2201</v>
      </c>
      <c r="LE2" s="32" t="s">
        <v>2201</v>
      </c>
      <c r="LF2" s="32" t="s">
        <v>2201</v>
      </c>
      <c r="LG2" s="32" t="s">
        <v>2201</v>
      </c>
      <c r="LH2" s="32" t="s">
        <v>2201</v>
      </c>
      <c r="LI2" s="32" t="s">
        <v>2201</v>
      </c>
      <c r="LJ2" s="32" t="s">
        <v>2201</v>
      </c>
      <c r="LK2" s="32" t="s">
        <v>2201</v>
      </c>
      <c r="LL2" s="32" t="s">
        <v>2201</v>
      </c>
      <c r="LM2" s="32" t="s">
        <v>2201</v>
      </c>
      <c r="LN2" s="32" t="s">
        <v>2201</v>
      </c>
      <c r="LO2" s="32" t="s">
        <v>2201</v>
      </c>
      <c r="LP2" s="32" t="s">
        <v>2201</v>
      </c>
      <c r="LQ2" s="32" t="s">
        <v>2201</v>
      </c>
      <c r="LR2" s="32" t="s">
        <v>2201</v>
      </c>
      <c r="LS2" s="32" t="s">
        <v>2201</v>
      </c>
      <c r="LT2" s="32" t="s">
        <v>2201</v>
      </c>
      <c r="LU2" s="32" t="s">
        <v>2201</v>
      </c>
      <c r="LV2" s="32" t="s">
        <v>2201</v>
      </c>
      <c r="LW2" s="32" t="s">
        <v>2201</v>
      </c>
      <c r="LX2" s="32" t="s">
        <v>2201</v>
      </c>
      <c r="LY2" s="32" t="s">
        <v>2201</v>
      </c>
      <c r="LZ2" s="32" t="s">
        <v>2201</v>
      </c>
      <c r="MA2" s="32" t="s">
        <v>2201</v>
      </c>
      <c r="MB2" s="32" t="s">
        <v>2201</v>
      </c>
      <c r="MC2" s="32" t="s">
        <v>2201</v>
      </c>
      <c r="MD2" s="32" t="s">
        <v>2201</v>
      </c>
      <c r="ME2" s="32" t="s">
        <v>2201</v>
      </c>
      <c r="MF2" s="32" t="s">
        <v>2201</v>
      </c>
      <c r="MG2" s="32" t="s">
        <v>2201</v>
      </c>
      <c r="MH2" s="32" t="s">
        <v>2201</v>
      </c>
      <c r="MI2" s="32" t="s">
        <v>2201</v>
      </c>
      <c r="MJ2" s="32" t="s">
        <v>2201</v>
      </c>
      <c r="MK2" s="32" t="s">
        <v>2201</v>
      </c>
      <c r="ML2" s="32" t="s">
        <v>2201</v>
      </c>
      <c r="MM2" s="32" t="s">
        <v>2201</v>
      </c>
      <c r="MN2" s="32" t="s">
        <v>2201</v>
      </c>
      <c r="MO2" s="32" t="s">
        <v>2201</v>
      </c>
      <c r="MP2" s="32" t="s">
        <v>2201</v>
      </c>
      <c r="MQ2" s="32" t="s">
        <v>2201</v>
      </c>
      <c r="MR2" s="32" t="s">
        <v>2201</v>
      </c>
      <c r="MS2" s="32" t="s">
        <v>2201</v>
      </c>
      <c r="MT2" s="32" t="s">
        <v>2201</v>
      </c>
      <c r="MU2" t="s">
        <v>2405</v>
      </c>
      <c r="MV2" t="b">
        <v>1</v>
      </c>
      <c r="MW2" s="1" t="s">
        <v>2406</v>
      </c>
      <c r="MX2" t="s">
        <v>2201</v>
      </c>
      <c r="MY2">
        <v>2025</v>
      </c>
      <c r="MZ2">
        <v>4</v>
      </c>
      <c r="NA2" s="35">
        <v>46139</v>
      </c>
      <c r="NB2" t="s">
        <v>2407</v>
      </c>
      <c r="NC2" s="1" t="s">
        <v>2408</v>
      </c>
      <c r="ND2" t="s">
        <v>2205</v>
      </c>
      <c r="NE2" t="s">
        <v>2389</v>
      </c>
      <c r="NF2" t="s">
        <v>2260</v>
      </c>
    </row>
    <row r="3" spans="1:370" x14ac:dyDescent="0.25">
      <c r="A3" t="s">
        <v>2198</v>
      </c>
      <c r="B3" t="s">
        <v>2409</v>
      </c>
      <c r="C3" s="1" t="s">
        <v>2402</v>
      </c>
      <c r="D3" t="s">
        <v>2403</v>
      </c>
      <c r="E3" s="1" t="s">
        <v>2404</v>
      </c>
      <c r="F3" t="s">
        <v>2202</v>
      </c>
      <c r="G3" s="31" t="s">
        <v>2201</v>
      </c>
      <c r="H3" s="31" t="s">
        <v>2201</v>
      </c>
      <c r="I3" s="31" t="s">
        <v>2201</v>
      </c>
      <c r="J3" s="31" t="s">
        <v>2201</v>
      </c>
      <c r="K3" s="31" t="s">
        <v>2201</v>
      </c>
      <c r="L3" s="31" t="s">
        <v>2201</v>
      </c>
      <c r="M3" s="31" t="s">
        <v>2201</v>
      </c>
      <c r="N3" s="31" t="s">
        <v>2201</v>
      </c>
      <c r="O3" s="31" t="s">
        <v>2201</v>
      </c>
      <c r="P3" s="31" t="s">
        <v>2201</v>
      </c>
      <c r="Q3" s="31" t="s">
        <v>2201</v>
      </c>
      <c r="R3" s="31" t="s">
        <v>2201</v>
      </c>
      <c r="S3" s="31" t="s">
        <v>2201</v>
      </c>
      <c r="T3" s="31" t="s">
        <v>2201</v>
      </c>
      <c r="U3" s="31" t="s">
        <v>2201</v>
      </c>
      <c r="V3" s="31" t="s">
        <v>2201</v>
      </c>
      <c r="W3" s="31" t="s">
        <v>2201</v>
      </c>
      <c r="X3" s="31" t="s">
        <v>2201</v>
      </c>
      <c r="Y3" s="31" t="s">
        <v>2201</v>
      </c>
      <c r="Z3" s="31" t="s">
        <v>2201</v>
      </c>
      <c r="AA3" s="31" t="s">
        <v>2201</v>
      </c>
      <c r="AB3" s="31" t="s">
        <v>2201</v>
      </c>
      <c r="AC3" s="31" t="s">
        <v>2201</v>
      </c>
      <c r="AD3" s="31" t="s">
        <v>2201</v>
      </c>
      <c r="AE3" s="31" t="s">
        <v>2201</v>
      </c>
      <c r="AF3" s="31" t="s">
        <v>2201</v>
      </c>
      <c r="AG3" s="31" t="s">
        <v>2201</v>
      </c>
      <c r="AH3" s="31" t="s">
        <v>2201</v>
      </c>
      <c r="AI3" s="31">
        <v>290378</v>
      </c>
      <c r="AJ3" s="31">
        <v>284713</v>
      </c>
      <c r="AK3" s="31">
        <v>284402</v>
      </c>
      <c r="AL3" s="31">
        <v>281496</v>
      </c>
      <c r="AM3" s="31">
        <v>281257</v>
      </c>
      <c r="AN3" s="31">
        <v>282155</v>
      </c>
      <c r="AO3" s="31">
        <v>285437</v>
      </c>
      <c r="AP3" s="31">
        <v>285814</v>
      </c>
      <c r="AQ3" s="31">
        <v>286275</v>
      </c>
      <c r="AR3" s="31">
        <v>289232</v>
      </c>
      <c r="AS3" s="31">
        <v>289852</v>
      </c>
      <c r="AT3" s="31">
        <v>291832</v>
      </c>
      <c r="AU3" s="31">
        <v>297563</v>
      </c>
      <c r="AV3" s="31">
        <v>299623</v>
      </c>
      <c r="AW3" s="31">
        <v>303085</v>
      </c>
      <c r="AX3" s="31">
        <v>305361</v>
      </c>
      <c r="AY3" s="31">
        <v>307964</v>
      </c>
      <c r="AZ3" s="31">
        <v>304892</v>
      </c>
      <c r="BA3" s="31">
        <v>307122</v>
      </c>
      <c r="BB3" s="31">
        <v>312697</v>
      </c>
      <c r="BC3" s="31">
        <v>315753</v>
      </c>
      <c r="BD3" s="31">
        <v>322451</v>
      </c>
      <c r="BE3" s="31">
        <v>322392</v>
      </c>
      <c r="BF3" s="31">
        <v>322604</v>
      </c>
      <c r="BG3" s="31">
        <v>325968</v>
      </c>
      <c r="BH3" s="31">
        <v>328872</v>
      </c>
      <c r="BI3" s="31">
        <v>330966</v>
      </c>
      <c r="BJ3" s="31">
        <v>337367</v>
      </c>
      <c r="BK3" s="31">
        <v>339754</v>
      </c>
      <c r="BL3" s="31">
        <v>344795</v>
      </c>
      <c r="BM3" s="31">
        <v>353365</v>
      </c>
      <c r="BN3" s="31">
        <v>357439</v>
      </c>
      <c r="BO3" s="31">
        <v>363267</v>
      </c>
      <c r="BP3" s="31">
        <v>365209</v>
      </c>
      <c r="BQ3" s="31">
        <v>369774</v>
      </c>
      <c r="BR3" s="31">
        <v>372752</v>
      </c>
      <c r="BS3" s="31">
        <v>374612</v>
      </c>
      <c r="BT3" s="31">
        <v>376951</v>
      </c>
      <c r="BU3" s="31">
        <v>377573</v>
      </c>
      <c r="BV3" s="31">
        <v>377508</v>
      </c>
      <c r="BW3" s="31">
        <v>379458</v>
      </c>
      <c r="BX3" s="31">
        <v>381997</v>
      </c>
      <c r="BY3" s="31">
        <v>377831</v>
      </c>
      <c r="BZ3" s="31">
        <v>375916</v>
      </c>
      <c r="CA3" s="31">
        <v>374060</v>
      </c>
      <c r="CB3" s="31">
        <v>373608</v>
      </c>
      <c r="CC3" s="31">
        <v>372878</v>
      </c>
      <c r="CD3" s="31">
        <v>373357</v>
      </c>
      <c r="CE3" s="31">
        <v>373317</v>
      </c>
      <c r="CF3" s="31">
        <v>372751</v>
      </c>
      <c r="CG3" s="31">
        <v>374537</v>
      </c>
      <c r="CH3" s="31">
        <v>377418</v>
      </c>
      <c r="CI3" s="31">
        <v>379370</v>
      </c>
      <c r="CJ3" s="31">
        <v>381045</v>
      </c>
      <c r="CK3" s="31">
        <v>384524</v>
      </c>
      <c r="CL3" s="31">
        <v>387143</v>
      </c>
      <c r="CM3" s="31">
        <v>391026</v>
      </c>
      <c r="CN3" s="31">
        <v>394588</v>
      </c>
      <c r="CO3" s="31">
        <v>398566</v>
      </c>
      <c r="CP3" s="31">
        <v>400279</v>
      </c>
      <c r="CQ3" s="31">
        <v>402390</v>
      </c>
      <c r="CR3" s="31">
        <v>403259</v>
      </c>
      <c r="CS3" s="31">
        <v>407795</v>
      </c>
      <c r="CT3" s="31">
        <v>409132</v>
      </c>
      <c r="CU3" s="31">
        <v>412022</v>
      </c>
      <c r="CV3" s="31">
        <v>413325</v>
      </c>
      <c r="CW3" s="31">
        <v>417019</v>
      </c>
      <c r="CX3" s="31">
        <v>422639</v>
      </c>
      <c r="CY3" s="31">
        <v>429418</v>
      </c>
      <c r="CZ3" s="31">
        <v>434199</v>
      </c>
      <c r="DA3" s="31">
        <v>438100</v>
      </c>
      <c r="DB3" s="31">
        <v>444540</v>
      </c>
      <c r="DC3" s="31">
        <v>447712</v>
      </c>
      <c r="DD3" s="31">
        <v>450292</v>
      </c>
      <c r="DE3" s="31">
        <v>451005</v>
      </c>
      <c r="DF3" s="31">
        <v>453937</v>
      </c>
      <c r="DG3" s="31">
        <v>457044</v>
      </c>
      <c r="DH3" s="31">
        <v>458710</v>
      </c>
      <c r="DI3" s="31">
        <v>466387</v>
      </c>
      <c r="DJ3" s="31">
        <v>473892</v>
      </c>
      <c r="DK3" s="31">
        <v>480212</v>
      </c>
      <c r="DL3" s="31">
        <v>483672</v>
      </c>
      <c r="DM3" s="31">
        <v>486617</v>
      </c>
      <c r="DN3" s="31">
        <v>489506</v>
      </c>
      <c r="DO3" s="31">
        <v>493575</v>
      </c>
      <c r="DP3" s="31">
        <v>495602</v>
      </c>
      <c r="DQ3" s="31">
        <v>497938</v>
      </c>
      <c r="DR3" s="31">
        <v>499278</v>
      </c>
      <c r="DS3" s="31">
        <v>500794</v>
      </c>
      <c r="DT3" s="31">
        <v>503433</v>
      </c>
      <c r="DU3" s="31">
        <v>506386</v>
      </c>
      <c r="DV3" s="31">
        <v>509728</v>
      </c>
      <c r="DW3" s="31">
        <v>514031</v>
      </c>
      <c r="DX3" s="31">
        <v>518802</v>
      </c>
      <c r="DY3" s="31">
        <v>524213</v>
      </c>
      <c r="DZ3" s="31">
        <v>528320</v>
      </c>
      <c r="EA3" s="31">
        <v>529996</v>
      </c>
      <c r="EB3" s="31">
        <v>532543</v>
      </c>
      <c r="EC3" s="31">
        <v>534447</v>
      </c>
      <c r="ED3" s="31">
        <v>536886</v>
      </c>
      <c r="EE3" s="31">
        <v>541028</v>
      </c>
      <c r="EF3" s="31">
        <v>545530</v>
      </c>
      <c r="EG3" s="31">
        <v>550552</v>
      </c>
      <c r="EH3" s="31">
        <v>556311</v>
      </c>
      <c r="EI3" s="31">
        <v>558314</v>
      </c>
      <c r="EJ3" s="31">
        <v>559795</v>
      </c>
      <c r="EK3" s="31">
        <v>560675</v>
      </c>
      <c r="EL3" s="31">
        <v>562669</v>
      </c>
      <c r="EM3" s="31">
        <v>568845</v>
      </c>
      <c r="EN3" s="31">
        <v>574194</v>
      </c>
      <c r="EO3" s="31">
        <v>579605</v>
      </c>
      <c r="EP3" s="31">
        <v>584504</v>
      </c>
      <c r="EQ3" s="31">
        <v>586690</v>
      </c>
      <c r="ER3" s="31">
        <v>583541</v>
      </c>
      <c r="ES3" s="31">
        <v>573961</v>
      </c>
      <c r="ET3" s="31">
        <v>561816</v>
      </c>
      <c r="EU3" s="31">
        <v>550451</v>
      </c>
      <c r="EV3" s="31">
        <v>548859</v>
      </c>
      <c r="EW3" s="31">
        <v>549540</v>
      </c>
      <c r="EX3" s="31">
        <v>551372</v>
      </c>
      <c r="EY3" s="31">
        <v>556002</v>
      </c>
      <c r="EZ3" s="31">
        <v>562353</v>
      </c>
      <c r="FA3" s="31">
        <v>565659</v>
      </c>
      <c r="FB3" s="31">
        <v>565945</v>
      </c>
      <c r="FC3" s="31">
        <v>566873</v>
      </c>
      <c r="FD3" s="31">
        <v>566601</v>
      </c>
      <c r="FE3" s="31">
        <v>567586</v>
      </c>
      <c r="FF3" s="31">
        <v>568056</v>
      </c>
      <c r="FG3" s="31">
        <v>573416</v>
      </c>
      <c r="FH3" s="31">
        <v>573112</v>
      </c>
      <c r="FI3" s="31">
        <v>579051</v>
      </c>
      <c r="FJ3" s="31">
        <v>578215</v>
      </c>
      <c r="FK3" s="31">
        <v>579749</v>
      </c>
      <c r="FL3" s="31">
        <v>583605</v>
      </c>
      <c r="FM3" s="31">
        <v>588076</v>
      </c>
      <c r="FN3" s="31">
        <v>591954</v>
      </c>
      <c r="FO3" s="31">
        <v>596696</v>
      </c>
      <c r="FP3" s="31">
        <v>602310</v>
      </c>
      <c r="FQ3" s="31">
        <v>607213</v>
      </c>
      <c r="FR3" s="31">
        <v>611220</v>
      </c>
      <c r="FS3" s="31">
        <v>613076</v>
      </c>
      <c r="FT3" s="31">
        <v>615875</v>
      </c>
      <c r="FU3" s="31">
        <v>618263</v>
      </c>
      <c r="FV3" s="31">
        <v>621968</v>
      </c>
      <c r="FW3" s="31">
        <v>625099</v>
      </c>
      <c r="FX3" s="31">
        <v>629697</v>
      </c>
      <c r="FY3" s="31">
        <v>632477</v>
      </c>
      <c r="FZ3" s="31">
        <v>636392</v>
      </c>
      <c r="GA3" s="31">
        <v>642463</v>
      </c>
      <c r="GB3" s="31">
        <v>647944</v>
      </c>
      <c r="GC3" s="31">
        <v>652329</v>
      </c>
      <c r="GD3" s="31">
        <v>657225</v>
      </c>
      <c r="GE3" s="31">
        <v>657741</v>
      </c>
      <c r="GF3" s="31">
        <v>659172</v>
      </c>
      <c r="GG3" s="31">
        <v>661262</v>
      </c>
      <c r="GH3" s="31">
        <v>662120</v>
      </c>
      <c r="GI3" s="31">
        <v>665456</v>
      </c>
      <c r="GJ3" s="31">
        <v>666875</v>
      </c>
      <c r="GK3" s="31">
        <v>670547</v>
      </c>
      <c r="GL3" s="31">
        <v>670587</v>
      </c>
      <c r="GM3" s="31">
        <v>652180</v>
      </c>
      <c r="GN3" s="31">
        <v>522356</v>
      </c>
      <c r="GO3" s="31">
        <v>610972</v>
      </c>
      <c r="GP3" s="31">
        <v>619330</v>
      </c>
      <c r="GQ3" s="31">
        <v>612665</v>
      </c>
      <c r="GR3" s="31">
        <v>655443</v>
      </c>
      <c r="GS3" s="31">
        <v>666498</v>
      </c>
      <c r="GT3" s="31">
        <v>675680</v>
      </c>
      <c r="GU3" s="31">
        <v>682527</v>
      </c>
      <c r="GV3" s="31">
        <v>686335</v>
      </c>
      <c r="GW3" s="31">
        <v>687029</v>
      </c>
      <c r="GX3" s="31">
        <v>688817</v>
      </c>
      <c r="GY3" s="31">
        <v>689206</v>
      </c>
      <c r="GZ3" s="31">
        <v>689491</v>
      </c>
      <c r="HA3" s="31">
        <v>687839</v>
      </c>
      <c r="HB3" s="31">
        <v>685628</v>
      </c>
      <c r="HC3" s="31">
        <v>690904</v>
      </c>
      <c r="HD3" s="31">
        <v>695145</v>
      </c>
      <c r="HE3" s="31">
        <v>696752</v>
      </c>
      <c r="HF3" s="31">
        <v>699094</v>
      </c>
      <c r="HG3" s="31">
        <v>703655</v>
      </c>
      <c r="HH3" s="31">
        <v>705117</v>
      </c>
      <c r="HI3" s="31">
        <v>705681</v>
      </c>
      <c r="HJ3" s="31">
        <v>706067</v>
      </c>
      <c r="HK3" s="32">
        <v>709930.9</v>
      </c>
      <c r="HL3" s="32">
        <v>709803.9</v>
      </c>
      <c r="HM3" s="32">
        <v>709286.5</v>
      </c>
      <c r="HN3" s="32">
        <v>709491.4</v>
      </c>
      <c r="HO3" s="32">
        <v>711406.8</v>
      </c>
      <c r="HP3" s="32">
        <v>713825.5</v>
      </c>
      <c r="HQ3" s="32">
        <v>716252.4</v>
      </c>
      <c r="HR3" s="32">
        <v>719046</v>
      </c>
      <c r="HS3" s="32">
        <v>722353.4</v>
      </c>
      <c r="HT3" s="32">
        <v>725820.5</v>
      </c>
      <c r="HU3" s="32">
        <v>729232.4</v>
      </c>
      <c r="HV3" s="32">
        <v>732587.2</v>
      </c>
      <c r="HW3" s="32">
        <v>735738.1</v>
      </c>
      <c r="HX3" s="32">
        <v>738680.8</v>
      </c>
      <c r="HY3" s="32">
        <v>741415.1</v>
      </c>
      <c r="HZ3" s="32">
        <v>744046.5</v>
      </c>
      <c r="IA3" s="32">
        <v>746799.1</v>
      </c>
      <c r="IB3" s="32">
        <v>749524.6</v>
      </c>
      <c r="IC3" s="32">
        <v>752334.9</v>
      </c>
      <c r="ID3" s="32">
        <v>755230.5</v>
      </c>
      <c r="IE3" s="32">
        <v>758138.4</v>
      </c>
      <c r="IF3" s="32">
        <v>760980.6</v>
      </c>
      <c r="IG3" s="32">
        <v>763795.6</v>
      </c>
      <c r="IH3" s="32">
        <v>766660.1</v>
      </c>
      <c r="II3" s="32">
        <v>769497.5</v>
      </c>
      <c r="IJ3" s="32">
        <v>772306.3</v>
      </c>
      <c r="IK3" s="32">
        <v>775125.2</v>
      </c>
      <c r="IL3" s="32">
        <v>777955.2</v>
      </c>
      <c r="IM3" s="32">
        <v>780760.5</v>
      </c>
      <c r="IN3" s="32">
        <v>783578.1</v>
      </c>
      <c r="IO3" s="32">
        <v>786470.9</v>
      </c>
      <c r="IP3" s="32">
        <v>789375.6</v>
      </c>
      <c r="IQ3" s="32">
        <v>792356</v>
      </c>
      <c r="IR3" s="32">
        <v>795350.1</v>
      </c>
      <c r="IS3" s="32">
        <v>798331.9</v>
      </c>
      <c r="IT3" s="32">
        <v>801285.9</v>
      </c>
      <c r="IU3" s="32">
        <v>804299.4</v>
      </c>
      <c r="IV3" s="32">
        <v>807323.8</v>
      </c>
      <c r="IW3" s="32">
        <v>810361.1</v>
      </c>
      <c r="IX3" s="32">
        <v>813410.2</v>
      </c>
      <c r="IY3" s="32" t="s">
        <v>2201</v>
      </c>
      <c r="IZ3" s="32" t="s">
        <v>2201</v>
      </c>
      <c r="JA3" s="32" t="s">
        <v>2201</v>
      </c>
      <c r="JB3" s="32" t="s">
        <v>2201</v>
      </c>
      <c r="JC3" s="32" t="s">
        <v>2201</v>
      </c>
      <c r="JD3" s="32" t="s">
        <v>2201</v>
      </c>
      <c r="JE3" s="32" t="s">
        <v>2201</v>
      </c>
      <c r="JF3" s="32" t="s">
        <v>2201</v>
      </c>
      <c r="JG3" s="32" t="s">
        <v>2201</v>
      </c>
      <c r="JH3" s="32" t="s">
        <v>2201</v>
      </c>
      <c r="JI3" s="32" t="s">
        <v>2201</v>
      </c>
      <c r="JJ3" s="32" t="s">
        <v>2201</v>
      </c>
      <c r="JK3" s="32" t="s">
        <v>2201</v>
      </c>
      <c r="JL3" s="32" t="s">
        <v>2201</v>
      </c>
      <c r="JM3" s="32" t="s">
        <v>2201</v>
      </c>
      <c r="JN3" s="32" t="s">
        <v>2201</v>
      </c>
      <c r="JO3" s="32" t="s">
        <v>2201</v>
      </c>
      <c r="JP3" s="32" t="s">
        <v>2201</v>
      </c>
      <c r="JQ3" s="32" t="s">
        <v>2201</v>
      </c>
      <c r="JR3" s="32" t="s">
        <v>2201</v>
      </c>
      <c r="JS3" s="32" t="s">
        <v>2201</v>
      </c>
      <c r="JT3" s="32" t="s">
        <v>2201</v>
      </c>
      <c r="JU3" s="32" t="s">
        <v>2201</v>
      </c>
      <c r="JV3" s="32" t="s">
        <v>2201</v>
      </c>
      <c r="JW3" s="32" t="s">
        <v>2201</v>
      </c>
      <c r="JX3" s="32" t="s">
        <v>2201</v>
      </c>
      <c r="JY3" s="32" t="s">
        <v>2201</v>
      </c>
      <c r="JZ3" s="32" t="s">
        <v>2201</v>
      </c>
      <c r="KA3" s="32" t="s">
        <v>2201</v>
      </c>
      <c r="KB3" s="32" t="s">
        <v>2201</v>
      </c>
      <c r="KC3" s="32" t="s">
        <v>2201</v>
      </c>
      <c r="KD3" s="32" t="s">
        <v>2201</v>
      </c>
      <c r="KE3" s="32" t="s">
        <v>2201</v>
      </c>
      <c r="KF3" s="32" t="s">
        <v>2201</v>
      </c>
      <c r="KG3" s="32" t="s">
        <v>2201</v>
      </c>
      <c r="KH3" s="32" t="s">
        <v>2201</v>
      </c>
      <c r="KI3" s="32" t="s">
        <v>2201</v>
      </c>
      <c r="KJ3" s="32" t="s">
        <v>2201</v>
      </c>
      <c r="KK3" s="32" t="s">
        <v>2201</v>
      </c>
      <c r="KL3" s="32" t="s">
        <v>2201</v>
      </c>
      <c r="KM3" s="32" t="s">
        <v>2201</v>
      </c>
      <c r="KN3" s="32" t="s">
        <v>2201</v>
      </c>
      <c r="KO3" s="32" t="s">
        <v>2201</v>
      </c>
      <c r="KP3" s="32" t="s">
        <v>2201</v>
      </c>
      <c r="KQ3" s="32" t="s">
        <v>2201</v>
      </c>
      <c r="KR3" s="32" t="s">
        <v>2201</v>
      </c>
      <c r="KS3" s="32" t="s">
        <v>2201</v>
      </c>
      <c r="KT3" s="32" t="s">
        <v>2201</v>
      </c>
      <c r="KU3" s="32" t="s">
        <v>2201</v>
      </c>
      <c r="KV3" s="32" t="s">
        <v>2201</v>
      </c>
      <c r="KW3" s="32" t="s">
        <v>2201</v>
      </c>
      <c r="KX3" s="32" t="s">
        <v>2201</v>
      </c>
      <c r="KY3" s="32" t="s">
        <v>2201</v>
      </c>
      <c r="KZ3" s="32" t="s">
        <v>2201</v>
      </c>
      <c r="LA3" s="32" t="s">
        <v>2201</v>
      </c>
      <c r="LB3" s="32" t="s">
        <v>2201</v>
      </c>
      <c r="LC3" s="32" t="s">
        <v>2201</v>
      </c>
      <c r="LD3" s="32" t="s">
        <v>2201</v>
      </c>
      <c r="LE3" s="32" t="s">
        <v>2201</v>
      </c>
      <c r="LF3" s="32" t="s">
        <v>2201</v>
      </c>
      <c r="LG3" s="32" t="s">
        <v>2201</v>
      </c>
      <c r="LH3" s="32" t="s">
        <v>2201</v>
      </c>
      <c r="LI3" s="32" t="s">
        <v>2201</v>
      </c>
      <c r="LJ3" s="32" t="s">
        <v>2201</v>
      </c>
      <c r="LK3" s="32" t="s">
        <v>2201</v>
      </c>
      <c r="LL3" s="32" t="s">
        <v>2201</v>
      </c>
      <c r="LM3" s="32" t="s">
        <v>2201</v>
      </c>
      <c r="LN3" s="32" t="s">
        <v>2201</v>
      </c>
      <c r="LO3" s="32" t="s">
        <v>2201</v>
      </c>
      <c r="LP3" s="32" t="s">
        <v>2201</v>
      </c>
      <c r="LQ3" s="32" t="s">
        <v>2201</v>
      </c>
      <c r="LR3" s="32" t="s">
        <v>2201</v>
      </c>
      <c r="LS3" s="32" t="s">
        <v>2201</v>
      </c>
      <c r="LT3" s="32" t="s">
        <v>2201</v>
      </c>
      <c r="LU3" s="32" t="s">
        <v>2201</v>
      </c>
      <c r="LV3" s="32" t="s">
        <v>2201</v>
      </c>
      <c r="LW3" s="32" t="s">
        <v>2201</v>
      </c>
      <c r="LX3" s="32" t="s">
        <v>2201</v>
      </c>
      <c r="LY3" s="32" t="s">
        <v>2201</v>
      </c>
      <c r="LZ3" s="32" t="s">
        <v>2201</v>
      </c>
      <c r="MA3" s="32" t="s">
        <v>2201</v>
      </c>
      <c r="MB3" s="32" t="s">
        <v>2201</v>
      </c>
      <c r="MC3" s="32" t="s">
        <v>2201</v>
      </c>
      <c r="MD3" s="32" t="s">
        <v>2201</v>
      </c>
      <c r="ME3" s="32" t="s">
        <v>2201</v>
      </c>
      <c r="MF3" s="32" t="s">
        <v>2201</v>
      </c>
      <c r="MG3" s="32" t="s">
        <v>2201</v>
      </c>
      <c r="MH3" s="32" t="s">
        <v>2201</v>
      </c>
      <c r="MI3" s="32" t="s">
        <v>2201</v>
      </c>
      <c r="MJ3" s="32" t="s">
        <v>2201</v>
      </c>
      <c r="MK3" s="32" t="s">
        <v>2201</v>
      </c>
      <c r="ML3" s="32" t="s">
        <v>2201</v>
      </c>
      <c r="MM3" s="32" t="s">
        <v>2201</v>
      </c>
      <c r="MN3" s="32" t="s">
        <v>2201</v>
      </c>
      <c r="MO3" s="32" t="s">
        <v>2201</v>
      </c>
      <c r="MP3" s="32" t="s">
        <v>2201</v>
      </c>
      <c r="MQ3" s="32" t="s">
        <v>2201</v>
      </c>
      <c r="MR3" s="32" t="s">
        <v>2201</v>
      </c>
      <c r="MS3" s="32" t="s">
        <v>2201</v>
      </c>
      <c r="MT3" s="32" t="s">
        <v>2201</v>
      </c>
      <c r="MU3" t="s">
        <v>2405</v>
      </c>
      <c r="MV3" t="b">
        <v>1</v>
      </c>
      <c r="MW3" s="1" t="s">
        <v>2406</v>
      </c>
      <c r="MX3" t="s">
        <v>2201</v>
      </c>
      <c r="MY3">
        <v>2025</v>
      </c>
      <c r="MZ3">
        <v>4</v>
      </c>
      <c r="NA3" s="35">
        <v>46139</v>
      </c>
      <c r="NB3" t="s">
        <v>2410</v>
      </c>
      <c r="NC3" s="1" t="s">
        <v>2411</v>
      </c>
      <c r="ND3" t="s">
        <v>2205</v>
      </c>
      <c r="NE3" t="s">
        <v>2262</v>
      </c>
      <c r="NF3" t="s">
        <v>2260</v>
      </c>
    </row>
    <row r="4" spans="1:370" x14ac:dyDescent="0.25">
      <c r="A4" t="s">
        <v>2198</v>
      </c>
      <c r="B4" t="s">
        <v>2412</v>
      </c>
      <c r="C4" s="1" t="s">
        <v>2402</v>
      </c>
      <c r="D4" t="s">
        <v>2403</v>
      </c>
      <c r="E4" s="1" t="s">
        <v>2404</v>
      </c>
      <c r="F4" t="s">
        <v>2202</v>
      </c>
      <c r="G4" s="31" t="s">
        <v>2201</v>
      </c>
      <c r="H4" s="31" t="s">
        <v>2201</v>
      </c>
      <c r="I4" s="31" t="s">
        <v>2201</v>
      </c>
      <c r="J4" s="31" t="s">
        <v>2201</v>
      </c>
      <c r="K4" s="31" t="s">
        <v>2201</v>
      </c>
      <c r="L4" s="31" t="s">
        <v>2201</v>
      </c>
      <c r="M4" s="31" t="s">
        <v>2201</v>
      </c>
      <c r="N4" s="31" t="s">
        <v>2201</v>
      </c>
      <c r="O4" s="31" t="s">
        <v>2201</v>
      </c>
      <c r="P4" s="31" t="s">
        <v>2201</v>
      </c>
      <c r="Q4" s="31" t="s">
        <v>2201</v>
      </c>
      <c r="R4" s="31" t="s">
        <v>2201</v>
      </c>
      <c r="S4" s="31" t="s">
        <v>2201</v>
      </c>
      <c r="T4" s="31" t="s">
        <v>2201</v>
      </c>
      <c r="U4" s="31" t="s">
        <v>2201</v>
      </c>
      <c r="V4" s="31" t="s">
        <v>2201</v>
      </c>
      <c r="W4" s="31" t="s">
        <v>2201</v>
      </c>
      <c r="X4" s="31" t="s">
        <v>2201</v>
      </c>
      <c r="Y4" s="31" t="s">
        <v>2201</v>
      </c>
      <c r="Z4" s="31" t="s">
        <v>2201</v>
      </c>
      <c r="AA4" s="31" t="s">
        <v>2201</v>
      </c>
      <c r="AB4" s="31" t="s">
        <v>2201</v>
      </c>
      <c r="AC4" s="31" t="s">
        <v>2201</v>
      </c>
      <c r="AD4" s="31" t="s">
        <v>2201</v>
      </c>
      <c r="AE4" s="31" t="s">
        <v>2201</v>
      </c>
      <c r="AF4" s="31" t="s">
        <v>2201</v>
      </c>
      <c r="AG4" s="31" t="s">
        <v>2201</v>
      </c>
      <c r="AH4" s="31" t="s">
        <v>2201</v>
      </c>
      <c r="AI4" s="31">
        <v>19540.63</v>
      </c>
      <c r="AJ4" s="31">
        <v>19207.689999999999</v>
      </c>
      <c r="AK4" s="31">
        <v>18876.46</v>
      </c>
      <c r="AL4" s="31">
        <v>18409.650000000001</v>
      </c>
      <c r="AM4" s="31">
        <v>17572.150000000001</v>
      </c>
      <c r="AN4" s="31">
        <v>17537.830000000002</v>
      </c>
      <c r="AO4" s="31">
        <v>17743.77</v>
      </c>
      <c r="AP4" s="31">
        <v>17700.87</v>
      </c>
      <c r="AQ4" s="31">
        <v>17946.28</v>
      </c>
      <c r="AR4" s="31">
        <v>18054.400000000001</v>
      </c>
      <c r="AS4" s="31">
        <v>18758.04</v>
      </c>
      <c r="AT4" s="31">
        <v>18601.87</v>
      </c>
      <c r="AU4" s="31">
        <v>18207.14</v>
      </c>
      <c r="AV4" s="31">
        <v>18328.990000000002</v>
      </c>
      <c r="AW4" s="31">
        <v>18272.36</v>
      </c>
      <c r="AX4" s="31">
        <v>19583.53</v>
      </c>
      <c r="AY4" s="31">
        <v>19578.38</v>
      </c>
      <c r="AZ4" s="31">
        <v>20517.14</v>
      </c>
      <c r="BA4" s="31">
        <v>20965.07</v>
      </c>
      <c r="BB4" s="31">
        <v>21727.06</v>
      </c>
      <c r="BC4" s="31">
        <v>24107.43</v>
      </c>
      <c r="BD4" s="31">
        <v>21368.38</v>
      </c>
      <c r="BE4" s="31">
        <v>21910.7</v>
      </c>
      <c r="BF4" s="31">
        <v>22049.71</v>
      </c>
      <c r="BG4" s="31">
        <v>22080.6</v>
      </c>
      <c r="BH4" s="31">
        <v>20995.96</v>
      </c>
      <c r="BI4" s="31">
        <v>22248.79</v>
      </c>
      <c r="BJ4" s="31">
        <v>22936.98</v>
      </c>
      <c r="BK4" s="31">
        <v>21395.84</v>
      </c>
      <c r="BL4" s="31">
        <v>22111.49</v>
      </c>
      <c r="BM4" s="31">
        <v>23959.84</v>
      </c>
      <c r="BN4" s="31">
        <v>25500.98</v>
      </c>
      <c r="BO4" s="31">
        <v>26604.5</v>
      </c>
      <c r="BP4" s="31">
        <v>27948.28</v>
      </c>
      <c r="BQ4" s="31">
        <v>29458.54</v>
      </c>
      <c r="BR4" s="31">
        <v>30292.61</v>
      </c>
      <c r="BS4" s="31">
        <v>31511.11</v>
      </c>
      <c r="BT4" s="31">
        <v>31960.75</v>
      </c>
      <c r="BU4" s="31">
        <v>32782.81</v>
      </c>
      <c r="BV4" s="31">
        <v>31950.46</v>
      </c>
      <c r="BW4" s="31">
        <v>32037.98</v>
      </c>
      <c r="BX4" s="31">
        <v>32585.45</v>
      </c>
      <c r="BY4" s="31">
        <v>31950.46</v>
      </c>
      <c r="BZ4" s="31">
        <v>31542</v>
      </c>
      <c r="CA4" s="31">
        <v>30932.75</v>
      </c>
      <c r="CB4" s="31">
        <v>29638.74</v>
      </c>
      <c r="CC4" s="31">
        <v>28277.79</v>
      </c>
      <c r="CD4" s="31">
        <v>29005.46</v>
      </c>
      <c r="CE4" s="31">
        <v>29158.2</v>
      </c>
      <c r="CF4" s="31">
        <v>28531.79</v>
      </c>
      <c r="CG4" s="31">
        <v>28485.45</v>
      </c>
      <c r="CH4" s="31">
        <v>27227.48</v>
      </c>
      <c r="CI4" s="31">
        <v>27898.51</v>
      </c>
      <c r="CJ4" s="31">
        <v>26932.29</v>
      </c>
      <c r="CK4" s="31">
        <v>26956.32</v>
      </c>
      <c r="CL4" s="31">
        <v>27496.92</v>
      </c>
      <c r="CM4" s="31">
        <v>28040.959999999999</v>
      </c>
      <c r="CN4" s="31">
        <v>27908.81</v>
      </c>
      <c r="CO4" s="31">
        <v>28876.74</v>
      </c>
      <c r="CP4" s="31">
        <v>29801.78</v>
      </c>
      <c r="CQ4" s="31">
        <v>29232</v>
      </c>
      <c r="CR4" s="31">
        <v>30265.15</v>
      </c>
      <c r="CS4" s="31">
        <v>31759.96</v>
      </c>
      <c r="CT4" s="31">
        <v>32259.37</v>
      </c>
      <c r="CU4" s="31">
        <v>33229.019999999997</v>
      </c>
      <c r="CV4" s="31">
        <v>34200.39</v>
      </c>
      <c r="CW4" s="31">
        <v>34557.360000000001</v>
      </c>
      <c r="CX4" s="31">
        <v>34430.36</v>
      </c>
      <c r="CY4" s="31">
        <v>37825</v>
      </c>
      <c r="CZ4" s="31">
        <v>38040</v>
      </c>
      <c r="DA4" s="31">
        <v>40957</v>
      </c>
      <c r="DB4" s="31">
        <v>41619</v>
      </c>
      <c r="DC4" s="31">
        <v>42028</v>
      </c>
      <c r="DD4" s="31">
        <v>42503</v>
      </c>
      <c r="DE4" s="31">
        <v>41933</v>
      </c>
      <c r="DF4" s="31">
        <v>42520</v>
      </c>
      <c r="DG4" s="31">
        <v>43428</v>
      </c>
      <c r="DH4" s="31">
        <v>43043</v>
      </c>
      <c r="DI4" s="31">
        <v>42939</v>
      </c>
      <c r="DJ4" s="31">
        <v>42381</v>
      </c>
      <c r="DK4" s="31">
        <v>44594</v>
      </c>
      <c r="DL4" s="31">
        <v>47936</v>
      </c>
      <c r="DM4" s="31">
        <v>43712</v>
      </c>
      <c r="DN4" s="31">
        <v>45780</v>
      </c>
      <c r="DO4" s="31">
        <v>43112</v>
      </c>
      <c r="DP4" s="31">
        <v>47836</v>
      </c>
      <c r="DQ4" s="31">
        <v>46997</v>
      </c>
      <c r="DR4" s="31">
        <v>45091</v>
      </c>
      <c r="DS4" s="31">
        <v>43722</v>
      </c>
      <c r="DT4" s="31">
        <v>42992</v>
      </c>
      <c r="DU4" s="31">
        <v>45703</v>
      </c>
      <c r="DV4" s="31">
        <v>47474</v>
      </c>
      <c r="DW4" s="31">
        <v>47410</v>
      </c>
      <c r="DX4" s="31">
        <v>43668</v>
      </c>
      <c r="DY4" s="31">
        <v>44102</v>
      </c>
      <c r="DZ4" s="31">
        <v>43762</v>
      </c>
      <c r="EA4" s="31">
        <v>44042</v>
      </c>
      <c r="EB4" s="31">
        <v>41630</v>
      </c>
      <c r="EC4" s="31">
        <v>41970</v>
      </c>
      <c r="ED4" s="31">
        <v>43060</v>
      </c>
      <c r="EE4" s="31">
        <v>45364</v>
      </c>
      <c r="EF4" s="31">
        <v>46945.5</v>
      </c>
      <c r="EG4" s="31">
        <v>48527</v>
      </c>
      <c r="EH4" s="31">
        <v>49209</v>
      </c>
      <c r="EI4" s="31">
        <v>51842</v>
      </c>
      <c r="EJ4" s="31">
        <v>49901</v>
      </c>
      <c r="EK4" s="31">
        <v>51539</v>
      </c>
      <c r="EL4" s="31">
        <v>49386</v>
      </c>
      <c r="EM4" s="31">
        <v>51948</v>
      </c>
      <c r="EN4" s="31">
        <v>55519</v>
      </c>
      <c r="EO4" s="31">
        <v>54051</v>
      </c>
      <c r="EP4" s="31">
        <v>57624</v>
      </c>
      <c r="EQ4" s="31">
        <v>52099</v>
      </c>
      <c r="ER4" s="31">
        <v>57108</v>
      </c>
      <c r="ES4" s="31">
        <v>54942</v>
      </c>
      <c r="ET4" s="31">
        <v>52434</v>
      </c>
      <c r="EU4" s="31">
        <v>48456</v>
      </c>
      <c r="EV4" s="31">
        <v>46751</v>
      </c>
      <c r="EW4" s="31">
        <v>45581</v>
      </c>
      <c r="EX4" s="31">
        <v>45414</v>
      </c>
      <c r="EY4" s="31">
        <v>47159</v>
      </c>
      <c r="EZ4" s="31">
        <v>46055</v>
      </c>
      <c r="FA4" s="31">
        <v>47527</v>
      </c>
      <c r="FB4" s="31">
        <v>50337</v>
      </c>
      <c r="FC4" s="31">
        <v>47060</v>
      </c>
      <c r="FD4" s="31">
        <v>49334</v>
      </c>
      <c r="FE4" s="31">
        <v>50839</v>
      </c>
      <c r="FF4" s="31">
        <v>52186</v>
      </c>
      <c r="FG4" s="31">
        <v>53782</v>
      </c>
      <c r="FH4" s="31">
        <v>51078</v>
      </c>
      <c r="FI4" s="31">
        <v>51746</v>
      </c>
      <c r="FJ4" s="31">
        <v>55124</v>
      </c>
      <c r="FK4" s="31">
        <v>53732</v>
      </c>
      <c r="FL4" s="31">
        <v>54767</v>
      </c>
      <c r="FM4" s="31">
        <v>56747</v>
      </c>
      <c r="FN4" s="31">
        <v>56008</v>
      </c>
      <c r="FO4" s="31">
        <v>56781</v>
      </c>
      <c r="FP4" s="31">
        <v>58520</v>
      </c>
      <c r="FQ4" s="31">
        <v>59208</v>
      </c>
      <c r="FR4" s="31">
        <v>61217</v>
      </c>
      <c r="FS4" s="31">
        <v>64003</v>
      </c>
      <c r="FT4" s="31">
        <v>63366</v>
      </c>
      <c r="FU4" s="31">
        <v>62704</v>
      </c>
      <c r="FV4" s="31">
        <v>66350</v>
      </c>
      <c r="FW4" s="31">
        <v>69139</v>
      </c>
      <c r="FX4" s="31">
        <v>68302</v>
      </c>
      <c r="FY4" s="31">
        <v>70982</v>
      </c>
      <c r="FZ4" s="31">
        <v>67816</v>
      </c>
      <c r="GA4" s="31">
        <v>69404</v>
      </c>
      <c r="GB4" s="31">
        <v>68843</v>
      </c>
      <c r="GC4" s="31">
        <v>69659</v>
      </c>
      <c r="GD4" s="31">
        <v>70956</v>
      </c>
      <c r="GE4" s="31">
        <v>71088</v>
      </c>
      <c r="GF4" s="31">
        <v>69104</v>
      </c>
      <c r="GG4" s="31">
        <v>67423</v>
      </c>
      <c r="GH4" s="31">
        <v>68573</v>
      </c>
      <c r="GI4" s="31">
        <v>69829</v>
      </c>
      <c r="GJ4" s="31">
        <v>70786</v>
      </c>
      <c r="GK4" s="31">
        <v>70141</v>
      </c>
      <c r="GL4" s="31">
        <v>69468</v>
      </c>
      <c r="GM4" s="31">
        <v>68457</v>
      </c>
      <c r="GN4" s="31">
        <v>55285</v>
      </c>
      <c r="GO4" s="31">
        <v>63375</v>
      </c>
      <c r="GP4" s="31">
        <v>67292</v>
      </c>
      <c r="GQ4" s="31">
        <v>65103</v>
      </c>
      <c r="GR4" s="31">
        <v>67598</v>
      </c>
      <c r="GS4" s="31">
        <v>67169</v>
      </c>
      <c r="GT4" s="31">
        <v>69682</v>
      </c>
      <c r="GU4" s="31">
        <v>71183</v>
      </c>
      <c r="GV4" s="31">
        <v>72087</v>
      </c>
      <c r="GW4" s="31">
        <v>70894</v>
      </c>
      <c r="GX4" s="31">
        <v>70060</v>
      </c>
      <c r="GY4" s="31">
        <v>72990</v>
      </c>
      <c r="GZ4" s="31">
        <v>73232</v>
      </c>
      <c r="HA4" s="31">
        <v>71430</v>
      </c>
      <c r="HB4" s="31">
        <v>72935</v>
      </c>
      <c r="HC4" s="31">
        <v>72967</v>
      </c>
      <c r="HD4" s="31">
        <v>74272</v>
      </c>
      <c r="HE4" s="31">
        <v>75944</v>
      </c>
      <c r="HF4" s="31">
        <v>75108</v>
      </c>
      <c r="HG4" s="31">
        <v>78377</v>
      </c>
      <c r="HH4" s="31">
        <v>77684</v>
      </c>
      <c r="HI4" s="31">
        <v>78575</v>
      </c>
      <c r="HJ4" s="31">
        <v>76573</v>
      </c>
      <c r="HK4" s="32">
        <v>76266.78</v>
      </c>
      <c r="HL4" s="32">
        <v>75809.11</v>
      </c>
      <c r="HM4" s="32">
        <v>75354.320000000007</v>
      </c>
      <c r="HN4" s="32">
        <v>75128.2</v>
      </c>
      <c r="HO4" s="32">
        <v>75052.98</v>
      </c>
      <c r="HP4" s="32">
        <v>75203.100000000006</v>
      </c>
      <c r="HQ4" s="32">
        <v>75616.639999999999</v>
      </c>
      <c r="HR4" s="32">
        <v>76274.73</v>
      </c>
      <c r="HS4" s="32">
        <v>77022.149999999994</v>
      </c>
      <c r="HT4" s="32">
        <v>77830.81</v>
      </c>
      <c r="HU4" s="32">
        <v>78632.539999999994</v>
      </c>
      <c r="HV4" s="32">
        <v>79340.3</v>
      </c>
      <c r="HW4" s="32">
        <v>79975.33</v>
      </c>
      <c r="HX4" s="32">
        <v>80535.08</v>
      </c>
      <c r="HY4" s="32">
        <v>81058.570000000007</v>
      </c>
      <c r="HZ4" s="32">
        <v>81564.95</v>
      </c>
      <c r="IA4" s="32">
        <v>82082.91</v>
      </c>
      <c r="IB4" s="32">
        <v>82583.38</v>
      </c>
      <c r="IC4" s="32">
        <v>83087.06</v>
      </c>
      <c r="ID4" s="32">
        <v>83593.81</v>
      </c>
      <c r="IE4" s="32">
        <v>84103.65</v>
      </c>
      <c r="IF4" s="32">
        <v>84616.54</v>
      </c>
      <c r="IG4" s="32">
        <v>85132.6</v>
      </c>
      <c r="IH4" s="32">
        <v>85651.83</v>
      </c>
      <c r="II4" s="32">
        <v>86174.31</v>
      </c>
      <c r="IJ4" s="32">
        <v>86700.14</v>
      </c>
      <c r="IK4" s="32">
        <v>87229.02</v>
      </c>
      <c r="IL4" s="32">
        <v>87761.36</v>
      </c>
      <c r="IM4" s="32">
        <v>88227.02</v>
      </c>
      <c r="IN4" s="32">
        <v>88695.48</v>
      </c>
      <c r="IO4" s="32">
        <v>89173.69</v>
      </c>
      <c r="IP4" s="32">
        <v>89654.67</v>
      </c>
      <c r="IQ4" s="32">
        <v>90145.68</v>
      </c>
      <c r="IR4" s="32">
        <v>90639.43</v>
      </c>
      <c r="IS4" s="32">
        <v>91133.36</v>
      </c>
      <c r="IT4" s="32">
        <v>91625.38</v>
      </c>
      <c r="IU4" s="32">
        <v>92125.73</v>
      </c>
      <c r="IV4" s="32">
        <v>92628.7</v>
      </c>
      <c r="IW4" s="32">
        <v>93134.71</v>
      </c>
      <c r="IX4" s="32">
        <v>93643.46</v>
      </c>
      <c r="IY4" s="32" t="s">
        <v>2201</v>
      </c>
      <c r="IZ4" s="32" t="s">
        <v>2201</v>
      </c>
      <c r="JA4" s="32" t="s">
        <v>2201</v>
      </c>
      <c r="JB4" s="32" t="s">
        <v>2201</v>
      </c>
      <c r="JC4" s="32" t="s">
        <v>2201</v>
      </c>
      <c r="JD4" s="32" t="s">
        <v>2201</v>
      </c>
      <c r="JE4" s="32" t="s">
        <v>2201</v>
      </c>
      <c r="JF4" s="32" t="s">
        <v>2201</v>
      </c>
      <c r="JG4" s="32" t="s">
        <v>2201</v>
      </c>
      <c r="JH4" s="32" t="s">
        <v>2201</v>
      </c>
      <c r="JI4" s="32" t="s">
        <v>2201</v>
      </c>
      <c r="JJ4" s="32" t="s">
        <v>2201</v>
      </c>
      <c r="JK4" s="32" t="s">
        <v>2201</v>
      </c>
      <c r="JL4" s="32" t="s">
        <v>2201</v>
      </c>
      <c r="JM4" s="32" t="s">
        <v>2201</v>
      </c>
      <c r="JN4" s="32" t="s">
        <v>2201</v>
      </c>
      <c r="JO4" s="32" t="s">
        <v>2201</v>
      </c>
      <c r="JP4" s="32" t="s">
        <v>2201</v>
      </c>
      <c r="JQ4" s="32" t="s">
        <v>2201</v>
      </c>
      <c r="JR4" s="32" t="s">
        <v>2201</v>
      </c>
      <c r="JS4" s="32" t="s">
        <v>2201</v>
      </c>
      <c r="JT4" s="32" t="s">
        <v>2201</v>
      </c>
      <c r="JU4" s="32" t="s">
        <v>2201</v>
      </c>
      <c r="JV4" s="32" t="s">
        <v>2201</v>
      </c>
      <c r="JW4" s="32" t="s">
        <v>2201</v>
      </c>
      <c r="JX4" s="32" t="s">
        <v>2201</v>
      </c>
      <c r="JY4" s="32" t="s">
        <v>2201</v>
      </c>
      <c r="JZ4" s="32" t="s">
        <v>2201</v>
      </c>
      <c r="KA4" s="32" t="s">
        <v>2201</v>
      </c>
      <c r="KB4" s="32" t="s">
        <v>2201</v>
      </c>
      <c r="KC4" s="32" t="s">
        <v>2201</v>
      </c>
      <c r="KD4" s="32" t="s">
        <v>2201</v>
      </c>
      <c r="KE4" s="32" t="s">
        <v>2201</v>
      </c>
      <c r="KF4" s="32" t="s">
        <v>2201</v>
      </c>
      <c r="KG4" s="32" t="s">
        <v>2201</v>
      </c>
      <c r="KH4" s="32" t="s">
        <v>2201</v>
      </c>
      <c r="KI4" s="32" t="s">
        <v>2201</v>
      </c>
      <c r="KJ4" s="32" t="s">
        <v>2201</v>
      </c>
      <c r="KK4" s="32" t="s">
        <v>2201</v>
      </c>
      <c r="KL4" s="32" t="s">
        <v>2201</v>
      </c>
      <c r="KM4" s="32" t="s">
        <v>2201</v>
      </c>
      <c r="KN4" s="32" t="s">
        <v>2201</v>
      </c>
      <c r="KO4" s="32" t="s">
        <v>2201</v>
      </c>
      <c r="KP4" s="32" t="s">
        <v>2201</v>
      </c>
      <c r="KQ4" s="32" t="s">
        <v>2201</v>
      </c>
      <c r="KR4" s="32" t="s">
        <v>2201</v>
      </c>
      <c r="KS4" s="32" t="s">
        <v>2201</v>
      </c>
      <c r="KT4" s="32" t="s">
        <v>2201</v>
      </c>
      <c r="KU4" s="32" t="s">
        <v>2201</v>
      </c>
      <c r="KV4" s="32" t="s">
        <v>2201</v>
      </c>
      <c r="KW4" s="32" t="s">
        <v>2201</v>
      </c>
      <c r="KX4" s="32" t="s">
        <v>2201</v>
      </c>
      <c r="KY4" s="32" t="s">
        <v>2201</v>
      </c>
      <c r="KZ4" s="32" t="s">
        <v>2201</v>
      </c>
      <c r="LA4" s="32" t="s">
        <v>2201</v>
      </c>
      <c r="LB4" s="32" t="s">
        <v>2201</v>
      </c>
      <c r="LC4" s="32" t="s">
        <v>2201</v>
      </c>
      <c r="LD4" s="32" t="s">
        <v>2201</v>
      </c>
      <c r="LE4" s="32" t="s">
        <v>2201</v>
      </c>
      <c r="LF4" s="32" t="s">
        <v>2201</v>
      </c>
      <c r="LG4" s="32" t="s">
        <v>2201</v>
      </c>
      <c r="LH4" s="32" t="s">
        <v>2201</v>
      </c>
      <c r="LI4" s="32" t="s">
        <v>2201</v>
      </c>
      <c r="LJ4" s="32" t="s">
        <v>2201</v>
      </c>
      <c r="LK4" s="32" t="s">
        <v>2201</v>
      </c>
      <c r="LL4" s="32" t="s">
        <v>2201</v>
      </c>
      <c r="LM4" s="32" t="s">
        <v>2201</v>
      </c>
      <c r="LN4" s="32" t="s">
        <v>2201</v>
      </c>
      <c r="LO4" s="32" t="s">
        <v>2201</v>
      </c>
      <c r="LP4" s="32" t="s">
        <v>2201</v>
      </c>
      <c r="LQ4" s="32" t="s">
        <v>2201</v>
      </c>
      <c r="LR4" s="32" t="s">
        <v>2201</v>
      </c>
      <c r="LS4" s="32" t="s">
        <v>2201</v>
      </c>
      <c r="LT4" s="32" t="s">
        <v>2201</v>
      </c>
      <c r="LU4" s="32" t="s">
        <v>2201</v>
      </c>
      <c r="LV4" s="32" t="s">
        <v>2201</v>
      </c>
      <c r="LW4" s="32" t="s">
        <v>2201</v>
      </c>
      <c r="LX4" s="32" t="s">
        <v>2201</v>
      </c>
      <c r="LY4" s="32" t="s">
        <v>2201</v>
      </c>
      <c r="LZ4" s="32" t="s">
        <v>2201</v>
      </c>
      <c r="MA4" s="32" t="s">
        <v>2201</v>
      </c>
      <c r="MB4" s="32" t="s">
        <v>2201</v>
      </c>
      <c r="MC4" s="32" t="s">
        <v>2201</v>
      </c>
      <c r="MD4" s="32" t="s">
        <v>2201</v>
      </c>
      <c r="ME4" s="32" t="s">
        <v>2201</v>
      </c>
      <c r="MF4" s="32" t="s">
        <v>2201</v>
      </c>
      <c r="MG4" s="32" t="s">
        <v>2201</v>
      </c>
      <c r="MH4" s="32" t="s">
        <v>2201</v>
      </c>
      <c r="MI4" s="32" t="s">
        <v>2201</v>
      </c>
      <c r="MJ4" s="32" t="s">
        <v>2201</v>
      </c>
      <c r="MK4" s="32" t="s">
        <v>2201</v>
      </c>
      <c r="ML4" s="32" t="s">
        <v>2201</v>
      </c>
      <c r="MM4" s="32" t="s">
        <v>2201</v>
      </c>
      <c r="MN4" s="32" t="s">
        <v>2201</v>
      </c>
      <c r="MO4" s="32" t="s">
        <v>2201</v>
      </c>
      <c r="MP4" s="32" t="s">
        <v>2201</v>
      </c>
      <c r="MQ4" s="32" t="s">
        <v>2201</v>
      </c>
      <c r="MR4" s="32" t="s">
        <v>2201</v>
      </c>
      <c r="MS4" s="32" t="s">
        <v>2201</v>
      </c>
      <c r="MT4" s="32" t="s">
        <v>2201</v>
      </c>
      <c r="MU4" t="s">
        <v>2405</v>
      </c>
      <c r="MV4" t="b">
        <v>1</v>
      </c>
      <c r="MW4" s="1" t="s">
        <v>2406</v>
      </c>
      <c r="MX4" t="s">
        <v>2201</v>
      </c>
      <c r="MY4">
        <v>2025</v>
      </c>
      <c r="MZ4">
        <v>4</v>
      </c>
      <c r="NA4" s="35">
        <v>46139</v>
      </c>
      <c r="NB4" t="s">
        <v>2413</v>
      </c>
      <c r="NC4" s="1" t="s">
        <v>2414</v>
      </c>
      <c r="ND4" t="s">
        <v>2205</v>
      </c>
      <c r="NE4" t="s">
        <v>2390</v>
      </c>
      <c r="NF4" t="s">
        <v>2260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0C1F-B02B-4BA9-8B49-ACD091B2BF3B}">
  <sheetPr>
    <tabColor rgb="FFC00000"/>
  </sheetPr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CHARTS&gt;&gt;</vt:lpstr>
      <vt:lpstr>DATA&gt;&gt;</vt:lpstr>
      <vt:lpstr>Chart Data</vt:lpstr>
      <vt:lpstr>HAVERD</vt:lpstr>
      <vt:lpstr>BoE market pricing</vt:lpstr>
      <vt:lpstr>HAVER BoE</vt:lpstr>
      <vt:lpstr>HAVERM</vt:lpstr>
      <vt:lpstr>OBR calculations</vt:lpstr>
      <vt:lpstr>OBR RR Mar25 - Debt interest</vt:lpstr>
      <vt:lpstr>OBR_MAR26_ST1.15</vt:lpstr>
      <vt:lpstr>Data</vt:lpstr>
      <vt:lpstr>GMW</vt:lpstr>
      <vt:lpstr>Data - Scen</vt:lpstr>
      <vt:lpstr>GMW - Scen</vt:lpstr>
      <vt:lpstr>Data - Base</vt:lpstr>
      <vt:lpstr>GMW - Base</vt:lpstr>
      <vt:lpstr>NOT USED&gt;&gt;</vt:lpstr>
      <vt:lpstr>Chart - RLG since 270226</vt:lpstr>
      <vt:lpstr>Chart - UK yield curve</vt:lpstr>
      <vt:lpstr>Chart - Market pricing BoE</vt:lpstr>
      <vt:lpstr>Chart - Vote shares</vt:lpstr>
      <vt:lpstr>Chart - Term premium</vt:lpstr>
      <vt:lpstr>Chart - Quoted mortgage rates</vt:lpstr>
      <vt:lpstr>Chart - RLG</vt:lpstr>
      <vt:lpstr>Chart - RLG &amp; PR expect spread</vt:lpstr>
      <vt:lpstr>Chart - 2s10s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2026-05-07T16:28:37Z</dcterms:created>
  <dcterms:modified xsi:type="dcterms:W3CDTF">2026-05-12T10:47:27Z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2026-05-07T16:29:05Z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67703842-90e3-48cd-a9c6-c61bde9bedb3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