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owner\OneDrive\Documents\portfolio stuff\"/>
    </mc:Choice>
  </mc:AlternateContent>
  <xr:revisionPtr revIDLastSave="0" documentId="13_ncr:1_{538F8AA9-4EF7-44E7-B80B-77A726AF83C3}" xr6:coauthVersionLast="47" xr6:coauthVersionMax="47" xr10:uidLastSave="{00000000-0000-0000-0000-000000000000}"/>
  <bookViews>
    <workbookView xWindow="-110" yWindow="-110" windowWidth="22780" windowHeight="14540" firstSheet="1" activeTab="1" xr2:uid="{00000000-000D-0000-FFFF-FFFF00000000}"/>
  </bookViews>
  <sheets>
    <sheet name="Sheet5" sheetId="5" state="hidden" r:id="rId1"/>
    <sheet name="PivotTable-CostAnalytics" sheetId="1" r:id="rId2"/>
  </sheets>
  <definedNames>
    <definedName name="Slicer_Categor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10" i="1"/>
  <c r="J9" i="1"/>
  <c r="J8" i="1"/>
  <c r="J7" i="1"/>
  <c r="J6" i="1"/>
  <c r="J5" i="1"/>
</calcChain>
</file>

<file path=xl/sharedStrings.xml><?xml version="1.0" encoding="utf-8"?>
<sst xmlns="http://schemas.openxmlformats.org/spreadsheetml/2006/main" count="84" uniqueCount="51">
  <si>
    <t>Monthly Expenses</t>
  </si>
  <si>
    <t>Category</t>
  </si>
  <si>
    <t>Cost</t>
  </si>
  <si>
    <t>Total Monthly Expenses</t>
  </si>
  <si>
    <t xml:space="preserve"> </t>
  </si>
  <si>
    <t>Target</t>
  </si>
  <si>
    <t>Grocery</t>
  </si>
  <si>
    <t>Beauty Supply</t>
  </si>
  <si>
    <t>Cosmetic Health</t>
  </si>
  <si>
    <t>Amazon</t>
  </si>
  <si>
    <t>Nails</t>
  </si>
  <si>
    <t>Gym membership</t>
  </si>
  <si>
    <t>Miscellaneous</t>
  </si>
  <si>
    <t>Aesthetician Maintence</t>
  </si>
  <si>
    <t>Rent</t>
  </si>
  <si>
    <t>Car insurance</t>
  </si>
  <si>
    <t>Mandatory Bills</t>
  </si>
  <si>
    <t>White Castle</t>
  </si>
  <si>
    <t>Restaurant</t>
  </si>
  <si>
    <t>Palm Tree Marketplace</t>
  </si>
  <si>
    <t>Netflix</t>
  </si>
  <si>
    <t>Entertainment</t>
  </si>
  <si>
    <t>Amazon Prime</t>
  </si>
  <si>
    <t>Youtube Premium</t>
  </si>
  <si>
    <t>Hulu</t>
  </si>
  <si>
    <t>Gas</t>
  </si>
  <si>
    <t xml:space="preserve">Car Wash </t>
  </si>
  <si>
    <t>Phone Bill</t>
  </si>
  <si>
    <t>Savings Bank</t>
  </si>
  <si>
    <t>Con Edison</t>
  </si>
  <si>
    <t>Verizon Internet</t>
  </si>
  <si>
    <t>Movie Rental</t>
  </si>
  <si>
    <t>Pharmacy Co pay</t>
  </si>
  <si>
    <t>Taco Bell</t>
  </si>
  <si>
    <t>Chen's Poke</t>
  </si>
  <si>
    <t>Brazen Fox</t>
  </si>
  <si>
    <t>Chipotle</t>
  </si>
  <si>
    <t>AMC Movie Theaters</t>
  </si>
  <si>
    <t>Dunkin Donuts</t>
  </si>
  <si>
    <t xml:space="preserve">Country Thyme Cuisine </t>
  </si>
  <si>
    <t>Deli</t>
  </si>
  <si>
    <t>Eyebrows Maintence</t>
  </si>
  <si>
    <t>Row Labels</t>
  </si>
  <si>
    <t>Grand Total</t>
  </si>
  <si>
    <t>Sum of Cost</t>
  </si>
  <si>
    <t>BENCHMARKING</t>
  </si>
  <si>
    <t>Budget</t>
  </si>
  <si>
    <t>Difference</t>
  </si>
  <si>
    <t>pivot table</t>
  </si>
  <si>
    <t>slider</t>
  </si>
  <si>
    <t>pie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</si>
</sst>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2" borderId="0" xfId="0" applyFill="1"/>
    <xf numFmtId="44" fontId="0" fillId="2" borderId="0" xfId="1" applyFont="1" applyFill="1"/>
    <xf numFmtId="0" fontId="0" fillId="3" borderId="0" xfId="0" applyFill="1"/>
    <xf numFmtId="0" fontId="0" fillId="3" borderId="1" xfId="0" applyFill="1" applyBorder="1"/>
    <xf numFmtId="0" fontId="0" fillId="4" borderId="0" xfId="0" applyFill="1"/>
    <xf numFmtId="0" fontId="0" fillId="5" borderId="0" xfId="0" applyFill="1"/>
    <xf numFmtId="0" fontId="0" fillId="0" borderId="0" xfId="0" pivotButton="1"/>
    <xf numFmtId="0" fontId="0" fillId="0" borderId="0" xfId="0" applyAlignment="1">
      <alignment horizontal="left"/>
    </xf>
    <xf numFmtId="0" fontId="2"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[Kayla WALKER Pivot-Table-StudentFile .xlsx]PivotTable-CostAnalytics!PivotTable7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'PivotTable-CostAnalytics'!$G$4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E0-4F66-9332-6319D5CC84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E0-4F66-9332-6319D5CC84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E0-4F66-9332-6319D5CC84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E0-4F66-9332-6319D5CC841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E0-4F66-9332-6319D5CC841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E0-4F66-9332-6319D5CC841B}"/>
              </c:ext>
            </c:extLst>
          </c:dPt>
          <c:cat>
            <c:strRef>
              <c:f>'PivotTable-CostAnalytics'!$F$5:$F$11</c:f>
              <c:strCache>
                <c:ptCount val="6"/>
                <c:pt idx="0">
                  <c:v>Cosmetic Health</c:v>
                </c:pt>
                <c:pt idx="1">
                  <c:v>Entertainment</c:v>
                </c:pt>
                <c:pt idx="2">
                  <c:v>Grocery</c:v>
                </c:pt>
                <c:pt idx="3">
                  <c:v>Mandatory Bills</c:v>
                </c:pt>
                <c:pt idx="4">
                  <c:v>Miscellaneous</c:v>
                </c:pt>
                <c:pt idx="5">
                  <c:v>Restaurant</c:v>
                </c:pt>
              </c:strCache>
            </c:strRef>
          </c:cat>
          <c:val>
            <c:numRef>
              <c:f>'PivotTable-CostAnalytics'!$G$5:$G$11</c:f>
              <c:numCache>
                <c:formatCode>General</c:formatCode>
                <c:ptCount val="6"/>
                <c:pt idx="0">
                  <c:v>404.38</c:v>
                </c:pt>
                <c:pt idx="1">
                  <c:v>65.849999999999994</c:v>
                </c:pt>
                <c:pt idx="2">
                  <c:v>411.67999999999995</c:v>
                </c:pt>
                <c:pt idx="3">
                  <c:v>2705.4399999999996</c:v>
                </c:pt>
                <c:pt idx="4">
                  <c:v>139.99</c:v>
                </c:pt>
                <c:pt idx="5">
                  <c:v>174.82999999999998</c:v>
                </c:pt>
              </c:numCache>
            </c:numRef>
          </c:val>
          <c:extLst>
            <c:ext xmlns:c16="http://schemas.microsoft.com/office/drawing/2014/chart" uri="{C3380CC4-5D6E-409C-BE32-E72D297353CC}">
              <c16:uniqueId val="{00000000-8C2C-4738-A15D-746B56D0674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19</xdr:row>
      <xdr:rowOff>6350</xdr:rowOff>
    </xdr:from>
    <xdr:to>
      <xdr:col>14</xdr:col>
      <xdr:colOff>0</xdr:colOff>
      <xdr:row>37</xdr:row>
      <xdr:rowOff>0</xdr:rowOff>
    </xdr:to>
    <xdr:graphicFrame macro="">
      <xdr:nvGraphicFramePr>
        <xdr:cNvPr id="2" name="Chart 1">
          <a:extLst>
            <a:ext uri="{FF2B5EF4-FFF2-40B4-BE49-F238E27FC236}">
              <a16:creationId xmlns:a16="http://schemas.microsoft.com/office/drawing/2014/main" id="{BD35007E-AC03-5855-A8CE-CE9FB88F2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3</xdr:row>
      <xdr:rowOff>6350</xdr:rowOff>
    </xdr:from>
    <xdr:to>
      <xdr:col>13</xdr:col>
      <xdr:colOff>0</xdr:colOff>
      <xdr:row>16</xdr:row>
      <xdr:rowOff>136525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9934431-BD8C-7CD8-E4EC-9FDF8C72BBC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959850" y="61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83.886511111108" createdVersion="8" refreshedVersion="8" minRefreshableVersion="3" recordCount="32" xr:uid="{38E26F44-2213-4318-8616-30F8B48B29A3}">
  <cacheSource type="worksheet">
    <worksheetSource ref="B3:D35" sheet="PivotTable-CostAnalytics"/>
  </cacheSource>
  <cacheFields count="3">
    <cacheField name="Monthly Expenses" numFmtId="0">
      <sharedItems/>
    </cacheField>
    <cacheField name="Category" numFmtId="0">
      <sharedItems count="6">
        <s v="Grocery"/>
        <s v="Cosmetic Health"/>
        <s v="Miscellaneous"/>
        <s v="Mandatory Bills"/>
        <s v="Restaurant"/>
        <s v="Entertainment"/>
      </sharedItems>
    </cacheField>
    <cacheField name="Cost" numFmtId="44">
      <sharedItems containsSemiMixedTypes="0" containsString="0" containsNumber="1" minValue="3.99" maxValue="2200"/>
    </cacheField>
  </cacheFields>
  <extLst>
    <ext xmlns:x14="http://schemas.microsoft.com/office/spreadsheetml/2009/9/main" uri="{725AE2AE-9491-48be-B2B4-4EB974FC3084}">
      <x14:pivotCacheDefinition pivotCacheId="82413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Target"/>
    <x v="0"/>
    <n v="139.44"/>
  </r>
  <r>
    <s v="Beauty Supply"/>
    <x v="1"/>
    <n v="78.88"/>
  </r>
  <r>
    <s v="Amazon"/>
    <x v="0"/>
    <n v="118.35"/>
  </r>
  <r>
    <s v="Nails"/>
    <x v="1"/>
    <n v="145"/>
  </r>
  <r>
    <s v="Gym membership"/>
    <x v="2"/>
    <n v="25"/>
  </r>
  <r>
    <s v="Aesthetician Maintence"/>
    <x v="1"/>
    <n v="172.5"/>
  </r>
  <r>
    <s v="Rent"/>
    <x v="3"/>
    <n v="2200"/>
  </r>
  <r>
    <s v="Car insurance"/>
    <x v="3"/>
    <n v="264"/>
  </r>
  <r>
    <s v="White Castle"/>
    <x v="4"/>
    <n v="13.97"/>
  </r>
  <r>
    <s v="Palm Tree Marketplace"/>
    <x v="0"/>
    <n v="153.88999999999999"/>
  </r>
  <r>
    <s v="Netflix"/>
    <x v="5"/>
    <n v="19.989999999999998"/>
  </r>
  <r>
    <s v="Amazon Prime"/>
    <x v="5"/>
    <n v="6.99"/>
  </r>
  <r>
    <s v="Youtube Premium"/>
    <x v="5"/>
    <n v="14.99"/>
  </r>
  <r>
    <s v="Hulu"/>
    <x v="5"/>
    <n v="7.99"/>
  </r>
  <r>
    <s v="Gas"/>
    <x v="2"/>
    <n v="40"/>
  </r>
  <r>
    <s v="Car Wash "/>
    <x v="2"/>
    <n v="36"/>
  </r>
  <r>
    <s v="Phone Bill"/>
    <x v="3"/>
    <n v="45"/>
  </r>
  <r>
    <s v="Savings Bank"/>
    <x v="3"/>
    <n v="70"/>
  </r>
  <r>
    <s v="Con Edison"/>
    <x v="3"/>
    <n v="88.45"/>
  </r>
  <r>
    <s v="Verizon Internet"/>
    <x v="3"/>
    <n v="25.99"/>
  </r>
  <r>
    <s v="Movie Rental"/>
    <x v="2"/>
    <n v="3.99"/>
  </r>
  <r>
    <s v="Gas"/>
    <x v="2"/>
    <n v="35"/>
  </r>
  <r>
    <s v="Pharmacy Co pay"/>
    <x v="3"/>
    <n v="12"/>
  </r>
  <r>
    <s v="Taco Bell"/>
    <x v="4"/>
    <n v="16.79"/>
  </r>
  <r>
    <s v="Chen's Poke"/>
    <x v="4"/>
    <n v="26.03"/>
  </r>
  <r>
    <s v="Brazen Fox"/>
    <x v="4"/>
    <n v="38.79"/>
  </r>
  <r>
    <s v="Chipotle"/>
    <x v="4"/>
    <n v="39.42"/>
  </r>
  <r>
    <s v="AMC Movie Theaters"/>
    <x v="5"/>
    <n v="15.89"/>
  </r>
  <r>
    <s v="Dunkin Donuts"/>
    <x v="4"/>
    <n v="8.89"/>
  </r>
  <r>
    <s v="Country Thyme Cuisine "/>
    <x v="4"/>
    <n v="14"/>
  </r>
  <r>
    <s v="Deli"/>
    <x v="4"/>
    <n v="16.940000000000001"/>
  </r>
  <r>
    <s v="Eyebrows Maintence"/>
    <x v="1"/>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ED531-C91C-431A-BEDB-4BB736B9800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4:G11" firstHeaderRow="1" firstDataRow="1" firstDataCol="1"/>
  <pivotFields count="3">
    <pivotField showAll="0"/>
    <pivotField axis="axisRow" showAll="0">
      <items count="7">
        <item x="1"/>
        <item x="5"/>
        <item x="0"/>
        <item x="3"/>
        <item x="2"/>
        <item x="4"/>
        <item t="default"/>
      </items>
    </pivotField>
    <pivotField dataField="1" numFmtId="44" showAll="0"/>
  </pivotFields>
  <rowFields count="1">
    <field x="1"/>
  </rowFields>
  <rowItems count="7">
    <i>
      <x/>
    </i>
    <i>
      <x v="1"/>
    </i>
    <i>
      <x v="2"/>
    </i>
    <i>
      <x v="3"/>
    </i>
    <i>
      <x v="4"/>
    </i>
    <i>
      <x v="5"/>
    </i>
    <i t="grand">
      <x/>
    </i>
  </rowItems>
  <colItems count="1">
    <i/>
  </colItems>
  <dataFields count="1">
    <dataField name="Sum of Cost" fld="2"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97567F5-391F-4B08-8057-09DBCE67E515}" sourceName="Category">
  <pivotTables>
    <pivotTable tabId="1" name="PivotTable7"/>
  </pivotTables>
  <data>
    <tabular pivotCacheId="82413046">
      <items count="6">
        <i x="1" s="1"/>
        <i x="5"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929162A-5006-4B52-93FA-246E208B4E34}" cache="Slicer_Category" caption="Category"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20" sqref="E20"/>
    </sheetView>
  </sheetViews>
  <sheetFormatPr defaultRowHeight="14.5" x14ac:dyDescent="0.35"/>
  <cols>
    <col min="1" max="1" width="14.1796875" bestFit="1" customWidth="1"/>
    <col min="2" max="2" width="11.45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37"/>
  <sheetViews>
    <sheetView tabSelected="1" workbookViewId="0">
      <selection activeCell="F19" sqref="F19"/>
    </sheetView>
  </sheetViews>
  <sheetFormatPr defaultRowHeight="14.5" x14ac:dyDescent="0.35"/>
  <cols>
    <col min="2" max="2" width="20.1796875" customWidth="1"/>
    <col min="3" max="3" width="13.453125" customWidth="1"/>
    <col min="4" max="4" width="15" customWidth="1"/>
    <col min="6" max="6" width="14.36328125" bestFit="1" customWidth="1"/>
    <col min="7" max="7" width="10.81640625" bestFit="1" customWidth="1"/>
    <col min="8" max="8" width="9.36328125" customWidth="1"/>
    <col min="9" max="9" width="13" customWidth="1"/>
    <col min="10" max="10" width="14.6328125" customWidth="1"/>
  </cols>
  <sheetData>
    <row r="3" spans="2:12" ht="19" thickBot="1" x14ac:dyDescent="0.5">
      <c r="B3" s="4" t="s">
        <v>0</v>
      </c>
      <c r="C3" s="4" t="s">
        <v>1</v>
      </c>
      <c r="D3" s="4" t="s">
        <v>2</v>
      </c>
      <c r="F3" s="3" t="s">
        <v>48</v>
      </c>
      <c r="G3" s="3"/>
      <c r="I3" s="9" t="s">
        <v>45</v>
      </c>
      <c r="K3" s="3" t="s">
        <v>49</v>
      </c>
      <c r="L3" s="3"/>
    </row>
    <row r="4" spans="2:12" x14ac:dyDescent="0.35">
      <c r="B4" s="1" t="s">
        <v>5</v>
      </c>
      <c r="C4" s="1" t="s">
        <v>6</v>
      </c>
      <c r="D4" s="2">
        <v>139.44</v>
      </c>
      <c r="F4" s="7" t="s">
        <v>42</v>
      </c>
      <c r="G4" t="s">
        <v>44</v>
      </c>
      <c r="H4" s="6"/>
      <c r="I4" t="s">
        <v>46</v>
      </c>
      <c r="J4" t="s">
        <v>47</v>
      </c>
    </row>
    <row r="5" spans="2:12" x14ac:dyDescent="0.35">
      <c r="B5" s="1" t="s">
        <v>7</v>
      </c>
      <c r="C5" s="1" t="s">
        <v>8</v>
      </c>
      <c r="D5" s="2">
        <v>78.88</v>
      </c>
      <c r="F5" s="8" t="s">
        <v>8</v>
      </c>
      <c r="G5">
        <v>404.38</v>
      </c>
      <c r="H5" s="6"/>
      <c r="I5">
        <v>250</v>
      </c>
      <c r="J5">
        <f>(I5-GETPIVOTDATA("Cost",$F$4,"Category","Cosmetic Health"))</f>
        <v>-154.38</v>
      </c>
    </row>
    <row r="6" spans="2:12" x14ac:dyDescent="0.35">
      <c r="B6" s="1" t="s">
        <v>9</v>
      </c>
      <c r="C6" s="1" t="s">
        <v>6</v>
      </c>
      <c r="D6" s="2">
        <v>118.35</v>
      </c>
      <c r="F6" s="8" t="s">
        <v>21</v>
      </c>
      <c r="G6">
        <v>65.849999999999994</v>
      </c>
      <c r="H6" s="6"/>
      <c r="I6">
        <v>65</v>
      </c>
      <c r="J6">
        <f>I6-GETPIVOTDATA("Cost",$F$4,"Category","Entertainment")</f>
        <v>-0.84999999999999432</v>
      </c>
    </row>
    <row r="7" spans="2:12" x14ac:dyDescent="0.35">
      <c r="B7" s="1" t="s">
        <v>10</v>
      </c>
      <c r="C7" s="1" t="s">
        <v>8</v>
      </c>
      <c r="D7" s="2">
        <v>145</v>
      </c>
      <c r="F7" s="8" t="s">
        <v>6</v>
      </c>
      <c r="G7">
        <v>411.67999999999995</v>
      </c>
      <c r="H7" s="6"/>
      <c r="I7">
        <v>500</v>
      </c>
      <c r="J7">
        <f>(I7-GETPIVOTDATA("Cost",$F$4,"Category","Grocery"))</f>
        <v>88.32000000000005</v>
      </c>
    </row>
    <row r="8" spans="2:12" x14ac:dyDescent="0.35">
      <c r="B8" s="1" t="s">
        <v>11</v>
      </c>
      <c r="C8" s="1" t="s">
        <v>12</v>
      </c>
      <c r="D8" s="2">
        <v>25</v>
      </c>
      <c r="F8" s="8" t="s">
        <v>16</v>
      </c>
      <c r="G8">
        <v>2705.4399999999996</v>
      </c>
      <c r="H8" s="6"/>
      <c r="I8">
        <v>2700</v>
      </c>
      <c r="J8">
        <f>(I8-GETPIVOTDATA("Cost",$F$4,"Category","Mandatory Bills"))</f>
        <v>-5.4399999999995998</v>
      </c>
    </row>
    <row r="9" spans="2:12" x14ac:dyDescent="0.35">
      <c r="B9" s="1" t="s">
        <v>13</v>
      </c>
      <c r="C9" s="1" t="s">
        <v>8</v>
      </c>
      <c r="D9" s="2">
        <v>172.5</v>
      </c>
      <c r="F9" s="8" t="s">
        <v>12</v>
      </c>
      <c r="G9">
        <v>139.99</v>
      </c>
      <c r="H9" s="6"/>
      <c r="I9">
        <v>150</v>
      </c>
      <c r="J9">
        <f>(I9-GETPIVOTDATA("Cost",$F$4,"Category","Miscellaneous"))</f>
        <v>10.009999999999991</v>
      </c>
    </row>
    <row r="10" spans="2:12" x14ac:dyDescent="0.35">
      <c r="B10" s="1" t="s">
        <v>14</v>
      </c>
      <c r="C10" s="1" t="s">
        <v>16</v>
      </c>
      <c r="D10" s="2">
        <v>2200</v>
      </c>
      <c r="F10" s="8" t="s">
        <v>18</v>
      </c>
      <c r="G10">
        <v>174.82999999999998</v>
      </c>
      <c r="H10" s="6"/>
      <c r="I10">
        <v>100</v>
      </c>
      <c r="J10">
        <f>(I10-GETPIVOTDATA("Cost",$F$4,"Category","Restaurant"))</f>
        <v>-74.829999999999984</v>
      </c>
    </row>
    <row r="11" spans="2:12" x14ac:dyDescent="0.35">
      <c r="B11" s="1" t="s">
        <v>15</v>
      </c>
      <c r="C11" s="1" t="s">
        <v>16</v>
      </c>
      <c r="D11" s="2">
        <v>264</v>
      </c>
      <c r="F11" s="8" t="s">
        <v>43</v>
      </c>
      <c r="G11">
        <v>3902.1699999999992</v>
      </c>
      <c r="H11" s="6"/>
      <c r="I11">
        <f>SUM(I5:I10)</f>
        <v>3765</v>
      </c>
      <c r="J11">
        <f>SUM(J5:J10)</f>
        <v>-137.16999999999953</v>
      </c>
    </row>
    <row r="12" spans="2:12" x14ac:dyDescent="0.35">
      <c r="B12" s="1" t="s">
        <v>17</v>
      </c>
      <c r="C12" s="1" t="s">
        <v>18</v>
      </c>
      <c r="D12" s="2">
        <v>13.97</v>
      </c>
      <c r="F12" s="6"/>
      <c r="G12" s="6"/>
      <c r="H12" s="6"/>
    </row>
    <row r="13" spans="2:12" x14ac:dyDescent="0.35">
      <c r="B13" s="1" t="s">
        <v>19</v>
      </c>
      <c r="C13" s="1" t="s">
        <v>6</v>
      </c>
      <c r="D13" s="2">
        <v>153.88999999999999</v>
      </c>
      <c r="F13" s="6"/>
      <c r="G13" s="6"/>
      <c r="H13" s="6"/>
    </row>
    <row r="14" spans="2:12" x14ac:dyDescent="0.35">
      <c r="B14" s="1" t="s">
        <v>20</v>
      </c>
      <c r="C14" s="1" t="s">
        <v>21</v>
      </c>
      <c r="D14" s="2">
        <v>19.989999999999998</v>
      </c>
      <c r="F14" s="6"/>
      <c r="G14" s="6"/>
      <c r="H14" s="6"/>
    </row>
    <row r="15" spans="2:12" x14ac:dyDescent="0.35">
      <c r="B15" s="1" t="s">
        <v>22</v>
      </c>
      <c r="C15" s="1" t="s">
        <v>21</v>
      </c>
      <c r="D15" s="2">
        <v>6.99</v>
      </c>
      <c r="F15" s="6"/>
      <c r="G15" s="6"/>
      <c r="H15" s="6"/>
    </row>
    <row r="16" spans="2:12" x14ac:dyDescent="0.35">
      <c r="B16" s="1" t="s">
        <v>23</v>
      </c>
      <c r="C16" s="1" t="s">
        <v>21</v>
      </c>
      <c r="D16" s="2">
        <v>14.99</v>
      </c>
      <c r="F16" s="6"/>
      <c r="G16" s="6"/>
      <c r="H16" s="6"/>
    </row>
    <row r="17" spans="2:14" x14ac:dyDescent="0.35">
      <c r="B17" s="1" t="s">
        <v>24</v>
      </c>
      <c r="C17" s="1" t="s">
        <v>21</v>
      </c>
      <c r="D17" s="2">
        <v>7.99</v>
      </c>
      <c r="F17" s="6"/>
      <c r="G17" s="6"/>
      <c r="H17" s="6"/>
    </row>
    <row r="18" spans="2:14" x14ac:dyDescent="0.35">
      <c r="B18" s="1" t="s">
        <v>25</v>
      </c>
      <c r="C18" s="1" t="s">
        <v>12</v>
      </c>
      <c r="D18" s="2">
        <v>40</v>
      </c>
    </row>
    <row r="19" spans="2:14" x14ac:dyDescent="0.35">
      <c r="B19" s="1" t="s">
        <v>26</v>
      </c>
      <c r="C19" s="1" t="s">
        <v>12</v>
      </c>
      <c r="D19" s="2">
        <v>36</v>
      </c>
      <c r="F19" t="s">
        <v>50</v>
      </c>
    </row>
    <row r="20" spans="2:14" x14ac:dyDescent="0.35">
      <c r="B20" s="1" t="s">
        <v>27</v>
      </c>
      <c r="C20" s="1" t="s">
        <v>16</v>
      </c>
      <c r="D20" s="2">
        <v>45</v>
      </c>
      <c r="F20" s="5"/>
      <c r="G20" s="5"/>
      <c r="H20" s="5"/>
      <c r="I20" s="5"/>
      <c r="J20" s="5"/>
      <c r="K20" s="5"/>
      <c r="L20" s="5"/>
      <c r="M20" s="5"/>
      <c r="N20" s="5"/>
    </row>
    <row r="21" spans="2:14" x14ac:dyDescent="0.35">
      <c r="B21" s="1" t="s">
        <v>28</v>
      </c>
      <c r="C21" s="1" t="s">
        <v>16</v>
      </c>
      <c r="D21" s="2">
        <v>70</v>
      </c>
      <c r="F21" s="5"/>
      <c r="G21" s="5"/>
      <c r="H21" s="5"/>
      <c r="I21" s="5"/>
      <c r="J21" s="5"/>
      <c r="K21" s="5"/>
      <c r="L21" s="5"/>
      <c r="M21" s="5"/>
      <c r="N21" s="5"/>
    </row>
    <row r="22" spans="2:14" x14ac:dyDescent="0.35">
      <c r="B22" s="1" t="s">
        <v>29</v>
      </c>
      <c r="C22" s="1" t="s">
        <v>16</v>
      </c>
      <c r="D22" s="2">
        <v>88.45</v>
      </c>
      <c r="F22" s="5"/>
      <c r="G22" s="5"/>
      <c r="H22" s="5"/>
      <c r="I22" s="5"/>
      <c r="J22" s="5"/>
      <c r="K22" s="5"/>
      <c r="L22" s="5"/>
      <c r="M22" s="5"/>
      <c r="N22" s="5"/>
    </row>
    <row r="23" spans="2:14" x14ac:dyDescent="0.35">
      <c r="B23" s="1" t="s">
        <v>30</v>
      </c>
      <c r="C23" s="1" t="s">
        <v>16</v>
      </c>
      <c r="D23" s="2">
        <v>25.99</v>
      </c>
      <c r="F23" s="5"/>
      <c r="G23" s="5"/>
      <c r="H23" s="5"/>
      <c r="I23" s="5"/>
      <c r="J23" s="5"/>
      <c r="K23" s="5"/>
      <c r="L23" s="5"/>
      <c r="M23" s="5"/>
      <c r="N23" s="5"/>
    </row>
    <row r="24" spans="2:14" x14ac:dyDescent="0.35">
      <c r="B24" s="1" t="s">
        <v>31</v>
      </c>
      <c r="C24" s="1" t="s">
        <v>12</v>
      </c>
      <c r="D24" s="2">
        <v>3.99</v>
      </c>
      <c r="F24" s="5"/>
      <c r="G24" s="5"/>
      <c r="H24" s="5"/>
      <c r="I24" s="5"/>
      <c r="J24" s="5"/>
      <c r="K24" s="5"/>
      <c r="L24" s="5"/>
      <c r="M24" s="5"/>
      <c r="N24" s="5"/>
    </row>
    <row r="25" spans="2:14" x14ac:dyDescent="0.35">
      <c r="B25" s="1" t="s">
        <v>25</v>
      </c>
      <c r="C25" s="1" t="s">
        <v>12</v>
      </c>
      <c r="D25" s="2">
        <v>35</v>
      </c>
      <c r="F25" s="5"/>
      <c r="G25" s="5"/>
      <c r="H25" s="5"/>
      <c r="I25" s="5"/>
      <c r="J25" s="5"/>
      <c r="K25" s="5"/>
      <c r="L25" s="5"/>
      <c r="M25" s="5"/>
      <c r="N25" s="5"/>
    </row>
    <row r="26" spans="2:14" x14ac:dyDescent="0.35">
      <c r="B26" s="1" t="s">
        <v>32</v>
      </c>
      <c r="C26" s="1" t="s">
        <v>16</v>
      </c>
      <c r="D26" s="2">
        <v>12</v>
      </c>
      <c r="F26" s="5"/>
      <c r="G26" s="5"/>
      <c r="H26" s="5"/>
      <c r="I26" s="5"/>
      <c r="J26" s="5"/>
      <c r="K26" s="5"/>
      <c r="L26" s="5"/>
      <c r="M26" s="5"/>
      <c r="N26" s="5"/>
    </row>
    <row r="27" spans="2:14" x14ac:dyDescent="0.35">
      <c r="B27" s="1" t="s">
        <v>33</v>
      </c>
      <c r="C27" s="1" t="s">
        <v>18</v>
      </c>
      <c r="D27" s="2">
        <v>16.79</v>
      </c>
      <c r="F27" s="5"/>
      <c r="G27" s="5"/>
      <c r="H27" s="5"/>
      <c r="I27" s="5"/>
      <c r="J27" s="5"/>
      <c r="K27" s="5"/>
      <c r="L27" s="5"/>
      <c r="M27" s="5"/>
      <c r="N27" s="5"/>
    </row>
    <row r="28" spans="2:14" x14ac:dyDescent="0.35">
      <c r="B28" s="1" t="s">
        <v>34</v>
      </c>
      <c r="C28" s="1" t="s">
        <v>18</v>
      </c>
      <c r="D28" s="2">
        <v>26.03</v>
      </c>
      <c r="F28" s="5"/>
      <c r="G28" s="5"/>
      <c r="H28" s="5"/>
      <c r="I28" s="5"/>
      <c r="J28" s="5"/>
      <c r="K28" s="5"/>
      <c r="L28" s="5"/>
      <c r="M28" s="5"/>
      <c r="N28" s="5"/>
    </row>
    <row r="29" spans="2:14" x14ac:dyDescent="0.35">
      <c r="B29" s="1" t="s">
        <v>35</v>
      </c>
      <c r="C29" s="1" t="s">
        <v>18</v>
      </c>
      <c r="D29" s="2">
        <v>38.79</v>
      </c>
      <c r="F29" s="5"/>
      <c r="G29" s="5"/>
      <c r="H29" s="5"/>
      <c r="I29" s="5"/>
      <c r="J29" s="5"/>
      <c r="K29" s="5"/>
      <c r="L29" s="5"/>
      <c r="M29" s="5"/>
      <c r="N29" s="5"/>
    </row>
    <row r="30" spans="2:14" x14ac:dyDescent="0.35">
      <c r="B30" s="1" t="s">
        <v>36</v>
      </c>
      <c r="C30" s="1" t="s">
        <v>18</v>
      </c>
      <c r="D30" s="2">
        <v>39.42</v>
      </c>
      <c r="F30" s="5"/>
      <c r="G30" s="5"/>
      <c r="H30" s="5"/>
      <c r="I30" s="5"/>
      <c r="J30" s="5"/>
      <c r="K30" s="5"/>
      <c r="L30" s="5"/>
      <c r="M30" s="5"/>
      <c r="N30" s="5"/>
    </row>
    <row r="31" spans="2:14" x14ac:dyDescent="0.35">
      <c r="B31" s="1" t="s">
        <v>37</v>
      </c>
      <c r="C31" s="1" t="s">
        <v>21</v>
      </c>
      <c r="D31" s="2">
        <v>15.89</v>
      </c>
      <c r="F31" s="5"/>
      <c r="G31" s="5"/>
      <c r="H31" s="5"/>
      <c r="I31" s="5"/>
      <c r="J31" s="5"/>
      <c r="K31" s="5"/>
      <c r="L31" s="5"/>
      <c r="M31" s="5"/>
      <c r="N31" s="5"/>
    </row>
    <row r="32" spans="2:14" x14ac:dyDescent="0.35">
      <c r="B32" s="1" t="s">
        <v>38</v>
      </c>
      <c r="C32" s="1" t="s">
        <v>18</v>
      </c>
      <c r="D32" s="2">
        <v>8.89</v>
      </c>
      <c r="F32" s="5"/>
      <c r="G32" s="5"/>
      <c r="H32" s="5"/>
      <c r="I32" s="5"/>
      <c r="J32" s="5"/>
      <c r="K32" s="5"/>
      <c r="L32" s="5"/>
      <c r="M32" s="5"/>
      <c r="N32" s="5"/>
    </row>
    <row r="33" spans="2:14" x14ac:dyDescent="0.35">
      <c r="B33" s="1" t="s">
        <v>39</v>
      </c>
      <c r="C33" s="1" t="s">
        <v>18</v>
      </c>
      <c r="D33" s="2">
        <v>14</v>
      </c>
      <c r="F33" s="5"/>
      <c r="G33" s="5"/>
      <c r="H33" s="5"/>
      <c r="I33" s="5"/>
      <c r="J33" s="5"/>
      <c r="K33" s="5"/>
      <c r="L33" s="5"/>
      <c r="M33" s="5"/>
      <c r="N33" s="5"/>
    </row>
    <row r="34" spans="2:14" x14ac:dyDescent="0.35">
      <c r="B34" s="1" t="s">
        <v>40</v>
      </c>
      <c r="C34" s="1" t="s">
        <v>18</v>
      </c>
      <c r="D34" s="2">
        <v>16.940000000000001</v>
      </c>
      <c r="F34" s="5"/>
      <c r="G34" s="5"/>
      <c r="H34" s="5"/>
      <c r="I34" s="5"/>
      <c r="J34" s="5"/>
      <c r="K34" s="5"/>
      <c r="L34" s="5"/>
      <c r="M34" s="5"/>
      <c r="N34" s="5"/>
    </row>
    <row r="35" spans="2:14" x14ac:dyDescent="0.35">
      <c r="B35" s="1" t="s">
        <v>41</v>
      </c>
      <c r="C35" s="1" t="s">
        <v>8</v>
      </c>
      <c r="D35" s="2">
        <v>8</v>
      </c>
      <c r="F35" s="5"/>
      <c r="G35" s="5"/>
      <c r="H35" s="5"/>
      <c r="I35" s="5"/>
      <c r="J35" s="5"/>
      <c r="K35" s="5"/>
      <c r="L35" s="5"/>
      <c r="M35" s="5"/>
      <c r="N35" s="5"/>
    </row>
    <row r="36" spans="2:14" x14ac:dyDescent="0.35">
      <c r="B36" s="1"/>
      <c r="C36" s="1"/>
      <c r="D36" s="2" t="s">
        <v>4</v>
      </c>
      <c r="F36" s="5"/>
      <c r="G36" s="5"/>
      <c r="H36" s="5"/>
      <c r="I36" s="5"/>
      <c r="J36" s="5"/>
      <c r="K36" s="5"/>
      <c r="L36" s="5"/>
      <c r="M36" s="5"/>
      <c r="N36" s="5"/>
    </row>
    <row r="37" spans="2:14" x14ac:dyDescent="0.35">
      <c r="B37" t="s">
        <v>3</v>
      </c>
      <c r="F37" s="5"/>
      <c r="G37" s="5"/>
      <c r="H37" s="5"/>
      <c r="I37" s="5"/>
      <c r="J37" s="5"/>
      <c r="K37" s="5"/>
      <c r="L37" s="5"/>
      <c r="M37" s="5"/>
      <c r="N37" s="5"/>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PivotTable-CostAnalytics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Alex17inch</dc:creator>
  <cp:lastModifiedBy>winsome donegal</cp:lastModifiedBy>
  <dcterms:created xsi:type="dcterms:W3CDTF">2017-09-26T15:50:14Z</dcterms:created>
  <dcterms:modified xsi:type="dcterms:W3CDTF">2024-09-18T16:59:38Z</dcterms:modified>
</cp:coreProperties>
</file>