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95d99be2fa1ded/Documents/"/>
    </mc:Choice>
  </mc:AlternateContent>
  <xr:revisionPtr revIDLastSave="15" documentId="8_{4AE6E6CE-8064-4331-BC28-2644B69824C3}" xr6:coauthVersionLast="47" xr6:coauthVersionMax="47" xr10:uidLastSave="{FAD44CA8-75CD-4D56-98BA-DE18E751D652}"/>
  <bookViews>
    <workbookView xWindow="-110" yWindow="-110" windowWidth="22780" windowHeight="14540" xr2:uid="{0172B075-A930-44EC-BE5B-444CC42D6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J34" i="1"/>
  <c r="J35" i="1"/>
  <c r="J36" i="1"/>
  <c r="J37" i="1"/>
  <c r="J38" i="1"/>
  <c r="J39" i="1"/>
  <c r="J40" i="1"/>
  <c r="J41" i="1"/>
  <c r="J42" i="1"/>
  <c r="J43" i="1"/>
  <c r="I34" i="1"/>
  <c r="I35" i="1"/>
  <c r="I36" i="1"/>
  <c r="I37" i="1"/>
  <c r="I38" i="1"/>
  <c r="I39" i="1"/>
  <c r="I40" i="1"/>
  <c r="I41" i="1"/>
  <c r="I42" i="1"/>
  <c r="I43" i="1"/>
  <c r="H34" i="1"/>
  <c r="H35" i="1"/>
  <c r="H36" i="1"/>
  <c r="H37" i="1"/>
  <c r="H38" i="1"/>
  <c r="H39" i="1"/>
  <c r="H40" i="1"/>
  <c r="H41" i="1"/>
  <c r="H42" i="1" s="1"/>
  <c r="H43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F34" i="1"/>
  <c r="F35" i="1"/>
  <c r="F36" i="1"/>
  <c r="F37" i="1"/>
  <c r="F38" i="1"/>
  <c r="F39" i="1" s="1"/>
  <c r="F40" i="1" s="1"/>
  <c r="F41" i="1" s="1"/>
  <c r="F42" i="1" s="1"/>
  <c r="F43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11" i="1"/>
  <c r="H12" i="1"/>
  <c r="H13" i="1"/>
  <c r="H14" i="1"/>
  <c r="H15" i="1"/>
  <c r="H16" i="1"/>
  <c r="H17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G11" i="1"/>
  <c r="G12" i="1"/>
  <c r="G13" i="1"/>
  <c r="G14" i="1"/>
  <c r="G15" i="1"/>
  <c r="G16" i="1"/>
  <c r="G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8" i="1"/>
  <c r="F9" i="1"/>
  <c r="F10" i="1"/>
  <c r="G8" i="1"/>
  <c r="G9" i="1"/>
  <c r="G10" i="1"/>
  <c r="I10" i="1" s="1"/>
  <c r="J10" i="1" s="1"/>
  <c r="H8" i="1"/>
  <c r="H9" i="1"/>
  <c r="H10" i="1"/>
  <c r="I8" i="1"/>
  <c r="J8" i="1" s="1"/>
  <c r="I9" i="1"/>
  <c r="J9" i="1" s="1"/>
  <c r="J7" i="1"/>
  <c r="I7" i="1"/>
  <c r="I6" i="1"/>
  <c r="F6" i="1" s="1"/>
  <c r="F7" i="1" s="1"/>
  <c r="H7" i="1"/>
  <c r="G7" i="1"/>
  <c r="G6" i="1"/>
  <c r="H6" i="1"/>
  <c r="G5" i="1"/>
  <c r="I5" i="1"/>
  <c r="C9" i="1"/>
  <c r="F4" i="1"/>
  <c r="J4" i="1" s="1"/>
  <c r="I4" i="1"/>
  <c r="H5" i="1"/>
  <c r="G4" i="1"/>
  <c r="F3" i="1"/>
  <c r="J6" i="1" l="1"/>
  <c r="F5" i="1"/>
  <c r="J5" i="1" s="1"/>
</calcChain>
</file>

<file path=xl/sharedStrings.xml><?xml version="1.0" encoding="utf-8"?>
<sst xmlns="http://schemas.openxmlformats.org/spreadsheetml/2006/main" count="26" uniqueCount="25">
  <si>
    <t>Control Panel</t>
  </si>
  <si>
    <t>Stock Growth</t>
  </si>
  <si>
    <t>Yearly Inflation</t>
  </si>
  <si>
    <t>Starting Retirement Balance</t>
  </si>
  <si>
    <t>Starting Retirement Yearly Expenses</t>
  </si>
  <si>
    <t>Starting Social Security Income</t>
  </si>
  <si>
    <t>SS Yearly Adjustment</t>
  </si>
  <si>
    <t>Years Old</t>
  </si>
  <si>
    <t>401K Balance</t>
  </si>
  <si>
    <t>Retirement</t>
  </si>
  <si>
    <t>Expenses</t>
  </si>
  <si>
    <t>SS Income</t>
  </si>
  <si>
    <t>from 401K</t>
  </si>
  <si>
    <t>Percentage</t>
  </si>
  <si>
    <t>Withdrawal</t>
  </si>
  <si>
    <t>Balance at 70 years old</t>
  </si>
  <si>
    <t>Balance at 75 years old</t>
  </si>
  <si>
    <t>Balance at 80 years old</t>
  </si>
  <si>
    <t>Balance at 85 years old</t>
  </si>
  <si>
    <t>Balance at 90 years old</t>
  </si>
  <si>
    <t>Balance at 95 years old</t>
  </si>
  <si>
    <t>Balance at 100 years old</t>
  </si>
  <si>
    <t>Mortality Rate (Men)</t>
  </si>
  <si>
    <t>Mortality Rate (Women)</t>
  </si>
  <si>
    <t>Mortality Rate (Both Men and Women)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</si>
</sst>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ED7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43" fontId="0" fillId="0" borderId="0" xfId="0" applyNumberFormat="1"/>
    <xf numFmtId="10" fontId="0" fillId="0" borderId="0" xfId="2" applyNumberFormat="1" applyFont="1"/>
    <xf numFmtId="43" fontId="0" fillId="2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9" fontId="0" fillId="5" borderId="1" xfId="2" applyFont="1" applyFill="1" applyBorder="1"/>
    <xf numFmtId="9" fontId="0" fillId="7" borderId="1" xfId="2" applyFont="1" applyFill="1" applyBorder="1"/>
    <xf numFmtId="43" fontId="0" fillId="5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2D"/>
      <color rgb="FFAED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F3CF-9EE9-4AFE-B855-F64CF65425D4}">
  <dimension ref="B1:J43"/>
  <sheetViews>
    <sheetView tabSelected="1" workbookViewId="0">
      <selection activeCell="C9" sqref="C9"/>
    </sheetView>
  </sheetViews>
  <sheetFormatPr defaultRowHeight="14.5" x14ac:dyDescent="0.35"/>
  <cols>
    <col min="1" max="1" width="4.7265625" customWidth="1"/>
    <col min="2" max="2" width="33.81640625" customWidth="1"/>
    <col min="3" max="3" width="14.08984375" customWidth="1"/>
    <col min="4" max="4" width="8.7265625" customWidth="1"/>
    <col min="5" max="5" width="9" customWidth="1"/>
    <col min="6" max="6" width="18.90625" customWidth="1"/>
    <col min="7" max="7" width="12.7265625" customWidth="1"/>
    <col min="8" max="8" width="15.36328125" customWidth="1"/>
    <col min="9" max="9" width="17.36328125" customWidth="1"/>
    <col min="10" max="10" width="13.6328125" customWidth="1"/>
  </cols>
  <sheetData>
    <row r="1" spans="2:10" x14ac:dyDescent="0.35">
      <c r="B1" s="2" t="s">
        <v>0</v>
      </c>
      <c r="E1" s="3" t="s">
        <v>7</v>
      </c>
      <c r="F1" s="3" t="s">
        <v>8</v>
      </c>
      <c r="G1" s="3" t="s">
        <v>9</v>
      </c>
      <c r="H1" s="3" t="s">
        <v>11</v>
      </c>
      <c r="I1" s="1" t="s">
        <v>14</v>
      </c>
      <c r="J1" s="1" t="s">
        <v>13</v>
      </c>
    </row>
    <row r="2" spans="2:10" x14ac:dyDescent="0.35">
      <c r="B2" s="4"/>
      <c r="C2" s="4"/>
      <c r="G2" s="3" t="s">
        <v>10</v>
      </c>
      <c r="I2" s="1" t="s">
        <v>12</v>
      </c>
      <c r="J2" s="1" t="s">
        <v>14</v>
      </c>
    </row>
    <row r="3" spans="2:10" x14ac:dyDescent="0.35">
      <c r="B3" s="5" t="s">
        <v>1</v>
      </c>
      <c r="C3" s="13">
        <v>0.06</v>
      </c>
      <c r="E3">
        <v>60</v>
      </c>
      <c r="F3" s="10">
        <f>C7</f>
        <v>700000</v>
      </c>
    </row>
    <row r="4" spans="2:10" x14ac:dyDescent="0.35">
      <c r="B4" s="5" t="s">
        <v>2</v>
      </c>
      <c r="C4" s="12">
        <v>0.03</v>
      </c>
      <c r="E4">
        <v>61</v>
      </c>
      <c r="F4" s="6">
        <f>F3*(1+$C$3)-I4</f>
        <v>694000</v>
      </c>
      <c r="G4" s="9">
        <f>C8</f>
        <v>48000</v>
      </c>
      <c r="I4" s="9">
        <f>G4</f>
        <v>48000</v>
      </c>
      <c r="J4" s="7">
        <f>I4/F4</f>
        <v>6.9164265129683003E-2</v>
      </c>
    </row>
    <row r="5" spans="2:10" x14ac:dyDescent="0.35">
      <c r="B5" s="5" t="s">
        <v>6</v>
      </c>
      <c r="C5" s="13">
        <v>0.02</v>
      </c>
      <c r="E5">
        <v>62</v>
      </c>
      <c r="F5" s="6">
        <f>F4*(1+$C$3)-I5</f>
        <v>707200</v>
      </c>
      <c r="G5" s="6">
        <f>(G4*(1+$C$4))</f>
        <v>49440</v>
      </c>
      <c r="H5" s="8">
        <f>C9</f>
        <v>21000</v>
      </c>
      <c r="I5" s="10">
        <f>G5-H5</f>
        <v>28440</v>
      </c>
      <c r="J5" s="7">
        <f>I5/F5</f>
        <v>4.0214932126696835E-2</v>
      </c>
    </row>
    <row r="6" spans="2:10" x14ac:dyDescent="0.35">
      <c r="B6" s="4"/>
      <c r="C6" s="4"/>
      <c r="E6">
        <v>63</v>
      </c>
      <c r="F6" s="6">
        <f t="shared" ref="F6:F43" si="0">F5*(1+$C$3)-I6</f>
        <v>720128.8</v>
      </c>
      <c r="G6" s="6">
        <f>(G5*(1+$C$4))</f>
        <v>50923.200000000004</v>
      </c>
      <c r="H6" s="6">
        <f>H5*(1+$C$5)</f>
        <v>21420</v>
      </c>
      <c r="I6" s="6">
        <f>G6-H6</f>
        <v>29503.200000000004</v>
      </c>
      <c r="J6" s="7">
        <f>I6/F6</f>
        <v>4.0969337707365688E-2</v>
      </c>
    </row>
    <row r="7" spans="2:10" x14ac:dyDescent="0.35">
      <c r="B7" s="5" t="s">
        <v>3</v>
      </c>
      <c r="C7" s="14">
        <v>700000</v>
      </c>
      <c r="E7">
        <v>64</v>
      </c>
      <c r="F7" s="6">
        <f t="shared" si="0"/>
        <v>732734.03200000001</v>
      </c>
      <c r="G7" s="6">
        <f>(G6*(1+$C$4))</f>
        <v>52450.896000000008</v>
      </c>
      <c r="H7" s="6">
        <f>H6*(1+$C$5)</f>
        <v>21848.400000000001</v>
      </c>
      <c r="I7" s="6">
        <f>G7-H7</f>
        <v>30602.496000000006</v>
      </c>
      <c r="J7" s="7">
        <f t="shared" ref="J7:J43" si="1">I7/F7</f>
        <v>4.1764807779530032E-2</v>
      </c>
    </row>
    <row r="8" spans="2:10" x14ac:dyDescent="0.35">
      <c r="B8" s="5" t="s">
        <v>4</v>
      </c>
      <c r="C8" s="14">
        <v>48000</v>
      </c>
      <c r="E8">
        <v>65</v>
      </c>
      <c r="F8" s="6">
        <f t="shared" si="0"/>
        <v>744959.01903999993</v>
      </c>
      <c r="G8" s="6">
        <f t="shared" ref="G8:G43" si="2">(G7*(1+$C$4))</f>
        <v>54024.422880000013</v>
      </c>
      <c r="H8" s="6">
        <f t="shared" ref="H8:H43" si="3">H7*(1+$C$5)</f>
        <v>22285.368000000002</v>
      </c>
      <c r="I8" s="6">
        <f t="shared" ref="I8:I43" si="4">G8-H8</f>
        <v>31739.054880000011</v>
      </c>
      <c r="J8" s="7">
        <f t="shared" si="1"/>
        <v>4.2605101849630483E-2</v>
      </c>
    </row>
    <row r="9" spans="2:10" x14ac:dyDescent="0.35">
      <c r="B9" s="5" t="s">
        <v>5</v>
      </c>
      <c r="C9" s="14">
        <f>1750*12</f>
        <v>21000</v>
      </c>
      <c r="E9">
        <v>66</v>
      </c>
      <c r="F9" s="6">
        <f t="shared" si="0"/>
        <v>756742.47997599992</v>
      </c>
      <c r="G9" s="6">
        <f t="shared" si="2"/>
        <v>55645.155566400012</v>
      </c>
      <c r="H9" s="6">
        <f t="shared" si="3"/>
        <v>22731.075360000003</v>
      </c>
      <c r="I9" s="6">
        <f t="shared" si="4"/>
        <v>32914.080206400009</v>
      </c>
      <c r="J9" s="7">
        <f t="shared" si="1"/>
        <v>4.3494426541832144E-2</v>
      </c>
    </row>
    <row r="10" spans="2:10" x14ac:dyDescent="0.35">
      <c r="B10" s="4"/>
      <c r="C10" s="4"/>
      <c r="E10">
        <v>67</v>
      </c>
      <c r="F10" s="6">
        <f t="shared" si="0"/>
        <v>768018.21540836792</v>
      </c>
      <c r="G10" s="6">
        <f t="shared" si="2"/>
        <v>57314.510233392015</v>
      </c>
      <c r="H10" s="6">
        <f t="shared" si="3"/>
        <v>23185.696867200004</v>
      </c>
      <c r="I10" s="6">
        <f t="shared" si="4"/>
        <v>34128.813366192015</v>
      </c>
      <c r="J10" s="7">
        <f t="shared" si="1"/>
        <v>4.4437505102720987E-2</v>
      </c>
    </row>
    <row r="11" spans="2:10" x14ac:dyDescent="0.35">
      <c r="E11">
        <v>68</v>
      </c>
      <c r="F11" s="6">
        <f t="shared" si="0"/>
        <v>778714.77359702019</v>
      </c>
      <c r="G11" s="6">
        <f t="shared" si="2"/>
        <v>59033.945540393775</v>
      </c>
      <c r="H11" s="6">
        <f t="shared" si="3"/>
        <v>23649.410804544004</v>
      </c>
      <c r="I11" s="6">
        <f t="shared" si="4"/>
        <v>35384.534735849767</v>
      </c>
      <c r="J11" s="7">
        <f t="shared" si="1"/>
        <v>4.5439660239656676E-2</v>
      </c>
    </row>
    <row r="12" spans="2:10" x14ac:dyDescent="0.35">
      <c r="E12">
        <v>69</v>
      </c>
      <c r="F12" s="6">
        <f t="shared" si="0"/>
        <v>788755.09512687079</v>
      </c>
      <c r="G12" s="6">
        <f t="shared" si="2"/>
        <v>60804.96390660559</v>
      </c>
      <c r="H12" s="6">
        <f t="shared" si="3"/>
        <v>24122.399020634886</v>
      </c>
      <c r="I12" s="6">
        <f t="shared" si="4"/>
        <v>36682.5648859707</v>
      </c>
      <c r="J12" s="7">
        <f t="shared" si="1"/>
        <v>4.6506913378569464E-2</v>
      </c>
    </row>
    <row r="13" spans="2:10" x14ac:dyDescent="0.35">
      <c r="B13" t="s">
        <v>15</v>
      </c>
      <c r="C13" s="6">
        <f>F13</f>
        <v>798056.13501172687</v>
      </c>
      <c r="E13">
        <v>70</v>
      </c>
      <c r="F13" s="6">
        <f t="shared" si="0"/>
        <v>798056.13501172687</v>
      </c>
      <c r="G13" s="6">
        <f t="shared" si="2"/>
        <v>62629.112823803756</v>
      </c>
      <c r="H13" s="6">
        <f t="shared" si="3"/>
        <v>24604.847001047583</v>
      </c>
      <c r="I13" s="6">
        <f t="shared" si="4"/>
        <v>38024.265822756177</v>
      </c>
      <c r="J13" s="7">
        <f t="shared" si="1"/>
        <v>4.7646104270844855E-2</v>
      </c>
    </row>
    <row r="14" spans="2:10" x14ac:dyDescent="0.35">
      <c r="B14" t="s">
        <v>16</v>
      </c>
      <c r="C14" s="6">
        <f>F18</f>
        <v>830093.71893456753</v>
      </c>
      <c r="E14">
        <v>71</v>
      </c>
      <c r="F14" s="6">
        <f t="shared" si="0"/>
        <v>806528.46084498125</v>
      </c>
      <c r="G14" s="6">
        <f t="shared" si="2"/>
        <v>64507.986208517868</v>
      </c>
      <c r="H14" s="6">
        <f t="shared" si="3"/>
        <v>25096.943941068534</v>
      </c>
      <c r="I14" s="6">
        <f t="shared" si="4"/>
        <v>39411.042267449331</v>
      </c>
      <c r="J14" s="7">
        <f t="shared" si="1"/>
        <v>4.886503599161187E-2</v>
      </c>
    </row>
    <row r="15" spans="2:10" x14ac:dyDescent="0.35">
      <c r="B15" t="s">
        <v>17</v>
      </c>
      <c r="C15" s="6">
        <f>F23</f>
        <v>826969.92349839234</v>
      </c>
      <c r="E15">
        <v>72</v>
      </c>
      <c r="F15" s="6">
        <f t="shared" si="0"/>
        <v>814075.8255207967</v>
      </c>
      <c r="G15" s="6">
        <f t="shared" si="2"/>
        <v>66443.225794773403</v>
      </c>
      <c r="H15" s="6">
        <f t="shared" si="3"/>
        <v>25598.882819889906</v>
      </c>
      <c r="I15" s="6">
        <f t="shared" si="4"/>
        <v>40844.342974883497</v>
      </c>
      <c r="J15" s="7">
        <f t="shared" si="1"/>
        <v>5.0172651851876013E-2</v>
      </c>
    </row>
    <row r="16" spans="2:10" x14ac:dyDescent="0.35">
      <c r="B16" t="s">
        <v>18</v>
      </c>
      <c r="C16" s="6">
        <f>F28</f>
        <v>768622.17036851984</v>
      </c>
      <c r="E16">
        <v>73</v>
      </c>
      <c r="F16" s="6">
        <f t="shared" si="0"/>
        <v>820594.71295971563</v>
      </c>
      <c r="G16" s="6">
        <f t="shared" si="2"/>
        <v>68436.522568616609</v>
      </c>
      <c r="H16" s="6">
        <f t="shared" si="3"/>
        <v>26110.860476287704</v>
      </c>
      <c r="I16" s="6">
        <f t="shared" si="4"/>
        <v>42325.662092328901</v>
      </c>
      <c r="J16" s="7">
        <f t="shared" si="1"/>
        <v>5.1579252734482023E-2</v>
      </c>
    </row>
    <row r="17" spans="2:10" x14ac:dyDescent="0.35">
      <c r="B17" t="s">
        <v>19</v>
      </c>
      <c r="C17" s="6">
        <f>F33</f>
        <v>626813.08283714415</v>
      </c>
      <c r="E17">
        <v>74</v>
      </c>
      <c r="F17" s="6">
        <f t="shared" si="0"/>
        <v>825973.85517743696</v>
      </c>
      <c r="G17" s="6">
        <f t="shared" si="2"/>
        <v>70489.618245675112</v>
      </c>
      <c r="H17" s="6">
        <f t="shared" si="3"/>
        <v>26633.07768581346</v>
      </c>
      <c r="I17" s="6">
        <f t="shared" si="4"/>
        <v>43856.540559861649</v>
      </c>
      <c r="J17" s="7">
        <f t="shared" si="1"/>
        <v>5.3096766059792924E-2</v>
      </c>
    </row>
    <row r="18" spans="2:10" x14ac:dyDescent="0.35">
      <c r="B18" t="s">
        <v>20</v>
      </c>
      <c r="C18" s="6">
        <f>G38</f>
        <v>131131.4541843042</v>
      </c>
      <c r="E18">
        <v>75</v>
      </c>
      <c r="F18" s="6">
        <f t="shared" si="0"/>
        <v>830093.71893456753</v>
      </c>
      <c r="G18" s="6">
        <f t="shared" si="2"/>
        <v>72604.306793045369</v>
      </c>
      <c r="H18" s="6">
        <f t="shared" si="3"/>
        <v>27165.739239529728</v>
      </c>
      <c r="I18" s="6">
        <f t="shared" si="4"/>
        <v>45438.567553515641</v>
      </c>
      <c r="J18" s="7">
        <f t="shared" si="1"/>
        <v>5.4739081283299476E-2</v>
      </c>
    </row>
    <row r="19" spans="2:10" x14ac:dyDescent="0.35">
      <c r="B19" t="s">
        <v>21</v>
      </c>
      <c r="C19" s="11">
        <f>F43</f>
        <v>-80035.248422293313</v>
      </c>
      <c r="E19">
        <v>76</v>
      </c>
      <c r="F19" s="6">
        <f t="shared" si="0"/>
        <v>832825.96009812516</v>
      </c>
      <c r="G19" s="6">
        <f t="shared" si="2"/>
        <v>74782.435996836735</v>
      </c>
      <c r="H19" s="6">
        <f t="shared" si="3"/>
        <v>27709.054024320325</v>
      </c>
      <c r="I19" s="6">
        <f t="shared" si="4"/>
        <v>47073.381972516407</v>
      </c>
      <c r="J19" s="7">
        <f t="shared" si="1"/>
        <v>5.652247195436863E-2</v>
      </c>
    </row>
    <row r="20" spans="2:10" x14ac:dyDescent="0.35">
      <c r="E20">
        <v>77</v>
      </c>
      <c r="F20" s="6">
        <f t="shared" si="0"/>
        <v>834032.84373207763</v>
      </c>
      <c r="G20" s="6">
        <f t="shared" si="2"/>
        <v>77025.909076741838</v>
      </c>
      <c r="H20" s="6">
        <f t="shared" si="3"/>
        <v>28263.235104806732</v>
      </c>
      <c r="I20" s="6">
        <f t="shared" si="4"/>
        <v>48762.673971935103</v>
      </c>
      <c r="J20" s="7">
        <f t="shared" si="1"/>
        <v>5.8466131565916471E-2</v>
      </c>
    </row>
    <row r="21" spans="2:10" x14ac:dyDescent="0.35">
      <c r="E21">
        <v>78</v>
      </c>
      <c r="F21" s="6">
        <f t="shared" si="0"/>
        <v>833566.62781386112</v>
      </c>
      <c r="G21" s="6">
        <f t="shared" si="2"/>
        <v>79336.686349044103</v>
      </c>
      <c r="H21" s="6">
        <f t="shared" si="3"/>
        <v>28828.499806902866</v>
      </c>
      <c r="I21" s="6">
        <f t="shared" si="4"/>
        <v>50508.186542141237</v>
      </c>
      <c r="J21" s="7">
        <f t="shared" si="1"/>
        <v>6.0592860674623751E-2</v>
      </c>
    </row>
    <row r="22" spans="2:10" x14ac:dyDescent="0.35">
      <c r="B22" t="s">
        <v>22</v>
      </c>
      <c r="C22">
        <v>76.099999999999994</v>
      </c>
      <c r="E22">
        <v>79</v>
      </c>
      <c r="F22" s="6">
        <f t="shared" si="0"/>
        <v>831268.90834621829</v>
      </c>
      <c r="G22" s="6">
        <f t="shared" si="2"/>
        <v>81716.786939515427</v>
      </c>
      <c r="H22" s="6">
        <f t="shared" si="3"/>
        <v>29405.069803040926</v>
      </c>
      <c r="I22" s="6">
        <f t="shared" si="4"/>
        <v>52311.717136474501</v>
      </c>
      <c r="J22" s="7">
        <f t="shared" si="1"/>
        <v>6.2929957575998979E-2</v>
      </c>
    </row>
    <row r="23" spans="2:10" x14ac:dyDescent="0.35">
      <c r="B23" t="s">
        <v>23</v>
      </c>
      <c r="C23">
        <v>81.099999999999994</v>
      </c>
      <c r="E23">
        <v>80</v>
      </c>
      <c r="F23" s="6">
        <f t="shared" si="0"/>
        <v>826969.92349839234</v>
      </c>
      <c r="G23" s="6">
        <f t="shared" si="2"/>
        <v>84168.29054770089</v>
      </c>
      <c r="H23" s="6">
        <f t="shared" si="3"/>
        <v>29993.171199101744</v>
      </c>
      <c r="I23" s="6">
        <f t="shared" si="4"/>
        <v>54175.119348599146</v>
      </c>
      <c r="J23" s="7">
        <f t="shared" si="1"/>
        <v>6.5510386543948432E-2</v>
      </c>
    </row>
    <row r="24" spans="2:10" x14ac:dyDescent="0.35">
      <c r="B24" t="s">
        <v>24</v>
      </c>
      <c r="C24">
        <v>78.599999999999994</v>
      </c>
      <c r="E24">
        <v>81</v>
      </c>
      <c r="F24" s="6">
        <f t="shared" si="0"/>
        <v>820487.81426724768</v>
      </c>
      <c r="G24" s="6">
        <f t="shared" si="2"/>
        <v>86693.339264131922</v>
      </c>
      <c r="H24" s="6">
        <f t="shared" si="3"/>
        <v>30593.034623083779</v>
      </c>
      <c r="I24" s="6">
        <f t="shared" si="4"/>
        <v>56100.304641048147</v>
      </c>
      <c r="J24" s="7">
        <f t="shared" si="1"/>
        <v>6.8374330082098284E-2</v>
      </c>
    </row>
    <row r="25" spans="2:10" x14ac:dyDescent="0.35">
      <c r="E25">
        <v>82</v>
      </c>
      <c r="F25" s="6">
        <f t="shared" si="0"/>
        <v>811627.83899677207</v>
      </c>
      <c r="G25" s="6">
        <f t="shared" si="2"/>
        <v>89294.139442055879</v>
      </c>
      <c r="H25" s="6">
        <f t="shared" si="3"/>
        <v>31204.895315545455</v>
      </c>
      <c r="I25" s="6">
        <f t="shared" si="4"/>
        <v>58089.244126510428</v>
      </c>
      <c r="J25" s="7">
        <f t="shared" si="1"/>
        <v>7.1571280992915098E-2</v>
      </c>
    </row>
    <row r="26" spans="2:10" x14ac:dyDescent="0.35">
      <c r="E26">
        <v>83</v>
      </c>
      <c r="F26" s="6">
        <f t="shared" si="0"/>
        <v>800181.53893311718</v>
      </c>
      <c r="G26" s="6">
        <f t="shared" si="2"/>
        <v>91972.963625317556</v>
      </c>
      <c r="H26" s="6">
        <f t="shared" si="3"/>
        <v>31828.993221856363</v>
      </c>
      <c r="I26" s="6">
        <f t="shared" si="4"/>
        <v>60143.970403461193</v>
      </c>
      <c r="J26" s="7">
        <f t="shared" si="1"/>
        <v>7.5162906761947049E-2</v>
      </c>
    </row>
    <row r="27" spans="2:10" x14ac:dyDescent="0.35">
      <c r="E27">
        <v>84</v>
      </c>
      <c r="F27" s="6">
        <f t="shared" si="0"/>
        <v>785925.8518213206</v>
      </c>
      <c r="G27" s="6">
        <f t="shared" si="2"/>
        <v>94732.15253407709</v>
      </c>
      <c r="H27" s="6">
        <f t="shared" si="3"/>
        <v>32465.573086293491</v>
      </c>
      <c r="I27" s="6">
        <f t="shared" si="4"/>
        <v>62266.579447783603</v>
      </c>
      <c r="J27" s="7">
        <f t="shared" si="1"/>
        <v>7.9227040697905232E-2</v>
      </c>
    </row>
    <row r="28" spans="2:10" x14ac:dyDescent="0.35">
      <c r="E28">
        <v>85</v>
      </c>
      <c r="F28" s="6">
        <f t="shared" si="0"/>
        <v>768622.17036851984</v>
      </c>
      <c r="G28" s="6">
        <f t="shared" si="2"/>
        <v>97574.117110099411</v>
      </c>
      <c r="H28" s="6">
        <f t="shared" si="3"/>
        <v>33114.884548019363</v>
      </c>
      <c r="I28" s="6">
        <f t="shared" si="4"/>
        <v>64459.232562080048</v>
      </c>
      <c r="J28" s="7">
        <f t="shared" si="1"/>
        <v>8.3863353214460021E-2</v>
      </c>
    </row>
    <row r="29" spans="2:10" x14ac:dyDescent="0.35">
      <c r="E29">
        <v>86</v>
      </c>
      <c r="F29" s="6">
        <f t="shared" si="0"/>
        <v>748015.34220620838</v>
      </c>
      <c r="G29" s="6">
        <f t="shared" si="2"/>
        <v>100501.3406234024</v>
      </c>
      <c r="H29" s="6">
        <f t="shared" si="3"/>
        <v>33777.182238979753</v>
      </c>
      <c r="I29" s="6">
        <f t="shared" si="4"/>
        <v>66724.158384422655</v>
      </c>
      <c r="J29" s="7">
        <f t="shared" si="1"/>
        <v>8.9201590688802401E-2</v>
      </c>
    </row>
    <row r="30" spans="2:10" x14ac:dyDescent="0.35">
      <c r="E30">
        <v>87</v>
      </c>
      <c r="F30" s="6">
        <f t="shared" si="0"/>
        <v>723832.60778023582</v>
      </c>
      <c r="G30" s="6">
        <f t="shared" si="2"/>
        <v>103516.38084210448</v>
      </c>
      <c r="H30" s="6">
        <f t="shared" si="3"/>
        <v>34452.725883759347</v>
      </c>
      <c r="I30" s="6">
        <f t="shared" si="4"/>
        <v>69063.654958345141</v>
      </c>
      <c r="J30" s="7">
        <f t="shared" si="1"/>
        <v>9.5413848749010335E-2</v>
      </c>
    </row>
    <row r="31" spans="2:10" x14ac:dyDescent="0.35">
      <c r="E31">
        <v>88</v>
      </c>
      <c r="F31" s="6">
        <f t="shared" si="0"/>
        <v>695782.47238111682</v>
      </c>
      <c r="G31" s="6">
        <f t="shared" si="2"/>
        <v>106621.87226736762</v>
      </c>
      <c r="H31" s="6">
        <f t="shared" si="3"/>
        <v>35141.780401434538</v>
      </c>
      <c r="I31" s="6">
        <f t="shared" si="4"/>
        <v>71480.091865933093</v>
      </c>
      <c r="J31" s="7">
        <f t="shared" si="1"/>
        <v>0.10273338967754231</v>
      </c>
    </row>
    <row r="32" spans="2:10" x14ac:dyDescent="0.35">
      <c r="E32">
        <v>89</v>
      </c>
      <c r="F32" s="6">
        <f t="shared" si="0"/>
        <v>663553.50829805853</v>
      </c>
      <c r="G32" s="6">
        <f t="shared" si="2"/>
        <v>109820.52843538865</v>
      </c>
      <c r="H32" s="6">
        <f t="shared" si="3"/>
        <v>35844.616009463229</v>
      </c>
      <c r="I32" s="6">
        <f t="shared" si="4"/>
        <v>73975.912425925431</v>
      </c>
      <c r="J32" s="7">
        <f t="shared" si="1"/>
        <v>0.11148447186371672</v>
      </c>
    </row>
    <row r="33" spans="5:10" x14ac:dyDescent="0.35">
      <c r="E33">
        <v>90</v>
      </c>
      <c r="F33" s="6">
        <f t="shared" si="0"/>
        <v>626813.08283714415</v>
      </c>
      <c r="G33" s="6">
        <f t="shared" si="2"/>
        <v>113115.14428845032</v>
      </c>
      <c r="H33" s="6">
        <f t="shared" si="3"/>
        <v>36561.508329652497</v>
      </c>
      <c r="I33" s="6">
        <f t="shared" si="4"/>
        <v>76553.635958797822</v>
      </c>
      <c r="J33" s="7">
        <f t="shared" si="1"/>
        <v>0.12213152222715756</v>
      </c>
    </row>
    <row r="34" spans="5:10" x14ac:dyDescent="0.35">
      <c r="E34">
        <v>91</v>
      </c>
      <c r="F34" s="6">
        <f t="shared" si="0"/>
        <v>585206.00768651452</v>
      </c>
      <c r="G34" s="6">
        <f t="shared" si="2"/>
        <v>116508.59861710384</v>
      </c>
      <c r="H34" s="6">
        <f t="shared" si="3"/>
        <v>37292.738496245547</v>
      </c>
      <c r="I34" s="6">
        <f t="shared" si="4"/>
        <v>79215.860120858299</v>
      </c>
      <c r="J34" s="7">
        <f t="shared" si="1"/>
        <v>0.13536405826389425</v>
      </c>
    </row>
    <row r="35" spans="5:10" x14ac:dyDescent="0.35">
      <c r="E35">
        <v>92</v>
      </c>
      <c r="F35" s="6">
        <f t="shared" si="0"/>
        <v>538353.10483825894</v>
      </c>
      <c r="G35" s="6">
        <f t="shared" si="2"/>
        <v>120003.85657561696</v>
      </c>
      <c r="H35" s="6">
        <f t="shared" si="3"/>
        <v>38038.593266170457</v>
      </c>
      <c r="I35" s="6">
        <f t="shared" si="4"/>
        <v>81965.263309446498</v>
      </c>
      <c r="J35" s="7">
        <f t="shared" si="1"/>
        <v>0.15225186327117382</v>
      </c>
    </row>
    <row r="36" spans="5:10" x14ac:dyDescent="0.35">
      <c r="E36">
        <v>93</v>
      </c>
      <c r="F36" s="6">
        <f t="shared" si="0"/>
        <v>485849.68398716289</v>
      </c>
      <c r="G36" s="6">
        <f t="shared" si="2"/>
        <v>123603.97227288547</v>
      </c>
      <c r="H36" s="6">
        <f t="shared" si="3"/>
        <v>38799.365131493869</v>
      </c>
      <c r="I36" s="6">
        <f t="shared" si="4"/>
        <v>84804.607141391607</v>
      </c>
      <c r="J36" s="7">
        <f t="shared" si="1"/>
        <v>0.17454906308765308</v>
      </c>
    </row>
    <row r="37" spans="5:10" x14ac:dyDescent="0.35">
      <c r="E37">
        <v>94</v>
      </c>
      <c r="F37" s="6">
        <f t="shared" si="0"/>
        <v>427263.92601944436</v>
      </c>
      <c r="G37" s="6">
        <f t="shared" si="2"/>
        <v>127312.09144107203</v>
      </c>
      <c r="H37" s="6">
        <f t="shared" si="3"/>
        <v>39575.35243412375</v>
      </c>
      <c r="I37" s="6">
        <f t="shared" si="4"/>
        <v>87736.739006948279</v>
      </c>
      <c r="J37" s="7">
        <f t="shared" si="1"/>
        <v>0.20534553390532545</v>
      </c>
    </row>
    <row r="38" spans="5:10" x14ac:dyDescent="0.35">
      <c r="E38">
        <v>95</v>
      </c>
      <c r="F38" s="6">
        <f t="shared" si="0"/>
        <v>362135.16687911307</v>
      </c>
      <c r="G38" s="6">
        <f t="shared" si="2"/>
        <v>131131.4541843042</v>
      </c>
      <c r="H38" s="6">
        <f t="shared" si="3"/>
        <v>40366.859482806227</v>
      </c>
      <c r="I38" s="6">
        <f t="shared" si="4"/>
        <v>90764.594701497961</v>
      </c>
      <c r="J38" s="7">
        <f t="shared" si="1"/>
        <v>0.25063733932196852</v>
      </c>
    </row>
    <row r="39" spans="5:10" x14ac:dyDescent="0.35">
      <c r="E39">
        <v>96</v>
      </c>
      <c r="F39" s="6">
        <f t="shared" si="0"/>
        <v>289972.07575448893</v>
      </c>
      <c r="G39" s="6">
        <f t="shared" si="2"/>
        <v>135065.39780983332</v>
      </c>
      <c r="H39" s="6">
        <f t="shared" si="3"/>
        <v>41174.196672462349</v>
      </c>
      <c r="I39" s="6">
        <f t="shared" si="4"/>
        <v>93891.201137370968</v>
      </c>
      <c r="J39" s="7">
        <f t="shared" si="1"/>
        <v>0.32379394082368801</v>
      </c>
    </row>
    <row r="40" spans="5:10" x14ac:dyDescent="0.35">
      <c r="E40">
        <v>97</v>
      </c>
      <c r="F40" s="6">
        <f t="shared" si="0"/>
        <v>210250.72116154156</v>
      </c>
      <c r="G40" s="6">
        <f t="shared" si="2"/>
        <v>139117.35974412833</v>
      </c>
      <c r="H40" s="6">
        <f t="shared" si="3"/>
        <v>41997.680605911599</v>
      </c>
      <c r="I40" s="6">
        <f t="shared" si="4"/>
        <v>97119.679138216743</v>
      </c>
      <c r="J40" s="7">
        <f t="shared" si="1"/>
        <v>0.46192316773837344</v>
      </c>
    </row>
    <row r="41" spans="5:10" x14ac:dyDescent="0.35">
      <c r="E41">
        <v>98</v>
      </c>
      <c r="F41" s="6">
        <f t="shared" si="0"/>
        <v>122412.5181128117</v>
      </c>
      <c r="G41" s="6">
        <f t="shared" si="2"/>
        <v>143290.8805364522</v>
      </c>
      <c r="H41" s="6">
        <f t="shared" si="3"/>
        <v>42837.634218029831</v>
      </c>
      <c r="I41" s="6">
        <f t="shared" si="4"/>
        <v>100453.24631842237</v>
      </c>
      <c r="J41" s="7">
        <f t="shared" si="1"/>
        <v>0.82061253103091703</v>
      </c>
    </row>
    <row r="42" spans="5:10" x14ac:dyDescent="0.35">
      <c r="E42">
        <v>99</v>
      </c>
      <c r="F42" s="6">
        <f t="shared" si="0"/>
        <v>25862.049149425075</v>
      </c>
      <c r="G42" s="6">
        <f t="shared" si="2"/>
        <v>147589.60695254576</v>
      </c>
      <c r="H42" s="6">
        <f t="shared" si="3"/>
        <v>43694.386902390426</v>
      </c>
      <c r="I42" s="6">
        <f t="shared" si="4"/>
        <v>103895.22005015533</v>
      </c>
      <c r="J42" s="7">
        <f t="shared" si="1"/>
        <v>4.0172849200723508</v>
      </c>
    </row>
    <row r="43" spans="5:10" x14ac:dyDescent="0.35">
      <c r="E43">
        <v>100</v>
      </c>
      <c r="F43" s="11">
        <f t="shared" si="0"/>
        <v>-80035.248422293313</v>
      </c>
      <c r="G43" s="6">
        <f t="shared" si="2"/>
        <v>152017.29516112214</v>
      </c>
      <c r="H43" s="6">
        <f t="shared" si="3"/>
        <v>44568.274640438234</v>
      </c>
      <c r="I43" s="6">
        <f t="shared" si="4"/>
        <v>107449.0205206839</v>
      </c>
      <c r="J43" s="7">
        <f t="shared" si="1"/>
        <v>-1.3425212345658772</v>
      </c>
    </row>
  </sheetData>
  <conditionalFormatting sqref="F18:F43">
    <cfRule type="cellIs" dxfId="2" priority="2" operator="lessThan">
      <formula>0</formula>
    </cfRule>
  </conditionalFormatting>
  <conditionalFormatting sqref="C13:C1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winsome donegal</cp:lastModifiedBy>
  <dcterms:created xsi:type="dcterms:W3CDTF">2023-06-20T18:26:17Z</dcterms:created>
  <dcterms:modified xsi:type="dcterms:W3CDTF">2023-06-21T02:31:57Z</dcterms:modified>
</cp:coreProperties>
</file>