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 activeTab="2"/>
  </bookViews>
  <sheets>
    <sheet name="Basic" sheetId="8" r:id="rId1"/>
    <sheet name="Inexact matches" sheetId="5" r:id="rId2"/>
    <sheet name="Noisy matches" sheetId="15" r:id="rId3"/>
    <sheet name="Subsampling" sheetId="10" r:id="rId4"/>
    <sheet name="Classification" sheetId="9" r:id="rId5"/>
    <sheet name="Union false positives" sheetId="6" r:id="rId6"/>
    <sheet name="Union inexact matches" sheetId="7" r:id="rId7"/>
    <sheet name="expected overlaps" sheetId="11" r:id="rId8"/>
    <sheet name="Overlap curve" sheetId="12" r:id="rId9"/>
    <sheet name="Sheet1" sheetId="13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F75" i="15"/>
  <c r="C75" i="15"/>
  <c r="G75" i="15"/>
  <c r="H75" i="15"/>
  <c r="F74" i="15"/>
  <c r="C74" i="15"/>
  <c r="G74" i="15"/>
  <c r="H74" i="15"/>
  <c r="F73" i="15"/>
  <c r="C73" i="15"/>
  <c r="G73" i="15"/>
  <c r="H73" i="15"/>
  <c r="F72" i="15"/>
  <c r="C72" i="15"/>
  <c r="G72" i="15"/>
  <c r="H72" i="15"/>
  <c r="F71" i="15"/>
  <c r="C71" i="15"/>
  <c r="G71" i="15"/>
  <c r="H71" i="15"/>
  <c r="F70" i="15"/>
  <c r="C70" i="15"/>
  <c r="G70" i="15"/>
  <c r="H70" i="15"/>
  <c r="F69" i="15"/>
  <c r="C69" i="15"/>
  <c r="G69" i="15"/>
  <c r="H69" i="15"/>
  <c r="F68" i="15"/>
  <c r="C68" i="15"/>
  <c r="G68" i="15"/>
  <c r="H68" i="15"/>
  <c r="F67" i="15"/>
  <c r="C67" i="15"/>
  <c r="G67" i="15"/>
  <c r="H67" i="15"/>
  <c r="F66" i="15"/>
  <c r="C66" i="15"/>
  <c r="G66" i="15"/>
  <c r="H66" i="15"/>
  <c r="F65" i="15"/>
  <c r="C65" i="15"/>
  <c r="G65" i="15"/>
  <c r="H65" i="15"/>
  <c r="F64" i="15"/>
  <c r="C64" i="15"/>
  <c r="G64" i="15"/>
  <c r="H64" i="15"/>
  <c r="F63" i="15"/>
  <c r="C63" i="15"/>
  <c r="G63" i="15"/>
  <c r="H63" i="15"/>
  <c r="F62" i="15"/>
  <c r="C62" i="15"/>
  <c r="G62" i="15"/>
  <c r="H62" i="15"/>
  <c r="F61" i="15"/>
  <c r="C61" i="15"/>
  <c r="G61" i="15"/>
  <c r="H61" i="15"/>
  <c r="F60" i="15"/>
  <c r="C60" i="15"/>
  <c r="G60" i="15"/>
  <c r="H60" i="15"/>
  <c r="F59" i="15"/>
  <c r="C59" i="15"/>
  <c r="G59" i="15"/>
  <c r="H59" i="15"/>
  <c r="F58" i="15"/>
  <c r="C58" i="15"/>
  <c r="G58" i="15"/>
  <c r="H58" i="15"/>
  <c r="F57" i="15"/>
  <c r="C57" i="15"/>
  <c r="G57" i="15"/>
  <c r="H57" i="15"/>
  <c r="F56" i="15"/>
  <c r="C56" i="15"/>
  <c r="G56" i="15"/>
  <c r="H56" i="15"/>
  <c r="F55" i="15"/>
  <c r="C55" i="15"/>
  <c r="G55" i="15"/>
  <c r="H55" i="15"/>
  <c r="F54" i="15"/>
  <c r="C54" i="15"/>
  <c r="G54" i="15"/>
  <c r="H54" i="15"/>
  <c r="F53" i="15"/>
  <c r="C53" i="15"/>
  <c r="G53" i="15"/>
  <c r="H53" i="15"/>
  <c r="F52" i="15"/>
  <c r="C52" i="15"/>
  <c r="G52" i="15"/>
  <c r="H52" i="15"/>
  <c r="F51" i="15"/>
  <c r="C51" i="15"/>
  <c r="G51" i="15"/>
  <c r="H51" i="15"/>
  <c r="F50" i="15"/>
  <c r="C50" i="15"/>
  <c r="G50" i="15"/>
  <c r="H50" i="15"/>
  <c r="F49" i="15"/>
  <c r="C49" i="15"/>
  <c r="G49" i="15"/>
  <c r="H49" i="15"/>
  <c r="F48" i="15"/>
  <c r="C48" i="15"/>
  <c r="G48" i="15"/>
  <c r="H48" i="15"/>
  <c r="F47" i="15"/>
  <c r="C47" i="15"/>
  <c r="G47" i="15"/>
  <c r="H47" i="15"/>
  <c r="F46" i="15"/>
  <c r="C46" i="15"/>
  <c r="G46" i="15"/>
  <c r="H46" i="15"/>
  <c r="F45" i="15"/>
  <c r="C45" i="15"/>
  <c r="G45" i="15"/>
  <c r="H45" i="15"/>
  <c r="F44" i="15"/>
  <c r="C44" i="15"/>
  <c r="G44" i="15"/>
  <c r="H44" i="15"/>
  <c r="F43" i="15"/>
  <c r="C43" i="15"/>
  <c r="G43" i="15"/>
  <c r="H43" i="15"/>
  <c r="F42" i="15"/>
  <c r="C42" i="15"/>
  <c r="G42" i="15"/>
  <c r="H42" i="15"/>
  <c r="F41" i="15"/>
  <c r="C41" i="15"/>
  <c r="G41" i="15"/>
  <c r="H41" i="15"/>
  <c r="F40" i="15"/>
  <c r="C40" i="15"/>
  <c r="G40" i="15"/>
  <c r="H40" i="15"/>
  <c r="F39" i="15"/>
  <c r="C39" i="15"/>
  <c r="G39" i="15"/>
  <c r="H39" i="15"/>
  <c r="F38" i="15"/>
  <c r="C38" i="15"/>
  <c r="G38" i="15"/>
  <c r="H38" i="15"/>
  <c r="F37" i="15"/>
  <c r="C37" i="15"/>
  <c r="G37" i="15"/>
  <c r="H37" i="15"/>
  <c r="F36" i="15"/>
  <c r="C36" i="15"/>
  <c r="G36" i="15"/>
  <c r="H36" i="15"/>
  <c r="F35" i="15"/>
  <c r="C35" i="15"/>
  <c r="G35" i="15"/>
  <c r="H35" i="15"/>
  <c r="F34" i="15"/>
  <c r="C34" i="15"/>
  <c r="G34" i="15"/>
  <c r="H34" i="15"/>
  <c r="F33" i="15"/>
  <c r="C33" i="15"/>
  <c r="G33" i="15"/>
  <c r="H33" i="15"/>
  <c r="F32" i="15"/>
  <c r="C32" i="15"/>
  <c r="G32" i="15"/>
  <c r="H32" i="15"/>
  <c r="F31" i="15"/>
  <c r="C31" i="15"/>
  <c r="G31" i="15"/>
  <c r="H31" i="15"/>
  <c r="F30" i="15"/>
  <c r="C30" i="15"/>
  <c r="G30" i="15"/>
  <c r="H30" i="15"/>
  <c r="F29" i="15"/>
  <c r="C29" i="15"/>
  <c r="G29" i="15"/>
  <c r="H29" i="15"/>
  <c r="F28" i="15"/>
  <c r="C28" i="15"/>
  <c r="G28" i="15"/>
  <c r="H28" i="15"/>
  <c r="F27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G27" i="15"/>
  <c r="H27" i="15"/>
  <c r="F26" i="15"/>
  <c r="G26" i="15"/>
  <c r="H26" i="15"/>
  <c r="F25" i="15"/>
  <c r="G25" i="15"/>
  <c r="H25" i="15"/>
  <c r="F24" i="15"/>
  <c r="G24" i="15"/>
  <c r="H24" i="15"/>
  <c r="F23" i="15"/>
  <c r="G23" i="15"/>
  <c r="H23" i="15"/>
  <c r="F22" i="15"/>
  <c r="G22" i="15"/>
  <c r="H22" i="15"/>
  <c r="F21" i="15"/>
  <c r="G21" i="15"/>
  <c r="H21" i="15"/>
  <c r="F20" i="15"/>
  <c r="G20" i="15"/>
  <c r="H20" i="15"/>
  <c r="F19" i="15"/>
  <c r="G19" i="15"/>
  <c r="H19" i="15"/>
  <c r="F18" i="15"/>
  <c r="G18" i="15"/>
  <c r="H18" i="15"/>
  <c r="F17" i="15"/>
  <c r="G17" i="15"/>
  <c r="H17" i="15"/>
  <c r="F16" i="15"/>
  <c r="G16" i="15"/>
  <c r="H16" i="15"/>
  <c r="F15" i="15"/>
  <c r="G15" i="15"/>
  <c r="H15" i="15"/>
  <c r="F14" i="15"/>
  <c r="G14" i="15"/>
  <c r="H14" i="15"/>
  <c r="F13" i="15"/>
  <c r="G13" i="15"/>
  <c r="H13" i="15"/>
  <c r="F12" i="15"/>
  <c r="G12" i="15"/>
  <c r="H12" i="15"/>
  <c r="F11" i="15"/>
  <c r="G11" i="15"/>
  <c r="H11" i="15"/>
  <c r="F10" i="15"/>
  <c r="G10" i="15"/>
  <c r="H10" i="15"/>
  <c r="F9" i="15"/>
  <c r="G9" i="15"/>
  <c r="H9" i="15"/>
  <c r="F8" i="15"/>
  <c r="G8" i="15"/>
  <c r="H8" i="15"/>
  <c r="F7" i="15"/>
  <c r="G7" i="15"/>
  <c r="H7" i="15"/>
  <c r="F6" i="15"/>
  <c r="G6" i="15"/>
  <c r="H6" i="15"/>
  <c r="F5" i="15"/>
  <c r="G5" i="15"/>
  <c r="H5" i="15"/>
  <c r="F4" i="15"/>
  <c r="G4" i="15"/>
  <c r="H4" i="15"/>
  <c r="F3" i="15"/>
  <c r="G3" i="15"/>
  <c r="H3" i="15"/>
  <c r="F2" i="15"/>
  <c r="G2" i="15"/>
  <c r="H2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B111" i="15"/>
  <c r="B112" i="15"/>
  <c r="B113" i="15"/>
  <c r="B114" i="15"/>
  <c r="B115" i="15"/>
  <c r="B116" i="15"/>
  <c r="B117" i="15"/>
  <c r="E110" i="15"/>
  <c r="E111" i="15"/>
  <c r="E112" i="15"/>
  <c r="E113" i="15"/>
  <c r="E114" i="15"/>
  <c r="E115" i="15"/>
  <c r="E116" i="15"/>
  <c r="E117" i="15"/>
  <c r="F117" i="15"/>
  <c r="A111" i="15"/>
  <c r="A112" i="15"/>
  <c r="A113" i="15"/>
  <c r="A114" i="15"/>
  <c r="A115" i="15"/>
  <c r="A116" i="15"/>
  <c r="A117" i="15"/>
  <c r="G117" i="15"/>
  <c r="H117" i="15"/>
  <c r="F116" i="15"/>
  <c r="G116" i="15"/>
  <c r="H116" i="15"/>
  <c r="F115" i="15"/>
  <c r="G115" i="15"/>
  <c r="H115" i="15"/>
  <c r="F114" i="15"/>
  <c r="G114" i="15"/>
  <c r="H114" i="15"/>
  <c r="F113" i="15"/>
  <c r="G113" i="15"/>
  <c r="H113" i="15"/>
  <c r="F112" i="15"/>
  <c r="G112" i="15"/>
  <c r="H112" i="15"/>
  <c r="F111" i="15"/>
  <c r="G111" i="15"/>
  <c r="H111" i="15"/>
  <c r="F110" i="15"/>
  <c r="G110" i="15"/>
  <c r="H110" i="15"/>
  <c r="I110" i="15"/>
  <c r="I111" i="15"/>
  <c r="I112" i="15"/>
  <c r="I113" i="15"/>
  <c r="I114" i="15"/>
  <c r="I115" i="15"/>
  <c r="I116" i="15"/>
  <c r="I117" i="15"/>
  <c r="J117" i="15"/>
  <c r="K117" i="15"/>
  <c r="L117" i="15"/>
  <c r="J116" i="15"/>
  <c r="K116" i="15"/>
  <c r="L116" i="15"/>
  <c r="J115" i="15"/>
  <c r="K115" i="15"/>
  <c r="L115" i="15"/>
  <c r="J114" i="15"/>
  <c r="K114" i="15"/>
  <c r="L114" i="15"/>
  <c r="J113" i="15"/>
  <c r="K113" i="15"/>
  <c r="L113" i="15"/>
  <c r="J112" i="15"/>
  <c r="K112" i="15"/>
  <c r="L112" i="15"/>
  <c r="J111" i="15"/>
  <c r="K111" i="15"/>
  <c r="L111" i="15"/>
  <c r="J110" i="15"/>
  <c r="K110" i="15"/>
  <c r="L110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F99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G99" i="15"/>
  <c r="H99" i="15"/>
  <c r="F98" i="15"/>
  <c r="G98" i="15"/>
  <c r="H98" i="15"/>
  <c r="F97" i="15"/>
  <c r="G97" i="15"/>
  <c r="H97" i="15"/>
  <c r="F96" i="15"/>
  <c r="G96" i="15"/>
  <c r="H96" i="15"/>
  <c r="F95" i="15"/>
  <c r="G95" i="15"/>
  <c r="H95" i="15"/>
  <c r="F94" i="15"/>
  <c r="G94" i="15"/>
  <c r="H94" i="15"/>
  <c r="F93" i="15"/>
  <c r="G93" i="15"/>
  <c r="H93" i="15"/>
  <c r="F92" i="15"/>
  <c r="G92" i="15"/>
  <c r="H92" i="15"/>
  <c r="F91" i="15"/>
  <c r="G91" i="15"/>
  <c r="H91" i="15"/>
  <c r="F90" i="15"/>
  <c r="G90" i="15"/>
  <c r="H90" i="15"/>
  <c r="F89" i="15"/>
  <c r="G89" i="15"/>
  <c r="H89" i="15"/>
  <c r="F88" i="15"/>
  <c r="G88" i="15"/>
  <c r="H88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J99" i="15"/>
  <c r="K99" i="15"/>
  <c r="L99" i="15"/>
  <c r="J98" i="15"/>
  <c r="K98" i="15"/>
  <c r="L98" i="15"/>
  <c r="J97" i="15"/>
  <c r="K97" i="15"/>
  <c r="L97" i="15"/>
  <c r="J96" i="15"/>
  <c r="K96" i="15"/>
  <c r="L96" i="15"/>
  <c r="J95" i="15"/>
  <c r="K95" i="15"/>
  <c r="L95" i="15"/>
  <c r="J94" i="15"/>
  <c r="K94" i="15"/>
  <c r="L94" i="15"/>
  <c r="J93" i="15"/>
  <c r="K93" i="15"/>
  <c r="L93" i="15"/>
  <c r="J92" i="15"/>
  <c r="K92" i="15"/>
  <c r="L92" i="15"/>
  <c r="J91" i="15"/>
  <c r="K91" i="15"/>
  <c r="L91" i="15"/>
  <c r="J90" i="15"/>
  <c r="K90" i="15"/>
  <c r="L90" i="15"/>
  <c r="J89" i="15"/>
  <c r="K89" i="15"/>
  <c r="L89" i="15"/>
  <c r="J88" i="15"/>
  <c r="K88" i="15"/>
  <c r="L88" i="15"/>
  <c r="K27" i="15"/>
  <c r="L27" i="15"/>
  <c r="K26" i="15"/>
  <c r="L26" i="15"/>
  <c r="K25" i="15"/>
  <c r="L25" i="15"/>
  <c r="K24" i="15"/>
  <c r="L24" i="15"/>
  <c r="K23" i="15"/>
  <c r="L23" i="15"/>
  <c r="K22" i="15"/>
  <c r="L22" i="15"/>
  <c r="K21" i="15"/>
  <c r="L21" i="15"/>
  <c r="K20" i="15"/>
  <c r="L20" i="15"/>
  <c r="K19" i="15"/>
  <c r="L19" i="15"/>
  <c r="K18" i="15"/>
  <c r="L18" i="15"/>
  <c r="O17" i="15"/>
  <c r="N15" i="15"/>
  <c r="N16" i="15"/>
  <c r="N17" i="15"/>
  <c r="K17" i="15"/>
  <c r="L17" i="15"/>
  <c r="K16" i="15"/>
  <c r="L16" i="15"/>
  <c r="K15" i="15"/>
  <c r="L15" i="15"/>
  <c r="K14" i="15"/>
  <c r="L14" i="15"/>
  <c r="O12" i="15"/>
  <c r="O13" i="15"/>
  <c r="N3" i="15"/>
  <c r="N4" i="15"/>
  <c r="N5" i="15"/>
  <c r="N6" i="15"/>
  <c r="N7" i="15"/>
  <c r="N8" i="15"/>
  <c r="N9" i="15"/>
  <c r="N10" i="15"/>
  <c r="N11" i="15"/>
  <c r="N12" i="15"/>
  <c r="N13" i="15"/>
  <c r="K13" i="15"/>
  <c r="L13" i="15"/>
  <c r="K12" i="15"/>
  <c r="L12" i="15"/>
  <c r="K11" i="15"/>
  <c r="L11" i="15"/>
  <c r="O10" i="15"/>
  <c r="K10" i="15"/>
  <c r="L10" i="15"/>
  <c r="K9" i="15"/>
  <c r="L9" i="15"/>
  <c r="K8" i="15"/>
  <c r="L8" i="15"/>
  <c r="K7" i="15"/>
  <c r="L7" i="15"/>
  <c r="K6" i="15"/>
  <c r="L6" i="15"/>
  <c r="O3" i="15"/>
  <c r="O4" i="15"/>
  <c r="O5" i="15"/>
  <c r="K5" i="15"/>
  <c r="L5" i="15"/>
  <c r="K4" i="15"/>
  <c r="L4" i="15"/>
  <c r="K3" i="15"/>
  <c r="L3" i="15"/>
  <c r="K2" i="15"/>
  <c r="L2" i="15"/>
  <c r="D7" i="13"/>
  <c r="C7" i="13"/>
  <c r="F7" i="13"/>
  <c r="E7" i="13"/>
  <c r="D6" i="13"/>
  <c r="C6" i="13"/>
  <c r="F6" i="13"/>
  <c r="E6" i="13"/>
  <c r="D5" i="13"/>
  <c r="C5" i="13"/>
  <c r="F5" i="13"/>
  <c r="D4" i="13"/>
  <c r="C4" i="13"/>
  <c r="F4" i="13"/>
  <c r="F3" i="13"/>
  <c r="E5" i="13"/>
  <c r="E4" i="13"/>
  <c r="E3" i="13"/>
  <c r="D3" i="13"/>
  <c r="C3" i="13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E35" i="7"/>
  <c r="F35" i="7"/>
  <c r="G35" i="7"/>
  <c r="E38" i="7"/>
  <c r="F38" i="7"/>
  <c r="E3" i="7"/>
  <c r="F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4" i="7"/>
  <c r="F34" i="7"/>
  <c r="G34" i="7"/>
  <c r="I34" i="7"/>
  <c r="E33" i="7"/>
  <c r="F33" i="7"/>
  <c r="G33" i="7"/>
  <c r="I33" i="7"/>
  <c r="E32" i="7"/>
  <c r="F32" i="7"/>
  <c r="G32" i="7"/>
  <c r="I32" i="7"/>
  <c r="E31" i="7"/>
  <c r="F31" i="7"/>
  <c r="G31" i="7"/>
  <c r="I31" i="7"/>
  <c r="E30" i="7"/>
  <c r="F30" i="7"/>
  <c r="G30" i="7"/>
  <c r="I30" i="7"/>
  <c r="E29" i="7"/>
  <c r="F29" i="7"/>
  <c r="G29" i="7"/>
  <c r="I29" i="7"/>
  <c r="E28" i="7"/>
  <c r="F28" i="7"/>
  <c r="G28" i="7"/>
  <c r="I28" i="7"/>
  <c r="E27" i="7"/>
  <c r="F27" i="7"/>
  <c r="G27" i="7"/>
  <c r="I27" i="7"/>
  <c r="E26" i="7"/>
  <c r="F26" i="7"/>
  <c r="G26" i="7"/>
  <c r="I26" i="7"/>
  <c r="E25" i="7"/>
  <c r="F25" i="7"/>
  <c r="G25" i="7"/>
  <c r="I25" i="7"/>
  <c r="E24" i="7"/>
  <c r="F24" i="7"/>
  <c r="G24" i="7"/>
  <c r="I24" i="7"/>
  <c r="E23" i="7"/>
  <c r="F23" i="7"/>
  <c r="G23" i="7"/>
  <c r="I23" i="7"/>
  <c r="E22" i="7"/>
  <c r="F22" i="7"/>
  <c r="G22" i="7"/>
  <c r="I22" i="7"/>
  <c r="E21" i="7"/>
  <c r="F21" i="7"/>
  <c r="G21" i="7"/>
  <c r="I21" i="7"/>
  <c r="E20" i="7"/>
  <c r="F20" i="7"/>
  <c r="G20" i="7"/>
  <c r="I20" i="7"/>
  <c r="E19" i="7"/>
  <c r="F19" i="7"/>
  <c r="G19" i="7"/>
  <c r="I19" i="7"/>
  <c r="E18" i="7"/>
  <c r="F18" i="7"/>
  <c r="G18" i="7"/>
  <c r="I18" i="7"/>
  <c r="E17" i="7"/>
  <c r="F17" i="7"/>
  <c r="G17" i="7"/>
  <c r="I17" i="7"/>
  <c r="E16" i="7"/>
  <c r="F16" i="7"/>
  <c r="G16" i="7"/>
  <c r="I16" i="7"/>
  <c r="E15" i="7"/>
  <c r="F15" i="7"/>
  <c r="G15" i="7"/>
  <c r="I15" i="7"/>
  <c r="E14" i="7"/>
  <c r="F14" i="7"/>
  <c r="G14" i="7"/>
  <c r="I14" i="7"/>
  <c r="E13" i="7"/>
  <c r="F13" i="7"/>
  <c r="G13" i="7"/>
  <c r="I13" i="7"/>
  <c r="E12" i="7"/>
  <c r="F12" i="7"/>
  <c r="G12" i="7"/>
  <c r="I12" i="7"/>
  <c r="E11" i="7"/>
  <c r="F11" i="7"/>
  <c r="G11" i="7"/>
  <c r="I11" i="7"/>
  <c r="E10" i="7"/>
  <c r="F10" i="7"/>
  <c r="G10" i="7"/>
  <c r="I10" i="7"/>
  <c r="E9" i="7"/>
  <c r="F9" i="7"/>
  <c r="G9" i="7"/>
  <c r="I9" i="7"/>
  <c r="E8" i="7"/>
  <c r="F8" i="7"/>
  <c r="G8" i="7"/>
  <c r="I8" i="7"/>
  <c r="E7" i="7"/>
  <c r="F7" i="7"/>
  <c r="G7" i="7"/>
  <c r="I7" i="7"/>
  <c r="E6" i="7"/>
  <c r="F6" i="7"/>
  <c r="G6" i="7"/>
  <c r="I6" i="7"/>
  <c r="E5" i="7"/>
  <c r="F5" i="7"/>
  <c r="G5" i="7"/>
  <c r="I5" i="7"/>
  <c r="E4" i="7"/>
  <c r="F4" i="7"/>
  <c r="G4" i="7"/>
  <c r="I4" i="7"/>
  <c r="C2" i="5"/>
  <c r="H35" i="7"/>
  <c r="J35" i="7"/>
  <c r="H34" i="7"/>
  <c r="J34" i="7"/>
  <c r="H33" i="7"/>
  <c r="J33" i="7"/>
  <c r="H32" i="7"/>
  <c r="J32" i="7"/>
  <c r="H31" i="7"/>
  <c r="J31" i="7"/>
  <c r="H30" i="7"/>
  <c r="J30" i="7"/>
  <c r="H29" i="7"/>
  <c r="J29" i="7"/>
  <c r="H28" i="7"/>
  <c r="J28" i="7"/>
  <c r="H27" i="7"/>
  <c r="J27" i="7"/>
  <c r="H26" i="7"/>
  <c r="J26" i="7"/>
  <c r="H25" i="7"/>
  <c r="J25" i="7"/>
  <c r="H24" i="7"/>
  <c r="J24" i="7"/>
  <c r="H23" i="7"/>
  <c r="J23" i="7"/>
  <c r="H22" i="7"/>
  <c r="J22" i="7"/>
  <c r="H21" i="7"/>
  <c r="J21" i="7"/>
  <c r="H20" i="7"/>
  <c r="J20" i="7"/>
  <c r="H19" i="7"/>
  <c r="J19" i="7"/>
  <c r="H18" i="7"/>
  <c r="J18" i="7"/>
  <c r="H17" i="7"/>
  <c r="J17" i="7"/>
  <c r="H16" i="7"/>
  <c r="J16" i="7"/>
  <c r="H15" i="7"/>
  <c r="J15" i="7"/>
  <c r="H14" i="7"/>
  <c r="J14" i="7"/>
  <c r="H13" i="7"/>
  <c r="J13" i="7"/>
  <c r="H12" i="7"/>
  <c r="J12" i="7"/>
  <c r="H11" i="7"/>
  <c r="J11" i="7"/>
  <c r="H10" i="7"/>
  <c r="J10" i="7"/>
  <c r="H9" i="7"/>
  <c r="J9" i="7"/>
  <c r="H8" i="7"/>
  <c r="J8" i="7"/>
  <c r="H7" i="7"/>
  <c r="J7" i="7"/>
  <c r="H6" i="7"/>
  <c r="J6" i="7"/>
  <c r="H5" i="7"/>
  <c r="J5" i="7"/>
  <c r="H4" i="7"/>
  <c r="J4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C18" i="10"/>
  <c r="C19" i="10"/>
  <c r="C20" i="10"/>
  <c r="C21" i="10"/>
  <c r="C22" i="10"/>
  <c r="C23" i="10"/>
  <c r="C24" i="10"/>
  <c r="C25" i="10"/>
  <c r="C26" i="10"/>
  <c r="C27" i="10"/>
  <c r="E27" i="10"/>
  <c r="A18" i="10"/>
  <c r="A19" i="10"/>
  <c r="A20" i="10"/>
  <c r="A21" i="10"/>
  <c r="A22" i="10"/>
  <c r="A23" i="10"/>
  <c r="A24" i="10"/>
  <c r="A25" i="10"/>
  <c r="A26" i="10"/>
  <c r="A27" i="10"/>
  <c r="B18" i="10"/>
  <c r="B19" i="10"/>
  <c r="B20" i="10"/>
  <c r="B21" i="10"/>
  <c r="B22" i="10"/>
  <c r="B23" i="10"/>
  <c r="B24" i="10"/>
  <c r="B25" i="10"/>
  <c r="B26" i="10"/>
  <c r="B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H18" i="10"/>
  <c r="H19" i="10"/>
  <c r="H20" i="10"/>
  <c r="H21" i="10"/>
  <c r="H22" i="10"/>
  <c r="H23" i="10"/>
  <c r="H24" i="10"/>
  <c r="H25" i="10"/>
  <c r="H26" i="10"/>
  <c r="H27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<sst xmlns="http://schemas.openxmlformats.org/spreadsheetml/2006/main" count="200" uniqueCount="81">
  <si>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</si>
  <si>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</si>
  <si>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</si>
  <si>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</si>
  <si>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</si>
  <si>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</si>
  <si>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</si>
  <si>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</si>
  <si>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</si>
  <si>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</si>
  <si>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</si>
  <si>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</si>
  <si>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</si>
  <si>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</si>
  <si>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</si>
  <si>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</si>
  <si>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</si>
  <si>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</si>
  <si>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</si>
  <si>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</si>
  <si>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</si>
  <si>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</si>
  <si>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</si>
  <si>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</si>
  <si>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</si>
  <si>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</si>
  <si>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</si>
  <si>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</si>
  <si>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</si>
  <si>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</si>
  <si>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</si>
  <si>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</si>
  <si>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</si>
  <si>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</si>
  <si>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</si>
  <si>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</si>
  <si>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</si>
  <si>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</si>
  <si>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</si>
  <si>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</si>
  <si>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</si>
  <si>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</si>
  <si>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</si>
  <si>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</si>
  <si>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</si>
  <si>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</si>
  <si>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</si>
  <si>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</si>
  <si>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</si>
  <si>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</si>
  <si>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</si>
  <si>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</si>
  <si>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</si>
  <si>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</si>
  <si>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</si>
  <si>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</si>
  <si>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</si>
  <si>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</si>
  <si>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</si>
  <si>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</si>
  <si>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</si>
  <si>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</si>
  <si>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</si>
  <si>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</si>
  <si>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</si>
  <si>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</si>
  <si>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</si>
  <si>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</si>
  <si>
    <t>p</t>
  </si>
  <si>
    <t>MP</t>
  </si>
  <si>
    <t>FP</t>
  </si>
  <si>
    <t>Error</t>
  </si>
  <si>
    <t>wy</t>
  </si>
  <si>
    <t>n-wx' choose wy-b</t>
  </si>
  <si>
    <t>s choose b</t>
  </si>
  <si>
    <t>a-s choose v-b</t>
  </si>
  <si>
    <t>a choose v</t>
  </si>
  <si>
    <t>v (noise bits)</t>
  </si>
  <si>
    <t>s (synapse)</t>
  </si>
  <si>
    <t>a (bits in pattern)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</si>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</sst>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%"/>
    <numFmt numFmtId="165" formatCode="_(* #,##0.0_);_(* \(#,##0.0\);_(* &quot;-&quot;??_);_(@_)"/>
    <numFmt numFmtId="166" formatCode="_(* #,##0_);_(* \(#,##0\);_(* &quot;-&quot;??_);_(@_)"/>
    <numFmt numFmtId="167" formatCode="0.000000"/>
    <numFmt numFmtId="168" formatCode="0.0E+00"/>
    <numFmt numFmtId="169" formatCode="0.0000E+00"/>
    <numFmt numFmtId="170" formatCode="0.000000000000000000000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4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5" fontId="0" fillId="0" borderId="0" xfId="57" applyNumberFormat="1" applyFont="1"/>
    <xf numFmtId="166" fontId="0" fillId="0" borderId="0" xfId="57" applyNumberFormat="1" applyFont="1"/>
    <xf numFmtId="167" fontId="0" fillId="0" borderId="0" xfId="58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6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6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6" fontId="1" fillId="0" borderId="21" xfId="57" applyNumberFormat="1" applyFont="1" applyBorder="1"/>
    <xf numFmtId="0" fontId="0" fillId="0" borderId="21" xfId="0" applyFont="1" applyBorder="1"/>
    <xf numFmtId="170" fontId="0" fillId="0" borderId="0" xfId="0" applyNumberForma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0" xfId="0" applyNumberFormat="1"/>
    <xf numFmtId="0" fontId="6" fillId="0" borderId="2" xfId="0" applyNumberFormat="1" applyFont="1" applyBorder="1"/>
    <xf numFmtId="0" fontId="6" fillId="0" borderId="0" xfId="0" applyNumberFormat="1" applyFont="1" applyBorder="1"/>
    <xf numFmtId="0" fontId="6" fillId="0" borderId="0" xfId="0" applyNumberFormat="1" applyFont="1"/>
  </cellXfs>
  <cellStyles count="441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  <cellStyle name="Percent" xfId="58" builtinId="5"/>
  </cellStyles>
  <dxfs count="9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93608"/>
        <c:axId val="-2120387832"/>
      </c:scatterChart>
      <c:valAx>
        <c:axId val="-212039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387832"/>
        <c:crosses val="autoZero"/>
        <c:crossBetween val="midCat"/>
      </c:valAx>
      <c:valAx>
        <c:axId val="-212038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2039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52504"/>
        <c:axId val="-2120349512"/>
      </c:scatterChart>
      <c:valAx>
        <c:axId val="-2120352504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0349512"/>
        <c:crosses val="autoZero"/>
        <c:crossBetween val="midCat"/>
      </c:valAx>
      <c:valAx>
        <c:axId val="-2120349512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03525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79576"/>
        <c:axId val="-2115876584"/>
      </c:scatterChart>
      <c:valAx>
        <c:axId val="-2115879576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876584"/>
        <c:crosses val="autoZero"/>
        <c:crossBetween val="midCat"/>
      </c:valAx>
      <c:valAx>
        <c:axId val="-2115876584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8795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90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89">
  <tableColumns count="10">
    <tableColumn id="1" name="N" totalsRowFunction="custom" totalsRowDxfId="88">
      <calculatedColumnFormula>A1</calculatedColumnFormula>
      <totalsRowFormula>A17</totalsRowFormula>
    </tableColumn>
    <tableColumn id="2" name="w" totalsRowFunction="custom" totalsRowDxfId="87">
      <calculatedColumnFormula>B1</calculatedColumnFormula>
      <totalsRowFormula>B17</totalsRowFormula>
    </tableColumn>
    <tableColumn id="3" name="t" totalsRowFunction="custom" dataDxfId="86" totalsRowDxfId="85">
      <calculatedColumnFormula>B2</calculatedColumnFormula>
      <totalsRowFormula>C17-1</totalsRowFormula>
    </tableColumn>
    <tableColumn id="4" name="w choose t" totalsRowFunction="custom" totalsRowDxfId="84">
      <calculatedColumnFormula>COMBIN(B2,C2)</calculatedColumnFormula>
      <totalsRowFormula>COMBIN(B18,C18)</totalsRowFormula>
    </tableColumn>
    <tableColumn id="5" name="N-w choose w-t" totalsRowFunction="custom" totalsRowDxfId="83">
      <calculatedColumnFormula>COMBIN(A2-B2,B2-C2)</calculatedColumnFormula>
      <totalsRowFormula>COMBIN(A18-B18,B18-C18)</totalsRowFormula>
    </tableColumn>
    <tableColumn id="6" name="Omega" totalsRowFunction="custom" totalsRowDxfId="82">
      <calculatedColumnFormula>D2*E2</calculatedColumnFormula>
      <totalsRowFormula>D18*E18</totalsRowFormula>
    </tableColumn>
    <tableColumn id="7" name="Running sum of Omega" totalsRowFunction="custom" totalsRowDxfId="81">
      <calculatedColumnFormula>F2+G1</calculatedColumnFormula>
      <totalsRowFormula>F18+G17</totalsRowFormula>
    </tableColumn>
    <tableColumn id="8" name="N choose w" totalsRowFunction="custom" totalsRowDxfId="80">
      <calculatedColumnFormula>COMBIN(A2,B2)</calculatedColumnFormula>
      <totalsRowFormula>COMBIN(A18,B18)</totalsRowFormula>
    </tableColumn>
    <tableColumn id="9" name="Prob. of false match" totalsRowFunction="custom" totalsRowDxfId="79">
      <calculatedColumnFormula>G2/H2</calculatedColumnFormula>
      <totalsRowFormula>G18/H18</totalsRowFormula>
    </tableColumn>
    <tableColumn id="10" name="One in …" totalsRowFunction="custom" totalsRowDxfId="78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439" displayName="Table439" ref="A1:L88" totalsRowCount="1" headerRowDxfId="16">
  <tableColumns count="12">
    <tableColumn id="1" name="a (bits in pattern)" totalsRowFunction="custom" totalsRowDxfId="11">
      <calculatedColumnFormula>A1</calculatedColumnFormula>
      <totalsRowFormula>A17</totalsRowFormula>
    </tableColumn>
    <tableColumn id="2" name="s (synapse)" totalsRowFunction="custom" totalsRowDxfId="10">
      <calculatedColumnFormula>B1</calculatedColumnFormula>
      <totalsRowFormula>B17</totalsRowFormula>
    </tableColumn>
    <tableColumn id="11" name="v (noise bits)" totalsRowFunction="custom" dataDxfId="18" totalsRowDxfId="9">
      <calculatedColumnFormula>Table439[[#This Row],[s (synapse)]]</calculatedColumnFormula>
      <totalsRowFormula>C17</totalsRowFormula>
    </tableColumn>
    <tableColumn id="14" name="theta" dataDxfId="12" totalsRowDxfId="8"/>
    <tableColumn id="3" name="b " totalsRowFunction="custom" dataDxfId="17" totalsRowDxfId="7">
      <calculatedColumnFormula>B2</calculatedColumnFormula>
      <totalsRowFormula>E27-1</totalsRowFormula>
    </tableColumn>
    <tableColumn id="4" name="s choose b" totalsRowFunction="custom" dataDxfId="15" totalsRowDxfId="6">
      <calculatedColumnFormula>COMBIN(B2,E2)</calculatedColumnFormula>
      <totalsRowFormula>COMBIN(C88,E88)</totalsRowFormula>
    </tableColumn>
    <tableColumn id="5" name="a-s choose v-b" totalsRowFunction="custom" dataDxfId="14" totalsRowDxfId="5">
      <calculatedColumnFormula>COMBIN(A2-B2,C2-E2)</calculatedColumnFormula>
      <totalsRowFormula>COMBIN(A88-C88,B88-E88)</totalsRowFormula>
    </tableColumn>
    <tableColumn id="6" name="Omega" totalsRowFunction="custom" totalsRowDxfId="4">
      <calculatedColumnFormula>F2*G2</calculatedColumnFormula>
      <totalsRowFormula>F88*G88</totalsRowFormula>
    </tableColumn>
    <tableColumn id="7" name="Running sum of Omega" totalsRowFunction="custom" totalsRowDxfId="3">
      <calculatedColumnFormula>H2+I1</calculatedColumnFormula>
      <totalsRowFormula>H88+I17</totalsRowFormula>
    </tableColumn>
    <tableColumn id="8" name="a choose v" totalsRowFunction="custom" dataDxfId="13" totalsRowDxfId="2">
      <calculatedColumnFormula>COMBIN(A2,C2)</calculatedColumnFormula>
      <totalsRowFormula>COMBIN(A88,B88)</totalsRowFormula>
    </tableColumn>
    <tableColumn id="9" name="Prob. of false match" totalsRowFunction="custom" totalsRowDxfId="1">
      <calculatedColumnFormula>I2/J2</calculatedColumnFormula>
      <totalsRowFormula>I88/J88</totalsRowFormula>
    </tableColumn>
    <tableColumn id="10" name="One in …" totalsRowFunction="custom" totalsRowDxfId="0">
      <calculatedColumnFormula>1/K2</calculatedColumnFormula>
      <totalsRowFormula>1/K88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43" displayName="Table43" ref="A1:K28" totalsRowCount="1" headerRowDxfId="77">
  <tableColumns count="11">
    <tableColumn id="1" name="N" totalsRowFunction="custom" totalsRowDxfId="76">
      <calculatedColumnFormula>A1</calculatedColumnFormula>
      <totalsRowFormula>A17</totalsRowFormula>
    </tableColumn>
    <tableColumn id="2" name="wy" totalsRowFunction="custom" totalsRowDxfId="75">
      <calculatedColumnFormula>B1</calculatedColumnFormula>
      <totalsRowFormula>B17</totalsRowFormula>
    </tableColumn>
    <tableColumn id="11" name="wx'" totalsRowFunction="custom" dataDxfId="74" totalsRowDxfId="73">
      <calculatedColumnFormula>Table43[[#This Row],[wy]]</calculatedColumnFormula>
      <totalsRowFormula>C17</totalsRowFormula>
    </tableColumn>
    <tableColumn id="3" name="b" totalsRowFunction="custom" dataDxfId="72">
      <calculatedColumnFormula>B2</calculatedColumnFormula>
      <totalsRowFormula>D27-1</totalsRowFormula>
    </tableColumn>
    <tableColumn id="4" name="wx' choose b" totalsRowFunction="custom" dataDxfId="71" totalsRowDxfId="70">
      <calculatedColumnFormula>COMBIN(C2,D2)</calculatedColumnFormula>
      <totalsRowFormula>COMBIN(C28,D28)</totalsRowFormula>
    </tableColumn>
    <tableColumn id="5" name="n-wx' choose wy-b" totalsRowFunction="custom" dataDxfId="69" totalsRowDxfId="68">
      <calculatedColumnFormula>COMBIN(A2-C2,B2-D2)</calculatedColumnFormula>
      <totalsRowFormula>COMBIN(A28-C28,B28-D28)</totalsRowFormula>
    </tableColumn>
    <tableColumn id="6" name="Omega" totalsRowFunction="custom" totalsRowDxfId="67">
      <calculatedColumnFormula>E2*F2</calculatedColumnFormula>
      <totalsRowFormula>E28*F28</totalsRowFormula>
    </tableColumn>
    <tableColumn id="7" name="Running sum of Omega" totalsRowFunction="custom" totalsRowDxfId="66">
      <calculatedColumnFormula>G2+H1</calculatedColumnFormula>
      <totalsRowFormula>G28+H17</totalsRowFormula>
    </tableColumn>
    <tableColumn id="8" name="N choose w" totalsRowFunction="custom" totalsRowDxfId="65">
      <calculatedColumnFormula>COMBIN(A2,B2)</calculatedColumnFormula>
      <totalsRowFormula>COMBIN(A28,B28)</totalsRowFormula>
    </tableColumn>
    <tableColumn id="9" name="Prob. of false match" totalsRowFunction="custom" totalsRowDxfId="64">
      <calculatedColumnFormula>H2/I2</calculatedColumnFormula>
      <totalsRowFormula>H28/I28</totalsRowFormula>
    </tableColumn>
    <tableColumn id="10" name="One in …" totalsRowFunction="custom" totalsRowDxfId="63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A1:K18" totalsRowCount="1" headerRowDxfId="62">
  <tableColumns count="11">
    <tableColumn id="1" name="N" totalsRowFunction="custom" totalsRowDxfId="61">
      <calculatedColumnFormula>A1</calculatedColumnFormula>
      <totalsRowFormula>A17</totalsRowFormula>
    </tableColumn>
    <tableColumn id="2" name="w" totalsRowFunction="custom" totalsRowDxfId="60">
      <calculatedColumnFormula>B1</calculatedColumnFormula>
      <totalsRowFormula>B17</totalsRowFormula>
    </tableColumn>
    <tableColumn id="3" name="theta" totalsRowFunction="custom" dataDxfId="59" totalsRowDxfId="58">
      <calculatedColumnFormula>B2</calculatedColumnFormula>
      <totalsRowFormula>C17-1</totalsRowFormula>
    </tableColumn>
    <tableColumn id="11" name="M" totalsRowFunction="custom" dataDxfId="57" totalsRowDxfId="56" dataCellStyle="Comma">
      <totalsRowFormula>D17</totalsRowFormula>
    </tableColumn>
    <tableColumn id="4" name="w choose b" totalsRowFunction="custom" totalsRowDxfId="55">
      <calculatedColumnFormula>COMBIN(B2,C2)</calculatedColumnFormula>
      <totalsRowFormula>COMBIN(B18,C18)</totalsRowFormula>
    </tableColumn>
    <tableColumn id="5" name="N-w choose w-b" totalsRowFunction="custom" totalsRowDxfId="54">
      <calculatedColumnFormula>COMBIN(A2-B2,B2-C2)</calculatedColumnFormula>
      <totalsRowFormula>COMBIN(A18-B18,B18-C18)</totalsRowFormula>
    </tableColumn>
    <tableColumn id="6" name="Omega" totalsRowFunction="custom" totalsRowDxfId="53">
      <calculatedColumnFormula>E2*F2</calculatedColumnFormula>
      <totalsRowFormula>E18*F18</totalsRowFormula>
    </tableColumn>
    <tableColumn id="7" name="Running sum of Omega" totalsRowFunction="custom" totalsRowDxfId="52">
      <calculatedColumnFormula>G2+H1</calculatedColumnFormula>
      <totalsRowFormula>G18+H17</totalsRowFormula>
    </tableColumn>
    <tableColumn id="8" name="N choose w" totalsRowFunction="custom" totalsRowDxfId="51">
      <calculatedColumnFormula>COMBIN(A2,B2)</calculatedColumnFormula>
      <totalsRowFormula>COMBIN(A18,B18)</totalsRowFormula>
    </tableColumn>
    <tableColumn id="9" name="Prob. of false positive" totalsRowFunction="custom" dataDxfId="50" totalsRowDxfId="49">
      <calculatedColumnFormula>D2*H2/I2</calculatedColumnFormula>
      <totalsRowFormula>D18*H18/I18</totalsRowFormula>
    </tableColumn>
    <tableColumn id="10" name="One in …" totalsRowFunction="custom" totalsRowDxfId="48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R2:V31" totalsRowShown="0" headerRowDxfId="47" dataDxfId="46" tableBorderDxfId="45">
  <tableColumns count="5">
    <tableColumn id="1" name="N" dataDxfId="44">
      <calculatedColumnFormula>R2</calculatedColumnFormula>
    </tableColumn>
    <tableColumn id="2" name="w" dataDxfId="43"/>
    <tableColumn id="3" name="t" dataDxfId="42"/>
    <tableColumn id="4" name="M" dataDxfId="41"/>
    <tableColumn id="5" name="Prob. of false match" dataDxfId="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Table44" displayName="Table44" ref="A3:L36" totalsRowShown="0" headerRowDxfId="39">
  <tableColumns count="12">
    <tableColumn id="1" name="n" dataDxfId="38" totalsRowDxfId="37">
      <calculatedColumnFormula>A3</calculatedColumnFormula>
    </tableColumn>
    <tableColumn id="12" name="Columns" dataDxfId="36" totalsRowDxfId="35"/>
    <tableColumn id="2" name="wx (connected synapses)" dataDxfId="34" totalsRowDxfId="33">
      <calculatedColumnFormula>0.5*Table44[[#This Row],[n]]</calculatedColumnFormula>
    </tableColumn>
    <tableColumn id="3" name="b=overlap" dataDxfId="32" totalsRowDxfId="31">
      <calculatedColumnFormula>C4</calculatedColumnFormula>
    </tableColumn>
    <tableColumn id="11" name="wy (encoder w)" dataDxfId="30" totalsRowDxfId="29"/>
    <tableColumn id="4" name="wy choose b" dataDxfId="28">
      <calculatedColumnFormula>COMBIN(E4,D4)</calculatedColumnFormula>
    </tableColumn>
    <tableColumn id="5" name="N-wy choose wx-b" dataDxfId="27">
      <calculatedColumnFormula>COMBIN(A4-E4,C4-D4)</calculatedColumnFormula>
    </tableColumn>
    <tableColumn id="6" name="Omega" totalsRowDxfId="26">
      <calculatedColumnFormula>F4*G4</calculatedColumnFormula>
    </tableColumn>
    <tableColumn id="7" name="N choose wx" dataDxfId="25" totalsRowDxfId="24">
      <calculatedColumnFormula>COMBIN(A4,C4)</calculatedColumnFormula>
    </tableColumn>
    <tableColumn id="8" name="Prob of match" dataDxfId="23" totalsRowDxfId="22">
      <calculatedColumnFormula>Table44[[#This Row],[Omega]]/Table44[[#This Row],[N choose wx]]</calculatedColumnFormula>
    </tableColumn>
    <tableColumn id="9" name="Number of vectors" dataDxfId="21" totalsRowDxfId="20">
      <calculatedColumnFormula>Table44[[#This Row],[Prob of match]]*Table44[[#This Row],[Columns]]</calculatedColumnFormula>
    </tableColumn>
    <tableColumn id="10" name="One in …" totalsRowDxfId="19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28</v>
      </c>
      <c r="E1" s="30" t="s">
        <v>29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8" sqref="A8"/>
    </sheetView>
  </sheetViews>
  <sheetFormatPr baseColWidth="10" defaultRowHeight="15" x14ac:dyDescent="0"/>
  <cols>
    <col min="1" max="1" width="12.1640625" bestFit="1" customWidth="1"/>
    <col min="3" max="3" width="57.6640625" customWidth="1"/>
  </cols>
  <sheetData>
    <row r="2" spans="1:6">
      <c r="A2" t="s">
        <v>68</v>
      </c>
      <c r="B2" t="s">
        <v>11</v>
      </c>
      <c r="C2" t="s">
        <v>69</v>
      </c>
      <c r="D2" t="s">
        <v>70</v>
      </c>
      <c r="E2" t="b">
        <v>1</v>
      </c>
      <c r="F2" t="s">
        <v>71</v>
      </c>
    </row>
    <row r="3" spans="1:6">
      <c r="A3">
        <v>0.5</v>
      </c>
      <c r="B3">
        <v>10</v>
      </c>
      <c r="C3" s="73">
        <f>1-POWER(1-A3,B3)</f>
        <v>0.9990234375</v>
      </c>
      <c r="D3">
        <f>B3*A3</f>
        <v>5</v>
      </c>
      <c r="E3">
        <f>IF(C3&lt;=D3,1,0)</f>
        <v>1</v>
      </c>
      <c r="F3">
        <f>ABS(D3-C3)</f>
        <v>4.0009765625</v>
      </c>
    </row>
    <row r="4" spans="1:6">
      <c r="A4">
        <v>1E-3</v>
      </c>
      <c r="B4">
        <v>20</v>
      </c>
      <c r="C4" s="73">
        <f>1-POWER(1-A4,B4)</f>
        <v>1.9811135170465177E-2</v>
      </c>
      <c r="D4">
        <f>B4*A4</f>
        <v>0.02</v>
      </c>
      <c r="E4">
        <f>IF(C4&lt;=D4,1,0)</f>
        <v>1</v>
      </c>
      <c r="F4">
        <f>ABS(D4-C4)</f>
        <v>1.8886482953482317E-4</v>
      </c>
    </row>
    <row r="5" spans="1:6">
      <c r="A5">
        <v>1E-4</v>
      </c>
      <c r="B5">
        <v>20</v>
      </c>
      <c r="C5" s="73">
        <f>1-POWER(1-A5,B5)</f>
        <v>1.9981011395151516E-3</v>
      </c>
      <c r="D5">
        <f>B5*A5</f>
        <v>2E-3</v>
      </c>
      <c r="E5">
        <f>IF(C5&lt;=D5,1,0)</f>
        <v>1</v>
      </c>
      <c r="F5">
        <f>ABS(D5-C5)</f>
        <v>1.898860484848483E-6</v>
      </c>
    </row>
    <row r="6" spans="1:6">
      <c r="A6">
        <v>9.9999999999999995E-7</v>
      </c>
      <c r="B6">
        <v>20</v>
      </c>
      <c r="C6" s="73">
        <f>1-POWER(1-A6,B6)</f>
        <v>1.9999810001669616E-5</v>
      </c>
      <c r="D6">
        <f>B6*A6</f>
        <v>1.9999999999999998E-5</v>
      </c>
      <c r="E6">
        <f>IF(C6&lt;=D6,1,0)</f>
        <v>1</v>
      </c>
      <c r="F6">
        <f>ABS(D6-C6)</f>
        <v>1.8999833038260347E-10</v>
      </c>
    </row>
    <row r="7" spans="1:6">
      <c r="A7">
        <v>1.0000000000000001E-9</v>
      </c>
      <c r="B7">
        <v>20</v>
      </c>
      <c r="C7" s="73">
        <f>1-POWER(1-A7,B7)</f>
        <v>1.9999999212316766E-8</v>
      </c>
      <c r="D7">
        <f>B7*A7</f>
        <v>2E-8</v>
      </c>
      <c r="E7">
        <f>IF(C7&lt;=D7,1,0)</f>
        <v>1</v>
      </c>
      <c r="F7">
        <f>ABS(D7-C7)</f>
        <v>7.8768323461198814E-16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12" sqref="C1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30</v>
      </c>
      <c r="D1" s="31" t="s">
        <v>61</v>
      </c>
      <c r="E1" s="31" t="s">
        <v>62</v>
      </c>
      <c r="F1" s="31" t="s">
        <v>6</v>
      </c>
      <c r="G1" s="31" t="s">
        <v>10</v>
      </c>
      <c r="H1" s="31" t="s">
        <v>7</v>
      </c>
      <c r="I1" s="31" t="s">
        <v>29</v>
      </c>
      <c r="J1" s="31" t="s">
        <v>9</v>
      </c>
      <c r="L1" s="32" t="s">
        <v>1</v>
      </c>
      <c r="M1" s="33" t="s">
        <v>2</v>
      </c>
      <c r="N1" s="33" t="s">
        <v>30</v>
      </c>
      <c r="O1" s="33" t="s">
        <v>29</v>
      </c>
      <c r="P1"/>
    </row>
    <row r="2" spans="1:16">
      <c r="A2">
        <v>1024</v>
      </c>
      <c r="B2">
        <v>20</v>
      </c>
      <c r="C2">
        <f>Table4[[#This Row],[w]]</f>
        <v>20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5.4799437658647863E+41</v>
      </c>
      <c r="I2">
        <f>G2/H2</f>
        <v>1.8248362441766601E-42</v>
      </c>
      <c r="J2">
        <f t="shared" ref="J2:J18" si="4">1/I2</f>
        <v>5.4799437658647863E+41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1024</v>
      </c>
      <c r="B3">
        <f>B2</f>
        <v>20</v>
      </c>
      <c r="C3">
        <f t="shared" ref="C3:C8" si="6">C2-1</f>
        <v>19</v>
      </c>
      <c r="D3">
        <f t="shared" si="0"/>
        <v>20</v>
      </c>
      <c r="E3">
        <f t="shared" si="1"/>
        <v>1004</v>
      </c>
      <c r="F3">
        <f t="shared" si="2"/>
        <v>20080</v>
      </c>
      <c r="G3">
        <f>F3+G2</f>
        <v>20081</v>
      </c>
      <c r="H3">
        <f t="shared" si="3"/>
        <v>5.4799437658647863E+41</v>
      </c>
      <c r="I3">
        <f t="shared" ref="I3:I12" si="7">G3/H3</f>
        <v>3.6644536619311516E-38</v>
      </c>
      <c r="J3">
        <f t="shared" si="4"/>
        <v>2.7289197579128458E+37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1024</v>
      </c>
      <c r="B4">
        <f>B3</f>
        <v>20</v>
      </c>
      <c r="C4">
        <f t="shared" si="6"/>
        <v>18</v>
      </c>
      <c r="D4">
        <f t="shared" si="0"/>
        <v>190</v>
      </c>
      <c r="E4">
        <f t="shared" si="1"/>
        <v>503506</v>
      </c>
      <c r="F4">
        <f t="shared" si="2"/>
        <v>95666140</v>
      </c>
      <c r="G4">
        <f t="shared" ref="G4:G12" si="9">F4+G3</f>
        <v>95686221</v>
      </c>
      <c r="H4">
        <f t="shared" si="3"/>
        <v>5.4799437658647863E+41</v>
      </c>
      <c r="I4">
        <f t="shared" si="7"/>
        <v>1.7461168414909787E-34</v>
      </c>
      <c r="J4">
        <f t="shared" si="4"/>
        <v>5.7269936137040943E+33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1024</v>
      </c>
      <c r="B5">
        <f t="shared" ref="B5:B12" si="10">B4</f>
        <v>20</v>
      </c>
      <c r="C5">
        <f t="shared" si="6"/>
        <v>17</v>
      </c>
      <c r="D5">
        <f t="shared" si="0"/>
        <v>1140</v>
      </c>
      <c r="E5">
        <f t="shared" si="1"/>
        <v>168171004</v>
      </c>
      <c r="F5">
        <f t="shared" si="2"/>
        <v>191714944560</v>
      </c>
      <c r="G5">
        <f t="shared" si="9"/>
        <v>191810630781</v>
      </c>
      <c r="H5">
        <f t="shared" si="3"/>
        <v>5.4799437658647863E+41</v>
      </c>
      <c r="I5">
        <f t="shared" si="7"/>
        <v>3.5002299106755614E-31</v>
      </c>
      <c r="J5">
        <f t="shared" si="4"/>
        <v>2.8569551872865266E+30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1024</v>
      </c>
      <c r="B6">
        <f t="shared" si="10"/>
        <v>20</v>
      </c>
      <c r="C6">
        <f t="shared" si="6"/>
        <v>16</v>
      </c>
      <c r="D6">
        <f t="shared" si="0"/>
        <v>4845</v>
      </c>
      <c r="E6">
        <f t="shared" si="1"/>
        <v>42084793751</v>
      </c>
      <c r="F6">
        <f t="shared" si="2"/>
        <v>203900825723595</v>
      </c>
      <c r="G6">
        <f t="shared" si="9"/>
        <v>204092636354376</v>
      </c>
      <c r="H6">
        <f t="shared" si="3"/>
        <v>5.4799437658647863E+41</v>
      </c>
      <c r="I6">
        <f t="shared" si="7"/>
        <v>3.724356399890324E-28</v>
      </c>
      <c r="J6">
        <f t="shared" si="4"/>
        <v>2.6850276735852893E+27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1024</v>
      </c>
      <c r="B7">
        <f t="shared" si="10"/>
        <v>20</v>
      </c>
      <c r="C7">
        <f t="shared" si="6"/>
        <v>15</v>
      </c>
      <c r="D7">
        <f t="shared" si="0"/>
        <v>15503.999999999998</v>
      </c>
      <c r="E7">
        <f t="shared" si="1"/>
        <v>8416958750200</v>
      </c>
      <c r="F7">
        <f t="shared" si="2"/>
        <v>1.3049652846310078E+17</v>
      </c>
      <c r="G7">
        <f t="shared" si="9"/>
        <v>1.3070062109945517E+17</v>
      </c>
      <c r="H7">
        <f t="shared" si="3"/>
        <v>5.4799437658647863E+41</v>
      </c>
      <c r="I7">
        <f t="shared" si="7"/>
        <v>2.385072305186865E-25</v>
      </c>
      <c r="J7">
        <f t="shared" si="4"/>
        <v>4.1927450074585989E+24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1024</v>
      </c>
      <c r="B8">
        <f t="shared" si="10"/>
        <v>20</v>
      </c>
      <c r="C8">
        <f t="shared" si="6"/>
        <v>14</v>
      </c>
      <c r="D8">
        <f t="shared" si="0"/>
        <v>38760</v>
      </c>
      <c r="E8">
        <f t="shared" si="1"/>
        <v>1401423631908300</v>
      </c>
      <c r="F8">
        <f t="shared" si="2"/>
        <v>5.4319179972765704E+19</v>
      </c>
      <c r="G8">
        <f t="shared" si="9"/>
        <v>5.4449880593865163E+19</v>
      </c>
      <c r="H8">
        <f t="shared" si="3"/>
        <v>5.4799437658647863E+41</v>
      </c>
      <c r="I8">
        <f t="shared" si="7"/>
        <v>9.9362115598776523E-23</v>
      </c>
      <c r="J8">
        <f t="shared" si="4"/>
        <v>1.0064197948823801E+22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1024</v>
      </c>
      <c r="B9">
        <f t="shared" si="10"/>
        <v>20</v>
      </c>
      <c r="C9">
        <f t="shared" ref="C9:C17" si="13">C8-1</f>
        <v>13</v>
      </c>
      <c r="D9">
        <f t="shared" si="0"/>
        <v>77520</v>
      </c>
      <c r="E9">
        <f t="shared" si="1"/>
        <v>1.9980296923492621E+17</v>
      </c>
      <c r="F9">
        <f t="shared" si="2"/>
        <v>1.548872617509148E+22</v>
      </c>
      <c r="G9">
        <f t="shared" si="9"/>
        <v>1.5543176055685344E+22</v>
      </c>
      <c r="H9">
        <f t="shared" si="3"/>
        <v>5.4799437658647863E+41</v>
      </c>
      <c r="I9">
        <f t="shared" si="7"/>
        <v>2.8363751016033436E-20</v>
      </c>
      <c r="J9">
        <f t="shared" si="4"/>
        <v>3.5256267742398419E+19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1024</v>
      </c>
      <c r="B10">
        <f t="shared" si="10"/>
        <v>20</v>
      </c>
      <c r="C10">
        <f t="shared" si="13"/>
        <v>12</v>
      </c>
      <c r="D10">
        <f t="shared" si="0"/>
        <v>125970.00000000001</v>
      </c>
      <c r="E10">
        <f t="shared" si="1"/>
        <v>2.4900445040902676E+19</v>
      </c>
      <c r="F10">
        <f t="shared" si="2"/>
        <v>3.1367090618025103E+24</v>
      </c>
      <c r="G10">
        <f t="shared" si="9"/>
        <v>3.1522522378581956E+24</v>
      </c>
      <c r="H10">
        <f t="shared" si="3"/>
        <v>5.4799437658647863E+41</v>
      </c>
      <c r="I10">
        <f t="shared" si="7"/>
        <v>5.7523441344306218E-18</v>
      </c>
      <c r="J10">
        <f t="shared" si="4"/>
        <v>1.7384217227451776E+17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1024</v>
      </c>
      <c r="B11">
        <f t="shared" si="10"/>
        <v>20</v>
      </c>
      <c r="C11">
        <f t="shared" si="13"/>
        <v>11</v>
      </c>
      <c r="D11">
        <f t="shared" si="0"/>
        <v>167960</v>
      </c>
      <c r="E11">
        <f t="shared" si="1"/>
        <v>2.7556492511932297E+21</v>
      </c>
      <c r="F11">
        <f t="shared" si="2"/>
        <v>4.6283884823041485E+26</v>
      </c>
      <c r="G11">
        <f t="shared" si="9"/>
        <v>4.6599110046827304E+26</v>
      </c>
      <c r="H11">
        <f t="shared" si="3"/>
        <v>5.4799437658647863E+41</v>
      </c>
      <c r="I11">
        <f t="shared" si="7"/>
        <v>8.5035744959827213E-16</v>
      </c>
      <c r="J11">
        <f t="shared" si="4"/>
        <v>1175976056271891.8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1024</v>
      </c>
      <c r="B12">
        <f t="shared" si="10"/>
        <v>20</v>
      </c>
      <c r="C12">
        <f t="shared" si="13"/>
        <v>10</v>
      </c>
      <c r="D12">
        <f t="shared" si="0"/>
        <v>184756</v>
      </c>
      <c r="E12">
        <f t="shared" si="1"/>
        <v>2.7418710049372634E+23</v>
      </c>
      <c r="F12">
        <f t="shared" si="2"/>
        <v>5.0657711938818907E+28</v>
      </c>
      <c r="G12">
        <f t="shared" si="9"/>
        <v>5.1123703039287181E+28</v>
      </c>
      <c r="H12">
        <f t="shared" si="3"/>
        <v>5.4799437658647863E+41</v>
      </c>
      <c r="I12">
        <f t="shared" si="7"/>
        <v>9.3292386242615723E-14</v>
      </c>
      <c r="J12">
        <f t="shared" si="4"/>
        <v>10718988336297.936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1024</v>
      </c>
      <c r="B13">
        <f t="shared" ref="B13:B17" si="15">B12</f>
        <v>20</v>
      </c>
      <c r="C13">
        <f t="shared" si="13"/>
        <v>9</v>
      </c>
      <c r="D13">
        <f t="shared" si="0"/>
        <v>167960</v>
      </c>
      <c r="E13">
        <f t="shared" si="1"/>
        <v>2.4776543444614916E+25</v>
      </c>
      <c r="F13">
        <f t="shared" si="2"/>
        <v>4.1614682369575212E+30</v>
      </c>
      <c r="G13">
        <f t="shared" ref="G13:G17" si="16">F13+G12</f>
        <v>4.2125919399968083E+30</v>
      </c>
      <c r="H13">
        <f t="shared" si="3"/>
        <v>5.4799437658647863E+41</v>
      </c>
      <c r="I13">
        <f t="shared" ref="I13:I17" si="17">G13/H13</f>
        <v>7.6872904540326472E-12</v>
      </c>
      <c r="J13">
        <f t="shared" si="4"/>
        <v>130084846667.32135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1024</v>
      </c>
      <c r="B14">
        <f t="shared" si="15"/>
        <v>20</v>
      </c>
      <c r="C14">
        <f t="shared" si="13"/>
        <v>8</v>
      </c>
      <c r="D14">
        <f t="shared" si="0"/>
        <v>125970.00000000001</v>
      </c>
      <c r="E14">
        <f t="shared" si="1"/>
        <v>2.0502589700418839E+27</v>
      </c>
      <c r="F14">
        <f t="shared" si="2"/>
        <v>2.5827112245617616E+32</v>
      </c>
      <c r="G14">
        <f t="shared" si="16"/>
        <v>2.6248371439617295E+32</v>
      </c>
      <c r="H14">
        <f t="shared" si="3"/>
        <v>5.4799437658647863E+41</v>
      </c>
      <c r="I14">
        <f t="shared" si="17"/>
        <v>4.789897955362514E-10</v>
      </c>
      <c r="J14">
        <f t="shared" si="4"/>
        <v>2087727148.5094028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1024</v>
      </c>
      <c r="B15">
        <f t="shared" si="15"/>
        <v>20</v>
      </c>
      <c r="C15">
        <f t="shared" si="13"/>
        <v>7</v>
      </c>
      <c r="D15">
        <f t="shared" si="0"/>
        <v>77520</v>
      </c>
      <c r="E15">
        <f t="shared" si="1"/>
        <v>1.5645053063704217E+29</v>
      </c>
      <c r="F15">
        <f t="shared" si="2"/>
        <v>1.2128045134983508E+34</v>
      </c>
      <c r="G15">
        <f t="shared" si="16"/>
        <v>1.2390528849379681E+34</v>
      </c>
      <c r="H15">
        <f t="shared" si="3"/>
        <v>5.4799437658647863E+41</v>
      </c>
      <c r="I15">
        <f t="shared" si="17"/>
        <v>2.2610686128864571E-8</v>
      </c>
      <c r="J15">
        <f t="shared" si="4"/>
        <v>44226875.482713029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1024</v>
      </c>
      <c r="B16">
        <f t="shared" si="15"/>
        <v>20</v>
      </c>
      <c r="C16">
        <f t="shared" si="13"/>
        <v>6</v>
      </c>
      <c r="D16">
        <f t="shared" si="0"/>
        <v>38760</v>
      </c>
      <c r="E16">
        <f t="shared" si="1"/>
        <v>1.1074462561522058E+31</v>
      </c>
      <c r="F16">
        <f t="shared" si="2"/>
        <v>4.2924616888459497E+35</v>
      </c>
      <c r="G16">
        <f t="shared" si="16"/>
        <v>4.4163669773397464E+35</v>
      </c>
      <c r="H16">
        <f t="shared" si="3"/>
        <v>5.4799437658647863E+41</v>
      </c>
      <c r="I16">
        <f t="shared" si="17"/>
        <v>8.0591465278344924E-7</v>
      </c>
      <c r="J16">
        <f t="shared" si="4"/>
        <v>1240826.1799760351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1024</v>
      </c>
      <c r="B17">
        <f t="shared" si="15"/>
        <v>20</v>
      </c>
      <c r="C17">
        <f t="shared" si="13"/>
        <v>5</v>
      </c>
      <c r="D17">
        <f t="shared" si="0"/>
        <v>15503.999999999998</v>
      </c>
      <c r="E17">
        <f t="shared" si="1"/>
        <v>7.3091452906045559E+32</v>
      </c>
      <c r="F17">
        <f t="shared" si="2"/>
        <v>1.1332098858553302E+37</v>
      </c>
      <c r="G17">
        <f t="shared" si="16"/>
        <v>1.1773735556287278E+37</v>
      </c>
      <c r="H17">
        <f t="shared" si="3"/>
        <v>5.4799437658647863E+41</v>
      </c>
      <c r="I17">
        <f t="shared" si="17"/>
        <v>2.1485139372464475E-5</v>
      </c>
      <c r="J17">
        <f t="shared" si="4"/>
        <v>46543.798607218159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1024</v>
      </c>
      <c r="B18" s="19">
        <f t="shared" ref="B18:B30" si="19">B17</f>
        <v>20</v>
      </c>
      <c r="C18" s="34">
        <f t="shared" ref="C18:C30" si="20">C17-1</f>
        <v>4</v>
      </c>
      <c r="D18" s="19">
        <f t="shared" si="0"/>
        <v>4845</v>
      </c>
      <c r="E18" s="19">
        <f t="shared" si="1"/>
        <v>4.5179654327549426E+34</v>
      </c>
      <c r="F18" s="19">
        <f t="shared" si="2"/>
        <v>2.1889542521697697E+38</v>
      </c>
      <c r="G18" s="19">
        <f t="shared" ref="G18" si="21">F18+G17</f>
        <v>2.3066916077326423E+38</v>
      </c>
      <c r="H18" s="19">
        <f t="shared" si="3"/>
        <v>5.4799437658647863E+41</v>
      </c>
      <c r="I18" s="19">
        <f t="shared" ref="I18" si="22">G18/H18</f>
        <v>4.2093344499286571E-4</v>
      </c>
      <c r="J18" s="20">
        <f t="shared" si="4"/>
        <v>2375.6724771939867</v>
      </c>
    </row>
    <row r="19" spans="1:15">
      <c r="A19" s="18">
        <f t="shared" si="18"/>
        <v>1024</v>
      </c>
      <c r="B19" s="19">
        <f t="shared" si="19"/>
        <v>20</v>
      </c>
      <c r="C19" s="34">
        <f t="shared" si="20"/>
        <v>3</v>
      </c>
      <c r="D19" s="19">
        <f t="shared" ref="D19" si="23">COMBIN(B19,C19)</f>
        <v>1140</v>
      </c>
      <c r="E19" s="19">
        <f t="shared" ref="E19" si="24">COMBIN(A19-B19,B19-C19)</f>
        <v>2.6257352044481658E+36</v>
      </c>
      <c r="F19" s="19">
        <f t="shared" ref="F19" si="25">D19*E19</f>
        <v>2.9933381330709093E+39</v>
      </c>
      <c r="G19" s="19">
        <f t="shared" ref="G19" si="26">F19+G18</f>
        <v>3.2240072938441735E+39</v>
      </c>
      <c r="H19" s="19">
        <f t="shared" ref="H19" si="27">COMBIN(A19,B19)</f>
        <v>5.4799437658647863E+41</v>
      </c>
      <c r="I19" s="19">
        <f t="shared" ref="I19" si="28">G19/H19</f>
        <v>5.8832853612967593E-3</v>
      </c>
      <c r="J19" s="20">
        <f t="shared" ref="J19" si="29">1/I19</f>
        <v>169.97305732924468</v>
      </c>
    </row>
    <row r="20" spans="1:15">
      <c r="A20" s="18">
        <f t="shared" si="18"/>
        <v>1024</v>
      </c>
      <c r="B20" s="19">
        <f t="shared" si="19"/>
        <v>20</v>
      </c>
      <c r="C20" s="34">
        <f t="shared" si="20"/>
        <v>2</v>
      </c>
      <c r="D20" s="19">
        <f t="shared" ref="D20:D30" si="30">COMBIN(B20,C20)</f>
        <v>190</v>
      </c>
      <c r="E20" s="19">
        <f t="shared" ref="E20:E30" si="31">COMBIN(A20-B20,B20-C20)</f>
        <v>1.4397781371057448E+38</v>
      </c>
      <c r="F20" s="19">
        <f t="shared" ref="F20:F30" si="32">D20*E20</f>
        <v>2.7355784605009149E+40</v>
      </c>
      <c r="G20" s="19">
        <f t="shared" ref="G20:G30" si="33">F20+G19</f>
        <v>3.0579791898853322E+40</v>
      </c>
      <c r="H20" s="19">
        <f t="shared" ref="H20:H30" si="34">COMBIN(A20,B20)</f>
        <v>5.4799437658647863E+41</v>
      </c>
      <c r="I20" s="19">
        <f t="shared" ref="I20:I30" si="35">G20/H20</f>
        <v>5.5803112596407356E-2</v>
      </c>
      <c r="J20" s="20">
        <f t="shared" ref="J20:J30" si="36">1/I20</f>
        <v>17.920147344332559</v>
      </c>
    </row>
    <row r="21" spans="1:15">
      <c r="A21" s="18">
        <f t="shared" si="18"/>
        <v>1024</v>
      </c>
      <c r="B21" s="19">
        <f t="shared" si="19"/>
        <v>20</v>
      </c>
      <c r="C21" s="34">
        <f t="shared" si="20"/>
        <v>1</v>
      </c>
      <c r="D21" s="19">
        <f t="shared" si="30"/>
        <v>20</v>
      </c>
      <c r="E21" s="19">
        <f t="shared" si="31"/>
        <v>7.47169075361192E+39</v>
      </c>
      <c r="F21" s="19">
        <f t="shared" si="32"/>
        <v>1.494338150722384E+41</v>
      </c>
      <c r="G21" s="19">
        <f t="shared" si="33"/>
        <v>1.8001360697109171E+41</v>
      </c>
      <c r="H21" s="19">
        <f t="shared" si="34"/>
        <v>5.4799437658647863E+41</v>
      </c>
      <c r="I21" s="19">
        <f t="shared" si="35"/>
        <v>0.32849535444582045</v>
      </c>
      <c r="J21" s="20">
        <f t="shared" si="36"/>
        <v>3.0441830804183638</v>
      </c>
    </row>
    <row r="22" spans="1:15">
      <c r="A22" s="18">
        <f t="shared" si="18"/>
        <v>1024</v>
      </c>
      <c r="B22" s="19">
        <f t="shared" si="19"/>
        <v>20</v>
      </c>
      <c r="C22" s="34">
        <f t="shared" si="20"/>
        <v>0</v>
      </c>
      <c r="D22" s="19">
        <f t="shared" si="30"/>
        <v>1</v>
      </c>
      <c r="E22" s="19">
        <f t="shared" si="31"/>
        <v>3.679807696153868E+41</v>
      </c>
      <c r="F22" s="19">
        <f t="shared" si="32"/>
        <v>3.679807696153868E+41</v>
      </c>
      <c r="G22" s="19">
        <f t="shared" si="33"/>
        <v>5.4799437658647848E+41</v>
      </c>
      <c r="H22" s="19">
        <f t="shared" si="34"/>
        <v>5.4799437658647863E+41</v>
      </c>
      <c r="I22" s="19">
        <f t="shared" si="35"/>
        <v>0.99999999999999967</v>
      </c>
      <c r="J22" s="20">
        <f t="shared" si="36"/>
        <v>1.0000000000000004</v>
      </c>
    </row>
    <row r="23" spans="1:15">
      <c r="A23" s="18">
        <f t="shared" si="18"/>
        <v>1024</v>
      </c>
      <c r="B23" s="19">
        <f t="shared" si="19"/>
        <v>20</v>
      </c>
      <c r="C23" s="34">
        <f t="shared" si="20"/>
        <v>-1</v>
      </c>
      <c r="D23" s="19" t="e">
        <f t="shared" si="30"/>
        <v>#NUM!</v>
      </c>
      <c r="E23" s="19">
        <f t="shared" si="31"/>
        <v>1.7242527490549561E+43</v>
      </c>
      <c r="F23" s="19" t="e">
        <f t="shared" si="32"/>
        <v>#NUM!</v>
      </c>
      <c r="G23" s="19" t="e">
        <f t="shared" si="33"/>
        <v>#NUM!</v>
      </c>
      <c r="H23" s="19">
        <f t="shared" si="34"/>
        <v>5.4799437658647863E+41</v>
      </c>
      <c r="I23" s="19" t="e">
        <f t="shared" si="35"/>
        <v>#NUM!</v>
      </c>
      <c r="J23" s="20" t="e">
        <f t="shared" si="36"/>
        <v>#NUM!</v>
      </c>
    </row>
    <row r="24" spans="1:15">
      <c r="A24" s="18">
        <f t="shared" si="18"/>
        <v>1024</v>
      </c>
      <c r="B24" s="19">
        <f t="shared" si="19"/>
        <v>20</v>
      </c>
      <c r="C24" s="34">
        <f t="shared" si="20"/>
        <v>-2</v>
      </c>
      <c r="D24" s="19" t="e">
        <f t="shared" si="30"/>
        <v>#NUM!</v>
      </c>
      <c r="E24" s="19">
        <f t="shared" si="31"/>
        <v>7.7042747832773708E+44</v>
      </c>
      <c r="F24" s="19" t="e">
        <f t="shared" si="32"/>
        <v>#NUM!</v>
      </c>
      <c r="G24" s="19" t="e">
        <f t="shared" si="33"/>
        <v>#NUM!</v>
      </c>
      <c r="H24" s="19">
        <f t="shared" si="34"/>
        <v>5.4799437658647863E+41</v>
      </c>
      <c r="I24" s="19" t="e">
        <f t="shared" si="35"/>
        <v>#NUM!</v>
      </c>
      <c r="J24" s="20" t="e">
        <f t="shared" si="36"/>
        <v>#NUM!</v>
      </c>
    </row>
    <row r="25" spans="1:15">
      <c r="A25" s="18">
        <f t="shared" si="18"/>
        <v>1024</v>
      </c>
      <c r="B25" s="19">
        <f t="shared" si="19"/>
        <v>20</v>
      </c>
      <c r="C25" s="34">
        <f t="shared" si="20"/>
        <v>-3</v>
      </c>
      <c r="D25" s="19" t="e">
        <f t="shared" si="30"/>
        <v>#NUM!</v>
      </c>
      <c r="E25" s="19">
        <f t="shared" si="31"/>
        <v>3.2893903639905997E+46</v>
      </c>
      <c r="F25" s="19" t="e">
        <f t="shared" si="32"/>
        <v>#NUM!</v>
      </c>
      <c r="G25" s="19" t="e">
        <f t="shared" si="33"/>
        <v>#NUM!</v>
      </c>
      <c r="H25" s="19">
        <f t="shared" si="34"/>
        <v>5.4799437658647863E+41</v>
      </c>
      <c r="I25" s="19" t="e">
        <f t="shared" si="35"/>
        <v>#NUM!</v>
      </c>
      <c r="J25" s="20" t="e">
        <f t="shared" si="36"/>
        <v>#NUM!</v>
      </c>
    </row>
    <row r="26" spans="1:15">
      <c r="A26" s="18">
        <f t="shared" si="18"/>
        <v>1024</v>
      </c>
      <c r="B26" s="19">
        <f t="shared" si="19"/>
        <v>20</v>
      </c>
      <c r="C26" s="34">
        <f t="shared" si="20"/>
        <v>-4</v>
      </c>
      <c r="D26" s="19" t="e">
        <f t="shared" si="30"/>
        <v>#NUM!</v>
      </c>
      <c r="E26" s="19">
        <f t="shared" si="31"/>
        <v>1.3445383112811577E+48</v>
      </c>
      <c r="F26" s="19" t="e">
        <f t="shared" si="32"/>
        <v>#NUM!</v>
      </c>
      <c r="G26" s="19" t="e">
        <f t="shared" si="33"/>
        <v>#NUM!</v>
      </c>
      <c r="H26" s="19">
        <f t="shared" si="34"/>
        <v>5.4799437658647863E+41</v>
      </c>
      <c r="I26" s="19" t="e">
        <f t="shared" si="35"/>
        <v>#NUM!</v>
      </c>
      <c r="J26" s="20" t="e">
        <f t="shared" si="36"/>
        <v>#NUM!</v>
      </c>
    </row>
    <row r="27" spans="1:15">
      <c r="A27" s="18">
        <f t="shared" si="18"/>
        <v>1024</v>
      </c>
      <c r="B27" s="19">
        <f t="shared" si="19"/>
        <v>20</v>
      </c>
      <c r="C27" s="34">
        <f t="shared" si="20"/>
        <v>-5</v>
      </c>
      <c r="D27" s="19" t="e">
        <f t="shared" si="30"/>
        <v>#NUM!</v>
      </c>
      <c r="E27" s="19">
        <f t="shared" si="31"/>
        <v>5.2705901802221372E+49</v>
      </c>
      <c r="F27" s="19" t="e">
        <f t="shared" si="32"/>
        <v>#NUM!</v>
      </c>
      <c r="G27" s="19" t="e">
        <f t="shared" si="33"/>
        <v>#NUM!</v>
      </c>
      <c r="H27" s="19">
        <f t="shared" si="34"/>
        <v>5.4799437658647863E+41</v>
      </c>
      <c r="I27" s="19" t="e">
        <f t="shared" si="35"/>
        <v>#NUM!</v>
      </c>
      <c r="J27" s="20" t="e">
        <f t="shared" si="36"/>
        <v>#NUM!</v>
      </c>
    </row>
    <row r="28" spans="1:15">
      <c r="A28" s="18">
        <f t="shared" si="18"/>
        <v>1024</v>
      </c>
      <c r="B28" s="19">
        <f t="shared" si="19"/>
        <v>20</v>
      </c>
      <c r="C28" s="34">
        <f t="shared" si="20"/>
        <v>-6</v>
      </c>
      <c r="D28" s="19" t="e">
        <f t="shared" si="30"/>
        <v>#NUM!</v>
      </c>
      <c r="E28" s="19">
        <f t="shared" si="31"/>
        <v>1.984579917860567E+51</v>
      </c>
      <c r="F28" s="19" t="e">
        <f t="shared" si="32"/>
        <v>#NUM!</v>
      </c>
      <c r="G28" s="19" t="e">
        <f t="shared" si="33"/>
        <v>#NUM!</v>
      </c>
      <c r="H28" s="19">
        <f t="shared" si="34"/>
        <v>5.4799437658647863E+41</v>
      </c>
      <c r="I28" s="19" t="e">
        <f t="shared" si="35"/>
        <v>#NUM!</v>
      </c>
      <c r="J28" s="20" t="e">
        <f t="shared" si="36"/>
        <v>#NUM!</v>
      </c>
    </row>
    <row r="29" spans="1:15">
      <c r="A29" s="18">
        <f t="shared" si="18"/>
        <v>1024</v>
      </c>
      <c r="B29" s="19">
        <f t="shared" si="19"/>
        <v>20</v>
      </c>
      <c r="C29" s="34">
        <f t="shared" si="20"/>
        <v>-7</v>
      </c>
      <c r="D29" s="19" t="e">
        <f t="shared" si="30"/>
        <v>#NUM!</v>
      </c>
      <c r="E29" s="19">
        <f t="shared" si="31"/>
        <v>7.1885894802504943E+52</v>
      </c>
      <c r="F29" s="19" t="e">
        <f t="shared" si="32"/>
        <v>#NUM!</v>
      </c>
      <c r="G29" s="19" t="e">
        <f t="shared" si="33"/>
        <v>#NUM!</v>
      </c>
      <c r="H29" s="19">
        <f t="shared" si="34"/>
        <v>5.4799437658647863E+41</v>
      </c>
      <c r="I29" s="19" t="e">
        <f t="shared" si="35"/>
        <v>#NUM!</v>
      </c>
      <c r="J29" s="20" t="e">
        <f t="shared" si="36"/>
        <v>#NUM!</v>
      </c>
    </row>
    <row r="30" spans="1:15">
      <c r="A30" s="18">
        <f t="shared" si="18"/>
        <v>1024</v>
      </c>
      <c r="B30" s="19">
        <f t="shared" si="19"/>
        <v>20</v>
      </c>
      <c r="C30" s="34">
        <f t="shared" si="20"/>
        <v>-8</v>
      </c>
      <c r="D30" s="19" t="e">
        <f t="shared" si="30"/>
        <v>#NUM!</v>
      </c>
      <c r="E30" s="19">
        <f t="shared" si="31"/>
        <v>2.5083042579302626E+54</v>
      </c>
      <c r="F30" s="19" t="e">
        <f t="shared" si="32"/>
        <v>#NUM!</v>
      </c>
      <c r="G30" s="19" t="e">
        <f t="shared" si="33"/>
        <v>#NUM!</v>
      </c>
      <c r="H30" s="19">
        <f t="shared" si="34"/>
        <v>5.4799437658647863E+41</v>
      </c>
      <c r="I30" s="19" t="e">
        <f t="shared" si="35"/>
        <v>#NUM!</v>
      </c>
      <c r="J30" s="20" t="e">
        <f t="shared" si="36"/>
        <v>#NUM!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showGridLines="0" tabSelected="1" zoomScale="125" zoomScaleNormal="125" zoomScalePageLayoutView="125" workbookViewId="0">
      <selection activeCell="C2" sqref="C2"/>
    </sheetView>
  </sheetViews>
  <sheetFormatPr baseColWidth="10" defaultRowHeight="15" x14ac:dyDescent="0"/>
  <cols>
    <col min="6" max="6" width="12.33203125" customWidth="1"/>
    <col min="7" max="7" width="16.33203125" customWidth="1"/>
    <col min="8" max="8" width="12.1640625" customWidth="1"/>
    <col min="9" max="9" width="19.6640625" customWidth="1"/>
    <col min="10" max="10" width="12.5" customWidth="1"/>
    <col min="11" max="11" width="16.1640625" customWidth="1"/>
    <col min="12" max="12" width="17" customWidth="1"/>
    <col min="17" max="17" width="16.33203125" customWidth="1"/>
  </cols>
  <sheetData>
    <row r="1" spans="1:18" s="6" customFormat="1" ht="30">
      <c r="A1" s="31" t="s">
        <v>79</v>
      </c>
      <c r="B1" s="31" t="s">
        <v>78</v>
      </c>
      <c r="C1" s="31" t="s">
        <v>77</v>
      </c>
      <c r="D1" s="31" t="s">
        <v>60</v>
      </c>
      <c r="E1" s="31" t="s">
        <v>80</v>
      </c>
      <c r="F1" s="31" t="s">
        <v>74</v>
      </c>
      <c r="G1" s="31" t="s">
        <v>75</v>
      </c>
      <c r="H1" s="31" t="s">
        <v>6</v>
      </c>
      <c r="I1" s="31" t="s">
        <v>10</v>
      </c>
      <c r="J1" s="31" t="s">
        <v>76</v>
      </c>
      <c r="K1" s="31" t="s">
        <v>29</v>
      </c>
      <c r="L1" s="31" t="s">
        <v>9</v>
      </c>
      <c r="N1" s="32" t="s">
        <v>1</v>
      </c>
      <c r="O1" s="33" t="s">
        <v>2</v>
      </c>
      <c r="P1" s="33" t="s">
        <v>30</v>
      </c>
      <c r="Q1" s="33" t="s">
        <v>29</v>
      </c>
      <c r="R1"/>
    </row>
    <row r="2" spans="1:18">
      <c r="A2">
        <v>120</v>
      </c>
      <c r="B2">
        <v>30</v>
      </c>
      <c r="C2">
        <v>300</v>
      </c>
      <c r="D2">
        <v>14</v>
      </c>
      <c r="E2">
        <f>Table439[[#This Row],[s (synapse)]]-Table439[[#This Row],[theta]]+1</f>
        <v>17</v>
      </c>
      <c r="F2">
        <f>COMBIN(B2,E2)</f>
        <v>119759850</v>
      </c>
      <c r="G2" t="e">
        <f>COMBIN(A2-B2,C2-E2)</f>
        <v>#NUM!</v>
      </c>
      <c r="H2" t="e">
        <f t="shared" ref="H2:H27" si="0">F2*G2</f>
        <v>#NUM!</v>
      </c>
      <c r="I2" t="e">
        <f>H2</f>
        <v>#NUM!</v>
      </c>
      <c r="J2" t="e">
        <f>COMBIN(A2,C2)</f>
        <v>#NUM!</v>
      </c>
      <c r="K2" t="e">
        <f>I2/J2</f>
        <v>#NUM!</v>
      </c>
      <c r="L2" t="e">
        <f t="shared" ref="L2:L27" si="1">1/K2</f>
        <v>#NUM!</v>
      </c>
      <c r="N2" s="35">
        <v>64</v>
      </c>
      <c r="O2" s="36">
        <v>4</v>
      </c>
      <c r="P2" s="36">
        <v>4</v>
      </c>
      <c r="Q2" s="37">
        <v>1.5738712195613306E-6</v>
      </c>
    </row>
    <row r="3" spans="1:18">
      <c r="A3">
        <f t="shared" ref="A3:B18" si="2">A2</f>
        <v>120</v>
      </c>
      <c r="B3">
        <f>B2</f>
        <v>30</v>
      </c>
      <c r="C3">
        <f>C2</f>
        <v>300</v>
      </c>
      <c r="D3">
        <f>D2</f>
        <v>14</v>
      </c>
      <c r="E3">
        <f>E2+1</f>
        <v>18</v>
      </c>
      <c r="F3">
        <f>COMBIN(B3,E3)</f>
        <v>86493225.000000015</v>
      </c>
      <c r="G3" t="e">
        <f>COMBIN(A3-B3,C3-E3)</f>
        <v>#NUM!</v>
      </c>
      <c r="H3" t="e">
        <f t="shared" si="0"/>
        <v>#NUM!</v>
      </c>
      <c r="I3" t="e">
        <f>H3+I2</f>
        <v>#NUM!</v>
      </c>
      <c r="J3" t="e">
        <f>COMBIN(A3,C3)</f>
        <v>#NUM!</v>
      </c>
      <c r="K3" t="e">
        <f t="shared" ref="K3:K27" si="3">I3/J3</f>
        <v>#NUM!</v>
      </c>
      <c r="L3" t="e">
        <f t="shared" si="1"/>
        <v>#NUM!</v>
      </c>
      <c r="N3" s="38">
        <f t="shared" ref="N3:O13" si="4">N2</f>
        <v>64</v>
      </c>
      <c r="O3" s="39">
        <f>O2</f>
        <v>4</v>
      </c>
      <c r="P3" s="39">
        <v>3</v>
      </c>
      <c r="Q3" s="40">
        <v>3.7930296391428068E-4</v>
      </c>
    </row>
    <row r="4" spans="1:18">
      <c r="A4">
        <f t="shared" si="2"/>
        <v>120</v>
      </c>
      <c r="B4">
        <f>B3</f>
        <v>30</v>
      </c>
      <c r="C4">
        <f t="shared" ref="C4:D99" si="5">C3</f>
        <v>300</v>
      </c>
      <c r="D4">
        <f t="shared" si="5"/>
        <v>14</v>
      </c>
      <c r="E4">
        <f t="shared" ref="E4:E67" si="6">E3+1</f>
        <v>19</v>
      </c>
      <c r="F4">
        <f>COMBIN(B4,E4)</f>
        <v>54627299.999999978</v>
      </c>
      <c r="G4" t="e">
        <f>COMBIN(A4-B4,C4-E4)</f>
        <v>#NUM!</v>
      </c>
      <c r="H4" t="e">
        <f t="shared" si="0"/>
        <v>#NUM!</v>
      </c>
      <c r="I4" t="e">
        <f t="shared" ref="I4:I27" si="7">H4+I3</f>
        <v>#NUM!</v>
      </c>
      <c r="J4" t="e">
        <f>COMBIN(A4,C4)</f>
        <v>#NUM!</v>
      </c>
      <c r="K4" t="e">
        <f t="shared" si="3"/>
        <v>#NUM!</v>
      </c>
      <c r="L4" t="e">
        <f t="shared" si="1"/>
        <v>#NUM!</v>
      </c>
      <c r="N4" s="38">
        <f t="shared" si="4"/>
        <v>64</v>
      </c>
      <c r="O4" s="39">
        <f>O3</f>
        <v>4</v>
      </c>
      <c r="P4" s="39">
        <v>2</v>
      </c>
      <c r="Q4" s="40">
        <v>1.7093815315655611E-2</v>
      </c>
    </row>
    <row r="5" spans="1:18">
      <c r="A5">
        <f t="shared" si="2"/>
        <v>120</v>
      </c>
      <c r="B5">
        <f t="shared" si="2"/>
        <v>30</v>
      </c>
      <c r="C5">
        <f t="shared" si="5"/>
        <v>300</v>
      </c>
      <c r="D5">
        <f t="shared" si="5"/>
        <v>14</v>
      </c>
      <c r="E5">
        <f t="shared" si="6"/>
        <v>20</v>
      </c>
      <c r="F5">
        <f>COMBIN(B5,E5)</f>
        <v>30045015</v>
      </c>
      <c r="G5" t="e">
        <f>COMBIN(A5-B5,C5-E5)</f>
        <v>#NUM!</v>
      </c>
      <c r="H5" t="e">
        <f t="shared" si="0"/>
        <v>#NUM!</v>
      </c>
      <c r="I5" t="e">
        <f t="shared" si="7"/>
        <v>#NUM!</v>
      </c>
      <c r="J5" t="e">
        <f>COMBIN(A5,C5)</f>
        <v>#NUM!</v>
      </c>
      <c r="K5" t="e">
        <f t="shared" si="3"/>
        <v>#NUM!</v>
      </c>
      <c r="L5" t="e">
        <f t="shared" si="1"/>
        <v>#NUM!</v>
      </c>
      <c r="N5" s="41">
        <f t="shared" si="4"/>
        <v>64</v>
      </c>
      <c r="O5" s="42">
        <f t="shared" si="4"/>
        <v>4</v>
      </c>
      <c r="P5" s="42">
        <v>1</v>
      </c>
      <c r="Q5" s="43">
        <v>0.23252530784921055</v>
      </c>
    </row>
    <row r="6" spans="1:18">
      <c r="A6">
        <f t="shared" si="2"/>
        <v>120</v>
      </c>
      <c r="B6">
        <f t="shared" si="2"/>
        <v>30</v>
      </c>
      <c r="C6">
        <f t="shared" si="5"/>
        <v>300</v>
      </c>
      <c r="D6">
        <f t="shared" si="5"/>
        <v>14</v>
      </c>
      <c r="E6">
        <f t="shared" si="6"/>
        <v>21</v>
      </c>
      <c r="F6">
        <f>COMBIN(B6,E6)</f>
        <v>14307150.000000004</v>
      </c>
      <c r="G6" t="e">
        <f>COMBIN(A6-B6,C6-E6)</f>
        <v>#NUM!</v>
      </c>
      <c r="H6" t="e">
        <f t="shared" si="0"/>
        <v>#NUM!</v>
      </c>
      <c r="I6" t="e">
        <f t="shared" si="7"/>
        <v>#NUM!</v>
      </c>
      <c r="J6" t="e">
        <f>COMBIN(A6,C6)</f>
        <v>#NUM!</v>
      </c>
      <c r="K6" t="e">
        <f t="shared" si="3"/>
        <v>#NUM!</v>
      </c>
      <c r="L6" t="e">
        <f t="shared" si="1"/>
        <v>#NUM!</v>
      </c>
      <c r="N6" s="35">
        <f t="shared" si="4"/>
        <v>64</v>
      </c>
      <c r="O6" s="36">
        <v>8</v>
      </c>
      <c r="P6" s="36">
        <v>8</v>
      </c>
      <c r="Q6" s="37">
        <v>2.2592919985089901E-10</v>
      </c>
    </row>
    <row r="7" spans="1:18">
      <c r="A7">
        <f t="shared" si="2"/>
        <v>120</v>
      </c>
      <c r="B7">
        <f t="shared" si="2"/>
        <v>30</v>
      </c>
      <c r="C7">
        <f t="shared" si="5"/>
        <v>300</v>
      </c>
      <c r="D7">
        <f t="shared" si="5"/>
        <v>14</v>
      </c>
      <c r="E7">
        <f t="shared" si="6"/>
        <v>22</v>
      </c>
      <c r="F7">
        <f>COMBIN(B7,E7)</f>
        <v>5852925</v>
      </c>
      <c r="G7" t="e">
        <f>COMBIN(A7-B7,C7-E7)</f>
        <v>#NUM!</v>
      </c>
      <c r="H7" t="e">
        <f t="shared" si="0"/>
        <v>#NUM!</v>
      </c>
      <c r="I7" t="e">
        <f t="shared" si="7"/>
        <v>#NUM!</v>
      </c>
      <c r="J7" t="e">
        <f>COMBIN(A7,C7)</f>
        <v>#NUM!</v>
      </c>
      <c r="K7" t="e">
        <f t="shared" si="3"/>
        <v>#NUM!</v>
      </c>
      <c r="L7" t="e">
        <f t="shared" si="1"/>
        <v>#NUM!</v>
      </c>
      <c r="N7" s="38">
        <f t="shared" si="4"/>
        <v>64</v>
      </c>
      <c r="O7" s="39">
        <v>8</v>
      </c>
      <c r="P7" s="39">
        <v>7</v>
      </c>
      <c r="Q7" s="40">
        <v>1.0144221073305366E-7</v>
      </c>
    </row>
    <row r="8" spans="1:18">
      <c r="A8">
        <f t="shared" si="2"/>
        <v>120</v>
      </c>
      <c r="B8">
        <f t="shared" si="2"/>
        <v>30</v>
      </c>
      <c r="C8">
        <f t="shared" si="5"/>
        <v>300</v>
      </c>
      <c r="D8">
        <f t="shared" si="5"/>
        <v>14</v>
      </c>
      <c r="E8">
        <f t="shared" si="6"/>
        <v>23</v>
      </c>
      <c r="F8">
        <f>COMBIN(B8,E8)</f>
        <v>2035800.0000000005</v>
      </c>
      <c r="G8" t="e">
        <f>COMBIN(A8-B8,C8-E8)</f>
        <v>#NUM!</v>
      </c>
      <c r="H8" t="e">
        <f t="shared" si="0"/>
        <v>#NUM!</v>
      </c>
      <c r="I8" t="e">
        <f t="shared" si="7"/>
        <v>#NUM!</v>
      </c>
      <c r="J8" t="e">
        <f>COMBIN(A8,C8)</f>
        <v>#NUM!</v>
      </c>
      <c r="K8" t="e">
        <f t="shared" si="3"/>
        <v>#NUM!</v>
      </c>
      <c r="L8" t="e">
        <f t="shared" si="1"/>
        <v>#NUM!</v>
      </c>
      <c r="N8" s="38">
        <f t="shared" si="4"/>
        <v>64</v>
      </c>
      <c r="O8" s="39">
        <v>8</v>
      </c>
      <c r="P8" s="39">
        <v>6</v>
      </c>
      <c r="Q8" s="40">
        <v>9.843509308303819E-6</v>
      </c>
    </row>
    <row r="9" spans="1:18">
      <c r="A9">
        <f t="shared" si="2"/>
        <v>120</v>
      </c>
      <c r="B9">
        <f t="shared" si="2"/>
        <v>30</v>
      </c>
      <c r="C9">
        <f t="shared" si="5"/>
        <v>300</v>
      </c>
      <c r="D9">
        <f t="shared" si="5"/>
        <v>14</v>
      </c>
      <c r="E9">
        <f t="shared" si="6"/>
        <v>24</v>
      </c>
      <c r="F9">
        <f>COMBIN(B9,E9)</f>
        <v>593774.99999999988</v>
      </c>
      <c r="G9" t="e">
        <f>COMBIN(A9-B9,C9-E9)</f>
        <v>#NUM!</v>
      </c>
      <c r="H9" t="e">
        <f t="shared" si="0"/>
        <v>#NUM!</v>
      </c>
      <c r="I9" t="e">
        <f t="shared" si="7"/>
        <v>#NUM!</v>
      </c>
      <c r="J9" t="e">
        <f>COMBIN(A9,C9)</f>
        <v>#NUM!</v>
      </c>
      <c r="K9" t="e">
        <f t="shared" si="3"/>
        <v>#NUM!</v>
      </c>
      <c r="L9" t="e">
        <f t="shared" si="1"/>
        <v>#NUM!</v>
      </c>
      <c r="N9" s="38">
        <f t="shared" si="4"/>
        <v>64</v>
      </c>
      <c r="O9" s="39">
        <v>8</v>
      </c>
      <c r="P9" s="39">
        <v>5</v>
      </c>
      <c r="Q9" s="40">
        <v>3.6055792482085131E-4</v>
      </c>
    </row>
    <row r="10" spans="1:18">
      <c r="A10">
        <f t="shared" si="2"/>
        <v>120</v>
      </c>
      <c r="B10">
        <f t="shared" si="2"/>
        <v>30</v>
      </c>
      <c r="C10">
        <f t="shared" si="5"/>
        <v>300</v>
      </c>
      <c r="D10">
        <f t="shared" si="5"/>
        <v>14</v>
      </c>
      <c r="E10">
        <f t="shared" si="6"/>
        <v>25</v>
      </c>
      <c r="F10">
        <f>COMBIN(B10,E10)</f>
        <v>142506</v>
      </c>
      <c r="G10" t="e">
        <f>COMBIN(A10-B10,C10-E10)</f>
        <v>#NUM!</v>
      </c>
      <c r="H10" t="e">
        <f t="shared" si="0"/>
        <v>#NUM!</v>
      </c>
      <c r="I10" t="e">
        <f t="shared" si="7"/>
        <v>#NUM!</v>
      </c>
      <c r="J10" t="e">
        <f>COMBIN(A10,C10)</f>
        <v>#NUM!</v>
      </c>
      <c r="K10" t="e">
        <f t="shared" si="3"/>
        <v>#NUM!</v>
      </c>
      <c r="L10" t="e">
        <f t="shared" si="1"/>
        <v>#NUM!</v>
      </c>
      <c r="N10" s="41">
        <f t="shared" si="4"/>
        <v>64</v>
      </c>
      <c r="O10" s="42">
        <f>O9</f>
        <v>8</v>
      </c>
      <c r="P10" s="42">
        <v>4</v>
      </c>
      <c r="Q10" s="43">
        <v>6.1692654317474201E-3</v>
      </c>
    </row>
    <row r="11" spans="1:18">
      <c r="A11">
        <f t="shared" si="2"/>
        <v>120</v>
      </c>
      <c r="B11">
        <f t="shared" si="2"/>
        <v>30</v>
      </c>
      <c r="C11">
        <f t="shared" si="5"/>
        <v>300</v>
      </c>
      <c r="D11">
        <f t="shared" si="5"/>
        <v>14</v>
      </c>
      <c r="E11">
        <f t="shared" si="6"/>
        <v>26</v>
      </c>
      <c r="F11">
        <f>COMBIN(B11,E11)</f>
        <v>27405.000000000004</v>
      </c>
      <c r="G11" t="e">
        <f>COMBIN(A11-B11,C11-E11)</f>
        <v>#NUM!</v>
      </c>
      <c r="H11" t="e">
        <f t="shared" si="0"/>
        <v>#NUM!</v>
      </c>
      <c r="I11" t="e">
        <f t="shared" si="7"/>
        <v>#NUM!</v>
      </c>
      <c r="J11" t="e">
        <f>COMBIN(A11,C11)</f>
        <v>#NUM!</v>
      </c>
      <c r="K11" t="e">
        <f t="shared" si="3"/>
        <v>#NUM!</v>
      </c>
      <c r="L11" t="e">
        <f t="shared" si="1"/>
        <v>#NUM!</v>
      </c>
      <c r="N11" s="35">
        <f t="shared" si="4"/>
        <v>64</v>
      </c>
      <c r="O11" s="36">
        <v>32</v>
      </c>
      <c r="P11" s="36">
        <v>32</v>
      </c>
      <c r="Q11" s="37">
        <v>5.4566562649647283E-19</v>
      </c>
    </row>
    <row r="12" spans="1:18">
      <c r="A12">
        <f t="shared" si="2"/>
        <v>120</v>
      </c>
      <c r="B12">
        <f t="shared" si="2"/>
        <v>30</v>
      </c>
      <c r="C12">
        <f t="shared" si="5"/>
        <v>300</v>
      </c>
      <c r="D12">
        <f t="shared" si="5"/>
        <v>14</v>
      </c>
      <c r="E12">
        <f t="shared" si="6"/>
        <v>27</v>
      </c>
      <c r="F12">
        <f>COMBIN(B12,E12)</f>
        <v>4059.9999999999995</v>
      </c>
      <c r="G12" t="e">
        <f>COMBIN(A12-B12,C12-E12)</f>
        <v>#NUM!</v>
      </c>
      <c r="H12" t="e">
        <f t="shared" si="0"/>
        <v>#NUM!</v>
      </c>
      <c r="I12" t="e">
        <f t="shared" si="7"/>
        <v>#NUM!</v>
      </c>
      <c r="J12" t="e">
        <f>COMBIN(A12,C12)</f>
        <v>#NUM!</v>
      </c>
      <c r="K12" t="e">
        <f t="shared" si="3"/>
        <v>#NUM!</v>
      </c>
      <c r="L12" t="e">
        <f t="shared" si="1"/>
        <v>#NUM!</v>
      </c>
      <c r="N12" s="38">
        <f t="shared" si="4"/>
        <v>64</v>
      </c>
      <c r="O12" s="39">
        <f>O11</f>
        <v>32</v>
      </c>
      <c r="P12" s="39">
        <v>24</v>
      </c>
      <c r="Q12" s="40">
        <v>6.7022294950257628E-5</v>
      </c>
    </row>
    <row r="13" spans="1:18">
      <c r="A13">
        <f t="shared" si="2"/>
        <v>120</v>
      </c>
      <c r="B13">
        <f t="shared" si="2"/>
        <v>30</v>
      </c>
      <c r="C13">
        <f t="shared" si="5"/>
        <v>300</v>
      </c>
      <c r="D13">
        <f t="shared" si="5"/>
        <v>14</v>
      </c>
      <c r="E13">
        <f t="shared" si="6"/>
        <v>28</v>
      </c>
      <c r="F13">
        <f>COMBIN(B13,E13)</f>
        <v>435</v>
      </c>
      <c r="G13" t="e">
        <f>COMBIN(A13-B13,C13-E13)</f>
        <v>#NUM!</v>
      </c>
      <c r="H13" t="e">
        <f t="shared" si="0"/>
        <v>#NUM!</v>
      </c>
      <c r="I13" t="e">
        <f t="shared" si="7"/>
        <v>#NUM!</v>
      </c>
      <c r="J13" t="e">
        <f>COMBIN(A13,C13)</f>
        <v>#NUM!</v>
      </c>
      <c r="K13" t="e">
        <f t="shared" si="3"/>
        <v>#NUM!</v>
      </c>
      <c r="L13" t="e">
        <f t="shared" si="1"/>
        <v>#NUM!</v>
      </c>
      <c r="N13" s="41">
        <f t="shared" si="4"/>
        <v>64</v>
      </c>
      <c r="O13" s="42">
        <f>O12</f>
        <v>32</v>
      </c>
      <c r="P13" s="42">
        <v>16</v>
      </c>
      <c r="Q13" s="43">
        <v>0.59857385024316012</v>
      </c>
    </row>
    <row r="14" spans="1:18">
      <c r="A14">
        <f t="shared" si="2"/>
        <v>120</v>
      </c>
      <c r="B14">
        <f t="shared" si="2"/>
        <v>30</v>
      </c>
      <c r="C14">
        <f t="shared" si="5"/>
        <v>300</v>
      </c>
      <c r="D14">
        <f t="shared" si="5"/>
        <v>14</v>
      </c>
      <c r="E14">
        <f t="shared" si="6"/>
        <v>29</v>
      </c>
      <c r="F14">
        <f>COMBIN(B14,E14)</f>
        <v>30</v>
      </c>
      <c r="G14" t="e">
        <f>COMBIN(A14-B14,C14-E14)</f>
        <v>#NUM!</v>
      </c>
      <c r="H14" t="e">
        <f t="shared" si="0"/>
        <v>#NUM!</v>
      </c>
      <c r="I14" t="e">
        <f t="shared" si="7"/>
        <v>#NUM!</v>
      </c>
      <c r="J14" t="e">
        <f>COMBIN(A14,C14)</f>
        <v>#NUM!</v>
      </c>
      <c r="K14" t="e">
        <f t="shared" si="3"/>
        <v>#NUM!</v>
      </c>
      <c r="L14" t="e">
        <f t="shared" si="1"/>
        <v>#NUM!</v>
      </c>
      <c r="N14" s="35">
        <v>1024</v>
      </c>
      <c r="O14" s="36">
        <v>20</v>
      </c>
      <c r="P14" s="36">
        <v>20</v>
      </c>
      <c r="Q14" s="37">
        <v>1.8248362441766601E-42</v>
      </c>
    </row>
    <row r="15" spans="1:18">
      <c r="A15">
        <f t="shared" si="2"/>
        <v>120</v>
      </c>
      <c r="B15">
        <f t="shared" si="2"/>
        <v>30</v>
      </c>
      <c r="C15">
        <f t="shared" si="5"/>
        <v>300</v>
      </c>
      <c r="D15">
        <f t="shared" si="5"/>
        <v>14</v>
      </c>
      <c r="E15">
        <f t="shared" si="6"/>
        <v>30</v>
      </c>
      <c r="F15">
        <f>COMBIN(B15,E15)</f>
        <v>1</v>
      </c>
      <c r="G15" t="e">
        <f>COMBIN(A15-B15,C15-E15)</f>
        <v>#NUM!</v>
      </c>
      <c r="H15" t="e">
        <f t="shared" si="0"/>
        <v>#NUM!</v>
      </c>
      <c r="I15" t="e">
        <f t="shared" si="7"/>
        <v>#NUM!</v>
      </c>
      <c r="J15" t="e">
        <f>COMBIN(A15,C15)</f>
        <v>#NUM!</v>
      </c>
      <c r="K15" t="e">
        <f t="shared" si="3"/>
        <v>#NUM!</v>
      </c>
      <c r="L15" t="e">
        <f t="shared" si="1"/>
        <v>#NUM!</v>
      </c>
      <c r="N15" s="38">
        <f>N14</f>
        <v>1024</v>
      </c>
      <c r="O15" s="39">
        <v>20</v>
      </c>
      <c r="P15" s="39">
        <v>17</v>
      </c>
      <c r="Q15" s="40">
        <v>3.5002299106755614E-31</v>
      </c>
    </row>
    <row r="16" spans="1:18">
      <c r="A16">
        <f t="shared" si="2"/>
        <v>120</v>
      </c>
      <c r="B16">
        <f t="shared" si="2"/>
        <v>30</v>
      </c>
      <c r="C16">
        <f t="shared" si="5"/>
        <v>300</v>
      </c>
      <c r="D16">
        <f t="shared" si="5"/>
        <v>14</v>
      </c>
      <c r="E16">
        <f t="shared" si="6"/>
        <v>31</v>
      </c>
      <c r="F16" t="e">
        <f>COMBIN(B16,E16)</f>
        <v>#NUM!</v>
      </c>
      <c r="G16" t="e">
        <f>COMBIN(A16-B16,C16-E16)</f>
        <v>#NUM!</v>
      </c>
      <c r="H16" t="e">
        <f t="shared" si="0"/>
        <v>#NUM!</v>
      </c>
      <c r="I16" t="e">
        <f t="shared" si="7"/>
        <v>#NUM!</v>
      </c>
      <c r="J16" t="e">
        <f>COMBIN(A16,C16)</f>
        <v>#NUM!</v>
      </c>
      <c r="K16" t="e">
        <f t="shared" si="3"/>
        <v>#NUM!</v>
      </c>
      <c r="L16" t="e">
        <f t="shared" si="1"/>
        <v>#NUM!</v>
      </c>
      <c r="N16" s="38">
        <f>N15</f>
        <v>1024</v>
      </c>
      <c r="O16" s="39">
        <v>20</v>
      </c>
      <c r="P16" s="39">
        <v>14</v>
      </c>
      <c r="Q16" s="40">
        <v>9.9362115598776523E-23</v>
      </c>
    </row>
    <row r="17" spans="1:17">
      <c r="A17">
        <f t="shared" si="2"/>
        <v>120</v>
      </c>
      <c r="B17">
        <f t="shared" si="2"/>
        <v>30</v>
      </c>
      <c r="C17">
        <f t="shared" si="5"/>
        <v>300</v>
      </c>
      <c r="D17">
        <f t="shared" si="5"/>
        <v>14</v>
      </c>
      <c r="E17">
        <f t="shared" si="6"/>
        <v>32</v>
      </c>
      <c r="F17" t="e">
        <f>COMBIN(B17,E17)</f>
        <v>#NUM!</v>
      </c>
      <c r="G17" t="e">
        <f>COMBIN(A17-B17,C17-E17)</f>
        <v>#NUM!</v>
      </c>
      <c r="H17" t="e">
        <f t="shared" si="0"/>
        <v>#NUM!</v>
      </c>
      <c r="I17" t="e">
        <f t="shared" si="7"/>
        <v>#NUM!</v>
      </c>
      <c r="J17" t="e">
        <f>COMBIN(A17,C17)</f>
        <v>#NUM!</v>
      </c>
      <c r="K17" t="e">
        <f t="shared" si="3"/>
        <v>#NUM!</v>
      </c>
      <c r="L17" t="e">
        <f t="shared" si="1"/>
        <v>#NUM!</v>
      </c>
      <c r="N17" s="41">
        <f>N16</f>
        <v>1024</v>
      </c>
      <c r="O17" s="42">
        <f>O16</f>
        <v>20</v>
      </c>
      <c r="P17" s="42">
        <v>10</v>
      </c>
      <c r="Q17" s="43">
        <v>9.3292386242615723E-14</v>
      </c>
    </row>
    <row r="18" spans="1:17">
      <c r="A18">
        <f t="shared" si="2"/>
        <v>120</v>
      </c>
      <c r="B18">
        <f t="shared" si="2"/>
        <v>30</v>
      </c>
      <c r="C18">
        <f t="shared" si="5"/>
        <v>300</v>
      </c>
      <c r="D18">
        <f t="shared" si="5"/>
        <v>14</v>
      </c>
      <c r="E18">
        <f t="shared" si="6"/>
        <v>33</v>
      </c>
      <c r="F18" t="e">
        <f>COMBIN(B18,E18)</f>
        <v>#NUM!</v>
      </c>
      <c r="G18" t="e">
        <f>COMBIN(A18-B18,C18-E18)</f>
        <v>#NUM!</v>
      </c>
      <c r="H18" t="e">
        <f t="shared" si="0"/>
        <v>#NUM!</v>
      </c>
      <c r="I18" t="e">
        <f t="shared" si="7"/>
        <v>#NUM!</v>
      </c>
      <c r="J18" t="e">
        <f>COMBIN(A18,C18)</f>
        <v>#NUM!</v>
      </c>
      <c r="K18" t="e">
        <f t="shared" si="3"/>
        <v>#NUM!</v>
      </c>
      <c r="L18" t="e">
        <f t="shared" si="1"/>
        <v>#NUM!</v>
      </c>
    </row>
    <row r="19" spans="1:17">
      <c r="A19">
        <f t="shared" ref="A19:B27" si="8">A18</f>
        <v>120</v>
      </c>
      <c r="B19">
        <f t="shared" si="8"/>
        <v>30</v>
      </c>
      <c r="C19">
        <f t="shared" si="5"/>
        <v>300</v>
      </c>
      <c r="D19">
        <f t="shared" si="5"/>
        <v>14</v>
      </c>
      <c r="E19">
        <f t="shared" si="6"/>
        <v>34</v>
      </c>
      <c r="F19" t="e">
        <f>COMBIN(B19,E19)</f>
        <v>#NUM!</v>
      </c>
      <c r="G19" t="e">
        <f>COMBIN(A19-B19,C19-E19)</f>
        <v>#NUM!</v>
      </c>
      <c r="H19" t="e">
        <f t="shared" si="0"/>
        <v>#NUM!</v>
      </c>
      <c r="I19" t="e">
        <f t="shared" si="7"/>
        <v>#NUM!</v>
      </c>
      <c r="J19" t="e">
        <f>COMBIN(A19,C19)</f>
        <v>#NUM!</v>
      </c>
      <c r="K19" t="e">
        <f t="shared" si="3"/>
        <v>#NUM!</v>
      </c>
      <c r="L19" t="e">
        <f t="shared" si="1"/>
        <v>#NUM!</v>
      </c>
    </row>
    <row r="20" spans="1:17">
      <c r="A20">
        <f t="shared" si="8"/>
        <v>120</v>
      </c>
      <c r="B20">
        <f t="shared" si="8"/>
        <v>30</v>
      </c>
      <c r="C20">
        <f t="shared" si="5"/>
        <v>300</v>
      </c>
      <c r="D20">
        <f t="shared" si="5"/>
        <v>14</v>
      </c>
      <c r="E20">
        <f t="shared" si="6"/>
        <v>35</v>
      </c>
      <c r="F20" t="e">
        <f>COMBIN(B20,E20)</f>
        <v>#NUM!</v>
      </c>
      <c r="G20" t="e">
        <f>COMBIN(A20-B20,C20-E20)</f>
        <v>#NUM!</v>
      </c>
      <c r="H20" t="e">
        <f t="shared" si="0"/>
        <v>#NUM!</v>
      </c>
      <c r="I20" t="e">
        <f t="shared" si="7"/>
        <v>#NUM!</v>
      </c>
      <c r="J20" t="e">
        <f>COMBIN(A20,C20)</f>
        <v>#NUM!</v>
      </c>
      <c r="K20" t="e">
        <f t="shared" si="3"/>
        <v>#NUM!</v>
      </c>
      <c r="L20" t="e">
        <f t="shared" si="1"/>
        <v>#NUM!</v>
      </c>
    </row>
    <row r="21" spans="1:17">
      <c r="A21">
        <f t="shared" si="8"/>
        <v>120</v>
      </c>
      <c r="B21">
        <f t="shared" si="8"/>
        <v>30</v>
      </c>
      <c r="C21">
        <f t="shared" si="5"/>
        <v>300</v>
      </c>
      <c r="D21">
        <f t="shared" si="5"/>
        <v>14</v>
      </c>
      <c r="E21">
        <f t="shared" si="6"/>
        <v>36</v>
      </c>
      <c r="F21" t="e">
        <f>COMBIN(B21,E21)</f>
        <v>#NUM!</v>
      </c>
      <c r="G21" t="e">
        <f>COMBIN(A21-B21,C21-E21)</f>
        <v>#NUM!</v>
      </c>
      <c r="H21" t="e">
        <f t="shared" si="0"/>
        <v>#NUM!</v>
      </c>
      <c r="I21" t="e">
        <f t="shared" si="7"/>
        <v>#NUM!</v>
      </c>
      <c r="J21" t="e">
        <f>COMBIN(A21,C21)</f>
        <v>#NUM!</v>
      </c>
      <c r="K21" t="e">
        <f t="shared" si="3"/>
        <v>#NUM!</v>
      </c>
      <c r="L21" t="e">
        <f t="shared" si="1"/>
        <v>#NUM!</v>
      </c>
    </row>
    <row r="22" spans="1:17">
      <c r="A22">
        <f t="shared" si="8"/>
        <v>120</v>
      </c>
      <c r="B22">
        <f t="shared" si="8"/>
        <v>30</v>
      </c>
      <c r="C22">
        <f t="shared" si="5"/>
        <v>300</v>
      </c>
      <c r="D22">
        <f t="shared" si="5"/>
        <v>14</v>
      </c>
      <c r="E22">
        <f t="shared" si="6"/>
        <v>37</v>
      </c>
      <c r="F22" t="e">
        <f>COMBIN(B22,E22)</f>
        <v>#NUM!</v>
      </c>
      <c r="G22" t="e">
        <f>COMBIN(A22-B22,C22-E22)</f>
        <v>#NUM!</v>
      </c>
      <c r="H22" t="e">
        <f t="shared" si="0"/>
        <v>#NUM!</v>
      </c>
      <c r="I22" t="e">
        <f t="shared" si="7"/>
        <v>#NUM!</v>
      </c>
      <c r="J22" t="e">
        <f>COMBIN(A22,C22)</f>
        <v>#NUM!</v>
      </c>
      <c r="K22" t="e">
        <f t="shared" si="3"/>
        <v>#NUM!</v>
      </c>
      <c r="L22" t="e">
        <f t="shared" si="1"/>
        <v>#NUM!</v>
      </c>
    </row>
    <row r="23" spans="1:17">
      <c r="A23">
        <f t="shared" si="8"/>
        <v>120</v>
      </c>
      <c r="B23">
        <f t="shared" si="8"/>
        <v>30</v>
      </c>
      <c r="C23">
        <f t="shared" si="5"/>
        <v>300</v>
      </c>
      <c r="D23">
        <f t="shared" si="5"/>
        <v>14</v>
      </c>
      <c r="E23">
        <f t="shared" si="6"/>
        <v>38</v>
      </c>
      <c r="F23" t="e">
        <f>COMBIN(B23,E23)</f>
        <v>#NUM!</v>
      </c>
      <c r="G23" t="e">
        <f>COMBIN(A23-B23,C23-E23)</f>
        <v>#NUM!</v>
      </c>
      <c r="H23" t="e">
        <f t="shared" si="0"/>
        <v>#NUM!</v>
      </c>
      <c r="I23" t="e">
        <f t="shared" si="7"/>
        <v>#NUM!</v>
      </c>
      <c r="J23" t="e">
        <f>COMBIN(A23,C23)</f>
        <v>#NUM!</v>
      </c>
      <c r="K23" t="e">
        <f t="shared" si="3"/>
        <v>#NUM!</v>
      </c>
      <c r="L23" t="e">
        <f t="shared" si="1"/>
        <v>#NUM!</v>
      </c>
    </row>
    <row r="24" spans="1:17">
      <c r="A24">
        <f t="shared" si="8"/>
        <v>120</v>
      </c>
      <c r="B24">
        <f t="shared" si="8"/>
        <v>30</v>
      </c>
      <c r="C24">
        <f t="shared" si="5"/>
        <v>300</v>
      </c>
      <c r="D24">
        <f t="shared" si="5"/>
        <v>14</v>
      </c>
      <c r="E24">
        <f t="shared" si="6"/>
        <v>39</v>
      </c>
      <c r="F24" t="e">
        <f>COMBIN(B24,E24)</f>
        <v>#NUM!</v>
      </c>
      <c r="G24" t="e">
        <f>COMBIN(A24-B24,C24-E24)</f>
        <v>#NUM!</v>
      </c>
      <c r="H24" t="e">
        <f t="shared" si="0"/>
        <v>#NUM!</v>
      </c>
      <c r="I24" t="e">
        <f t="shared" si="7"/>
        <v>#NUM!</v>
      </c>
      <c r="J24" t="e">
        <f>COMBIN(A24,C24)</f>
        <v>#NUM!</v>
      </c>
      <c r="K24" t="e">
        <f t="shared" si="3"/>
        <v>#NUM!</v>
      </c>
      <c r="L24" t="e">
        <f t="shared" si="1"/>
        <v>#NUM!</v>
      </c>
    </row>
    <row r="25" spans="1:17">
      <c r="A25">
        <f t="shared" si="8"/>
        <v>120</v>
      </c>
      <c r="B25">
        <f t="shared" si="8"/>
        <v>30</v>
      </c>
      <c r="C25">
        <f t="shared" si="5"/>
        <v>300</v>
      </c>
      <c r="D25">
        <f t="shared" si="5"/>
        <v>14</v>
      </c>
      <c r="E25">
        <f t="shared" si="6"/>
        <v>40</v>
      </c>
      <c r="F25" t="e">
        <f>COMBIN(B25,E25)</f>
        <v>#NUM!</v>
      </c>
      <c r="G25" t="e">
        <f>COMBIN(A25-B25,C25-E25)</f>
        <v>#NUM!</v>
      </c>
      <c r="H25" t="e">
        <f t="shared" si="0"/>
        <v>#NUM!</v>
      </c>
      <c r="I25" t="e">
        <f t="shared" si="7"/>
        <v>#NUM!</v>
      </c>
      <c r="J25" t="e">
        <f>COMBIN(A25,C25)</f>
        <v>#NUM!</v>
      </c>
      <c r="K25" t="e">
        <f t="shared" si="3"/>
        <v>#NUM!</v>
      </c>
      <c r="L25" t="e">
        <f t="shared" si="1"/>
        <v>#NUM!</v>
      </c>
    </row>
    <row r="26" spans="1:17">
      <c r="A26">
        <f t="shared" si="8"/>
        <v>120</v>
      </c>
      <c r="B26">
        <f t="shared" si="8"/>
        <v>30</v>
      </c>
      <c r="C26">
        <f t="shared" si="5"/>
        <v>300</v>
      </c>
      <c r="D26">
        <f t="shared" si="5"/>
        <v>14</v>
      </c>
      <c r="E26">
        <f t="shared" si="6"/>
        <v>41</v>
      </c>
      <c r="F26" t="e">
        <f>COMBIN(B26,E26)</f>
        <v>#NUM!</v>
      </c>
      <c r="G26" t="e">
        <f>COMBIN(A26-B26,C26-E26)</f>
        <v>#NUM!</v>
      </c>
      <c r="H26" t="e">
        <f t="shared" si="0"/>
        <v>#NUM!</v>
      </c>
      <c r="I26" t="e">
        <f t="shared" si="7"/>
        <v>#NUM!</v>
      </c>
      <c r="J26" t="e">
        <f>COMBIN(A26,C26)</f>
        <v>#NUM!</v>
      </c>
      <c r="K26" t="e">
        <f t="shared" si="3"/>
        <v>#NUM!</v>
      </c>
      <c r="L26" t="e">
        <f t="shared" si="1"/>
        <v>#NUM!</v>
      </c>
    </row>
    <row r="27" spans="1:17">
      <c r="A27">
        <f t="shared" si="8"/>
        <v>120</v>
      </c>
      <c r="B27">
        <f t="shared" si="8"/>
        <v>30</v>
      </c>
      <c r="C27">
        <f t="shared" si="5"/>
        <v>300</v>
      </c>
      <c r="D27">
        <f t="shared" si="5"/>
        <v>14</v>
      </c>
      <c r="E27">
        <f t="shared" si="6"/>
        <v>42</v>
      </c>
      <c r="F27" t="e">
        <f>COMBIN(B27,E27)</f>
        <v>#NUM!</v>
      </c>
      <c r="G27" t="e">
        <f>COMBIN(A27-B27,C27-E27)</f>
        <v>#NUM!</v>
      </c>
      <c r="H27" t="e">
        <f t="shared" si="0"/>
        <v>#NUM!</v>
      </c>
      <c r="I27" t="e">
        <f t="shared" si="7"/>
        <v>#NUM!</v>
      </c>
      <c r="J27" t="e">
        <f>COMBIN(A27,C27)</f>
        <v>#NUM!</v>
      </c>
      <c r="K27" t="e">
        <f t="shared" si="3"/>
        <v>#NUM!</v>
      </c>
      <c r="L27" t="e">
        <f t="shared" si="1"/>
        <v>#NUM!</v>
      </c>
    </row>
    <row r="28" spans="1:17">
      <c r="A28">
        <f>A27</f>
        <v>120</v>
      </c>
      <c r="B28">
        <f>B27</f>
        <v>30</v>
      </c>
      <c r="C28" s="77">
        <f>Table439[[#This Row],[s (synapse)]]</f>
        <v>30</v>
      </c>
      <c r="D28">
        <f t="shared" ref="D28:D75" si="9">D27</f>
        <v>14</v>
      </c>
      <c r="E28">
        <f t="shared" si="6"/>
        <v>43</v>
      </c>
      <c r="F28" t="e">
        <f>COMBIN(B28,E28)</f>
        <v>#NUM!</v>
      </c>
      <c r="G28" t="e">
        <f>COMBIN(A28-B28,C28-E28)</f>
        <v>#NUM!</v>
      </c>
      <c r="H28" t="e">
        <f>F28*G28</f>
        <v>#NUM!</v>
      </c>
      <c r="I28" t="e">
        <f>H28+I27</f>
        <v>#NUM!</v>
      </c>
      <c r="J28">
        <f>COMBIN(A28,C28)</f>
        <v>1.6974538760797417E+28</v>
      </c>
      <c r="K28" t="e">
        <f>I28/J28</f>
        <v>#NUM!</v>
      </c>
      <c r="L28" t="e">
        <f>1/K28</f>
        <v>#NUM!</v>
      </c>
    </row>
    <row r="29" spans="1:17">
      <c r="A29" s="74">
        <f>A28</f>
        <v>120</v>
      </c>
      <c r="B29" s="75">
        <f>B28</f>
        <v>30</v>
      </c>
      <c r="C29" s="78">
        <f>Table439[[#This Row],[s (synapse)]]</f>
        <v>30</v>
      </c>
      <c r="D29">
        <f t="shared" si="9"/>
        <v>14</v>
      </c>
      <c r="E29">
        <f t="shared" si="6"/>
        <v>44</v>
      </c>
      <c r="F29" t="e">
        <f>COMBIN(B29,E29)</f>
        <v>#NUM!</v>
      </c>
      <c r="G29" t="e">
        <f>COMBIN(A29-B29,C29-E29)</f>
        <v>#NUM!</v>
      </c>
      <c r="H29" s="75" t="e">
        <f>F29*G29</f>
        <v>#NUM!</v>
      </c>
      <c r="I29" s="75" t="e">
        <f>H29+I28</f>
        <v>#NUM!</v>
      </c>
      <c r="J29">
        <f>COMBIN(A29,C29)</f>
        <v>1.6974538760797417E+28</v>
      </c>
      <c r="K29" s="75" t="e">
        <f>I29/J29</f>
        <v>#NUM!</v>
      </c>
      <c r="L29" s="76" t="e">
        <f>1/K29</f>
        <v>#NUM!</v>
      </c>
    </row>
    <row r="30" spans="1:17">
      <c r="A30" s="74">
        <f>A29</f>
        <v>120</v>
      </c>
      <c r="B30" s="75">
        <f>B29</f>
        <v>30</v>
      </c>
      <c r="C30" s="78">
        <f>Table439[[#This Row],[s (synapse)]]</f>
        <v>30</v>
      </c>
      <c r="D30">
        <f t="shared" si="9"/>
        <v>14</v>
      </c>
      <c r="E30">
        <f t="shared" si="6"/>
        <v>45</v>
      </c>
      <c r="F30" t="e">
        <f>COMBIN(B30,E30)</f>
        <v>#NUM!</v>
      </c>
      <c r="G30" t="e">
        <f>COMBIN(A30-B30,C30-E30)</f>
        <v>#NUM!</v>
      </c>
      <c r="H30" s="75" t="e">
        <f>F30*G30</f>
        <v>#NUM!</v>
      </c>
      <c r="I30" s="75" t="e">
        <f>H30+I29</f>
        <v>#NUM!</v>
      </c>
      <c r="J30">
        <f>COMBIN(A30,C30)</f>
        <v>1.6974538760797417E+28</v>
      </c>
      <c r="K30" s="75" t="e">
        <f>I30/J30</f>
        <v>#NUM!</v>
      </c>
      <c r="L30" s="76" t="e">
        <f>1/K30</f>
        <v>#NUM!</v>
      </c>
    </row>
    <row r="31" spans="1:17">
      <c r="A31" s="74">
        <f>A30</f>
        <v>120</v>
      </c>
      <c r="B31" s="75">
        <f>B30</f>
        <v>30</v>
      </c>
      <c r="C31" s="78">
        <f>Table439[[#This Row],[s (synapse)]]</f>
        <v>30</v>
      </c>
      <c r="D31">
        <f t="shared" si="9"/>
        <v>14</v>
      </c>
      <c r="E31">
        <f t="shared" si="6"/>
        <v>46</v>
      </c>
      <c r="F31" t="e">
        <f>COMBIN(B31,E31)</f>
        <v>#NUM!</v>
      </c>
      <c r="G31" t="e">
        <f>COMBIN(A31-B31,C31-E31)</f>
        <v>#NUM!</v>
      </c>
      <c r="H31" s="75" t="e">
        <f>F31*G31</f>
        <v>#NUM!</v>
      </c>
      <c r="I31" s="75" t="e">
        <f>H31+I30</f>
        <v>#NUM!</v>
      </c>
      <c r="J31">
        <f>COMBIN(A31,C31)</f>
        <v>1.6974538760797417E+28</v>
      </c>
      <c r="K31" s="75" t="e">
        <f>I31/J31</f>
        <v>#NUM!</v>
      </c>
      <c r="L31" s="76" t="e">
        <f>1/K31</f>
        <v>#NUM!</v>
      </c>
    </row>
    <row r="32" spans="1:17">
      <c r="A32" s="74">
        <f>A31</f>
        <v>120</v>
      </c>
      <c r="B32" s="75">
        <f>B31</f>
        <v>30</v>
      </c>
      <c r="C32" s="78">
        <f>Table439[[#This Row],[s (synapse)]]</f>
        <v>30</v>
      </c>
      <c r="D32">
        <f t="shared" si="9"/>
        <v>14</v>
      </c>
      <c r="E32">
        <f t="shared" si="6"/>
        <v>47</v>
      </c>
      <c r="F32" t="e">
        <f>COMBIN(B32,E32)</f>
        <v>#NUM!</v>
      </c>
      <c r="G32" t="e">
        <f>COMBIN(A32-B32,C32-E32)</f>
        <v>#NUM!</v>
      </c>
      <c r="H32" s="75" t="e">
        <f>F32*G32</f>
        <v>#NUM!</v>
      </c>
      <c r="I32" s="75" t="e">
        <f>H32+I31</f>
        <v>#NUM!</v>
      </c>
      <c r="J32">
        <f>COMBIN(A32,C32)</f>
        <v>1.6974538760797417E+28</v>
      </c>
      <c r="K32" s="75" t="e">
        <f>I32/J32</f>
        <v>#NUM!</v>
      </c>
      <c r="L32" s="76" t="e">
        <f>1/K32</f>
        <v>#NUM!</v>
      </c>
    </row>
    <row r="33" spans="1:12">
      <c r="A33" s="74">
        <f>A32</f>
        <v>120</v>
      </c>
      <c r="B33" s="75">
        <f>B32</f>
        <v>30</v>
      </c>
      <c r="C33" s="78">
        <f>Table439[[#This Row],[s (synapse)]]</f>
        <v>30</v>
      </c>
      <c r="D33">
        <f t="shared" si="9"/>
        <v>14</v>
      </c>
      <c r="E33">
        <f t="shared" si="6"/>
        <v>48</v>
      </c>
      <c r="F33" t="e">
        <f>COMBIN(B33,E33)</f>
        <v>#NUM!</v>
      </c>
      <c r="G33" t="e">
        <f>COMBIN(A33-B33,C33-E33)</f>
        <v>#NUM!</v>
      </c>
      <c r="H33" s="75" t="e">
        <f>F33*G33</f>
        <v>#NUM!</v>
      </c>
      <c r="I33" s="75" t="e">
        <f>H33+I32</f>
        <v>#NUM!</v>
      </c>
      <c r="J33">
        <f>COMBIN(A33,C33)</f>
        <v>1.6974538760797417E+28</v>
      </c>
      <c r="K33" s="75" t="e">
        <f>I33/J33</f>
        <v>#NUM!</v>
      </c>
      <c r="L33" s="76" t="e">
        <f>1/K33</f>
        <v>#NUM!</v>
      </c>
    </row>
    <row r="34" spans="1:12">
      <c r="A34" s="74">
        <f>A33</f>
        <v>120</v>
      </c>
      <c r="B34" s="75">
        <f>B33</f>
        <v>30</v>
      </c>
      <c r="C34" s="78">
        <f>Table439[[#This Row],[s (synapse)]]</f>
        <v>30</v>
      </c>
      <c r="D34">
        <f t="shared" si="9"/>
        <v>14</v>
      </c>
      <c r="E34">
        <f t="shared" si="6"/>
        <v>49</v>
      </c>
      <c r="F34" t="e">
        <f>COMBIN(B34,E34)</f>
        <v>#NUM!</v>
      </c>
      <c r="G34" t="e">
        <f>COMBIN(A34-B34,C34-E34)</f>
        <v>#NUM!</v>
      </c>
      <c r="H34" s="75" t="e">
        <f>F34*G34</f>
        <v>#NUM!</v>
      </c>
      <c r="I34" s="75" t="e">
        <f>H34+I33</f>
        <v>#NUM!</v>
      </c>
      <c r="J34">
        <f>COMBIN(A34,C34)</f>
        <v>1.6974538760797417E+28</v>
      </c>
      <c r="K34" s="75" t="e">
        <f>I34/J34</f>
        <v>#NUM!</v>
      </c>
      <c r="L34" s="76" t="e">
        <f>1/K34</f>
        <v>#NUM!</v>
      </c>
    </row>
    <row r="35" spans="1:12">
      <c r="A35" s="74">
        <f>A34</f>
        <v>120</v>
      </c>
      <c r="B35" s="75">
        <f>B34</f>
        <v>30</v>
      </c>
      <c r="C35" s="78">
        <f>Table439[[#This Row],[s (synapse)]]</f>
        <v>30</v>
      </c>
      <c r="D35">
        <f t="shared" si="9"/>
        <v>14</v>
      </c>
      <c r="E35">
        <f t="shared" si="6"/>
        <v>50</v>
      </c>
      <c r="F35" t="e">
        <f>COMBIN(B35,E35)</f>
        <v>#NUM!</v>
      </c>
      <c r="G35" t="e">
        <f>COMBIN(A35-B35,C35-E35)</f>
        <v>#NUM!</v>
      </c>
      <c r="H35" s="75" t="e">
        <f>F35*G35</f>
        <v>#NUM!</v>
      </c>
      <c r="I35" s="75" t="e">
        <f>H35+I34</f>
        <v>#NUM!</v>
      </c>
      <c r="J35">
        <f>COMBIN(A35,C35)</f>
        <v>1.6974538760797417E+28</v>
      </c>
      <c r="K35" s="75" t="e">
        <f>I35/J35</f>
        <v>#NUM!</v>
      </c>
      <c r="L35" s="76" t="e">
        <f>1/K35</f>
        <v>#NUM!</v>
      </c>
    </row>
    <row r="36" spans="1:12">
      <c r="A36" s="74">
        <f>A35</f>
        <v>120</v>
      </c>
      <c r="B36" s="75">
        <f>B35</f>
        <v>30</v>
      </c>
      <c r="C36" s="78">
        <f>Table439[[#This Row],[s (synapse)]]</f>
        <v>30</v>
      </c>
      <c r="D36">
        <f t="shared" si="9"/>
        <v>14</v>
      </c>
      <c r="E36">
        <f t="shared" si="6"/>
        <v>51</v>
      </c>
      <c r="F36" t="e">
        <f>COMBIN(B36,E36)</f>
        <v>#NUM!</v>
      </c>
      <c r="G36" t="e">
        <f>COMBIN(A36-B36,C36-E36)</f>
        <v>#NUM!</v>
      </c>
      <c r="H36" s="75" t="e">
        <f>F36*G36</f>
        <v>#NUM!</v>
      </c>
      <c r="I36" s="75" t="e">
        <f>H36+I35</f>
        <v>#NUM!</v>
      </c>
      <c r="J36">
        <f>COMBIN(A36,C36)</f>
        <v>1.6974538760797417E+28</v>
      </c>
      <c r="K36" s="75" t="e">
        <f>I36/J36</f>
        <v>#NUM!</v>
      </c>
      <c r="L36" s="76" t="e">
        <f>1/K36</f>
        <v>#NUM!</v>
      </c>
    </row>
    <row r="37" spans="1:12">
      <c r="A37" s="74">
        <f>A36</f>
        <v>120</v>
      </c>
      <c r="B37" s="75">
        <f>B36</f>
        <v>30</v>
      </c>
      <c r="C37" s="78">
        <f>Table439[[#This Row],[s (synapse)]]</f>
        <v>30</v>
      </c>
      <c r="D37">
        <f t="shared" si="9"/>
        <v>14</v>
      </c>
      <c r="E37">
        <f t="shared" si="6"/>
        <v>52</v>
      </c>
      <c r="F37" t="e">
        <f>COMBIN(B37,E37)</f>
        <v>#NUM!</v>
      </c>
      <c r="G37" t="e">
        <f>COMBIN(A37-B37,C37-E37)</f>
        <v>#NUM!</v>
      </c>
      <c r="H37" s="75" t="e">
        <f>F37*G37</f>
        <v>#NUM!</v>
      </c>
      <c r="I37" s="75" t="e">
        <f>H37+I36</f>
        <v>#NUM!</v>
      </c>
      <c r="J37">
        <f>COMBIN(A37,C37)</f>
        <v>1.6974538760797417E+28</v>
      </c>
      <c r="K37" s="75" t="e">
        <f>I37/J37</f>
        <v>#NUM!</v>
      </c>
      <c r="L37" s="76" t="e">
        <f>1/K37</f>
        <v>#NUM!</v>
      </c>
    </row>
    <row r="38" spans="1:12">
      <c r="A38" s="74">
        <f>A37</f>
        <v>120</v>
      </c>
      <c r="B38" s="75">
        <f>B37</f>
        <v>30</v>
      </c>
      <c r="C38" s="78">
        <f>Table439[[#This Row],[s (synapse)]]</f>
        <v>30</v>
      </c>
      <c r="D38">
        <f t="shared" si="9"/>
        <v>14</v>
      </c>
      <c r="E38">
        <f t="shared" si="6"/>
        <v>53</v>
      </c>
      <c r="F38" t="e">
        <f>COMBIN(B38,E38)</f>
        <v>#NUM!</v>
      </c>
      <c r="G38" t="e">
        <f>COMBIN(A38-B38,C38-E38)</f>
        <v>#NUM!</v>
      </c>
      <c r="H38" s="75" t="e">
        <f>F38*G38</f>
        <v>#NUM!</v>
      </c>
      <c r="I38" s="75" t="e">
        <f>H38+I37</f>
        <v>#NUM!</v>
      </c>
      <c r="J38">
        <f>COMBIN(A38,C38)</f>
        <v>1.6974538760797417E+28</v>
      </c>
      <c r="K38" s="75" t="e">
        <f>I38/J38</f>
        <v>#NUM!</v>
      </c>
      <c r="L38" s="76" t="e">
        <f>1/K38</f>
        <v>#NUM!</v>
      </c>
    </row>
    <row r="39" spans="1:12">
      <c r="A39" s="74">
        <f>A38</f>
        <v>120</v>
      </c>
      <c r="B39" s="75">
        <f>B38</f>
        <v>30</v>
      </c>
      <c r="C39" s="78">
        <f>Table439[[#This Row],[s (synapse)]]</f>
        <v>30</v>
      </c>
      <c r="D39">
        <f t="shared" si="9"/>
        <v>14</v>
      </c>
      <c r="E39">
        <f t="shared" si="6"/>
        <v>54</v>
      </c>
      <c r="F39" t="e">
        <f>COMBIN(B39,E39)</f>
        <v>#NUM!</v>
      </c>
      <c r="G39" t="e">
        <f>COMBIN(A39-B39,C39-E39)</f>
        <v>#NUM!</v>
      </c>
      <c r="H39" s="75" t="e">
        <f>F39*G39</f>
        <v>#NUM!</v>
      </c>
      <c r="I39" s="75" t="e">
        <f>H39+I38</f>
        <v>#NUM!</v>
      </c>
      <c r="J39">
        <f>COMBIN(A39,C39)</f>
        <v>1.6974538760797417E+28</v>
      </c>
      <c r="K39" s="75" t="e">
        <f>I39/J39</f>
        <v>#NUM!</v>
      </c>
      <c r="L39" s="76" t="e">
        <f>1/K39</f>
        <v>#NUM!</v>
      </c>
    </row>
    <row r="40" spans="1:12">
      <c r="A40">
        <f>A39</f>
        <v>120</v>
      </c>
      <c r="B40">
        <f>B39</f>
        <v>30</v>
      </c>
      <c r="C40" s="77">
        <f>Table439[[#This Row],[s (synapse)]]</f>
        <v>30</v>
      </c>
      <c r="D40">
        <f t="shared" si="9"/>
        <v>14</v>
      </c>
      <c r="E40">
        <f t="shared" si="6"/>
        <v>55</v>
      </c>
      <c r="F40" s="77" t="e">
        <f>COMBIN(B40,E40)</f>
        <v>#NUM!</v>
      </c>
      <c r="G40" t="e">
        <f>COMBIN(A40-B40,C40-E40)</f>
        <v>#NUM!</v>
      </c>
      <c r="H40" t="e">
        <f>F40*G40</f>
        <v>#NUM!</v>
      </c>
      <c r="I40" t="e">
        <f>H40+I39</f>
        <v>#NUM!</v>
      </c>
      <c r="J40">
        <f>COMBIN(A40,C40)</f>
        <v>1.6974538760797417E+28</v>
      </c>
      <c r="K40" t="e">
        <f>I40/J40</f>
        <v>#NUM!</v>
      </c>
      <c r="L40" t="e">
        <f>1/K40</f>
        <v>#NUM!</v>
      </c>
    </row>
    <row r="41" spans="1:12">
      <c r="A41" s="74">
        <f>A40</f>
        <v>120</v>
      </c>
      <c r="B41" s="75">
        <f>B40</f>
        <v>30</v>
      </c>
      <c r="C41" s="78">
        <f>Table439[[#This Row],[s (synapse)]]</f>
        <v>30</v>
      </c>
      <c r="D41">
        <f t="shared" si="9"/>
        <v>14</v>
      </c>
      <c r="E41">
        <f t="shared" si="6"/>
        <v>56</v>
      </c>
      <c r="F41" s="79" t="e">
        <f>COMBIN(B41,E41)</f>
        <v>#NUM!</v>
      </c>
      <c r="G41" t="e">
        <f>COMBIN(A41-B41,C41-E41)</f>
        <v>#NUM!</v>
      </c>
      <c r="H41" s="75" t="e">
        <f>F41*G41</f>
        <v>#NUM!</v>
      </c>
      <c r="I41" s="75" t="e">
        <f>H41+I40</f>
        <v>#NUM!</v>
      </c>
      <c r="J41">
        <f>COMBIN(A41,C41)</f>
        <v>1.6974538760797417E+28</v>
      </c>
      <c r="K41" s="75" t="e">
        <f>I41/J41</f>
        <v>#NUM!</v>
      </c>
      <c r="L41" s="76" t="e">
        <f>1/K41</f>
        <v>#NUM!</v>
      </c>
    </row>
    <row r="42" spans="1:12">
      <c r="A42" s="74">
        <f>A41</f>
        <v>120</v>
      </c>
      <c r="B42" s="75">
        <f>B41</f>
        <v>30</v>
      </c>
      <c r="C42" s="78">
        <f>Table439[[#This Row],[s (synapse)]]</f>
        <v>30</v>
      </c>
      <c r="D42">
        <f t="shared" si="9"/>
        <v>14</v>
      </c>
      <c r="E42">
        <f t="shared" si="6"/>
        <v>57</v>
      </c>
      <c r="F42" s="79" t="e">
        <f>COMBIN(B42,E42)</f>
        <v>#NUM!</v>
      </c>
      <c r="G42" t="e">
        <f>COMBIN(A42-B42,C42-E42)</f>
        <v>#NUM!</v>
      </c>
      <c r="H42" s="75" t="e">
        <f>F42*G42</f>
        <v>#NUM!</v>
      </c>
      <c r="I42" s="75" t="e">
        <f>H42+I41</f>
        <v>#NUM!</v>
      </c>
      <c r="J42">
        <f>COMBIN(A42,C42)</f>
        <v>1.6974538760797417E+28</v>
      </c>
      <c r="K42" s="75" t="e">
        <f>I42/J42</f>
        <v>#NUM!</v>
      </c>
      <c r="L42" s="76" t="e">
        <f>1/K42</f>
        <v>#NUM!</v>
      </c>
    </row>
    <row r="43" spans="1:12">
      <c r="A43" s="74">
        <f>A42</f>
        <v>120</v>
      </c>
      <c r="B43" s="75">
        <f>B42</f>
        <v>30</v>
      </c>
      <c r="C43" s="78">
        <f>Table439[[#This Row],[s (synapse)]]</f>
        <v>30</v>
      </c>
      <c r="D43">
        <f t="shared" si="9"/>
        <v>14</v>
      </c>
      <c r="E43">
        <f t="shared" si="6"/>
        <v>58</v>
      </c>
      <c r="F43" s="79" t="e">
        <f>COMBIN(B43,E43)</f>
        <v>#NUM!</v>
      </c>
      <c r="G43" t="e">
        <f>COMBIN(A43-B43,C43-E43)</f>
        <v>#NUM!</v>
      </c>
      <c r="H43" s="75" t="e">
        <f>F43*G43</f>
        <v>#NUM!</v>
      </c>
      <c r="I43" s="75" t="e">
        <f>H43+I42</f>
        <v>#NUM!</v>
      </c>
      <c r="J43">
        <f>COMBIN(A43,C43)</f>
        <v>1.6974538760797417E+28</v>
      </c>
      <c r="K43" s="75" t="e">
        <f>I43/J43</f>
        <v>#NUM!</v>
      </c>
      <c r="L43" s="76" t="e">
        <f>1/K43</f>
        <v>#NUM!</v>
      </c>
    </row>
    <row r="44" spans="1:12">
      <c r="A44" s="74">
        <f>A43</f>
        <v>120</v>
      </c>
      <c r="B44" s="75">
        <f>B43</f>
        <v>30</v>
      </c>
      <c r="C44" s="78">
        <f>Table439[[#This Row],[s (synapse)]]</f>
        <v>30</v>
      </c>
      <c r="D44">
        <f t="shared" si="9"/>
        <v>14</v>
      </c>
      <c r="E44">
        <f t="shared" si="6"/>
        <v>59</v>
      </c>
      <c r="F44" s="79" t="e">
        <f>COMBIN(B44,E44)</f>
        <v>#NUM!</v>
      </c>
      <c r="G44" t="e">
        <f>COMBIN(A44-B44,C44-E44)</f>
        <v>#NUM!</v>
      </c>
      <c r="H44" s="75" t="e">
        <f>F44*G44</f>
        <v>#NUM!</v>
      </c>
      <c r="I44" s="75" t="e">
        <f>H44+I43</f>
        <v>#NUM!</v>
      </c>
      <c r="J44">
        <f>COMBIN(A44,C44)</f>
        <v>1.6974538760797417E+28</v>
      </c>
      <c r="K44" s="75" t="e">
        <f>I44/J44</f>
        <v>#NUM!</v>
      </c>
      <c r="L44" s="76" t="e">
        <f>1/K44</f>
        <v>#NUM!</v>
      </c>
    </row>
    <row r="45" spans="1:12">
      <c r="A45" s="74">
        <f>A44</f>
        <v>120</v>
      </c>
      <c r="B45" s="75">
        <f>B44</f>
        <v>30</v>
      </c>
      <c r="C45" s="78">
        <f>Table439[[#This Row],[s (synapse)]]</f>
        <v>30</v>
      </c>
      <c r="D45">
        <f t="shared" si="9"/>
        <v>14</v>
      </c>
      <c r="E45">
        <f t="shared" si="6"/>
        <v>60</v>
      </c>
      <c r="F45" s="79" t="e">
        <f>COMBIN(B45,E45)</f>
        <v>#NUM!</v>
      </c>
      <c r="G45" t="e">
        <f>COMBIN(A45-B45,C45-E45)</f>
        <v>#NUM!</v>
      </c>
      <c r="H45" s="75" t="e">
        <f>F45*G45</f>
        <v>#NUM!</v>
      </c>
      <c r="I45" s="75" t="e">
        <f>H45+I44</f>
        <v>#NUM!</v>
      </c>
      <c r="J45">
        <f>COMBIN(A45,C45)</f>
        <v>1.6974538760797417E+28</v>
      </c>
      <c r="K45" s="75" t="e">
        <f>I45/J45</f>
        <v>#NUM!</v>
      </c>
      <c r="L45" s="76" t="e">
        <f>1/K45</f>
        <v>#NUM!</v>
      </c>
    </row>
    <row r="46" spans="1:12">
      <c r="A46" s="74">
        <f>A45</f>
        <v>120</v>
      </c>
      <c r="B46" s="75">
        <f>B45</f>
        <v>30</v>
      </c>
      <c r="C46" s="78">
        <f>Table439[[#This Row],[s (synapse)]]</f>
        <v>30</v>
      </c>
      <c r="D46">
        <f t="shared" si="9"/>
        <v>14</v>
      </c>
      <c r="E46">
        <f t="shared" si="6"/>
        <v>61</v>
      </c>
      <c r="F46" s="79" t="e">
        <f>COMBIN(B46,E46)</f>
        <v>#NUM!</v>
      </c>
      <c r="G46" t="e">
        <f>COMBIN(A46-B46,C46-E46)</f>
        <v>#NUM!</v>
      </c>
      <c r="H46" s="75" t="e">
        <f>F46*G46</f>
        <v>#NUM!</v>
      </c>
      <c r="I46" s="75" t="e">
        <f>H46+I45</f>
        <v>#NUM!</v>
      </c>
      <c r="J46">
        <f>COMBIN(A46,C46)</f>
        <v>1.6974538760797417E+28</v>
      </c>
      <c r="K46" s="75" t="e">
        <f>I46/J46</f>
        <v>#NUM!</v>
      </c>
      <c r="L46" s="76" t="e">
        <f>1/K46</f>
        <v>#NUM!</v>
      </c>
    </row>
    <row r="47" spans="1:12">
      <c r="A47" s="74">
        <f>A46</f>
        <v>120</v>
      </c>
      <c r="B47" s="75">
        <f>B46</f>
        <v>30</v>
      </c>
      <c r="C47" s="78">
        <f>Table439[[#This Row],[s (synapse)]]</f>
        <v>30</v>
      </c>
      <c r="D47">
        <f t="shared" si="9"/>
        <v>14</v>
      </c>
      <c r="E47">
        <f t="shared" si="6"/>
        <v>62</v>
      </c>
      <c r="F47" s="79" t="e">
        <f>COMBIN(B47,E47)</f>
        <v>#NUM!</v>
      </c>
      <c r="G47" t="e">
        <f>COMBIN(A47-B47,C47-E47)</f>
        <v>#NUM!</v>
      </c>
      <c r="H47" s="75" t="e">
        <f>F47*G47</f>
        <v>#NUM!</v>
      </c>
      <c r="I47" s="75" t="e">
        <f>H47+I46</f>
        <v>#NUM!</v>
      </c>
      <c r="J47">
        <f>COMBIN(A47,C47)</f>
        <v>1.6974538760797417E+28</v>
      </c>
      <c r="K47" s="75" t="e">
        <f>I47/J47</f>
        <v>#NUM!</v>
      </c>
      <c r="L47" s="76" t="e">
        <f>1/K47</f>
        <v>#NUM!</v>
      </c>
    </row>
    <row r="48" spans="1:12">
      <c r="A48" s="74">
        <f>A47</f>
        <v>120</v>
      </c>
      <c r="B48" s="75">
        <f>B47</f>
        <v>30</v>
      </c>
      <c r="C48" s="78">
        <f>Table439[[#This Row],[s (synapse)]]</f>
        <v>30</v>
      </c>
      <c r="D48">
        <f t="shared" si="9"/>
        <v>14</v>
      </c>
      <c r="E48">
        <f t="shared" si="6"/>
        <v>63</v>
      </c>
      <c r="F48" s="79" t="e">
        <f>COMBIN(B48,E48)</f>
        <v>#NUM!</v>
      </c>
      <c r="G48" t="e">
        <f>COMBIN(A48-B48,C48-E48)</f>
        <v>#NUM!</v>
      </c>
      <c r="H48" s="75" t="e">
        <f>F48*G48</f>
        <v>#NUM!</v>
      </c>
      <c r="I48" s="75" t="e">
        <f>H48+I47</f>
        <v>#NUM!</v>
      </c>
      <c r="J48">
        <f>COMBIN(A48,C48)</f>
        <v>1.6974538760797417E+28</v>
      </c>
      <c r="K48" s="75" t="e">
        <f>I48/J48</f>
        <v>#NUM!</v>
      </c>
      <c r="L48" s="76" t="e">
        <f>1/K48</f>
        <v>#NUM!</v>
      </c>
    </row>
    <row r="49" spans="1:12">
      <c r="A49" s="74">
        <f>A48</f>
        <v>120</v>
      </c>
      <c r="B49" s="75">
        <f>B48</f>
        <v>30</v>
      </c>
      <c r="C49" s="78">
        <f>Table439[[#This Row],[s (synapse)]]</f>
        <v>30</v>
      </c>
      <c r="D49">
        <f t="shared" si="9"/>
        <v>14</v>
      </c>
      <c r="E49">
        <f t="shared" si="6"/>
        <v>64</v>
      </c>
      <c r="F49" s="79" t="e">
        <f>COMBIN(B49,E49)</f>
        <v>#NUM!</v>
      </c>
      <c r="G49" t="e">
        <f>COMBIN(A49-B49,C49-E49)</f>
        <v>#NUM!</v>
      </c>
      <c r="H49" s="75" t="e">
        <f>F49*G49</f>
        <v>#NUM!</v>
      </c>
      <c r="I49" s="75" t="e">
        <f>H49+I48</f>
        <v>#NUM!</v>
      </c>
      <c r="J49">
        <f>COMBIN(A49,C49)</f>
        <v>1.6974538760797417E+28</v>
      </c>
      <c r="K49" s="75" t="e">
        <f>I49/J49</f>
        <v>#NUM!</v>
      </c>
      <c r="L49" s="76" t="e">
        <f>1/K49</f>
        <v>#NUM!</v>
      </c>
    </row>
    <row r="50" spans="1:12">
      <c r="A50" s="74">
        <f>A49</f>
        <v>120</v>
      </c>
      <c r="B50" s="75">
        <f>B49</f>
        <v>30</v>
      </c>
      <c r="C50" s="78">
        <f>Table439[[#This Row],[s (synapse)]]</f>
        <v>30</v>
      </c>
      <c r="D50">
        <f t="shared" si="9"/>
        <v>14</v>
      </c>
      <c r="E50">
        <f t="shared" si="6"/>
        <v>65</v>
      </c>
      <c r="F50" s="79" t="e">
        <f>COMBIN(B50,E50)</f>
        <v>#NUM!</v>
      </c>
      <c r="G50" t="e">
        <f>COMBIN(A50-B50,C50-E50)</f>
        <v>#NUM!</v>
      </c>
      <c r="H50" s="75" t="e">
        <f>F50*G50</f>
        <v>#NUM!</v>
      </c>
      <c r="I50" s="75" t="e">
        <f>H50+I49</f>
        <v>#NUM!</v>
      </c>
      <c r="J50">
        <f>COMBIN(A50,C50)</f>
        <v>1.6974538760797417E+28</v>
      </c>
      <c r="K50" s="75" t="e">
        <f>I50/J50</f>
        <v>#NUM!</v>
      </c>
      <c r="L50" s="76" t="e">
        <f>1/K50</f>
        <v>#NUM!</v>
      </c>
    </row>
    <row r="51" spans="1:12">
      <c r="A51" s="74">
        <f>A50</f>
        <v>120</v>
      </c>
      <c r="B51" s="75">
        <f>B50</f>
        <v>30</v>
      </c>
      <c r="C51" s="78">
        <f>Table439[[#This Row],[s (synapse)]]</f>
        <v>30</v>
      </c>
      <c r="D51">
        <f t="shared" si="9"/>
        <v>14</v>
      </c>
      <c r="E51">
        <f t="shared" si="6"/>
        <v>66</v>
      </c>
      <c r="F51" s="79" t="e">
        <f>COMBIN(B51,E51)</f>
        <v>#NUM!</v>
      </c>
      <c r="G51" t="e">
        <f>COMBIN(A51-B51,C51-E51)</f>
        <v>#NUM!</v>
      </c>
      <c r="H51" s="75" t="e">
        <f>F51*G51</f>
        <v>#NUM!</v>
      </c>
      <c r="I51" s="75" t="e">
        <f>H51+I50</f>
        <v>#NUM!</v>
      </c>
      <c r="J51">
        <f>COMBIN(A51,C51)</f>
        <v>1.6974538760797417E+28</v>
      </c>
      <c r="K51" s="75" t="e">
        <f>I51/J51</f>
        <v>#NUM!</v>
      </c>
      <c r="L51" s="76" t="e">
        <f>1/K51</f>
        <v>#NUM!</v>
      </c>
    </row>
    <row r="52" spans="1:12">
      <c r="A52">
        <f>A51</f>
        <v>120</v>
      </c>
      <c r="B52">
        <f>B51</f>
        <v>30</v>
      </c>
      <c r="C52" s="77">
        <f>Table439[[#This Row],[s (synapse)]]</f>
        <v>30</v>
      </c>
      <c r="D52">
        <f t="shared" si="9"/>
        <v>14</v>
      </c>
      <c r="E52">
        <f t="shared" si="6"/>
        <v>67</v>
      </c>
      <c r="F52" s="77" t="e">
        <f>COMBIN(B52,E52)</f>
        <v>#NUM!</v>
      </c>
      <c r="G52" s="77" t="e">
        <f>COMBIN(A52-B52,C52-E52)</f>
        <v>#NUM!</v>
      </c>
      <c r="H52" t="e">
        <f>F52*G52</f>
        <v>#NUM!</v>
      </c>
      <c r="I52" t="e">
        <f>H52+I51</f>
        <v>#NUM!</v>
      </c>
      <c r="J52">
        <f>COMBIN(A52,C52)</f>
        <v>1.6974538760797417E+28</v>
      </c>
      <c r="K52" t="e">
        <f>I52/J52</f>
        <v>#NUM!</v>
      </c>
      <c r="L52" t="e">
        <f>1/K52</f>
        <v>#NUM!</v>
      </c>
    </row>
    <row r="53" spans="1:12">
      <c r="A53" s="74">
        <f>A52</f>
        <v>120</v>
      </c>
      <c r="B53" s="75">
        <f>B52</f>
        <v>30</v>
      </c>
      <c r="C53" s="78">
        <f>Table439[[#This Row],[s (synapse)]]</f>
        <v>30</v>
      </c>
      <c r="D53">
        <f t="shared" si="9"/>
        <v>14</v>
      </c>
      <c r="E53">
        <f t="shared" si="6"/>
        <v>68</v>
      </c>
      <c r="F53" s="79" t="e">
        <f>COMBIN(B53,E53)</f>
        <v>#NUM!</v>
      </c>
      <c r="G53" s="79" t="e">
        <f>COMBIN(A53-B53,C53-E53)</f>
        <v>#NUM!</v>
      </c>
      <c r="H53" s="75" t="e">
        <f>F53*G53</f>
        <v>#NUM!</v>
      </c>
      <c r="I53" s="75" t="e">
        <f>H53+I52</f>
        <v>#NUM!</v>
      </c>
      <c r="J53">
        <f>COMBIN(A53,C53)</f>
        <v>1.6974538760797417E+28</v>
      </c>
      <c r="K53" s="75" t="e">
        <f>I53/J53</f>
        <v>#NUM!</v>
      </c>
      <c r="L53" s="76" t="e">
        <f>1/K53</f>
        <v>#NUM!</v>
      </c>
    </row>
    <row r="54" spans="1:12">
      <c r="A54" s="74">
        <f>A53</f>
        <v>120</v>
      </c>
      <c r="B54" s="75">
        <f>B53</f>
        <v>30</v>
      </c>
      <c r="C54" s="78">
        <f>Table439[[#This Row],[s (synapse)]]</f>
        <v>30</v>
      </c>
      <c r="D54">
        <f t="shared" si="9"/>
        <v>14</v>
      </c>
      <c r="E54">
        <f t="shared" si="6"/>
        <v>69</v>
      </c>
      <c r="F54" s="79" t="e">
        <f>COMBIN(B54,E54)</f>
        <v>#NUM!</v>
      </c>
      <c r="G54" s="79" t="e">
        <f>COMBIN(A54-B54,C54-E54)</f>
        <v>#NUM!</v>
      </c>
      <c r="H54" s="75" t="e">
        <f>F54*G54</f>
        <v>#NUM!</v>
      </c>
      <c r="I54" s="75" t="e">
        <f>H54+I53</f>
        <v>#NUM!</v>
      </c>
      <c r="J54">
        <f>COMBIN(A54,C54)</f>
        <v>1.6974538760797417E+28</v>
      </c>
      <c r="K54" s="75" t="e">
        <f>I54/J54</f>
        <v>#NUM!</v>
      </c>
      <c r="L54" s="76" t="e">
        <f>1/K54</f>
        <v>#NUM!</v>
      </c>
    </row>
    <row r="55" spans="1:12">
      <c r="A55" s="74">
        <f>A54</f>
        <v>120</v>
      </c>
      <c r="B55" s="75">
        <f>B54</f>
        <v>30</v>
      </c>
      <c r="C55" s="78">
        <f>Table439[[#This Row],[s (synapse)]]</f>
        <v>30</v>
      </c>
      <c r="D55">
        <f t="shared" si="9"/>
        <v>14</v>
      </c>
      <c r="E55">
        <f t="shared" si="6"/>
        <v>70</v>
      </c>
      <c r="F55" s="79" t="e">
        <f>COMBIN(B55,E55)</f>
        <v>#NUM!</v>
      </c>
      <c r="G55" s="79" t="e">
        <f>COMBIN(A55-B55,C55-E55)</f>
        <v>#NUM!</v>
      </c>
      <c r="H55" s="75" t="e">
        <f>F55*G55</f>
        <v>#NUM!</v>
      </c>
      <c r="I55" s="75" t="e">
        <f>H55+I54</f>
        <v>#NUM!</v>
      </c>
      <c r="J55">
        <f>COMBIN(A55,C55)</f>
        <v>1.6974538760797417E+28</v>
      </c>
      <c r="K55" s="75" t="e">
        <f>I55/J55</f>
        <v>#NUM!</v>
      </c>
      <c r="L55" s="76" t="e">
        <f>1/K55</f>
        <v>#NUM!</v>
      </c>
    </row>
    <row r="56" spans="1:12">
      <c r="A56" s="74">
        <f>A55</f>
        <v>120</v>
      </c>
      <c r="B56" s="75">
        <f>B55</f>
        <v>30</v>
      </c>
      <c r="C56" s="78">
        <f>Table439[[#This Row],[s (synapse)]]</f>
        <v>30</v>
      </c>
      <c r="D56">
        <f t="shared" si="9"/>
        <v>14</v>
      </c>
      <c r="E56">
        <f t="shared" si="6"/>
        <v>71</v>
      </c>
      <c r="F56" s="79" t="e">
        <f>COMBIN(B56,E56)</f>
        <v>#NUM!</v>
      </c>
      <c r="G56" s="79" t="e">
        <f>COMBIN(A56-B56,C56-E56)</f>
        <v>#NUM!</v>
      </c>
      <c r="H56" s="75" t="e">
        <f>F56*G56</f>
        <v>#NUM!</v>
      </c>
      <c r="I56" s="75" t="e">
        <f>H56+I55</f>
        <v>#NUM!</v>
      </c>
      <c r="J56">
        <f>COMBIN(A56,C56)</f>
        <v>1.6974538760797417E+28</v>
      </c>
      <c r="K56" s="75" t="e">
        <f>I56/J56</f>
        <v>#NUM!</v>
      </c>
      <c r="L56" s="76" t="e">
        <f>1/K56</f>
        <v>#NUM!</v>
      </c>
    </row>
    <row r="57" spans="1:12">
      <c r="A57" s="74">
        <f>A56</f>
        <v>120</v>
      </c>
      <c r="B57" s="75">
        <f>B56</f>
        <v>30</v>
      </c>
      <c r="C57" s="78">
        <f>Table439[[#This Row],[s (synapse)]]</f>
        <v>30</v>
      </c>
      <c r="D57">
        <f t="shared" si="9"/>
        <v>14</v>
      </c>
      <c r="E57">
        <f t="shared" si="6"/>
        <v>72</v>
      </c>
      <c r="F57" s="79" t="e">
        <f>COMBIN(B57,E57)</f>
        <v>#NUM!</v>
      </c>
      <c r="G57" s="79" t="e">
        <f>COMBIN(A57-B57,C57-E57)</f>
        <v>#NUM!</v>
      </c>
      <c r="H57" s="75" t="e">
        <f>F57*G57</f>
        <v>#NUM!</v>
      </c>
      <c r="I57" s="75" t="e">
        <f>H57+I56</f>
        <v>#NUM!</v>
      </c>
      <c r="J57">
        <f>COMBIN(A57,C57)</f>
        <v>1.6974538760797417E+28</v>
      </c>
      <c r="K57" s="75" t="e">
        <f>I57/J57</f>
        <v>#NUM!</v>
      </c>
      <c r="L57" s="76" t="e">
        <f>1/K57</f>
        <v>#NUM!</v>
      </c>
    </row>
    <row r="58" spans="1:12">
      <c r="A58" s="74">
        <f>A57</f>
        <v>120</v>
      </c>
      <c r="B58" s="75">
        <f>B57</f>
        <v>30</v>
      </c>
      <c r="C58" s="78">
        <f>Table439[[#This Row],[s (synapse)]]</f>
        <v>30</v>
      </c>
      <c r="D58">
        <f t="shared" si="9"/>
        <v>14</v>
      </c>
      <c r="E58">
        <f t="shared" si="6"/>
        <v>73</v>
      </c>
      <c r="F58" s="79" t="e">
        <f>COMBIN(B58,E58)</f>
        <v>#NUM!</v>
      </c>
      <c r="G58" s="79" t="e">
        <f>COMBIN(A58-B58,C58-E58)</f>
        <v>#NUM!</v>
      </c>
      <c r="H58" s="75" t="e">
        <f>F58*G58</f>
        <v>#NUM!</v>
      </c>
      <c r="I58" s="75" t="e">
        <f>H58+I57</f>
        <v>#NUM!</v>
      </c>
      <c r="J58">
        <f>COMBIN(A58,C58)</f>
        <v>1.6974538760797417E+28</v>
      </c>
      <c r="K58" s="75" t="e">
        <f>I58/J58</f>
        <v>#NUM!</v>
      </c>
      <c r="L58" s="76" t="e">
        <f>1/K58</f>
        <v>#NUM!</v>
      </c>
    </row>
    <row r="59" spans="1:12">
      <c r="A59" s="74">
        <f>A58</f>
        <v>120</v>
      </c>
      <c r="B59" s="75">
        <f>B58</f>
        <v>30</v>
      </c>
      <c r="C59" s="78">
        <f>Table439[[#This Row],[s (synapse)]]</f>
        <v>30</v>
      </c>
      <c r="D59">
        <f t="shared" si="9"/>
        <v>14</v>
      </c>
      <c r="E59">
        <f t="shared" si="6"/>
        <v>74</v>
      </c>
      <c r="F59" s="79" t="e">
        <f>COMBIN(B59,E59)</f>
        <v>#NUM!</v>
      </c>
      <c r="G59" s="79" t="e">
        <f>COMBIN(A59-B59,C59-E59)</f>
        <v>#NUM!</v>
      </c>
      <c r="H59" s="75" t="e">
        <f>F59*G59</f>
        <v>#NUM!</v>
      </c>
      <c r="I59" s="75" t="e">
        <f>H59+I58</f>
        <v>#NUM!</v>
      </c>
      <c r="J59">
        <f>COMBIN(A59,C59)</f>
        <v>1.6974538760797417E+28</v>
      </c>
      <c r="K59" s="75" t="e">
        <f>I59/J59</f>
        <v>#NUM!</v>
      </c>
      <c r="L59" s="76" t="e">
        <f>1/K59</f>
        <v>#NUM!</v>
      </c>
    </row>
    <row r="60" spans="1:12">
      <c r="A60" s="74">
        <f>A59</f>
        <v>120</v>
      </c>
      <c r="B60" s="75">
        <f>B59</f>
        <v>30</v>
      </c>
      <c r="C60" s="78">
        <f>Table439[[#This Row],[s (synapse)]]</f>
        <v>30</v>
      </c>
      <c r="D60">
        <f t="shared" si="9"/>
        <v>14</v>
      </c>
      <c r="E60">
        <f t="shared" si="6"/>
        <v>75</v>
      </c>
      <c r="F60" s="79" t="e">
        <f>COMBIN(B60,E60)</f>
        <v>#NUM!</v>
      </c>
      <c r="G60" s="79" t="e">
        <f>COMBIN(A60-B60,C60-E60)</f>
        <v>#NUM!</v>
      </c>
      <c r="H60" s="75" t="e">
        <f>F60*G60</f>
        <v>#NUM!</v>
      </c>
      <c r="I60" s="75" t="e">
        <f>H60+I59</f>
        <v>#NUM!</v>
      </c>
      <c r="J60">
        <f>COMBIN(A60,C60)</f>
        <v>1.6974538760797417E+28</v>
      </c>
      <c r="K60" s="75" t="e">
        <f>I60/J60</f>
        <v>#NUM!</v>
      </c>
      <c r="L60" s="76" t="e">
        <f>1/K60</f>
        <v>#NUM!</v>
      </c>
    </row>
    <row r="61" spans="1:12">
      <c r="A61" s="74">
        <f>A60</f>
        <v>120</v>
      </c>
      <c r="B61" s="75">
        <f>B60</f>
        <v>30</v>
      </c>
      <c r="C61" s="78">
        <f>Table439[[#This Row],[s (synapse)]]</f>
        <v>30</v>
      </c>
      <c r="D61">
        <f t="shared" si="9"/>
        <v>14</v>
      </c>
      <c r="E61">
        <f t="shared" si="6"/>
        <v>76</v>
      </c>
      <c r="F61" s="79" t="e">
        <f>COMBIN(B61,E61)</f>
        <v>#NUM!</v>
      </c>
      <c r="G61" s="79" t="e">
        <f>COMBIN(A61-B61,C61-E61)</f>
        <v>#NUM!</v>
      </c>
      <c r="H61" s="75" t="e">
        <f>F61*G61</f>
        <v>#NUM!</v>
      </c>
      <c r="I61" s="75" t="e">
        <f>H61+I60</f>
        <v>#NUM!</v>
      </c>
      <c r="J61">
        <f>COMBIN(A61,C61)</f>
        <v>1.6974538760797417E+28</v>
      </c>
      <c r="K61" s="75" t="e">
        <f>I61/J61</f>
        <v>#NUM!</v>
      </c>
      <c r="L61" s="76" t="e">
        <f>1/K61</f>
        <v>#NUM!</v>
      </c>
    </row>
    <row r="62" spans="1:12">
      <c r="A62" s="74">
        <f>A61</f>
        <v>120</v>
      </c>
      <c r="B62" s="75">
        <f>B61</f>
        <v>30</v>
      </c>
      <c r="C62" s="78">
        <f>Table439[[#This Row],[s (synapse)]]</f>
        <v>30</v>
      </c>
      <c r="D62">
        <f t="shared" si="9"/>
        <v>14</v>
      </c>
      <c r="E62">
        <f t="shared" si="6"/>
        <v>77</v>
      </c>
      <c r="F62" s="79" t="e">
        <f>COMBIN(B62,E62)</f>
        <v>#NUM!</v>
      </c>
      <c r="G62" s="79" t="e">
        <f>COMBIN(A62-B62,C62-E62)</f>
        <v>#NUM!</v>
      </c>
      <c r="H62" s="75" t="e">
        <f>F62*G62</f>
        <v>#NUM!</v>
      </c>
      <c r="I62" s="75" t="e">
        <f>H62+I61</f>
        <v>#NUM!</v>
      </c>
      <c r="J62">
        <f>COMBIN(A62,C62)</f>
        <v>1.6974538760797417E+28</v>
      </c>
      <c r="K62" s="75" t="e">
        <f>I62/J62</f>
        <v>#NUM!</v>
      </c>
      <c r="L62" s="76" t="e">
        <f>1/K62</f>
        <v>#NUM!</v>
      </c>
    </row>
    <row r="63" spans="1:12">
      <c r="A63" s="74">
        <f>A62</f>
        <v>120</v>
      </c>
      <c r="B63" s="75">
        <f>B62</f>
        <v>30</v>
      </c>
      <c r="C63" s="78">
        <f>Table439[[#This Row],[s (synapse)]]</f>
        <v>30</v>
      </c>
      <c r="D63">
        <f t="shared" si="9"/>
        <v>14</v>
      </c>
      <c r="E63">
        <f t="shared" si="6"/>
        <v>78</v>
      </c>
      <c r="F63" s="79" t="e">
        <f>COMBIN(B63,E63)</f>
        <v>#NUM!</v>
      </c>
      <c r="G63" s="79" t="e">
        <f>COMBIN(A63-B63,C63-E63)</f>
        <v>#NUM!</v>
      </c>
      <c r="H63" s="75" t="e">
        <f>F63*G63</f>
        <v>#NUM!</v>
      </c>
      <c r="I63" s="75" t="e">
        <f>H63+I62</f>
        <v>#NUM!</v>
      </c>
      <c r="J63">
        <f>COMBIN(A63,C63)</f>
        <v>1.6974538760797417E+28</v>
      </c>
      <c r="K63" s="75" t="e">
        <f>I63/J63</f>
        <v>#NUM!</v>
      </c>
      <c r="L63" s="76" t="e">
        <f>1/K63</f>
        <v>#NUM!</v>
      </c>
    </row>
    <row r="64" spans="1:12">
      <c r="A64">
        <f>A63</f>
        <v>120</v>
      </c>
      <c r="B64">
        <f>B63</f>
        <v>30</v>
      </c>
      <c r="C64" s="77">
        <f>Table439[[#This Row],[s (synapse)]]</f>
        <v>30</v>
      </c>
      <c r="D64">
        <f t="shared" si="9"/>
        <v>14</v>
      </c>
      <c r="E64">
        <f t="shared" si="6"/>
        <v>79</v>
      </c>
      <c r="F64" s="77" t="e">
        <f>COMBIN(B64,E64)</f>
        <v>#NUM!</v>
      </c>
      <c r="G64" s="77" t="e">
        <f>COMBIN(A64-B64,C64-E64)</f>
        <v>#NUM!</v>
      </c>
      <c r="H64" t="e">
        <f>F64*G64</f>
        <v>#NUM!</v>
      </c>
      <c r="I64" t="e">
        <f>H64+I63</f>
        <v>#NUM!</v>
      </c>
      <c r="J64" s="77">
        <f>COMBIN(A64,C64)</f>
        <v>1.6974538760797417E+28</v>
      </c>
      <c r="K64" t="e">
        <f>I64/J64</f>
        <v>#NUM!</v>
      </c>
      <c r="L64" t="e">
        <f>1/K64</f>
        <v>#NUM!</v>
      </c>
    </row>
    <row r="65" spans="1:12">
      <c r="A65" s="74">
        <f>A64</f>
        <v>120</v>
      </c>
      <c r="B65" s="75">
        <f>B64</f>
        <v>30</v>
      </c>
      <c r="C65" s="78">
        <f>Table439[[#This Row],[s (synapse)]]</f>
        <v>30</v>
      </c>
      <c r="D65">
        <f t="shared" si="9"/>
        <v>14</v>
      </c>
      <c r="E65">
        <f t="shared" si="6"/>
        <v>80</v>
      </c>
      <c r="F65" s="79" t="e">
        <f>COMBIN(B65,E65)</f>
        <v>#NUM!</v>
      </c>
      <c r="G65" s="79" t="e">
        <f>COMBIN(A65-B65,C65-E65)</f>
        <v>#NUM!</v>
      </c>
      <c r="H65" s="75" t="e">
        <f>F65*G65</f>
        <v>#NUM!</v>
      </c>
      <c r="I65" s="75" t="e">
        <f>H65+I64</f>
        <v>#NUM!</v>
      </c>
      <c r="J65" s="78">
        <f>COMBIN(A65,C65)</f>
        <v>1.6974538760797417E+28</v>
      </c>
      <c r="K65" s="75" t="e">
        <f>I65/J65</f>
        <v>#NUM!</v>
      </c>
      <c r="L65" s="76" t="e">
        <f>1/K65</f>
        <v>#NUM!</v>
      </c>
    </row>
    <row r="66" spans="1:12">
      <c r="A66" s="74">
        <f>A65</f>
        <v>120</v>
      </c>
      <c r="B66" s="75">
        <f>B65</f>
        <v>30</v>
      </c>
      <c r="C66" s="78">
        <f>Table439[[#This Row],[s (synapse)]]</f>
        <v>30</v>
      </c>
      <c r="D66">
        <f t="shared" si="9"/>
        <v>14</v>
      </c>
      <c r="E66">
        <f t="shared" si="6"/>
        <v>81</v>
      </c>
      <c r="F66" s="79" t="e">
        <f>COMBIN(B66,E66)</f>
        <v>#NUM!</v>
      </c>
      <c r="G66" s="79" t="e">
        <f>COMBIN(A66-B66,C66-E66)</f>
        <v>#NUM!</v>
      </c>
      <c r="H66" s="75" t="e">
        <f>F66*G66</f>
        <v>#NUM!</v>
      </c>
      <c r="I66" s="75" t="e">
        <f>H66+I65</f>
        <v>#NUM!</v>
      </c>
      <c r="J66" s="78">
        <f>COMBIN(A66,C66)</f>
        <v>1.6974538760797417E+28</v>
      </c>
      <c r="K66" s="75" t="e">
        <f>I66/J66</f>
        <v>#NUM!</v>
      </c>
      <c r="L66" s="76" t="e">
        <f>1/K66</f>
        <v>#NUM!</v>
      </c>
    </row>
    <row r="67" spans="1:12">
      <c r="A67" s="74">
        <f>A66</f>
        <v>120</v>
      </c>
      <c r="B67" s="75">
        <f>B66</f>
        <v>30</v>
      </c>
      <c r="C67" s="78">
        <f>Table439[[#This Row],[s (synapse)]]</f>
        <v>30</v>
      </c>
      <c r="D67">
        <f t="shared" si="9"/>
        <v>14</v>
      </c>
      <c r="E67">
        <f t="shared" si="6"/>
        <v>82</v>
      </c>
      <c r="F67" s="79" t="e">
        <f>COMBIN(B67,E67)</f>
        <v>#NUM!</v>
      </c>
      <c r="G67" s="79" t="e">
        <f>COMBIN(A67-B67,C67-E67)</f>
        <v>#NUM!</v>
      </c>
      <c r="H67" s="75" t="e">
        <f>F67*G67</f>
        <v>#NUM!</v>
      </c>
      <c r="I67" s="75" t="e">
        <f>H67+I66</f>
        <v>#NUM!</v>
      </c>
      <c r="J67" s="78">
        <f>COMBIN(A67,C67)</f>
        <v>1.6974538760797417E+28</v>
      </c>
      <c r="K67" s="75" t="e">
        <f>I67/J67</f>
        <v>#NUM!</v>
      </c>
      <c r="L67" s="76" t="e">
        <f>1/K67</f>
        <v>#NUM!</v>
      </c>
    </row>
    <row r="68" spans="1:12">
      <c r="A68" s="74">
        <f>A67</f>
        <v>120</v>
      </c>
      <c r="B68" s="75">
        <f>B67</f>
        <v>30</v>
      </c>
      <c r="C68" s="78">
        <f>Table439[[#This Row],[s (synapse)]]</f>
        <v>30</v>
      </c>
      <c r="D68">
        <f t="shared" si="9"/>
        <v>14</v>
      </c>
      <c r="E68">
        <f t="shared" ref="E68:E87" si="10">E67+1</f>
        <v>83</v>
      </c>
      <c r="F68" s="79" t="e">
        <f>COMBIN(B68,E68)</f>
        <v>#NUM!</v>
      </c>
      <c r="G68" s="79" t="e">
        <f>COMBIN(A68-B68,C68-E68)</f>
        <v>#NUM!</v>
      </c>
      <c r="H68" s="75" t="e">
        <f>F68*G68</f>
        <v>#NUM!</v>
      </c>
      <c r="I68" s="75" t="e">
        <f>H68+I67</f>
        <v>#NUM!</v>
      </c>
      <c r="J68" s="78">
        <f>COMBIN(A68,C68)</f>
        <v>1.6974538760797417E+28</v>
      </c>
      <c r="K68" s="75" t="e">
        <f>I68/J68</f>
        <v>#NUM!</v>
      </c>
      <c r="L68" s="76" t="e">
        <f>1/K68</f>
        <v>#NUM!</v>
      </c>
    </row>
    <row r="69" spans="1:12">
      <c r="A69" s="74">
        <f>A68</f>
        <v>120</v>
      </c>
      <c r="B69" s="75">
        <f>B68</f>
        <v>30</v>
      </c>
      <c r="C69" s="78">
        <f>Table439[[#This Row],[s (synapse)]]</f>
        <v>30</v>
      </c>
      <c r="D69">
        <f t="shared" si="9"/>
        <v>14</v>
      </c>
      <c r="E69">
        <f t="shared" si="10"/>
        <v>84</v>
      </c>
      <c r="F69" s="79" t="e">
        <f>COMBIN(B69,E69)</f>
        <v>#NUM!</v>
      </c>
      <c r="G69" s="79" t="e">
        <f>COMBIN(A69-B69,C69-E69)</f>
        <v>#NUM!</v>
      </c>
      <c r="H69" s="75" t="e">
        <f>F69*G69</f>
        <v>#NUM!</v>
      </c>
      <c r="I69" s="75" t="e">
        <f>H69+I68</f>
        <v>#NUM!</v>
      </c>
      <c r="J69" s="78">
        <f>COMBIN(A69,C69)</f>
        <v>1.6974538760797417E+28</v>
      </c>
      <c r="K69" s="75" t="e">
        <f>I69/J69</f>
        <v>#NUM!</v>
      </c>
      <c r="L69" s="76" t="e">
        <f>1/K69</f>
        <v>#NUM!</v>
      </c>
    </row>
    <row r="70" spans="1:12">
      <c r="A70" s="74">
        <f>A69</f>
        <v>120</v>
      </c>
      <c r="B70" s="75">
        <f>B69</f>
        <v>30</v>
      </c>
      <c r="C70" s="78">
        <f>Table439[[#This Row],[s (synapse)]]</f>
        <v>30</v>
      </c>
      <c r="D70">
        <f t="shared" si="9"/>
        <v>14</v>
      </c>
      <c r="E70">
        <f t="shared" si="10"/>
        <v>85</v>
      </c>
      <c r="F70" s="79" t="e">
        <f>COMBIN(B70,E70)</f>
        <v>#NUM!</v>
      </c>
      <c r="G70" s="79" t="e">
        <f>COMBIN(A70-B70,C70-E70)</f>
        <v>#NUM!</v>
      </c>
      <c r="H70" s="75" t="e">
        <f>F70*G70</f>
        <v>#NUM!</v>
      </c>
      <c r="I70" s="75" t="e">
        <f>H70+I69</f>
        <v>#NUM!</v>
      </c>
      <c r="J70" s="78">
        <f>COMBIN(A70,C70)</f>
        <v>1.6974538760797417E+28</v>
      </c>
      <c r="K70" s="75" t="e">
        <f>I70/J70</f>
        <v>#NUM!</v>
      </c>
      <c r="L70" s="76" t="e">
        <f>1/K70</f>
        <v>#NUM!</v>
      </c>
    </row>
    <row r="71" spans="1:12">
      <c r="A71" s="74">
        <f>A70</f>
        <v>120</v>
      </c>
      <c r="B71" s="75">
        <f>B70</f>
        <v>30</v>
      </c>
      <c r="C71" s="78">
        <f>Table439[[#This Row],[s (synapse)]]</f>
        <v>30</v>
      </c>
      <c r="D71">
        <f t="shared" si="9"/>
        <v>14</v>
      </c>
      <c r="E71">
        <f t="shared" si="10"/>
        <v>86</v>
      </c>
      <c r="F71" s="79" t="e">
        <f>COMBIN(B71,E71)</f>
        <v>#NUM!</v>
      </c>
      <c r="G71" s="79" t="e">
        <f>COMBIN(A71-B71,C71-E71)</f>
        <v>#NUM!</v>
      </c>
      <c r="H71" s="75" t="e">
        <f>F71*G71</f>
        <v>#NUM!</v>
      </c>
      <c r="I71" s="75" t="e">
        <f>H71+I70</f>
        <v>#NUM!</v>
      </c>
      <c r="J71" s="78">
        <f>COMBIN(A71,C71)</f>
        <v>1.6974538760797417E+28</v>
      </c>
      <c r="K71" s="75" t="e">
        <f>I71/J71</f>
        <v>#NUM!</v>
      </c>
      <c r="L71" s="76" t="e">
        <f>1/K71</f>
        <v>#NUM!</v>
      </c>
    </row>
    <row r="72" spans="1:12">
      <c r="A72" s="74">
        <f>A71</f>
        <v>120</v>
      </c>
      <c r="B72" s="75">
        <f>B71</f>
        <v>30</v>
      </c>
      <c r="C72" s="78">
        <f>Table439[[#This Row],[s (synapse)]]</f>
        <v>30</v>
      </c>
      <c r="D72">
        <f t="shared" si="9"/>
        <v>14</v>
      </c>
      <c r="E72">
        <f t="shared" si="10"/>
        <v>87</v>
      </c>
      <c r="F72" s="79" t="e">
        <f>COMBIN(B72,E72)</f>
        <v>#NUM!</v>
      </c>
      <c r="G72" s="79" t="e">
        <f>COMBIN(A72-B72,C72-E72)</f>
        <v>#NUM!</v>
      </c>
      <c r="H72" s="75" t="e">
        <f>F72*G72</f>
        <v>#NUM!</v>
      </c>
      <c r="I72" s="75" t="e">
        <f>H72+I71</f>
        <v>#NUM!</v>
      </c>
      <c r="J72" s="78">
        <f>COMBIN(A72,C72)</f>
        <v>1.6974538760797417E+28</v>
      </c>
      <c r="K72" s="75" t="e">
        <f>I72/J72</f>
        <v>#NUM!</v>
      </c>
      <c r="L72" s="76" t="e">
        <f>1/K72</f>
        <v>#NUM!</v>
      </c>
    </row>
    <row r="73" spans="1:12">
      <c r="A73" s="74">
        <f>A72</f>
        <v>120</v>
      </c>
      <c r="B73" s="75">
        <f>B72</f>
        <v>30</v>
      </c>
      <c r="C73" s="78">
        <f>Table439[[#This Row],[s (synapse)]]</f>
        <v>30</v>
      </c>
      <c r="D73">
        <f t="shared" si="9"/>
        <v>14</v>
      </c>
      <c r="E73">
        <f t="shared" si="10"/>
        <v>88</v>
      </c>
      <c r="F73" s="79" t="e">
        <f>COMBIN(B73,E73)</f>
        <v>#NUM!</v>
      </c>
      <c r="G73" s="79" t="e">
        <f>COMBIN(A73-B73,C73-E73)</f>
        <v>#NUM!</v>
      </c>
      <c r="H73" s="75" t="e">
        <f>F73*G73</f>
        <v>#NUM!</v>
      </c>
      <c r="I73" s="75" t="e">
        <f>H73+I72</f>
        <v>#NUM!</v>
      </c>
      <c r="J73" s="78">
        <f>COMBIN(A73,C73)</f>
        <v>1.6974538760797417E+28</v>
      </c>
      <c r="K73" s="75" t="e">
        <f>I73/J73</f>
        <v>#NUM!</v>
      </c>
      <c r="L73" s="76" t="e">
        <f>1/K73</f>
        <v>#NUM!</v>
      </c>
    </row>
    <row r="74" spans="1:12">
      <c r="A74" s="74">
        <f>A73</f>
        <v>120</v>
      </c>
      <c r="B74" s="75">
        <f>B73</f>
        <v>30</v>
      </c>
      <c r="C74" s="78">
        <f>Table439[[#This Row],[s (synapse)]]</f>
        <v>30</v>
      </c>
      <c r="D74">
        <f t="shared" si="9"/>
        <v>14</v>
      </c>
      <c r="E74">
        <f t="shared" si="10"/>
        <v>89</v>
      </c>
      <c r="F74" s="79" t="e">
        <f>COMBIN(B74,E74)</f>
        <v>#NUM!</v>
      </c>
      <c r="G74" s="79" t="e">
        <f>COMBIN(A74-B74,C74-E74)</f>
        <v>#NUM!</v>
      </c>
      <c r="H74" s="75" t="e">
        <f>F74*G74</f>
        <v>#NUM!</v>
      </c>
      <c r="I74" s="75" t="e">
        <f>H74+I73</f>
        <v>#NUM!</v>
      </c>
      <c r="J74" s="78">
        <f>COMBIN(A74,C74)</f>
        <v>1.6974538760797417E+28</v>
      </c>
      <c r="K74" s="75" t="e">
        <f>I74/J74</f>
        <v>#NUM!</v>
      </c>
      <c r="L74" s="76" t="e">
        <f>1/K74</f>
        <v>#NUM!</v>
      </c>
    </row>
    <row r="75" spans="1:12">
      <c r="A75" s="74">
        <f>A74</f>
        <v>120</v>
      </c>
      <c r="B75" s="75">
        <f>B74</f>
        <v>30</v>
      </c>
      <c r="C75" s="78">
        <f>Table439[[#This Row],[s (synapse)]]</f>
        <v>30</v>
      </c>
      <c r="D75">
        <f t="shared" si="9"/>
        <v>14</v>
      </c>
      <c r="E75">
        <f t="shared" si="10"/>
        <v>90</v>
      </c>
      <c r="F75" s="79" t="e">
        <f>COMBIN(B75,E75)</f>
        <v>#NUM!</v>
      </c>
      <c r="G75" s="79" t="e">
        <f>COMBIN(A75-B75,C75-E75)</f>
        <v>#NUM!</v>
      </c>
      <c r="H75" s="75" t="e">
        <f>F75*G75</f>
        <v>#NUM!</v>
      </c>
      <c r="I75" s="75" t="e">
        <f>H75+I74</f>
        <v>#NUM!</v>
      </c>
      <c r="J75" s="78">
        <f>COMBIN(A75,C75)</f>
        <v>1.6974538760797417E+28</v>
      </c>
      <c r="K75" s="75" t="e">
        <f>I75/J75</f>
        <v>#NUM!</v>
      </c>
      <c r="L75" s="76" t="e">
        <f>1/K75</f>
        <v>#NUM!</v>
      </c>
    </row>
    <row r="76" spans="1:12">
      <c r="A76">
        <f>A75</f>
        <v>120</v>
      </c>
      <c r="B76">
        <f>B75</f>
        <v>30</v>
      </c>
      <c r="C76" s="77">
        <f>Table439[[#This Row],[s (synapse)]]</f>
        <v>30</v>
      </c>
      <c r="D76" s="80"/>
      <c r="E76">
        <f t="shared" si="10"/>
        <v>91</v>
      </c>
      <c r="F76" s="77" t="e">
        <f>COMBIN(B76,E76)</f>
        <v>#NUM!</v>
      </c>
      <c r="G76" s="77" t="e">
        <f>COMBIN(A76-B76,C76-E76)</f>
        <v>#NUM!</v>
      </c>
      <c r="H76" t="e">
        <f>F76*G76</f>
        <v>#NUM!</v>
      </c>
      <c r="I76" t="e">
        <f>H76+I75</f>
        <v>#NUM!</v>
      </c>
      <c r="J76" s="77">
        <f>COMBIN(A76,C76)</f>
        <v>1.6974538760797417E+28</v>
      </c>
      <c r="K76" t="e">
        <f>I76/J76</f>
        <v>#NUM!</v>
      </c>
      <c r="L76" t="e">
        <f>1/K76</f>
        <v>#NUM!</v>
      </c>
    </row>
    <row r="77" spans="1:12">
      <c r="A77" s="74">
        <f>A76</f>
        <v>120</v>
      </c>
      <c r="B77" s="75">
        <f>B76</f>
        <v>30</v>
      </c>
      <c r="C77" s="78">
        <f>Table439[[#This Row],[s (synapse)]]</f>
        <v>30</v>
      </c>
      <c r="D77" s="78"/>
      <c r="E77">
        <f t="shared" si="10"/>
        <v>92</v>
      </c>
      <c r="F77" s="79" t="e">
        <f>COMBIN(B77,E77)</f>
        <v>#NUM!</v>
      </c>
      <c r="G77" s="79" t="e">
        <f>COMBIN(A77-B77,C77-E77)</f>
        <v>#NUM!</v>
      </c>
      <c r="H77" s="75" t="e">
        <f>F77*G77</f>
        <v>#NUM!</v>
      </c>
      <c r="I77" s="75" t="e">
        <f>H77+I76</f>
        <v>#NUM!</v>
      </c>
      <c r="J77" s="78">
        <f>COMBIN(A77,C77)</f>
        <v>1.6974538760797417E+28</v>
      </c>
      <c r="K77" s="75" t="e">
        <f>I77/J77</f>
        <v>#NUM!</v>
      </c>
      <c r="L77" s="76" t="e">
        <f>1/K77</f>
        <v>#NUM!</v>
      </c>
    </row>
    <row r="78" spans="1:12">
      <c r="A78" s="74">
        <f>A77</f>
        <v>120</v>
      </c>
      <c r="B78" s="75">
        <f>B77</f>
        <v>30</v>
      </c>
      <c r="C78" s="78">
        <f>Table439[[#This Row],[s (synapse)]]</f>
        <v>30</v>
      </c>
      <c r="D78" s="78"/>
      <c r="E78">
        <f t="shared" si="10"/>
        <v>93</v>
      </c>
      <c r="F78" s="79" t="e">
        <f>COMBIN(B78,E78)</f>
        <v>#NUM!</v>
      </c>
      <c r="G78" s="79" t="e">
        <f>COMBIN(A78-B78,C78-E78)</f>
        <v>#NUM!</v>
      </c>
      <c r="H78" s="75" t="e">
        <f>F78*G78</f>
        <v>#NUM!</v>
      </c>
      <c r="I78" s="75" t="e">
        <f>H78+I77</f>
        <v>#NUM!</v>
      </c>
      <c r="J78" s="78">
        <f>COMBIN(A78,C78)</f>
        <v>1.6974538760797417E+28</v>
      </c>
      <c r="K78" s="75" t="e">
        <f>I78/J78</f>
        <v>#NUM!</v>
      </c>
      <c r="L78" s="76" t="e">
        <f>1/K78</f>
        <v>#NUM!</v>
      </c>
    </row>
    <row r="79" spans="1:12">
      <c r="A79" s="74">
        <f>A78</f>
        <v>120</v>
      </c>
      <c r="B79" s="75">
        <f>B78</f>
        <v>30</v>
      </c>
      <c r="C79" s="78">
        <f>Table439[[#This Row],[s (synapse)]]</f>
        <v>30</v>
      </c>
      <c r="D79" s="78"/>
      <c r="E79">
        <f t="shared" si="10"/>
        <v>94</v>
      </c>
      <c r="F79" s="79" t="e">
        <f>COMBIN(B79,E79)</f>
        <v>#NUM!</v>
      </c>
      <c r="G79" s="79" t="e">
        <f>COMBIN(A79-B79,C79-E79)</f>
        <v>#NUM!</v>
      </c>
      <c r="H79" s="75" t="e">
        <f>F79*G79</f>
        <v>#NUM!</v>
      </c>
      <c r="I79" s="75" t="e">
        <f>H79+I78</f>
        <v>#NUM!</v>
      </c>
      <c r="J79" s="78">
        <f>COMBIN(A79,C79)</f>
        <v>1.6974538760797417E+28</v>
      </c>
      <c r="K79" s="75" t="e">
        <f>I79/J79</f>
        <v>#NUM!</v>
      </c>
      <c r="L79" s="76" t="e">
        <f>1/K79</f>
        <v>#NUM!</v>
      </c>
    </row>
    <row r="80" spans="1:12">
      <c r="A80" s="74">
        <f>A79</f>
        <v>120</v>
      </c>
      <c r="B80" s="75">
        <f>B79</f>
        <v>30</v>
      </c>
      <c r="C80" s="78">
        <f>Table439[[#This Row],[s (synapse)]]</f>
        <v>30</v>
      </c>
      <c r="D80" s="78"/>
      <c r="E80">
        <f t="shared" si="10"/>
        <v>95</v>
      </c>
      <c r="F80" s="79" t="e">
        <f>COMBIN(B80,E80)</f>
        <v>#NUM!</v>
      </c>
      <c r="G80" s="79" t="e">
        <f>COMBIN(A80-B80,C80-E80)</f>
        <v>#NUM!</v>
      </c>
      <c r="H80" s="75" t="e">
        <f>F80*G80</f>
        <v>#NUM!</v>
      </c>
      <c r="I80" s="75" t="e">
        <f>H80+I79</f>
        <v>#NUM!</v>
      </c>
      <c r="J80" s="78">
        <f>COMBIN(A80,C80)</f>
        <v>1.6974538760797417E+28</v>
      </c>
      <c r="K80" s="75" t="e">
        <f>I80/J80</f>
        <v>#NUM!</v>
      </c>
      <c r="L80" s="76" t="e">
        <f>1/K80</f>
        <v>#NUM!</v>
      </c>
    </row>
    <row r="81" spans="1:12">
      <c r="A81" s="74">
        <f>A80</f>
        <v>120</v>
      </c>
      <c r="B81" s="75">
        <f>B80</f>
        <v>30</v>
      </c>
      <c r="C81" s="78">
        <f>Table439[[#This Row],[s (synapse)]]</f>
        <v>30</v>
      </c>
      <c r="D81" s="78"/>
      <c r="E81">
        <f t="shared" si="10"/>
        <v>96</v>
      </c>
      <c r="F81" s="79" t="e">
        <f>COMBIN(B81,E81)</f>
        <v>#NUM!</v>
      </c>
      <c r="G81" s="79" t="e">
        <f>COMBIN(A81-B81,C81-E81)</f>
        <v>#NUM!</v>
      </c>
      <c r="H81" s="75" t="e">
        <f>F81*G81</f>
        <v>#NUM!</v>
      </c>
      <c r="I81" s="75" t="e">
        <f>H81+I80</f>
        <v>#NUM!</v>
      </c>
      <c r="J81" s="78">
        <f>COMBIN(A81,C81)</f>
        <v>1.6974538760797417E+28</v>
      </c>
      <c r="K81" s="75" t="e">
        <f>I81/J81</f>
        <v>#NUM!</v>
      </c>
      <c r="L81" s="76" t="e">
        <f>1/K81</f>
        <v>#NUM!</v>
      </c>
    </row>
    <row r="82" spans="1:12">
      <c r="A82" s="74">
        <f>A81</f>
        <v>120</v>
      </c>
      <c r="B82" s="75">
        <f>B81</f>
        <v>30</v>
      </c>
      <c r="C82" s="78">
        <f>Table439[[#This Row],[s (synapse)]]</f>
        <v>30</v>
      </c>
      <c r="D82" s="78"/>
      <c r="E82">
        <f t="shared" si="10"/>
        <v>97</v>
      </c>
      <c r="F82" s="79" t="e">
        <f>COMBIN(B82,E82)</f>
        <v>#NUM!</v>
      </c>
      <c r="G82" s="79" t="e">
        <f>COMBIN(A82-B82,C82-E82)</f>
        <v>#NUM!</v>
      </c>
      <c r="H82" s="75" t="e">
        <f>F82*G82</f>
        <v>#NUM!</v>
      </c>
      <c r="I82" s="75" t="e">
        <f>H82+I81</f>
        <v>#NUM!</v>
      </c>
      <c r="J82" s="78">
        <f>COMBIN(A82,C82)</f>
        <v>1.6974538760797417E+28</v>
      </c>
      <c r="K82" s="75" t="e">
        <f>I82/J82</f>
        <v>#NUM!</v>
      </c>
      <c r="L82" s="76" t="e">
        <f>1/K82</f>
        <v>#NUM!</v>
      </c>
    </row>
    <row r="83" spans="1:12">
      <c r="A83" s="74">
        <f>A82</f>
        <v>120</v>
      </c>
      <c r="B83" s="75">
        <f>B82</f>
        <v>30</v>
      </c>
      <c r="C83" s="78">
        <f>Table439[[#This Row],[s (synapse)]]</f>
        <v>30</v>
      </c>
      <c r="D83" s="78"/>
      <c r="E83">
        <f t="shared" si="10"/>
        <v>98</v>
      </c>
      <c r="F83" s="79" t="e">
        <f>COMBIN(B83,E83)</f>
        <v>#NUM!</v>
      </c>
      <c r="G83" s="79" t="e">
        <f>COMBIN(A83-B83,C83-E83)</f>
        <v>#NUM!</v>
      </c>
      <c r="H83" s="75" t="e">
        <f>F83*G83</f>
        <v>#NUM!</v>
      </c>
      <c r="I83" s="75" t="e">
        <f>H83+I82</f>
        <v>#NUM!</v>
      </c>
      <c r="J83" s="78">
        <f>COMBIN(A83,C83)</f>
        <v>1.6974538760797417E+28</v>
      </c>
      <c r="K83" s="75" t="e">
        <f>I83/J83</f>
        <v>#NUM!</v>
      </c>
      <c r="L83" s="76" t="e">
        <f>1/K83</f>
        <v>#NUM!</v>
      </c>
    </row>
    <row r="84" spans="1:12">
      <c r="A84" s="74">
        <f>A83</f>
        <v>120</v>
      </c>
      <c r="B84" s="75">
        <f>B83</f>
        <v>30</v>
      </c>
      <c r="C84" s="78">
        <f>Table439[[#This Row],[s (synapse)]]</f>
        <v>30</v>
      </c>
      <c r="D84" s="78"/>
      <c r="E84">
        <f t="shared" si="10"/>
        <v>99</v>
      </c>
      <c r="F84" s="79" t="e">
        <f>COMBIN(B84,E84)</f>
        <v>#NUM!</v>
      </c>
      <c r="G84" s="79" t="e">
        <f>COMBIN(A84-B84,C84-E84)</f>
        <v>#NUM!</v>
      </c>
      <c r="H84" s="75" t="e">
        <f>F84*G84</f>
        <v>#NUM!</v>
      </c>
      <c r="I84" s="75" t="e">
        <f>H84+I83</f>
        <v>#NUM!</v>
      </c>
      <c r="J84" s="78">
        <f>COMBIN(A84,C84)</f>
        <v>1.6974538760797417E+28</v>
      </c>
      <c r="K84" s="75" t="e">
        <f>I84/J84</f>
        <v>#NUM!</v>
      </c>
      <c r="L84" s="76" t="e">
        <f>1/K84</f>
        <v>#NUM!</v>
      </c>
    </row>
    <row r="85" spans="1:12">
      <c r="A85" s="74">
        <f>A84</f>
        <v>120</v>
      </c>
      <c r="B85" s="75">
        <f>B84</f>
        <v>30</v>
      </c>
      <c r="C85" s="78">
        <f>Table439[[#This Row],[s (synapse)]]</f>
        <v>30</v>
      </c>
      <c r="D85" s="78"/>
      <c r="E85">
        <f t="shared" si="10"/>
        <v>100</v>
      </c>
      <c r="F85" s="79" t="e">
        <f>COMBIN(B85,E85)</f>
        <v>#NUM!</v>
      </c>
      <c r="G85" s="79" t="e">
        <f>COMBIN(A85-B85,C85-E85)</f>
        <v>#NUM!</v>
      </c>
      <c r="H85" s="75" t="e">
        <f>F85*G85</f>
        <v>#NUM!</v>
      </c>
      <c r="I85" s="75" t="e">
        <f>H85+I84</f>
        <v>#NUM!</v>
      </c>
      <c r="J85" s="78">
        <f>COMBIN(A85,C85)</f>
        <v>1.6974538760797417E+28</v>
      </c>
      <c r="K85" s="75" t="e">
        <f>I85/J85</f>
        <v>#NUM!</v>
      </c>
      <c r="L85" s="76" t="e">
        <f>1/K85</f>
        <v>#NUM!</v>
      </c>
    </row>
    <row r="86" spans="1:12">
      <c r="A86" s="74">
        <f>A85</f>
        <v>120</v>
      </c>
      <c r="B86" s="75">
        <f>B85</f>
        <v>30</v>
      </c>
      <c r="C86" s="78">
        <f>Table439[[#This Row],[s (synapse)]]</f>
        <v>30</v>
      </c>
      <c r="D86" s="78"/>
      <c r="E86">
        <f t="shared" si="10"/>
        <v>101</v>
      </c>
      <c r="F86" s="79" t="e">
        <f>COMBIN(B86,E86)</f>
        <v>#NUM!</v>
      </c>
      <c r="G86" s="79" t="e">
        <f>COMBIN(A86-B86,C86-E86)</f>
        <v>#NUM!</v>
      </c>
      <c r="H86" s="75" t="e">
        <f>F86*G86</f>
        <v>#NUM!</v>
      </c>
      <c r="I86" s="75" t="e">
        <f>H86+I85</f>
        <v>#NUM!</v>
      </c>
      <c r="J86" s="78">
        <f>COMBIN(A86,C86)</f>
        <v>1.6974538760797417E+28</v>
      </c>
      <c r="K86" s="75" t="e">
        <f>I86/J86</f>
        <v>#NUM!</v>
      </c>
      <c r="L86" s="76" t="e">
        <f>1/K86</f>
        <v>#NUM!</v>
      </c>
    </row>
    <row r="87" spans="1:12" ht="16" thickBot="1">
      <c r="A87" s="74">
        <f>A86</f>
        <v>120</v>
      </c>
      <c r="B87" s="75">
        <f>B86</f>
        <v>30</v>
      </c>
      <c r="C87" s="78">
        <f>Table439[[#This Row],[s (synapse)]]</f>
        <v>30</v>
      </c>
      <c r="D87" s="78"/>
      <c r="E87">
        <f t="shared" si="10"/>
        <v>102</v>
      </c>
      <c r="F87" s="79" t="e">
        <f>COMBIN(B87,E87)</f>
        <v>#NUM!</v>
      </c>
      <c r="G87" s="79" t="e">
        <f>COMBIN(A87-B87,C87-E87)</f>
        <v>#NUM!</v>
      </c>
      <c r="H87" s="75" t="e">
        <f>F87*G87</f>
        <v>#NUM!</v>
      </c>
      <c r="I87" s="75" t="e">
        <f>H87+I86</f>
        <v>#NUM!</v>
      </c>
      <c r="J87" s="78">
        <f>COMBIN(A87,C87)</f>
        <v>1.6974538760797417E+28</v>
      </c>
      <c r="K87" s="75" t="e">
        <f>I87/J87</f>
        <v>#NUM!</v>
      </c>
      <c r="L87" s="76" t="e">
        <f>1/K87</f>
        <v>#NUM!</v>
      </c>
    </row>
    <row r="88" spans="1:12" ht="16" thickTop="1">
      <c r="A88" s="62">
        <f>A17</f>
        <v>120</v>
      </c>
      <c r="B88" s="63">
        <f>B17</f>
        <v>30</v>
      </c>
      <c r="C88" s="63">
        <f>C17</f>
        <v>300</v>
      </c>
      <c r="D88" s="63"/>
      <c r="E88" s="66">
        <f>E27-1</f>
        <v>41</v>
      </c>
      <c r="F88" s="66">
        <f>COMBIN(C88,E88)</f>
        <v>6.2104988293537822E+50</v>
      </c>
      <c r="G88" s="66" t="e">
        <f>COMBIN(A88-C88,B88-E88)</f>
        <v>#NUM!</v>
      </c>
      <c r="H88" s="63" t="e">
        <f>F88*G88</f>
        <v>#NUM!</v>
      </c>
      <c r="I88" s="63" t="e">
        <f>H88+I17</f>
        <v>#NUM!</v>
      </c>
      <c r="J88" s="63">
        <f>COMBIN(A88,B88)</f>
        <v>1.6974538760797417E+28</v>
      </c>
      <c r="K88" s="63" t="e">
        <f>I88/J88</f>
        <v>#NUM!</v>
      </c>
      <c r="L88" s="67" t="e">
        <f>1/K88</f>
        <v>#NUM!</v>
      </c>
    </row>
    <row r="89" spans="1:12">
      <c r="A89" s="18">
        <f>A88</f>
        <v>120</v>
      </c>
      <c r="B89" s="19">
        <f>B88</f>
        <v>30</v>
      </c>
      <c r="C89" s="19">
        <f>C88</f>
        <v>300</v>
      </c>
      <c r="D89" s="19"/>
      <c r="E89" s="19">
        <f>E88-1</f>
        <v>40</v>
      </c>
      <c r="F89" s="19">
        <f>COMBIN(C89,E89)</f>
        <v>9.7934789232117354E+49</v>
      </c>
      <c r="G89" s="19" t="e">
        <f>COMBIN(A89-C89,B89-E89)</f>
        <v>#NUM!</v>
      </c>
      <c r="H89" s="19" t="e">
        <f t="shared" ref="H89:H99" si="11">F89*G89</f>
        <v>#NUM!</v>
      </c>
      <c r="I89" s="19" t="e">
        <f>H89+I88</f>
        <v>#NUM!</v>
      </c>
      <c r="J89" s="19">
        <f>COMBIN(A89,B89)</f>
        <v>1.6974538760797417E+28</v>
      </c>
      <c r="K89" s="19" t="e">
        <f t="shared" ref="K89:K99" si="12">I89/J89</f>
        <v>#NUM!</v>
      </c>
      <c r="L89" s="20" t="e">
        <f t="shared" ref="L89:L99" si="13">1/K89</f>
        <v>#NUM!</v>
      </c>
    </row>
    <row r="90" spans="1:12">
      <c r="A90" s="18">
        <f t="shared" ref="A90:B99" si="14">A89</f>
        <v>120</v>
      </c>
      <c r="B90" s="19">
        <f t="shared" si="14"/>
        <v>30</v>
      </c>
      <c r="C90" s="19">
        <f t="shared" si="5"/>
        <v>300</v>
      </c>
      <c r="D90" s="19"/>
      <c r="E90" s="19">
        <f t="shared" ref="E90:E99" si="15">E89-1</f>
        <v>39</v>
      </c>
      <c r="F90" s="19">
        <f>COMBIN(C90,E90)</f>
        <v>1.5009163100707652E+49</v>
      </c>
      <c r="G90" s="19" t="e">
        <f>COMBIN(A90-C90,B90-E90)</f>
        <v>#NUM!</v>
      </c>
      <c r="H90" s="19" t="e">
        <f t="shared" si="11"/>
        <v>#NUM!</v>
      </c>
      <c r="I90" s="19" t="e">
        <f t="shared" ref="I90:I99" si="16">H90+I89</f>
        <v>#NUM!</v>
      </c>
      <c r="J90" s="19">
        <f>COMBIN(A90,B90)</f>
        <v>1.6974538760797417E+28</v>
      </c>
      <c r="K90" s="19" t="e">
        <f t="shared" si="12"/>
        <v>#NUM!</v>
      </c>
      <c r="L90" s="20" t="e">
        <f t="shared" si="13"/>
        <v>#NUM!</v>
      </c>
    </row>
    <row r="91" spans="1:12">
      <c r="A91" s="18">
        <f t="shared" si="14"/>
        <v>120</v>
      </c>
      <c r="B91" s="19">
        <f t="shared" si="14"/>
        <v>30</v>
      </c>
      <c r="C91" s="19">
        <f t="shared" si="5"/>
        <v>300</v>
      </c>
      <c r="D91" s="19"/>
      <c r="E91" s="19">
        <f t="shared" si="15"/>
        <v>38</v>
      </c>
      <c r="F91" s="19">
        <f>COMBIN(C91,E91)</f>
        <v>2.2341884004870148E+48</v>
      </c>
      <c r="G91" s="19" t="e">
        <f>COMBIN(A91-C91,B91-E91)</f>
        <v>#NUM!</v>
      </c>
      <c r="H91" s="19" t="e">
        <f t="shared" si="11"/>
        <v>#NUM!</v>
      </c>
      <c r="I91" s="19" t="e">
        <f t="shared" si="16"/>
        <v>#NUM!</v>
      </c>
      <c r="J91" s="19">
        <f>COMBIN(A91,B91)</f>
        <v>1.6974538760797417E+28</v>
      </c>
      <c r="K91" s="19" t="e">
        <f t="shared" si="12"/>
        <v>#NUM!</v>
      </c>
      <c r="L91" s="20" t="e">
        <f t="shared" si="13"/>
        <v>#NUM!</v>
      </c>
    </row>
    <row r="92" spans="1:12">
      <c r="A92" s="18">
        <f t="shared" si="14"/>
        <v>120</v>
      </c>
      <c r="B92" s="19">
        <f t="shared" si="14"/>
        <v>30</v>
      </c>
      <c r="C92" s="19">
        <f t="shared" si="5"/>
        <v>300</v>
      </c>
      <c r="D92" s="19"/>
      <c r="E92" s="19">
        <f t="shared" si="15"/>
        <v>37</v>
      </c>
      <c r="F92" s="19">
        <f>COMBIN(C92,E92)</f>
        <v>3.2281049132512002E+47</v>
      </c>
      <c r="G92" s="19" t="e">
        <f>COMBIN(A92-C92,B92-E92)</f>
        <v>#NUM!</v>
      </c>
      <c r="H92" s="19" t="e">
        <f t="shared" si="11"/>
        <v>#NUM!</v>
      </c>
      <c r="I92" s="19" t="e">
        <f t="shared" si="16"/>
        <v>#NUM!</v>
      </c>
      <c r="J92" s="19">
        <f>COMBIN(A92,B92)</f>
        <v>1.6974538760797417E+28</v>
      </c>
      <c r="K92" s="19" t="e">
        <f t="shared" si="12"/>
        <v>#NUM!</v>
      </c>
      <c r="L92" s="20" t="e">
        <f t="shared" si="13"/>
        <v>#NUM!</v>
      </c>
    </row>
    <row r="93" spans="1:12">
      <c r="A93" s="18">
        <f t="shared" si="14"/>
        <v>120</v>
      </c>
      <c r="B93" s="19">
        <f t="shared" si="14"/>
        <v>30</v>
      </c>
      <c r="C93" s="19">
        <f t="shared" si="5"/>
        <v>300</v>
      </c>
      <c r="D93" s="19"/>
      <c r="E93" s="19">
        <f t="shared" si="15"/>
        <v>36</v>
      </c>
      <c r="F93" s="19">
        <f>COMBIN(C93,E93)</f>
        <v>4.5242379466020636E+46</v>
      </c>
      <c r="G93" s="19" t="e">
        <f>COMBIN(A93-C93,B93-E93)</f>
        <v>#NUM!</v>
      </c>
      <c r="H93" s="19" t="e">
        <f t="shared" si="11"/>
        <v>#NUM!</v>
      </c>
      <c r="I93" s="19" t="e">
        <f t="shared" si="16"/>
        <v>#NUM!</v>
      </c>
      <c r="J93" s="19">
        <f>COMBIN(A93,B93)</f>
        <v>1.6974538760797417E+28</v>
      </c>
      <c r="K93" s="19" t="e">
        <f t="shared" si="12"/>
        <v>#NUM!</v>
      </c>
      <c r="L93" s="20" t="e">
        <f t="shared" si="13"/>
        <v>#NUM!</v>
      </c>
    </row>
    <row r="94" spans="1:12">
      <c r="A94" s="18">
        <f t="shared" si="14"/>
        <v>120</v>
      </c>
      <c r="B94" s="19">
        <f t="shared" si="14"/>
        <v>30</v>
      </c>
      <c r="C94" s="19">
        <f t="shared" si="5"/>
        <v>300</v>
      </c>
      <c r="D94" s="19"/>
      <c r="E94" s="19">
        <f t="shared" si="15"/>
        <v>35</v>
      </c>
      <c r="F94" s="19">
        <f>COMBIN(C94,E94)</f>
        <v>6.1461345689688421E+45</v>
      </c>
      <c r="G94" s="19" t="e">
        <f>COMBIN(A94-C94,B94-E94)</f>
        <v>#NUM!</v>
      </c>
      <c r="H94" s="19" t="e">
        <f t="shared" si="11"/>
        <v>#NUM!</v>
      </c>
      <c r="I94" s="19" t="e">
        <f t="shared" si="16"/>
        <v>#NUM!</v>
      </c>
      <c r="J94" s="19">
        <f>COMBIN(A94,B94)</f>
        <v>1.6974538760797417E+28</v>
      </c>
      <c r="K94" s="19" t="e">
        <f t="shared" si="12"/>
        <v>#NUM!</v>
      </c>
      <c r="L94" s="20" t="e">
        <f t="shared" si="13"/>
        <v>#NUM!</v>
      </c>
    </row>
    <row r="95" spans="1:12">
      <c r="A95" s="18">
        <f t="shared" si="14"/>
        <v>120</v>
      </c>
      <c r="B95" s="19">
        <f t="shared" si="14"/>
        <v>30</v>
      </c>
      <c r="C95" s="19">
        <f t="shared" si="5"/>
        <v>300</v>
      </c>
      <c r="D95" s="19"/>
      <c r="E95" s="19">
        <f t="shared" si="15"/>
        <v>34</v>
      </c>
      <c r="F95" s="19">
        <f>COMBIN(C95,E95)</f>
        <v>8.0870191696958392E+44</v>
      </c>
      <c r="G95" s="19" t="e">
        <f>COMBIN(A95-C95,B95-E95)</f>
        <v>#NUM!</v>
      </c>
      <c r="H95" s="19" t="e">
        <f t="shared" si="11"/>
        <v>#NUM!</v>
      </c>
      <c r="I95" s="19" t="e">
        <f t="shared" si="16"/>
        <v>#NUM!</v>
      </c>
      <c r="J95" s="19">
        <f>COMBIN(A95,B95)</f>
        <v>1.6974538760797417E+28</v>
      </c>
      <c r="K95" s="19" t="e">
        <f t="shared" si="12"/>
        <v>#NUM!</v>
      </c>
      <c r="L95" s="20" t="e">
        <f t="shared" si="13"/>
        <v>#NUM!</v>
      </c>
    </row>
    <row r="96" spans="1:12">
      <c r="A96" s="18">
        <f t="shared" si="14"/>
        <v>120</v>
      </c>
      <c r="B96" s="19">
        <f t="shared" si="14"/>
        <v>30</v>
      </c>
      <c r="C96" s="19">
        <f t="shared" si="5"/>
        <v>300</v>
      </c>
      <c r="D96" s="19"/>
      <c r="E96" s="19">
        <f t="shared" si="15"/>
        <v>33</v>
      </c>
      <c r="F96" s="19">
        <f>COMBIN(C96,E96)</f>
        <v>1.029807684530557E+44</v>
      </c>
      <c r="G96" s="19" t="e">
        <f>COMBIN(A96-C96,B96-E96)</f>
        <v>#NUM!</v>
      </c>
      <c r="H96" s="19" t="e">
        <f t="shared" si="11"/>
        <v>#NUM!</v>
      </c>
      <c r="I96" s="19" t="e">
        <f t="shared" si="16"/>
        <v>#NUM!</v>
      </c>
      <c r="J96" s="19">
        <f>COMBIN(A96,B96)</f>
        <v>1.6974538760797417E+28</v>
      </c>
      <c r="K96" s="19" t="e">
        <f t="shared" si="12"/>
        <v>#NUM!</v>
      </c>
      <c r="L96" s="20" t="e">
        <f t="shared" si="13"/>
        <v>#NUM!</v>
      </c>
    </row>
    <row r="97" spans="1:12">
      <c r="A97" s="18">
        <f t="shared" si="14"/>
        <v>120</v>
      </c>
      <c r="B97" s="19">
        <f t="shared" si="14"/>
        <v>30</v>
      </c>
      <c r="C97" s="19">
        <f t="shared" si="5"/>
        <v>300</v>
      </c>
      <c r="D97" s="19"/>
      <c r="E97" s="19">
        <f t="shared" si="15"/>
        <v>32</v>
      </c>
      <c r="F97" s="19">
        <f>COMBIN(C97,E97)</f>
        <v>1.2680467757279249E+43</v>
      </c>
      <c r="G97" s="19" t="e">
        <f>COMBIN(A97-C97,B97-E97)</f>
        <v>#NUM!</v>
      </c>
      <c r="H97" s="19" t="e">
        <f t="shared" si="11"/>
        <v>#NUM!</v>
      </c>
      <c r="I97" s="19" t="e">
        <f t="shared" si="16"/>
        <v>#NUM!</v>
      </c>
      <c r="J97" s="19">
        <f>COMBIN(A97,B97)</f>
        <v>1.6974538760797417E+28</v>
      </c>
      <c r="K97" s="19" t="e">
        <f t="shared" si="12"/>
        <v>#NUM!</v>
      </c>
      <c r="L97" s="20" t="e">
        <f t="shared" si="13"/>
        <v>#NUM!</v>
      </c>
    </row>
    <row r="98" spans="1:12">
      <c r="A98" s="18">
        <f t="shared" si="14"/>
        <v>120</v>
      </c>
      <c r="B98" s="19">
        <f t="shared" si="14"/>
        <v>30</v>
      </c>
      <c r="C98" s="19">
        <f t="shared" si="5"/>
        <v>300</v>
      </c>
      <c r="D98" s="19"/>
      <c r="E98" s="19">
        <f t="shared" si="15"/>
        <v>31</v>
      </c>
      <c r="F98" s="19">
        <f>COMBIN(C98,E98)</f>
        <v>1.5084571309774563E+42</v>
      </c>
      <c r="G98" s="19" t="e">
        <f>COMBIN(A98-C98,B98-E98)</f>
        <v>#NUM!</v>
      </c>
      <c r="H98" s="19" t="e">
        <f t="shared" si="11"/>
        <v>#NUM!</v>
      </c>
      <c r="I98" s="19" t="e">
        <f t="shared" si="16"/>
        <v>#NUM!</v>
      </c>
      <c r="J98" s="19">
        <f>COMBIN(A98,B98)</f>
        <v>1.6974538760797417E+28</v>
      </c>
      <c r="K98" s="19" t="e">
        <f t="shared" si="12"/>
        <v>#NUM!</v>
      </c>
      <c r="L98" s="20" t="e">
        <f t="shared" si="13"/>
        <v>#NUM!</v>
      </c>
    </row>
    <row r="99" spans="1:12">
      <c r="A99" s="18">
        <f t="shared" si="14"/>
        <v>120</v>
      </c>
      <c r="B99" s="19">
        <f t="shared" si="14"/>
        <v>30</v>
      </c>
      <c r="C99" s="19">
        <f t="shared" si="5"/>
        <v>300</v>
      </c>
      <c r="D99" s="19"/>
      <c r="E99" s="19">
        <f t="shared" si="15"/>
        <v>30</v>
      </c>
      <c r="F99" s="19">
        <f>COMBIN(C99,E99)</f>
        <v>1.7319322614926354E+41</v>
      </c>
      <c r="G99" s="19" t="e">
        <f>COMBIN(A99-C99,B99-E99)</f>
        <v>#NUM!</v>
      </c>
      <c r="H99" s="19" t="e">
        <f t="shared" si="11"/>
        <v>#NUM!</v>
      </c>
      <c r="I99" s="19" t="e">
        <f t="shared" si="16"/>
        <v>#NUM!</v>
      </c>
      <c r="J99" s="19">
        <f>COMBIN(A99,B99)</f>
        <v>1.6974538760797417E+28</v>
      </c>
      <c r="K99" s="19" t="e">
        <f t="shared" si="12"/>
        <v>#NUM!</v>
      </c>
      <c r="L99" s="20" t="e">
        <f t="shared" si="13"/>
        <v>#NUM!</v>
      </c>
    </row>
    <row r="109" spans="1:12" ht="30">
      <c r="A109" s="2" t="s">
        <v>1</v>
      </c>
      <c r="B109" s="2" t="s">
        <v>2</v>
      </c>
      <c r="C109" s="2"/>
      <c r="D109" s="2"/>
      <c r="E109" s="2" t="s">
        <v>3</v>
      </c>
      <c r="F109" s="2" t="s">
        <v>4</v>
      </c>
      <c r="G109" s="2" t="s">
        <v>5</v>
      </c>
      <c r="H109" s="2" t="s">
        <v>6</v>
      </c>
      <c r="I109" s="3" t="s">
        <v>10</v>
      </c>
      <c r="J109" s="2" t="s">
        <v>7</v>
      </c>
      <c r="K109" s="2" t="s">
        <v>8</v>
      </c>
      <c r="L109" s="2" t="s">
        <v>9</v>
      </c>
    </row>
    <row r="110" spans="1:12">
      <c r="A110">
        <v>1024</v>
      </c>
      <c r="B110">
        <v>10</v>
      </c>
      <c r="E110">
        <f>B110</f>
        <v>10</v>
      </c>
      <c r="F110">
        <f>COMBIN(B110,E110)</f>
        <v>1</v>
      </c>
      <c r="G110">
        <f>COMBIN(A110-B110,B110-E110)</f>
        <v>1</v>
      </c>
      <c r="H110">
        <f t="shared" ref="H110:H117" si="17">F110*G110</f>
        <v>1</v>
      </c>
      <c r="I110">
        <f>H110</f>
        <v>1</v>
      </c>
      <c r="J110">
        <f>COMBIN(A110,B110)</f>
        <v>3.3426586749862216E+23</v>
      </c>
      <c r="K110">
        <f>I110/J110</f>
        <v>2.9916306067478517E-24</v>
      </c>
      <c r="L110">
        <f>1/K110</f>
        <v>3.3426586749862216E+23</v>
      </c>
    </row>
    <row r="111" spans="1:12">
      <c r="A111">
        <f t="shared" ref="A111:B117" si="18">A110</f>
        <v>1024</v>
      </c>
      <c r="B111">
        <f>B110</f>
        <v>10</v>
      </c>
      <c r="E111">
        <f t="shared" ref="E111:E117" si="19">E110-1</f>
        <v>9</v>
      </c>
      <c r="F111">
        <f>COMBIN(B111,E111)</f>
        <v>10</v>
      </c>
      <c r="G111">
        <f>COMBIN(A111-B111,B111-E111)</f>
        <v>1014</v>
      </c>
      <c r="H111">
        <f t="shared" si="17"/>
        <v>10140</v>
      </c>
      <c r="I111">
        <f>H111+I110</f>
        <v>10141</v>
      </c>
      <c r="J111">
        <f>COMBIN(A111,B111)</f>
        <v>3.3426586749862216E+23</v>
      </c>
      <c r="K111">
        <f t="shared" ref="K111:K117" si="20">I111/J111</f>
        <v>3.0338125983029964E-20</v>
      </c>
      <c r="L111">
        <f t="shared" ref="L111:L117" si="21">1/K111</f>
        <v>3.2961825017120813E+19</v>
      </c>
    </row>
    <row r="112" spans="1:12">
      <c r="A112">
        <f t="shared" si="18"/>
        <v>1024</v>
      </c>
      <c r="B112">
        <f>B111</f>
        <v>10</v>
      </c>
      <c r="E112">
        <f t="shared" si="19"/>
        <v>8</v>
      </c>
      <c r="F112">
        <f>COMBIN(B112,E112)</f>
        <v>45</v>
      </c>
      <c r="G112">
        <f>COMBIN(A112-B112,B112-E112)</f>
        <v>513591</v>
      </c>
      <c r="H112">
        <f t="shared" si="17"/>
        <v>23111595</v>
      </c>
      <c r="I112">
        <f t="shared" ref="I112:I117" si="22">H112+I111</f>
        <v>23121736</v>
      </c>
      <c r="J112">
        <f>COMBIN(A112,B112)</f>
        <v>3.3426586749862216E+23</v>
      </c>
      <c r="K112">
        <f t="shared" si="20"/>
        <v>6.9171693098743641E-17</v>
      </c>
      <c r="L112">
        <f t="shared" si="21"/>
        <v>1.4456780732148406E+16</v>
      </c>
    </row>
    <row r="113" spans="1:12">
      <c r="A113">
        <f t="shared" si="18"/>
        <v>1024</v>
      </c>
      <c r="B113">
        <f t="shared" si="18"/>
        <v>10</v>
      </c>
      <c r="E113">
        <f t="shared" si="19"/>
        <v>7</v>
      </c>
      <c r="F113">
        <f>COMBIN(B113,E113)</f>
        <v>120</v>
      </c>
      <c r="G113">
        <f>COMBIN(A113-B113,B113-E113)</f>
        <v>173251364</v>
      </c>
      <c r="H113">
        <f t="shared" si="17"/>
        <v>20790163680</v>
      </c>
      <c r="I113">
        <f t="shared" si="22"/>
        <v>20813285416</v>
      </c>
      <c r="J113">
        <f>COMBIN(A113,B113)</f>
        <v>3.3426586749862216E+23</v>
      </c>
      <c r="K113">
        <f t="shared" si="20"/>
        <v>6.2265661677484298E-14</v>
      </c>
      <c r="L113">
        <f t="shared" si="21"/>
        <v>16060216386676.688</v>
      </c>
    </row>
    <row r="114" spans="1:12">
      <c r="A114">
        <f t="shared" si="18"/>
        <v>1024</v>
      </c>
      <c r="B114">
        <f t="shared" si="18"/>
        <v>10</v>
      </c>
      <c r="E114">
        <f t="shared" si="19"/>
        <v>6</v>
      </c>
      <c r="F114">
        <f>COMBIN(B114,E114)</f>
        <v>209.99999999999997</v>
      </c>
      <c r="G114">
        <f>COMBIN(A114-B114,B114-E114)</f>
        <v>43789282251</v>
      </c>
      <c r="H114">
        <f t="shared" si="17"/>
        <v>9195749272709.998</v>
      </c>
      <c r="I114">
        <f t="shared" si="22"/>
        <v>9216562558125.998</v>
      </c>
      <c r="J114">
        <f>COMBIN(A114,B114)</f>
        <v>3.3426586749862216E+23</v>
      </c>
      <c r="K114">
        <f t="shared" si="20"/>
        <v>2.757255063789601E-11</v>
      </c>
      <c r="L114">
        <f t="shared" si="21"/>
        <v>36267954065.359093</v>
      </c>
    </row>
    <row r="115" spans="1:12">
      <c r="A115">
        <f t="shared" si="18"/>
        <v>1024</v>
      </c>
      <c r="B115">
        <f t="shared" si="18"/>
        <v>10</v>
      </c>
      <c r="E115">
        <f t="shared" si="19"/>
        <v>5</v>
      </c>
      <c r="F115">
        <f>COMBIN(B115,E115)</f>
        <v>252</v>
      </c>
      <c r="G115">
        <f>COMBIN(A115-B115,B115-E115)</f>
        <v>8845435014702</v>
      </c>
      <c r="H115">
        <f t="shared" si="17"/>
        <v>2229049623704904</v>
      </c>
      <c r="I115">
        <f t="shared" si="22"/>
        <v>2238266186263030</v>
      </c>
      <c r="J115">
        <f>COMBIN(A115,B115)</f>
        <v>3.3426586749862216E+23</v>
      </c>
      <c r="K115">
        <f t="shared" si="20"/>
        <v>6.6960656288732681E-9</v>
      </c>
      <c r="L115">
        <f t="shared" si="21"/>
        <v>149341427.55232638</v>
      </c>
    </row>
    <row r="116" spans="1:12">
      <c r="A116">
        <f t="shared" si="18"/>
        <v>1024</v>
      </c>
      <c r="B116">
        <f t="shared" si="18"/>
        <v>10</v>
      </c>
      <c r="E116">
        <f t="shared" si="19"/>
        <v>4</v>
      </c>
      <c r="F116">
        <f>COMBIN(B116,E116)</f>
        <v>209.99999999999997</v>
      </c>
      <c r="G116">
        <f>COMBIN(A116-B116,B116-E116)</f>
        <v>1487507321639053</v>
      </c>
      <c r="H116">
        <f t="shared" si="17"/>
        <v>3.1237653754420109E+17</v>
      </c>
      <c r="I116">
        <f t="shared" si="22"/>
        <v>3.1461480373046413E+17</v>
      </c>
      <c r="J116">
        <f>COMBIN(A116,B116)</f>
        <v>3.3426586749862216E+23</v>
      </c>
      <c r="K116">
        <f t="shared" si="20"/>
        <v>9.4121127617602469E-7</v>
      </c>
      <c r="L116">
        <f t="shared" si="21"/>
        <v>1062460.70920742</v>
      </c>
    </row>
    <row r="117" spans="1:12">
      <c r="A117">
        <f t="shared" si="18"/>
        <v>1024</v>
      </c>
      <c r="B117">
        <f t="shared" si="18"/>
        <v>10</v>
      </c>
      <c r="E117">
        <f t="shared" si="19"/>
        <v>3</v>
      </c>
      <c r="F117">
        <f>COMBIN(B117,E117)</f>
        <v>120</v>
      </c>
      <c r="G117">
        <f>COMBIN(A117-B117,B117-E117)</f>
        <v>2.1420105431602362E+17</v>
      </c>
      <c r="H117">
        <f t="shared" si="17"/>
        <v>2.5704126517922832E+19</v>
      </c>
      <c r="I117">
        <f t="shared" si="22"/>
        <v>2.6018741321653297E+19</v>
      </c>
      <c r="J117">
        <f>COMBIN(A117,B117)</f>
        <v>3.3426586749862216E+23</v>
      </c>
      <c r="K117">
        <f t="shared" si="20"/>
        <v>7.7838462886913054E-5</v>
      </c>
      <c r="L117">
        <f t="shared" si="21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125" zoomScaleNormal="125" zoomScalePageLayoutView="125" workbookViewId="0">
      <selection activeCell="B5" sqref="B5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72</v>
      </c>
      <c r="C1" s="31" t="s">
        <v>34</v>
      </c>
      <c r="D1" s="31" t="s">
        <v>3</v>
      </c>
      <c r="E1" s="31" t="s">
        <v>35</v>
      </c>
      <c r="F1" s="31" t="s">
        <v>73</v>
      </c>
      <c r="G1" s="31" t="s">
        <v>6</v>
      </c>
      <c r="H1" s="31" t="s">
        <v>10</v>
      </c>
      <c r="I1" s="31" t="s">
        <v>7</v>
      </c>
      <c r="J1" s="31" t="s">
        <v>29</v>
      </c>
      <c r="K1" s="31" t="s">
        <v>9</v>
      </c>
      <c r="M1" s="32" t="s">
        <v>1</v>
      </c>
      <c r="N1" s="33" t="s">
        <v>2</v>
      </c>
      <c r="O1" s="33" t="s">
        <v>30</v>
      </c>
      <c r="P1" s="33" t="s">
        <v>29</v>
      </c>
      <c r="Q1"/>
    </row>
    <row r="2" spans="1:17">
      <c r="A2">
        <v>1024</v>
      </c>
      <c r="B2">
        <v>41</v>
      </c>
      <c r="C2">
        <v>4</v>
      </c>
      <c r="D2">
        <f>Table43[[#This Row],[wx'']]</f>
        <v>4</v>
      </c>
      <c r="E2">
        <f t="shared" ref="E2:E16" si="0">COMBIN(C2,D2)</f>
        <v>1</v>
      </c>
      <c r="F2">
        <f t="shared" ref="F2:F16" si="1">COMBIN(A2-C2,B2-D2)</f>
        <v>7.8065016529712068E+67</v>
      </c>
      <c r="G2">
        <f t="shared" ref="G2:G16" si="2">E2*F2</f>
        <v>7.8065016529712068E+67</v>
      </c>
      <c r="H2">
        <f>G2</f>
        <v>7.8065016529712068E+67</v>
      </c>
      <c r="I2">
        <f t="shared" ref="I2:I16" si="3">COMBIN(A2,B2)</f>
        <v>3.5108852286794332E+73</v>
      </c>
      <c r="J2">
        <f>H2/I2</f>
        <v>2.2235137706018107E-6</v>
      </c>
      <c r="K2">
        <f t="shared" ref="K2:K16" si="4">1/J2</f>
        <v>449738.61337019852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1024</v>
      </c>
      <c r="B3">
        <f>B2</f>
        <v>41</v>
      </c>
      <c r="C3">
        <f>C2</f>
        <v>4</v>
      </c>
      <c r="D3">
        <f>D2-1</f>
        <v>3</v>
      </c>
      <c r="E3">
        <f t="shared" si="0"/>
        <v>4</v>
      </c>
      <c r="F3">
        <f t="shared" si="1"/>
        <v>2.0194187170712368E+69</v>
      </c>
      <c r="G3">
        <f t="shared" si="2"/>
        <v>8.0776748682849473E+69</v>
      </c>
      <c r="H3">
        <f>G3+H2</f>
        <v>8.1557398848146596E+69</v>
      </c>
      <c r="I3">
        <f t="shared" si="3"/>
        <v>3.5108852286794332E+73</v>
      </c>
      <c r="J3">
        <f t="shared" ref="J3:J16" si="6">H3/I3</f>
        <v>2.3229867550761033E-4</v>
      </c>
      <c r="K3">
        <f t="shared" si="4"/>
        <v>4304.8028483797316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1024</v>
      </c>
      <c r="B4">
        <f>B3</f>
        <v>41</v>
      </c>
      <c r="C4">
        <f t="shared" ref="C4:C39" si="8">C3</f>
        <v>4</v>
      </c>
      <c r="D4">
        <f t="shared" ref="D4:D39" si="9">D3-1</f>
        <v>2</v>
      </c>
      <c r="E4">
        <f t="shared" si="0"/>
        <v>6</v>
      </c>
      <c r="F4">
        <f t="shared" si="1"/>
        <v>5.0847927696511645E+70</v>
      </c>
      <c r="G4">
        <f t="shared" si="2"/>
        <v>3.0508756617906989E+71</v>
      </c>
      <c r="H4">
        <f t="shared" ref="H4:H16" si="10">G4+H3</f>
        <v>3.1324330606388453E+71</v>
      </c>
      <c r="I4">
        <f t="shared" si="3"/>
        <v>3.5108852286794332E+73</v>
      </c>
      <c r="J4">
        <f t="shared" si="6"/>
        <v>8.922060553420777E-3</v>
      </c>
      <c r="K4">
        <f t="shared" si="4"/>
        <v>112.08173201835011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1024</v>
      </c>
      <c r="B5">
        <f t="shared" si="5"/>
        <v>41</v>
      </c>
      <c r="C5">
        <f t="shared" si="8"/>
        <v>4</v>
      </c>
      <c r="D5">
        <f t="shared" si="9"/>
        <v>1</v>
      </c>
      <c r="E5">
        <f t="shared" si="0"/>
        <v>4</v>
      </c>
      <c r="F5">
        <f t="shared" si="1"/>
        <v>1.2470454267569477E+72</v>
      </c>
      <c r="G5">
        <f t="shared" si="2"/>
        <v>4.9881817070277907E+72</v>
      </c>
      <c r="H5">
        <f t="shared" si="10"/>
        <v>5.3014250130916751E+72</v>
      </c>
      <c r="I5">
        <f t="shared" si="3"/>
        <v>3.5108852286794332E+73</v>
      </c>
      <c r="J5">
        <f t="shared" si="6"/>
        <v>0.15099966725730099</v>
      </c>
      <c r="K5">
        <f t="shared" si="4"/>
        <v>6.6225311496615165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1024</v>
      </c>
      <c r="B6">
        <f t="shared" si="5"/>
        <v>41</v>
      </c>
      <c r="C6">
        <f t="shared" si="8"/>
        <v>4</v>
      </c>
      <c r="D6">
        <f t="shared" si="9"/>
        <v>0</v>
      </c>
      <c r="E6">
        <f t="shared" si="0"/>
        <v>1</v>
      </c>
      <c r="F6">
        <f t="shared" si="1"/>
        <v>2.9807427273702665E+73</v>
      </c>
      <c r="G6">
        <f t="shared" si="2"/>
        <v>2.9807427273702665E+73</v>
      </c>
      <c r="H6">
        <f t="shared" si="10"/>
        <v>3.5108852286794338E+73</v>
      </c>
      <c r="I6">
        <f t="shared" si="3"/>
        <v>3.5108852286794332E+73</v>
      </c>
      <c r="J6">
        <f t="shared" si="6"/>
        <v>1.0000000000000002</v>
      </c>
      <c r="K6">
        <f t="shared" si="4"/>
        <v>0.99999999999999978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1024</v>
      </c>
      <c r="B7">
        <f t="shared" si="5"/>
        <v>41</v>
      </c>
      <c r="C7">
        <f t="shared" si="8"/>
        <v>4</v>
      </c>
      <c r="D7">
        <f t="shared" si="9"/>
        <v>-1</v>
      </c>
      <c r="E7" t="e">
        <f t="shared" si="0"/>
        <v>#NUM!</v>
      </c>
      <c r="F7">
        <f t="shared" si="1"/>
        <v>6.9479693573702169E+74</v>
      </c>
      <c r="G7" t="e">
        <f t="shared" si="2"/>
        <v>#NUM!</v>
      </c>
      <c r="H7" t="e">
        <f t="shared" si="10"/>
        <v>#NUM!</v>
      </c>
      <c r="I7">
        <f t="shared" si="3"/>
        <v>3.5108852286794332E+73</v>
      </c>
      <c r="J7" t="e">
        <f t="shared" si="6"/>
        <v>#NUM!</v>
      </c>
      <c r="K7" t="e">
        <f t="shared" si="4"/>
        <v>#NUM!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1024</v>
      </c>
      <c r="B8">
        <f t="shared" si="5"/>
        <v>41</v>
      </c>
      <c r="C8">
        <f t="shared" si="8"/>
        <v>4</v>
      </c>
      <c r="D8">
        <f t="shared" si="9"/>
        <v>-2</v>
      </c>
      <c r="E8" t="e">
        <f t="shared" si="0"/>
        <v>#NUM!</v>
      </c>
      <c r="F8">
        <f t="shared" si="1"/>
        <v>1.5802590770948993E+76</v>
      </c>
      <c r="G8" t="e">
        <f t="shared" si="2"/>
        <v>#NUM!</v>
      </c>
      <c r="H8" t="e">
        <f t="shared" si="10"/>
        <v>#NUM!</v>
      </c>
      <c r="I8">
        <f t="shared" si="3"/>
        <v>3.5108852286794332E+73</v>
      </c>
      <c r="J8" t="e">
        <f t="shared" si="6"/>
        <v>#NUM!</v>
      </c>
      <c r="K8" t="e">
        <f t="shared" si="4"/>
        <v>#NUM!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1024</v>
      </c>
      <c r="B9">
        <f t="shared" si="5"/>
        <v>41</v>
      </c>
      <c r="C9">
        <f t="shared" si="8"/>
        <v>4</v>
      </c>
      <c r="D9">
        <f t="shared" si="9"/>
        <v>-3</v>
      </c>
      <c r="E9" t="e">
        <f t="shared" si="0"/>
        <v>#NUM!</v>
      </c>
      <c r="F9">
        <f t="shared" si="1"/>
        <v>3.5088934507311768E+77</v>
      </c>
      <c r="G9" t="e">
        <f t="shared" si="2"/>
        <v>#NUM!</v>
      </c>
      <c r="H9" t="e">
        <f t="shared" si="10"/>
        <v>#NUM!</v>
      </c>
      <c r="I9">
        <f t="shared" si="3"/>
        <v>3.5108852286794332E+73</v>
      </c>
      <c r="J9" t="e">
        <f t="shared" si="6"/>
        <v>#NUM!</v>
      </c>
      <c r="K9" t="e">
        <f t="shared" si="4"/>
        <v>#NUM!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1024</v>
      </c>
      <c r="B10">
        <f t="shared" si="5"/>
        <v>41</v>
      </c>
      <c r="C10">
        <f t="shared" si="8"/>
        <v>4</v>
      </c>
      <c r="D10">
        <f t="shared" si="9"/>
        <v>-4</v>
      </c>
      <c r="E10" t="e">
        <f t="shared" si="0"/>
        <v>#NUM!</v>
      </c>
      <c r="F10">
        <f t="shared" si="1"/>
        <v>7.6104000175858481E+78</v>
      </c>
      <c r="G10" t="e">
        <f t="shared" si="2"/>
        <v>#NUM!</v>
      </c>
      <c r="H10" t="e">
        <f t="shared" si="10"/>
        <v>#NUM!</v>
      </c>
      <c r="I10">
        <f t="shared" si="3"/>
        <v>3.5108852286794332E+73</v>
      </c>
      <c r="J10" t="e">
        <f t="shared" si="6"/>
        <v>#NUM!</v>
      </c>
      <c r="K10" t="e">
        <f t="shared" si="4"/>
        <v>#NUM!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1024</v>
      </c>
      <c r="B11">
        <f t="shared" si="5"/>
        <v>41</v>
      </c>
      <c r="C11">
        <f t="shared" si="8"/>
        <v>4</v>
      </c>
      <c r="D11">
        <f t="shared" si="9"/>
        <v>-5</v>
      </c>
      <c r="E11" t="e">
        <f t="shared" si="0"/>
        <v>#NUM!</v>
      </c>
      <c r="F11">
        <f t="shared" si="1"/>
        <v>1.6130739167709104E+80</v>
      </c>
      <c r="G11" t="e">
        <f t="shared" si="2"/>
        <v>#NUM!</v>
      </c>
      <c r="H11" t="e">
        <f t="shared" si="10"/>
        <v>#NUM!</v>
      </c>
      <c r="I11">
        <f t="shared" si="3"/>
        <v>3.5108852286794332E+73</v>
      </c>
      <c r="J11" t="e">
        <f t="shared" si="6"/>
        <v>#NUM!</v>
      </c>
      <c r="K11" t="e">
        <f t="shared" si="4"/>
        <v>#NUM!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1024</v>
      </c>
      <c r="B12">
        <f t="shared" si="5"/>
        <v>41</v>
      </c>
      <c r="C12">
        <f t="shared" si="8"/>
        <v>4</v>
      </c>
      <c r="D12">
        <f t="shared" si="9"/>
        <v>-6</v>
      </c>
      <c r="E12" t="e">
        <f t="shared" si="0"/>
        <v>#NUM!</v>
      </c>
      <c r="F12">
        <f t="shared" si="1"/>
        <v>3.3428382870954638E+81</v>
      </c>
      <c r="G12" t="e">
        <f t="shared" si="2"/>
        <v>#NUM!</v>
      </c>
      <c r="H12" t="e">
        <f t="shared" si="10"/>
        <v>#NUM!</v>
      </c>
      <c r="I12">
        <f t="shared" si="3"/>
        <v>3.5108852286794332E+73</v>
      </c>
      <c r="J12" t="e">
        <f t="shared" si="6"/>
        <v>#NUM!</v>
      </c>
      <c r="K12" t="e">
        <f t="shared" si="4"/>
        <v>#NUM!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1024</v>
      </c>
      <c r="B13">
        <f t="shared" si="5"/>
        <v>41</v>
      </c>
      <c r="C13">
        <f t="shared" si="8"/>
        <v>4</v>
      </c>
      <c r="D13">
        <f t="shared" si="9"/>
        <v>-7</v>
      </c>
      <c r="E13" t="e">
        <f t="shared" si="0"/>
        <v>#NUM!</v>
      </c>
      <c r="F13">
        <f t="shared" si="1"/>
        <v>6.7762117777997651E+82</v>
      </c>
      <c r="G13" t="e">
        <f t="shared" si="2"/>
        <v>#NUM!</v>
      </c>
      <c r="H13" t="e">
        <f t="shared" si="10"/>
        <v>#NUM!</v>
      </c>
      <c r="I13">
        <f t="shared" si="3"/>
        <v>3.5108852286794332E+73</v>
      </c>
      <c r="J13" t="e">
        <f t="shared" si="6"/>
        <v>#NUM!</v>
      </c>
      <c r="K13" t="e">
        <f t="shared" si="4"/>
        <v>#NUM!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1024</v>
      </c>
      <c r="B14">
        <f t="shared" si="5"/>
        <v>41</v>
      </c>
      <c r="C14">
        <f t="shared" si="8"/>
        <v>4</v>
      </c>
      <c r="D14">
        <f t="shared" si="9"/>
        <v>-8</v>
      </c>
      <c r="E14" t="e">
        <f t="shared" si="0"/>
        <v>#NUM!</v>
      </c>
      <c r="F14">
        <f t="shared" si="1"/>
        <v>1.3441791526574231E+84</v>
      </c>
      <c r="G14" t="e">
        <f t="shared" si="2"/>
        <v>#NUM!</v>
      </c>
      <c r="H14" t="e">
        <f t="shared" si="10"/>
        <v>#NUM!</v>
      </c>
      <c r="I14">
        <f t="shared" si="3"/>
        <v>3.5108852286794332E+73</v>
      </c>
      <c r="J14" t="e">
        <f t="shared" si="6"/>
        <v>#NUM!</v>
      </c>
      <c r="K14" t="e">
        <f t="shared" si="4"/>
        <v>#NUM!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1024</v>
      </c>
      <c r="B15">
        <f t="shared" si="5"/>
        <v>41</v>
      </c>
      <c r="C15">
        <f t="shared" si="8"/>
        <v>4</v>
      </c>
      <c r="D15">
        <f t="shared" si="9"/>
        <v>-9</v>
      </c>
      <c r="E15" t="e">
        <f t="shared" si="0"/>
        <v>#NUM!</v>
      </c>
      <c r="F15">
        <f t="shared" si="1"/>
        <v>2.6103959144607137E+85</v>
      </c>
      <c r="G15" t="e">
        <f t="shared" si="2"/>
        <v>#NUM!</v>
      </c>
      <c r="H15" t="e">
        <f t="shared" si="10"/>
        <v>#NUM!</v>
      </c>
      <c r="I15">
        <f t="shared" si="3"/>
        <v>3.5108852286794332E+73</v>
      </c>
      <c r="J15" t="e">
        <f t="shared" si="6"/>
        <v>#NUM!</v>
      </c>
      <c r="K15" t="e">
        <f t="shared" si="4"/>
        <v>#NUM!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1024</v>
      </c>
      <c r="B16">
        <f t="shared" si="5"/>
        <v>41</v>
      </c>
      <c r="C16">
        <f t="shared" si="8"/>
        <v>4</v>
      </c>
      <c r="D16">
        <f t="shared" si="9"/>
        <v>-10</v>
      </c>
      <c r="E16" t="e">
        <f t="shared" si="0"/>
        <v>#NUM!</v>
      </c>
      <c r="F16">
        <f t="shared" si="1"/>
        <v>4.9648706608370447E+86</v>
      </c>
      <c r="G16" t="e">
        <f t="shared" si="2"/>
        <v>#NUM!</v>
      </c>
      <c r="H16" t="e">
        <f t="shared" si="10"/>
        <v>#NUM!</v>
      </c>
      <c r="I16">
        <f t="shared" si="3"/>
        <v>3.5108852286794332E+73</v>
      </c>
      <c r="J16" t="e">
        <f t="shared" si="6"/>
        <v>#NUM!</v>
      </c>
      <c r="K16" t="e">
        <f t="shared" si="4"/>
        <v>#NUM!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1024</v>
      </c>
      <c r="B17">
        <f t="shared" si="11"/>
        <v>41</v>
      </c>
      <c r="C17">
        <f t="shared" si="8"/>
        <v>4</v>
      </c>
      <c r="D17">
        <f t="shared" si="9"/>
        <v>-11</v>
      </c>
      <c r="E17" t="e">
        <f t="shared" ref="E17:E27" si="12">COMBIN(C17,D17)</f>
        <v>#NUM!</v>
      </c>
      <c r="F17">
        <f t="shared" ref="F17:F27" si="13">COMBIN(A17-C17,B17-D17)</f>
        <v>9.2518455199059572E+87</v>
      </c>
      <c r="G17" t="e">
        <f t="shared" ref="G17:G27" si="14">E17*F17</f>
        <v>#NUM!</v>
      </c>
      <c r="H17" t="e">
        <f t="shared" ref="H17:H27" si="15">G17+H16</f>
        <v>#NUM!</v>
      </c>
      <c r="I17">
        <f t="shared" ref="I17:I27" si="16">COMBIN(A17,B17)</f>
        <v>3.5108852286794332E+73</v>
      </c>
      <c r="J17" t="e">
        <f t="shared" ref="J17:J27" si="17">H17/I17</f>
        <v>#NUM!</v>
      </c>
      <c r="K17" t="e">
        <f t="shared" ref="K17:K27" si="18">1/J17</f>
        <v>#NUM!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1024</v>
      </c>
      <c r="B18">
        <f t="shared" si="19"/>
        <v>41</v>
      </c>
      <c r="C18">
        <f t="shared" si="8"/>
        <v>4</v>
      </c>
      <c r="D18">
        <f t="shared" si="9"/>
        <v>-12</v>
      </c>
      <c r="E18" t="e">
        <f t="shared" si="12"/>
        <v>#NUM!</v>
      </c>
      <c r="F18">
        <f t="shared" si="13"/>
        <v>1.6897710308054638E+89</v>
      </c>
      <c r="G18" t="e">
        <f t="shared" si="14"/>
        <v>#NUM!</v>
      </c>
      <c r="H18" t="e">
        <f t="shared" si="15"/>
        <v>#NUM!</v>
      </c>
      <c r="I18">
        <f t="shared" si="16"/>
        <v>3.5108852286794332E+73</v>
      </c>
      <c r="J18" t="e">
        <f t="shared" si="17"/>
        <v>#NUM!</v>
      </c>
      <c r="K18" t="e">
        <f t="shared" si="18"/>
        <v>#NUM!</v>
      </c>
    </row>
    <row r="19" spans="1:16">
      <c r="A19">
        <f t="shared" ref="A19:B19" si="20">A18</f>
        <v>1024</v>
      </c>
      <c r="B19">
        <f t="shared" si="20"/>
        <v>41</v>
      </c>
      <c r="C19">
        <f t="shared" si="8"/>
        <v>4</v>
      </c>
      <c r="D19">
        <f t="shared" si="9"/>
        <v>-13</v>
      </c>
      <c r="E19" t="e">
        <f t="shared" si="12"/>
        <v>#NUM!</v>
      </c>
      <c r="F19">
        <f t="shared" si="13"/>
        <v>3.0259418273868251E+90</v>
      </c>
      <c r="G19" t="e">
        <f t="shared" si="14"/>
        <v>#NUM!</v>
      </c>
      <c r="H19" t="e">
        <f t="shared" si="15"/>
        <v>#NUM!</v>
      </c>
      <c r="I19">
        <f t="shared" si="16"/>
        <v>3.5108852286794332E+73</v>
      </c>
      <c r="J19" t="e">
        <f t="shared" si="17"/>
        <v>#NUM!</v>
      </c>
      <c r="K19" t="e">
        <f t="shared" si="18"/>
        <v>#NUM!</v>
      </c>
    </row>
    <row r="20" spans="1:16">
      <c r="A20">
        <f t="shared" ref="A20:B20" si="21">A19</f>
        <v>1024</v>
      </c>
      <c r="B20">
        <f t="shared" si="21"/>
        <v>41</v>
      </c>
      <c r="C20">
        <f t="shared" si="8"/>
        <v>4</v>
      </c>
      <c r="D20">
        <f t="shared" si="9"/>
        <v>-14</v>
      </c>
      <c r="E20" t="e">
        <f t="shared" si="12"/>
        <v>#NUM!</v>
      </c>
      <c r="F20">
        <f t="shared" si="13"/>
        <v>5.3146541913739486E+91</v>
      </c>
      <c r="G20" t="e">
        <f t="shared" si="14"/>
        <v>#NUM!</v>
      </c>
      <c r="H20" t="e">
        <f t="shared" si="15"/>
        <v>#NUM!</v>
      </c>
      <c r="I20">
        <f t="shared" si="16"/>
        <v>3.5108852286794332E+73</v>
      </c>
      <c r="J20" t="e">
        <f t="shared" si="17"/>
        <v>#NUM!</v>
      </c>
      <c r="K20" t="e">
        <f t="shared" si="18"/>
        <v>#NUM!</v>
      </c>
    </row>
    <row r="21" spans="1:16">
      <c r="A21">
        <f t="shared" ref="A21:B21" si="22">A20</f>
        <v>1024</v>
      </c>
      <c r="B21">
        <f t="shared" si="22"/>
        <v>41</v>
      </c>
      <c r="C21">
        <f t="shared" si="8"/>
        <v>4</v>
      </c>
      <c r="D21">
        <f t="shared" si="9"/>
        <v>-15</v>
      </c>
      <c r="E21" t="e">
        <f t="shared" si="12"/>
        <v>#NUM!</v>
      </c>
      <c r="F21">
        <f t="shared" si="13"/>
        <v>9.1582880262068946E+92</v>
      </c>
      <c r="G21" t="e">
        <f t="shared" si="14"/>
        <v>#NUM!</v>
      </c>
      <c r="H21" t="e">
        <f t="shared" si="15"/>
        <v>#NUM!</v>
      </c>
      <c r="I21">
        <f t="shared" si="16"/>
        <v>3.5108852286794332E+73</v>
      </c>
      <c r="J21" t="e">
        <f t="shared" si="17"/>
        <v>#NUM!</v>
      </c>
      <c r="K21" t="e">
        <f t="shared" si="18"/>
        <v>#NUM!</v>
      </c>
    </row>
    <row r="22" spans="1:16">
      <c r="A22">
        <f t="shared" ref="A22:B22" si="23">A21</f>
        <v>1024</v>
      </c>
      <c r="B22">
        <f t="shared" si="23"/>
        <v>41</v>
      </c>
      <c r="C22">
        <f t="shared" si="8"/>
        <v>4</v>
      </c>
      <c r="D22">
        <f t="shared" si="9"/>
        <v>-16</v>
      </c>
      <c r="E22" t="e">
        <f t="shared" si="12"/>
        <v>#NUM!</v>
      </c>
      <c r="F22">
        <f t="shared" si="13"/>
        <v>1.5488753784672704E+94</v>
      </c>
      <c r="G22" t="e">
        <f t="shared" si="14"/>
        <v>#NUM!</v>
      </c>
      <c r="H22" t="e">
        <f t="shared" si="15"/>
        <v>#NUM!</v>
      </c>
      <c r="I22">
        <f t="shared" si="16"/>
        <v>3.5108852286794332E+73</v>
      </c>
      <c r="J22" t="e">
        <f t="shared" si="17"/>
        <v>#NUM!</v>
      </c>
      <c r="K22" t="e">
        <f t="shared" si="18"/>
        <v>#NUM!</v>
      </c>
    </row>
    <row r="23" spans="1:16">
      <c r="A23">
        <f t="shared" ref="A23:B23" si="24">A22</f>
        <v>1024</v>
      </c>
      <c r="B23">
        <f t="shared" si="24"/>
        <v>41</v>
      </c>
      <c r="C23">
        <f t="shared" si="8"/>
        <v>4</v>
      </c>
      <c r="D23">
        <f t="shared" si="9"/>
        <v>-17</v>
      </c>
      <c r="E23" t="e">
        <f t="shared" si="12"/>
        <v>#NUM!</v>
      </c>
      <c r="F23">
        <f t="shared" si="13"/>
        <v>2.5716672232137593E+95</v>
      </c>
      <c r="G23" t="e">
        <f t="shared" si="14"/>
        <v>#NUM!</v>
      </c>
      <c r="H23" t="e">
        <f t="shared" si="15"/>
        <v>#NUM!</v>
      </c>
      <c r="I23">
        <f t="shared" si="16"/>
        <v>3.5108852286794332E+73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1024</v>
      </c>
      <c r="B24">
        <f t="shared" si="25"/>
        <v>41</v>
      </c>
      <c r="C24">
        <f t="shared" si="8"/>
        <v>4</v>
      </c>
      <c r="D24">
        <f t="shared" si="9"/>
        <v>-18</v>
      </c>
      <c r="E24" t="e">
        <f t="shared" si="12"/>
        <v>#NUM!</v>
      </c>
      <c r="F24">
        <f t="shared" si="13"/>
        <v>4.193125201240062E+96</v>
      </c>
      <c r="G24" t="e">
        <f t="shared" si="14"/>
        <v>#NUM!</v>
      </c>
      <c r="H24" t="e">
        <f t="shared" si="15"/>
        <v>#NUM!</v>
      </c>
      <c r="I24">
        <f t="shared" si="16"/>
        <v>3.5108852286794332E+73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1024</v>
      </c>
      <c r="B25">
        <f t="shared" si="26"/>
        <v>41</v>
      </c>
      <c r="C25">
        <f t="shared" si="8"/>
        <v>4</v>
      </c>
      <c r="D25">
        <f t="shared" si="9"/>
        <v>-19</v>
      </c>
      <c r="E25" t="e">
        <f t="shared" si="12"/>
        <v>#NUM!</v>
      </c>
      <c r="F25">
        <f t="shared" si="13"/>
        <v>6.7159888639861788E+97</v>
      </c>
      <c r="G25" t="e">
        <f t="shared" si="14"/>
        <v>#NUM!</v>
      </c>
      <c r="H25" t="e">
        <f t="shared" si="15"/>
        <v>#NUM!</v>
      </c>
      <c r="I25">
        <f t="shared" si="16"/>
        <v>3.5108852286794332E+73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1024</v>
      </c>
      <c r="B26">
        <f t="shared" si="27"/>
        <v>41</v>
      </c>
      <c r="C26">
        <f t="shared" si="8"/>
        <v>4</v>
      </c>
      <c r="D26">
        <f t="shared" si="9"/>
        <v>-20</v>
      </c>
      <c r="E26" t="e">
        <f t="shared" si="12"/>
        <v>#NUM!</v>
      </c>
      <c r="F26">
        <f t="shared" si="13"/>
        <v>1.0569425097420856E+99</v>
      </c>
      <c r="G26" t="e">
        <f t="shared" si="14"/>
        <v>#NUM!</v>
      </c>
      <c r="H26" t="e">
        <f t="shared" si="15"/>
        <v>#NUM!</v>
      </c>
      <c r="I26">
        <f t="shared" si="16"/>
        <v>3.5108852286794332E+73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1024</v>
      </c>
      <c r="B27">
        <f t="shared" si="28"/>
        <v>41</v>
      </c>
      <c r="C27">
        <f t="shared" si="8"/>
        <v>4</v>
      </c>
      <c r="D27">
        <f t="shared" si="9"/>
        <v>-21</v>
      </c>
      <c r="E27" t="e">
        <f t="shared" si="12"/>
        <v>#NUM!</v>
      </c>
      <c r="F27">
        <f t="shared" si="13"/>
        <v>1.6348513981333236E+100</v>
      </c>
      <c r="G27" t="e">
        <f t="shared" si="14"/>
        <v>#NUM!</v>
      </c>
      <c r="H27" t="e">
        <f t="shared" si="15"/>
        <v>#NUM!</v>
      </c>
      <c r="I27">
        <f t="shared" si="16"/>
        <v>3.5108852286794332E+73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1024</v>
      </c>
      <c r="B28" s="63">
        <f>B17</f>
        <v>41</v>
      </c>
      <c r="C28" s="63">
        <f>C17</f>
        <v>4</v>
      </c>
      <c r="D28">
        <f t="shared" si="9"/>
        <v>-22</v>
      </c>
      <c r="E28" s="66" t="e">
        <f>COMBIN(C28,D28)</f>
        <v>#NUM!</v>
      </c>
      <c r="F28" s="66">
        <f>COMBIN(A28-C28,B28-D28)</f>
        <v>2.4860121260503549E+101</v>
      </c>
      <c r="G28" s="63" t="e">
        <f>E28*F28</f>
        <v>#NUM!</v>
      </c>
      <c r="H28" s="63" t="e">
        <f>G28+H17</f>
        <v>#NUM!</v>
      </c>
      <c r="I28" s="63">
        <f>COMBIN(A28,B28)</f>
        <v>3.5108852286794332E+73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1024</v>
      </c>
      <c r="B29" s="19">
        <f t="shared" si="29"/>
        <v>41</v>
      </c>
      <c r="C29" s="19">
        <f t="shared" si="8"/>
        <v>4</v>
      </c>
      <c r="D29" s="19">
        <f t="shared" si="9"/>
        <v>-23</v>
      </c>
      <c r="E29" s="19" t="e">
        <f t="shared" ref="E29:E39" si="30">COMBIN(C29,D29)</f>
        <v>#NUM!</v>
      </c>
      <c r="F29" s="19">
        <f t="shared" ref="F29:F39" si="31">COMBIN(A29-C29,B29-D29)</f>
        <v>3.7173650072346708E+102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3.5108852286794332E+73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1024</v>
      </c>
      <c r="B30" s="19">
        <f t="shared" si="37"/>
        <v>41</v>
      </c>
      <c r="C30" s="19">
        <f t="shared" si="8"/>
        <v>4</v>
      </c>
      <c r="D30" s="19">
        <f t="shared" si="9"/>
        <v>-24</v>
      </c>
      <c r="E30" s="19" t="e">
        <f t="shared" si="30"/>
        <v>#NUM!</v>
      </c>
      <c r="F30" s="19">
        <f t="shared" si="31"/>
        <v>5.4673860721789915E+103</v>
      </c>
      <c r="G30" s="19" t="e">
        <f t="shared" si="32"/>
        <v>#NUM!</v>
      </c>
      <c r="H30" s="19" t="e">
        <f t="shared" si="33"/>
        <v>#NUM!</v>
      </c>
      <c r="I30" s="19">
        <f t="shared" si="34"/>
        <v>3.5108852286794332E+73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1024</v>
      </c>
      <c r="B31" s="19">
        <f t="shared" si="38"/>
        <v>41</v>
      </c>
      <c r="C31" s="19">
        <f t="shared" si="8"/>
        <v>4</v>
      </c>
      <c r="D31" s="19">
        <f t="shared" si="9"/>
        <v>-25</v>
      </c>
      <c r="E31" s="19" t="e">
        <f t="shared" si="30"/>
        <v>#NUM!</v>
      </c>
      <c r="F31" s="19">
        <f t="shared" si="31"/>
        <v>7.9111419680771726E+104</v>
      </c>
      <c r="G31" s="19" t="e">
        <f t="shared" si="32"/>
        <v>#NUM!</v>
      </c>
      <c r="H31" s="19" t="e">
        <f t="shared" si="33"/>
        <v>#NUM!</v>
      </c>
      <c r="I31" s="19">
        <f t="shared" si="34"/>
        <v>3.5108852286794332E+73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1024</v>
      </c>
      <c r="B32" s="19">
        <f t="shared" si="39"/>
        <v>41</v>
      </c>
      <c r="C32" s="19">
        <f t="shared" si="8"/>
        <v>4</v>
      </c>
      <c r="D32" s="19">
        <f t="shared" si="9"/>
        <v>-26</v>
      </c>
      <c r="E32" s="19" t="e">
        <f t="shared" si="30"/>
        <v>#NUM!</v>
      </c>
      <c r="F32" s="19">
        <f t="shared" si="31"/>
        <v>1.1264521548575566E+106</v>
      </c>
      <c r="G32" s="19" t="e">
        <f t="shared" si="32"/>
        <v>#NUM!</v>
      </c>
      <c r="H32" s="19" t="e">
        <f t="shared" si="33"/>
        <v>#NUM!</v>
      </c>
      <c r="I32" s="19">
        <f t="shared" si="34"/>
        <v>3.5108852286794332E+73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1024</v>
      </c>
      <c r="B33" s="19">
        <f t="shared" si="40"/>
        <v>41</v>
      </c>
      <c r="C33" s="19">
        <f t="shared" si="8"/>
        <v>4</v>
      </c>
      <c r="D33" s="19">
        <f t="shared" si="9"/>
        <v>-27</v>
      </c>
      <c r="E33" s="19" t="e">
        <f t="shared" si="30"/>
        <v>#NUM!</v>
      </c>
      <c r="F33" s="19">
        <f t="shared" si="31"/>
        <v>1.5786895640871352E+107</v>
      </c>
      <c r="G33" s="19" t="e">
        <f t="shared" si="32"/>
        <v>#NUM!</v>
      </c>
      <c r="H33" s="19" t="e">
        <f t="shared" si="33"/>
        <v>#NUM!</v>
      </c>
      <c r="I33" s="19">
        <f t="shared" si="34"/>
        <v>3.5108852286794332E+73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1024</v>
      </c>
      <c r="B34" s="19">
        <f t="shared" si="41"/>
        <v>41</v>
      </c>
      <c r="C34" s="19">
        <f t="shared" si="8"/>
        <v>4</v>
      </c>
      <c r="D34" s="19">
        <f t="shared" si="9"/>
        <v>-28</v>
      </c>
      <c r="E34" s="19" t="e">
        <f t="shared" si="30"/>
        <v>#NUM!</v>
      </c>
      <c r="F34" s="19">
        <f t="shared" si="31"/>
        <v>2.1781340072622516E+108</v>
      </c>
      <c r="G34" s="19" t="e">
        <f t="shared" si="32"/>
        <v>#NUM!</v>
      </c>
      <c r="H34" s="19" t="e">
        <f t="shared" si="33"/>
        <v>#NUM!</v>
      </c>
      <c r="I34" s="19">
        <f t="shared" si="34"/>
        <v>3.5108852286794332E+73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1024</v>
      </c>
      <c r="B35" s="19">
        <f t="shared" si="42"/>
        <v>41</v>
      </c>
      <c r="C35" s="19">
        <f t="shared" si="8"/>
        <v>4</v>
      </c>
      <c r="D35" s="19">
        <f t="shared" si="9"/>
        <v>-29</v>
      </c>
      <c r="E35" s="19" t="e">
        <f t="shared" si="30"/>
        <v>#NUM!</v>
      </c>
      <c r="F35" s="19">
        <f t="shared" si="31"/>
        <v>2.9591506298662829E+109</v>
      </c>
      <c r="G35" s="19" t="e">
        <f t="shared" si="32"/>
        <v>#NUM!</v>
      </c>
      <c r="H35" s="19" t="e">
        <f t="shared" si="33"/>
        <v>#NUM!</v>
      </c>
      <c r="I35" s="19">
        <f t="shared" si="34"/>
        <v>3.5108852286794332E+73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1024</v>
      </c>
      <c r="B36" s="19">
        <f t="shared" si="43"/>
        <v>41</v>
      </c>
      <c r="C36" s="19">
        <f t="shared" si="8"/>
        <v>4</v>
      </c>
      <c r="D36" s="19">
        <f t="shared" si="9"/>
        <v>-30</v>
      </c>
      <c r="E36" s="19" t="e">
        <f t="shared" si="30"/>
        <v>#NUM!</v>
      </c>
      <c r="F36" s="19">
        <f t="shared" si="31"/>
        <v>3.9594268991168595E+110</v>
      </c>
      <c r="G36" s="19" t="e">
        <f t="shared" si="32"/>
        <v>#NUM!</v>
      </c>
      <c r="H36" s="19" t="e">
        <f t="shared" si="33"/>
        <v>#NUM!</v>
      </c>
      <c r="I36" s="19">
        <f t="shared" si="34"/>
        <v>3.5108852286794332E+73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1024</v>
      </c>
      <c r="B37" s="19">
        <f t="shared" si="44"/>
        <v>41</v>
      </c>
      <c r="C37" s="19">
        <f t="shared" si="8"/>
        <v>4</v>
      </c>
      <c r="D37" s="19">
        <f t="shared" si="9"/>
        <v>-31</v>
      </c>
      <c r="E37" s="19" t="e">
        <f t="shared" si="30"/>
        <v>#NUM!</v>
      </c>
      <c r="F37" s="19">
        <f t="shared" si="31"/>
        <v>5.2187446211970869E+111</v>
      </c>
      <c r="G37" s="19" t="e">
        <f t="shared" si="32"/>
        <v>#NUM!</v>
      </c>
      <c r="H37" s="19" t="e">
        <f t="shared" si="33"/>
        <v>#NUM!</v>
      </c>
      <c r="I37" s="19">
        <f t="shared" si="34"/>
        <v>3.5108852286794332E+73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1024</v>
      </c>
      <c r="B38" s="19">
        <f t="shared" si="45"/>
        <v>41</v>
      </c>
      <c r="C38" s="19">
        <f t="shared" si="8"/>
        <v>4</v>
      </c>
      <c r="D38" s="19">
        <f t="shared" si="9"/>
        <v>-32</v>
      </c>
      <c r="E38" s="19" t="e">
        <f t="shared" si="30"/>
        <v>#NUM!</v>
      </c>
      <c r="F38" s="19">
        <f t="shared" si="31"/>
        <v>6.7772190423216949E+112</v>
      </c>
      <c r="G38" s="19" t="e">
        <f t="shared" si="32"/>
        <v>#NUM!</v>
      </c>
      <c r="H38" s="19" t="e">
        <f t="shared" si="33"/>
        <v>#NUM!</v>
      </c>
      <c r="I38" s="19">
        <f t="shared" si="34"/>
        <v>3.5108852286794332E+73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1024</v>
      </c>
      <c r="B39" s="19">
        <f t="shared" si="46"/>
        <v>41</v>
      </c>
      <c r="C39" s="19">
        <f t="shared" si="8"/>
        <v>4</v>
      </c>
      <c r="D39" s="19">
        <f t="shared" si="9"/>
        <v>-33</v>
      </c>
      <c r="E39" s="19" t="e">
        <f t="shared" si="30"/>
        <v>#NUM!</v>
      </c>
      <c r="F39" s="19">
        <f t="shared" si="31"/>
        <v>8.6730086933495137E+113</v>
      </c>
      <c r="G39" s="19" t="e">
        <f t="shared" si="32"/>
        <v>#NUM!</v>
      </c>
      <c r="H39" s="19" t="e">
        <f t="shared" si="33"/>
        <v>#NUM!</v>
      </c>
      <c r="I39" s="19">
        <f t="shared" si="34"/>
        <v>3.5108852286794332E+73</v>
      </c>
      <c r="J39" s="19" t="e">
        <f t="shared" si="35"/>
        <v>#NUM!</v>
      </c>
      <c r="K39" s="20" t="e">
        <f t="shared" si="36"/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60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33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60</v>
      </c>
      <c r="Q1" s="3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36</v>
      </c>
      <c r="H51" s="6" t="s">
        <v>37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25" zoomScaleNormal="125" zoomScalePageLayoutView="125" workbookViewId="0">
      <selection activeCell="G8" sqref="G8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67</v>
      </c>
    </row>
    <row r="2" spans="1:22" s="6" customFormat="1" ht="31" customHeight="1">
      <c r="A2" s="31" t="s">
        <v>1</v>
      </c>
      <c r="B2" s="31" t="s">
        <v>20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63</v>
      </c>
      <c r="H2" s="3" t="s">
        <v>64</v>
      </c>
      <c r="I2" s="3" t="s">
        <v>65</v>
      </c>
      <c r="J2" s="3" t="s">
        <v>6</v>
      </c>
      <c r="K2" s="3" t="s">
        <v>10</v>
      </c>
      <c r="L2" s="3" t="s">
        <v>66</v>
      </c>
      <c r="M2" s="3" t="s">
        <v>8</v>
      </c>
      <c r="N2" s="15" t="s">
        <v>9</v>
      </c>
      <c r="O2" s="3" t="s">
        <v>26</v>
      </c>
      <c r="P2" s="6" t="s">
        <v>27</v>
      </c>
      <c r="R2" s="45" t="s">
        <v>1</v>
      </c>
      <c r="S2" s="46" t="s">
        <v>2</v>
      </c>
      <c r="T2" s="46" t="s">
        <v>30</v>
      </c>
      <c r="U2" s="46" t="s">
        <v>11</v>
      </c>
      <c r="V2" s="46" t="s">
        <v>29</v>
      </c>
    </row>
    <row r="3" spans="1:22">
      <c r="A3" s="52">
        <v>20000</v>
      </c>
      <c r="B3" s="52">
        <v>25</v>
      </c>
      <c r="C3" s="52">
        <f>B3</f>
        <v>25</v>
      </c>
      <c r="D3" s="52">
        <v>10</v>
      </c>
      <c r="E3" s="11">
        <f>B3/A3</f>
        <v>1.25E-3</v>
      </c>
      <c r="F3" s="12">
        <f>1-POWER(1-E3,D3)</f>
        <v>1.2429921363072416E-2</v>
      </c>
      <c r="G3" s="13">
        <f>F3*A3</f>
        <v>248.59842726144831</v>
      </c>
      <c r="H3" s="14">
        <f>COMBIN(ROUND(G3,0),C3)</f>
        <v>1.4894743760807314E+34</v>
      </c>
      <c r="I3">
        <f>COMBIN(A3-G3,B3-C3)</f>
        <v>1</v>
      </c>
      <c r="J3" s="14">
        <f>I3*H3</f>
        <v>1.4894743760807314E+34</v>
      </c>
      <c r="K3">
        <f>J3</f>
        <v>1.4894743760807314E+34</v>
      </c>
      <c r="L3">
        <f>COMBIN(A3,B3)</f>
        <v>2.1310180774385346E+82</v>
      </c>
      <c r="M3">
        <f>K3/L3</f>
        <v>6.9894966722716247E-49</v>
      </c>
      <c r="N3" s="17">
        <f t="shared" ref="N3:N28" si="0">1/M3</f>
        <v>1.4307181859992138E+48</v>
      </c>
      <c r="O3" s="14">
        <f>J3/L3</f>
        <v>6.9894966722716247E-49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20000</v>
      </c>
      <c r="B4" s="52">
        <f>B3</f>
        <v>25</v>
      </c>
      <c r="C4" s="52">
        <f>C3-1</f>
        <v>24</v>
      </c>
      <c r="D4" s="52">
        <f>D3</f>
        <v>10</v>
      </c>
      <c r="E4" s="11">
        <f>B4/A4</f>
        <v>1.25E-3</v>
      </c>
      <c r="F4" s="12">
        <f>1-POWER(1-E4,D4)</f>
        <v>1.2429921363072416E-2</v>
      </c>
      <c r="G4" s="13">
        <f>F4*A4</f>
        <v>248.59842726144831</v>
      </c>
      <c r="H4" s="14">
        <f>COMBIN(ROUND(G4,0),C4)</f>
        <v>1.6549715289785916E+33</v>
      </c>
      <c r="I4">
        <f>COMBIN(A4-G4,B4-C4)</f>
        <v>19751</v>
      </c>
      <c r="J4" s="14">
        <f>I4*H4</f>
        <v>3.2687342668856164E+37</v>
      </c>
      <c r="K4">
        <f>J4+K3</f>
        <v>3.2702237412616973E+37</v>
      </c>
      <c r="L4">
        <f>COMBIN(A4,B4)</f>
        <v>2.1310180774385346E+82</v>
      </c>
      <c r="M4">
        <f t="shared" ref="M4" si="2">K4/L4</f>
        <v>1.5345828249343047E-45</v>
      </c>
      <c r="N4" s="17">
        <f t="shared" si="0"/>
        <v>6.5164289848142269E+44</v>
      </c>
      <c r="O4" s="14">
        <f t="shared" ref="O4:O18" si="3">J4/L4</f>
        <v>1.5338838752670775E-45</v>
      </c>
      <c r="P4">
        <f t="shared" ref="P4:P18" si="4">ABS(M4-O4)</f>
        <v>6.9894966722716961E-49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20000</v>
      </c>
      <c r="B5" s="52">
        <f t="shared" ref="B5:B18" si="7">B4</f>
        <v>25</v>
      </c>
      <c r="C5" s="52">
        <f t="shared" ref="C5:C18" si="8">C4-1</f>
        <v>23</v>
      </c>
      <c r="D5" s="52">
        <f t="shared" ref="D5:D18" si="9">D4</f>
        <v>10</v>
      </c>
      <c r="E5" s="11">
        <f t="shared" ref="E5:E18" si="10">B5/A5</f>
        <v>1.25E-3</v>
      </c>
      <c r="F5" s="12">
        <f t="shared" ref="F5:F18" si="11">1-POWER(1-E5,D5)</f>
        <v>1.2429921363072416E-2</v>
      </c>
      <c r="G5" s="13">
        <f t="shared" ref="G5:G18" si="12">F5*A5</f>
        <v>248.59842726144831</v>
      </c>
      <c r="H5" s="14">
        <f t="shared" ref="H5:H18" si="13">COMBIN(ROUND(G5,0),C5)</f>
        <v>1.7574918891808045E+32</v>
      </c>
      <c r="I5">
        <f t="shared" ref="I5:I35" si="14">COMBIN(A5-G5,B5-C5)</f>
        <v>195041125</v>
      </c>
      <c r="J5" s="14">
        <f t="shared" ref="J5:J18" si="15">I5*H5</f>
        <v>3.4278319524419942E+40</v>
      </c>
      <c r="K5">
        <f t="shared" ref="K5:K18" si="16">J5+K4</f>
        <v>3.431102176183256E+40</v>
      </c>
      <c r="L5">
        <f t="shared" ref="L5:L18" si="17">COMBIN(A5,B5)</f>
        <v>2.1310180774385346E+82</v>
      </c>
      <c r="M5">
        <f t="shared" ref="M5:M18" si="18">K5/L5</f>
        <v>1.6100765228173996E-42</v>
      </c>
      <c r="N5" s="17">
        <f t="shared" si="0"/>
        <v>6.2108849227249489E+41</v>
      </c>
      <c r="O5" s="14">
        <f t="shared" si="3"/>
        <v>1.6085419399924653E-42</v>
      </c>
      <c r="P5">
        <f t="shared" si="4"/>
        <v>1.5345828249343495E-45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20000</v>
      </c>
      <c r="B6" s="52">
        <f t="shared" si="7"/>
        <v>25</v>
      </c>
      <c r="C6" s="52">
        <f t="shared" si="8"/>
        <v>22</v>
      </c>
      <c r="D6" s="52">
        <f t="shared" si="9"/>
        <v>10</v>
      </c>
      <c r="E6" s="11">
        <f t="shared" si="10"/>
        <v>1.25E-3</v>
      </c>
      <c r="F6" s="12">
        <f t="shared" si="11"/>
        <v>1.2429921363072416E-2</v>
      </c>
      <c r="G6" s="13">
        <f t="shared" si="12"/>
        <v>248.59842726144831</v>
      </c>
      <c r="H6" s="14">
        <f t="shared" si="13"/>
        <v>1.7807186542360581E+31</v>
      </c>
      <c r="I6">
        <f t="shared" si="14"/>
        <v>1283955725875</v>
      </c>
      <c r="J6" s="14">
        <f t="shared" si="15"/>
        <v>2.2863639122788109E+43</v>
      </c>
      <c r="K6">
        <f t="shared" si="16"/>
        <v>2.2897950144549942E+43</v>
      </c>
      <c r="L6">
        <f t="shared" si="17"/>
        <v>2.1310180774385346E+82</v>
      </c>
      <c r="M6">
        <f t="shared" si="18"/>
        <v>1.0745075504977922E-39</v>
      </c>
      <c r="N6" s="17">
        <f t="shared" si="0"/>
        <v>9.3065888605131273E+38</v>
      </c>
      <c r="O6" s="14">
        <f t="shared" si="3"/>
        <v>1.0728974739749747E-39</v>
      </c>
      <c r="P6">
        <f t="shared" si="4"/>
        <v>1.6100765228175494E-42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20000</v>
      </c>
      <c r="B7" s="52">
        <f t="shared" si="7"/>
        <v>25</v>
      </c>
      <c r="C7" s="52">
        <f t="shared" si="8"/>
        <v>21</v>
      </c>
      <c r="D7" s="52">
        <f t="shared" si="9"/>
        <v>10</v>
      </c>
      <c r="E7" s="11">
        <f t="shared" si="10"/>
        <v>1.25E-3</v>
      </c>
      <c r="F7" s="12">
        <f t="shared" si="11"/>
        <v>1.2429921363072416E-2</v>
      </c>
      <c r="G7" s="13">
        <f t="shared" si="12"/>
        <v>248.59842726144831</v>
      </c>
      <c r="H7" s="14">
        <f t="shared" si="13"/>
        <v>1.7182372979470741E+30</v>
      </c>
      <c r="I7">
        <f t="shared" si="14"/>
        <v>6338889418644875</v>
      </c>
      <c r="J7" s="14">
        <f t="shared" si="15"/>
        <v>1.0891716226677669E+46</v>
      </c>
      <c r="K7">
        <f t="shared" si="16"/>
        <v>1.0914614176822219E+46</v>
      </c>
      <c r="L7">
        <f t="shared" si="17"/>
        <v>2.1310180774385346E+82</v>
      </c>
      <c r="M7">
        <f t="shared" si="18"/>
        <v>5.121783945606642E-37</v>
      </c>
      <c r="N7" s="17">
        <f t="shared" si="0"/>
        <v>1.9524447157865353E+36</v>
      </c>
      <c r="O7" s="14">
        <f t="shared" si="3"/>
        <v>5.111038870101664E-37</v>
      </c>
      <c r="P7">
        <f t="shared" si="4"/>
        <v>1.0745075504978004E-39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20000</v>
      </c>
      <c r="B8" s="52">
        <f t="shared" si="7"/>
        <v>25</v>
      </c>
      <c r="C8" s="52">
        <f t="shared" si="8"/>
        <v>20</v>
      </c>
      <c r="D8" s="52">
        <f t="shared" si="9"/>
        <v>10</v>
      </c>
      <c r="E8" s="11">
        <f t="shared" si="10"/>
        <v>1.25E-3</v>
      </c>
      <c r="F8" s="12">
        <f t="shared" si="11"/>
        <v>1.2429921363072416E-2</v>
      </c>
      <c r="G8" s="13">
        <f t="shared" si="12"/>
        <v>248.59842726144831</v>
      </c>
      <c r="H8" s="14">
        <f t="shared" si="13"/>
        <v>1.575676124754958E+29</v>
      </c>
      <c r="I8">
        <f t="shared" si="14"/>
        <v>2.5034809869996069E+19</v>
      </c>
      <c r="J8" s="14">
        <f t="shared" si="15"/>
        <v>3.9446752199932579E+48</v>
      </c>
      <c r="K8">
        <f t="shared" si="16"/>
        <v>3.9555898341700799E+48</v>
      </c>
      <c r="L8">
        <f t="shared" si="17"/>
        <v>2.1310180774385346E+82</v>
      </c>
      <c r="M8">
        <f t="shared" si="18"/>
        <v>1.8561972214354299E-34</v>
      </c>
      <c r="N8" s="17">
        <f t="shared" si="0"/>
        <v>5.3873585654151685E+33</v>
      </c>
      <c r="O8" s="14">
        <f t="shared" si="3"/>
        <v>1.8510754374898234E-34</v>
      </c>
      <c r="P8">
        <f t="shared" si="4"/>
        <v>5.1217839456065209E-37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20000</v>
      </c>
      <c r="B9" s="52">
        <f t="shared" si="7"/>
        <v>25</v>
      </c>
      <c r="C9" s="52">
        <f t="shared" si="8"/>
        <v>19</v>
      </c>
      <c r="D9" s="52">
        <f t="shared" si="9"/>
        <v>10</v>
      </c>
      <c r="E9" s="11">
        <f t="shared" si="10"/>
        <v>1.25E-3</v>
      </c>
      <c r="F9" s="12">
        <f t="shared" si="11"/>
        <v>1.2429921363072416E-2</v>
      </c>
      <c r="G9" s="13">
        <f t="shared" si="12"/>
        <v>248.59842726144831</v>
      </c>
      <c r="H9" s="14">
        <f t="shared" si="13"/>
        <v>1.3701531519608327E+28</v>
      </c>
      <c r="I9">
        <f t="shared" si="14"/>
        <v>8.238955928215706E+22</v>
      </c>
      <c r="J9" s="14">
        <f t="shared" si="15"/>
        <v>1.1288631433911138E+51</v>
      </c>
      <c r="K9">
        <f t="shared" si="16"/>
        <v>1.1328187332252838E+51</v>
      </c>
      <c r="L9">
        <f t="shared" si="17"/>
        <v>2.1310180774385346E+82</v>
      </c>
      <c r="M9">
        <f t="shared" si="18"/>
        <v>5.3158569850656644E-32</v>
      </c>
      <c r="N9" s="17">
        <f t="shared" si="0"/>
        <v>1.8811642277235708E+31</v>
      </c>
      <c r="O9" s="14">
        <f t="shared" si="3"/>
        <v>5.2972950128513111E-32</v>
      </c>
      <c r="P9">
        <f t="shared" si="4"/>
        <v>1.856197221435325E-34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20000</v>
      </c>
      <c r="B10" s="52">
        <f t="shared" si="7"/>
        <v>25</v>
      </c>
      <c r="C10" s="52">
        <f t="shared" si="8"/>
        <v>18</v>
      </c>
      <c r="D10" s="52">
        <f t="shared" si="9"/>
        <v>10</v>
      </c>
      <c r="E10" s="11">
        <f t="shared" si="10"/>
        <v>1.25E-3</v>
      </c>
      <c r="F10" s="12">
        <f t="shared" si="11"/>
        <v>1.2429921363072416E-2</v>
      </c>
      <c r="G10" s="13">
        <f t="shared" si="12"/>
        <v>248.59842726144831</v>
      </c>
      <c r="H10" s="14">
        <f t="shared" si="13"/>
        <v>1.1269657959851009E+27</v>
      </c>
      <c r="I10">
        <f t="shared" si="14"/>
        <v>2.3239740686088448E+26</v>
      </c>
      <c r="J10" s="14">
        <f t="shared" si="15"/>
        <v>2.6190392860785003E+53</v>
      </c>
      <c r="K10">
        <f t="shared" si="16"/>
        <v>2.6303674734107533E+53</v>
      </c>
      <c r="L10">
        <f t="shared" si="17"/>
        <v>2.1310180774385346E+82</v>
      </c>
      <c r="M10">
        <f t="shared" si="18"/>
        <v>1.234324335987066E-29</v>
      </c>
      <c r="N10" s="17">
        <f t="shared" si="0"/>
        <v>8.1015983469232886E+28</v>
      </c>
      <c r="O10" s="14">
        <f t="shared" si="3"/>
        <v>1.2290084790020003E-29</v>
      </c>
      <c r="P10">
        <f t="shared" si="4"/>
        <v>5.3158569850657837E-32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20000</v>
      </c>
      <c r="B11" s="52">
        <f t="shared" si="7"/>
        <v>25</v>
      </c>
      <c r="C11" s="52">
        <f t="shared" si="8"/>
        <v>17</v>
      </c>
      <c r="D11" s="52">
        <f t="shared" si="9"/>
        <v>10</v>
      </c>
      <c r="E11" s="11">
        <f t="shared" si="10"/>
        <v>1.25E-3</v>
      </c>
      <c r="F11" s="12">
        <f t="shared" si="11"/>
        <v>1.2429921363072416E-2</v>
      </c>
      <c r="G11" s="13">
        <f t="shared" si="12"/>
        <v>248.59842726144831</v>
      </c>
      <c r="H11" s="14">
        <f t="shared" si="13"/>
        <v>8.7437001412637117E+25</v>
      </c>
      <c r="I11">
        <f t="shared" si="14"/>
        <v>5.7355680013266284E+29</v>
      </c>
      <c r="J11" s="14">
        <f t="shared" si="15"/>
        <v>5.015008674342727E+55</v>
      </c>
      <c r="K11">
        <f t="shared" si="16"/>
        <v>5.0413123490768347E+55</v>
      </c>
      <c r="L11">
        <f t="shared" si="17"/>
        <v>2.1310180774385346E+82</v>
      </c>
      <c r="M11">
        <f t="shared" si="18"/>
        <v>2.3656825826350796E-27</v>
      </c>
      <c r="N11" s="17">
        <f t="shared" si="0"/>
        <v>4.2271097878487268E+26</v>
      </c>
      <c r="O11" s="14">
        <f t="shared" si="3"/>
        <v>2.3533393392752087E-27</v>
      </c>
      <c r="P11">
        <f t="shared" si="4"/>
        <v>1.2343243359870901E-29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20000</v>
      </c>
      <c r="B12" s="52">
        <f t="shared" si="7"/>
        <v>25</v>
      </c>
      <c r="C12" s="52">
        <f t="shared" si="8"/>
        <v>16</v>
      </c>
      <c r="D12" s="52">
        <f t="shared" si="9"/>
        <v>10</v>
      </c>
      <c r="E12" s="11">
        <f t="shared" si="10"/>
        <v>1.25E-3</v>
      </c>
      <c r="F12" s="12">
        <f t="shared" si="11"/>
        <v>1.2429921363072416E-2</v>
      </c>
      <c r="G12" s="13">
        <f t="shared" si="12"/>
        <v>248.59842726144831</v>
      </c>
      <c r="H12" s="14">
        <f t="shared" si="13"/>
        <v>6.3795237082181605E+24</v>
      </c>
      <c r="I12">
        <f t="shared" si="14"/>
        <v>1.2581924338910178E+33</v>
      </c>
      <c r="J12" s="14">
        <f t="shared" si="15"/>
        <v>8.0266684615084593E+57</v>
      </c>
      <c r="K12">
        <f t="shared" si="16"/>
        <v>8.0770815849992281E+57</v>
      </c>
      <c r="L12">
        <f t="shared" si="17"/>
        <v>2.1310180774385346E+82</v>
      </c>
      <c r="M12">
        <f t="shared" si="18"/>
        <v>3.7902454561567168E-25</v>
      </c>
      <c r="N12" s="17">
        <f t="shared" si="0"/>
        <v>2.6383515568250118E+24</v>
      </c>
      <c r="O12" s="14">
        <f t="shared" si="3"/>
        <v>3.7665886303303656E-25</v>
      </c>
      <c r="P12">
        <f t="shared" si="4"/>
        <v>2.3656825826351245E-27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20000</v>
      </c>
      <c r="B13" s="52">
        <f t="shared" si="7"/>
        <v>25</v>
      </c>
      <c r="C13" s="52">
        <f t="shared" si="8"/>
        <v>15</v>
      </c>
      <c r="D13" s="52">
        <f t="shared" si="9"/>
        <v>10</v>
      </c>
      <c r="E13" s="11">
        <f t="shared" si="10"/>
        <v>1.25E-3</v>
      </c>
      <c r="F13" s="12">
        <f t="shared" si="11"/>
        <v>1.2429921363072416E-2</v>
      </c>
      <c r="G13" s="13">
        <f t="shared" si="12"/>
        <v>248.59842726144831</v>
      </c>
      <c r="H13" s="14">
        <f t="shared" si="13"/>
        <v>4.362067492798743E+23</v>
      </c>
      <c r="I13">
        <f t="shared" si="14"/>
        <v>2.4839235029876478E+36</v>
      </c>
      <c r="J13" s="14">
        <f t="shared" si="15"/>
        <v>1.0835041966981199E+60</v>
      </c>
      <c r="K13">
        <f t="shared" si="16"/>
        <v>1.0915812782831192E+60</v>
      </c>
      <c r="L13">
        <f t="shared" si="17"/>
        <v>2.1310180774385346E+82</v>
      </c>
      <c r="M13">
        <f t="shared" si="18"/>
        <v>5.1223464025945311E-23</v>
      </c>
      <c r="N13" s="17">
        <f t="shared" si="0"/>
        <v>1.952230328455506E+22</v>
      </c>
      <c r="O13" s="14">
        <f t="shared" si="3"/>
        <v>5.0844439480329639E-23</v>
      </c>
      <c r="P13">
        <f t="shared" si="4"/>
        <v>3.7902454561567177E-25</v>
      </c>
      <c r="R13" s="44" t="s">
        <v>31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20000</v>
      </c>
      <c r="B14" s="52">
        <f t="shared" si="7"/>
        <v>25</v>
      </c>
      <c r="C14" s="52">
        <f t="shared" si="8"/>
        <v>14</v>
      </c>
      <c r="D14" s="52">
        <f t="shared" si="9"/>
        <v>10</v>
      </c>
      <c r="E14" s="11">
        <f t="shared" si="10"/>
        <v>1.25E-3</v>
      </c>
      <c r="F14" s="12">
        <f t="shared" si="11"/>
        <v>1.2429921363072416E-2</v>
      </c>
      <c r="G14" s="13">
        <f t="shared" si="12"/>
        <v>248.59842726144831</v>
      </c>
      <c r="H14" s="14">
        <f t="shared" si="13"/>
        <v>2.7842983996587711E+22</v>
      </c>
      <c r="I14">
        <f t="shared" si="14"/>
        <v>4.4577394429526507E+39</v>
      </c>
      <c r="J14" s="14">
        <f t="shared" si="15"/>
        <v>1.2411676797108847E+62</v>
      </c>
      <c r="K14">
        <f t="shared" si="16"/>
        <v>1.2520834924937158E+62</v>
      </c>
      <c r="L14">
        <f t="shared" si="17"/>
        <v>2.1310180774385346E+82</v>
      </c>
      <c r="M14">
        <f t="shared" si="18"/>
        <v>5.8755179308413443E-21</v>
      </c>
      <c r="N14" s="17">
        <f t="shared" si="0"/>
        <v>1.701977615881099E+20</v>
      </c>
      <c r="O14" s="14">
        <f t="shared" si="3"/>
        <v>5.824294466815399E-21</v>
      </c>
      <c r="P14">
        <f t="shared" si="4"/>
        <v>5.1223464025945293E-23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20000</v>
      </c>
      <c r="B15" s="52">
        <f t="shared" si="7"/>
        <v>25</v>
      </c>
      <c r="C15" s="52">
        <f t="shared" si="8"/>
        <v>13</v>
      </c>
      <c r="D15" s="52">
        <f t="shared" si="9"/>
        <v>10</v>
      </c>
      <c r="E15" s="11">
        <f t="shared" si="10"/>
        <v>1.25E-3</v>
      </c>
      <c r="F15" s="12">
        <f t="shared" si="11"/>
        <v>1.2429921363072416E-2</v>
      </c>
      <c r="G15" s="13">
        <f t="shared" si="12"/>
        <v>248.59842726144831</v>
      </c>
      <c r="H15" s="14">
        <f t="shared" si="13"/>
        <v>1.6517024404755419E+21</v>
      </c>
      <c r="I15">
        <f t="shared" si="14"/>
        <v>7.3329813836571097E+42</v>
      </c>
      <c r="J15" s="14">
        <f t="shared" si="15"/>
        <v>1.2111903247348164E+64</v>
      </c>
      <c r="K15">
        <f t="shared" si="16"/>
        <v>1.2237111596597535E+64</v>
      </c>
      <c r="L15">
        <f t="shared" si="17"/>
        <v>2.1310180774385346E+82</v>
      </c>
      <c r="M15">
        <f t="shared" si="18"/>
        <v>5.7423781272219138E-19</v>
      </c>
      <c r="N15" s="17">
        <f t="shared" si="0"/>
        <v>1.7414387869364964E+18</v>
      </c>
      <c r="O15" s="14">
        <f t="shared" si="3"/>
        <v>5.6836229479135005E-19</v>
      </c>
      <c r="P15">
        <f t="shared" si="4"/>
        <v>5.8755179308413322E-21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20000</v>
      </c>
      <c r="B16" s="52">
        <f t="shared" si="7"/>
        <v>25</v>
      </c>
      <c r="C16" s="52">
        <f t="shared" si="8"/>
        <v>12</v>
      </c>
      <c r="D16" s="52">
        <f t="shared" si="9"/>
        <v>10</v>
      </c>
      <c r="E16" s="11">
        <f t="shared" si="10"/>
        <v>1.25E-3</v>
      </c>
      <c r="F16" s="12">
        <f t="shared" si="11"/>
        <v>1.2429921363072416E-2</v>
      </c>
      <c r="G16" s="13">
        <f t="shared" si="12"/>
        <v>248.59842726144831</v>
      </c>
      <c r="H16" s="14">
        <f t="shared" si="13"/>
        <v>9.0599711924818788E+19</v>
      </c>
      <c r="I16">
        <f t="shared" si="14"/>
        <v>1.1134286117846746E+46</v>
      </c>
      <c r="J16" s="14">
        <f t="shared" si="15"/>
        <v>1.0087631147654241E+66</v>
      </c>
      <c r="K16">
        <f t="shared" si="16"/>
        <v>1.0210002263620217E+66</v>
      </c>
      <c r="L16">
        <f t="shared" si="17"/>
        <v>2.1310180774385346E+82</v>
      </c>
      <c r="M16">
        <f t="shared" si="18"/>
        <v>4.7911382694099672E-17</v>
      </c>
      <c r="N16" s="17">
        <f t="shared" si="0"/>
        <v>2.0871866846020932E+16</v>
      </c>
      <c r="O16" s="14">
        <f t="shared" si="3"/>
        <v>4.7337144881377481E-17</v>
      </c>
      <c r="P16">
        <f t="shared" si="4"/>
        <v>5.7423781272219119E-19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20000</v>
      </c>
      <c r="B17" s="52">
        <f t="shared" si="7"/>
        <v>25</v>
      </c>
      <c r="C17" s="52">
        <f t="shared" si="8"/>
        <v>11</v>
      </c>
      <c r="D17" s="52">
        <f t="shared" si="9"/>
        <v>10</v>
      </c>
      <c r="E17" s="11">
        <f t="shared" si="10"/>
        <v>1.25E-3</v>
      </c>
      <c r="F17" s="12">
        <f t="shared" si="11"/>
        <v>1.2429921363072416E-2</v>
      </c>
      <c r="G17" s="13">
        <f t="shared" si="12"/>
        <v>248.59842726144831</v>
      </c>
      <c r="H17" s="14">
        <f t="shared" si="13"/>
        <v>4.5680527020917018E+18</v>
      </c>
      <c r="I17">
        <f t="shared" si="14"/>
        <v>1.569775281386136E+49</v>
      </c>
      <c r="J17" s="14">
        <f t="shared" si="15"/>
        <v>7.1708162158126999E+67</v>
      </c>
      <c r="K17">
        <f t="shared" si="16"/>
        <v>7.2729162384489017E+67</v>
      </c>
      <c r="L17">
        <f t="shared" si="17"/>
        <v>2.1310180774385346E+82</v>
      </c>
      <c r="M17">
        <f t="shared" si="18"/>
        <v>3.4128834079112479E-15</v>
      </c>
      <c r="N17" s="17">
        <f t="shared" si="0"/>
        <v>293007372499730.31</v>
      </c>
      <c r="O17" s="14">
        <f t="shared" si="3"/>
        <v>3.3649720252171485E-15</v>
      </c>
      <c r="P17">
        <f t="shared" si="4"/>
        <v>4.7911382694099394E-17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20000</v>
      </c>
      <c r="B18" s="52">
        <f t="shared" si="7"/>
        <v>25</v>
      </c>
      <c r="C18" s="52">
        <f t="shared" si="8"/>
        <v>10</v>
      </c>
      <c r="D18" s="52">
        <f t="shared" si="9"/>
        <v>10</v>
      </c>
      <c r="E18" s="11">
        <f t="shared" si="10"/>
        <v>1.25E-3</v>
      </c>
      <c r="F18" s="12">
        <f t="shared" si="11"/>
        <v>1.2429921363072416E-2</v>
      </c>
      <c r="G18" s="13">
        <f t="shared" si="12"/>
        <v>248.59842726144831</v>
      </c>
      <c r="H18" s="14">
        <f t="shared" si="13"/>
        <v>2.1024510344355114E+17</v>
      </c>
      <c r="I18">
        <f t="shared" si="14"/>
        <v>2.0655103152478775E+52</v>
      </c>
      <c r="J18" s="14">
        <f t="shared" si="15"/>
        <v>4.3426342989301189E+69</v>
      </c>
      <c r="K18">
        <f t="shared" si="16"/>
        <v>4.4153634613146077E+69</v>
      </c>
      <c r="L18">
        <f t="shared" si="17"/>
        <v>2.1310180774385346E+82</v>
      </c>
      <c r="M18">
        <f t="shared" si="18"/>
        <v>2.0719502607982736E-13</v>
      </c>
      <c r="N18" s="17">
        <f t="shared" si="0"/>
        <v>4826370685243.7832</v>
      </c>
      <c r="O18" s="14">
        <f t="shared" si="3"/>
        <v>2.0378214267191615E-13</v>
      </c>
      <c r="P18">
        <f t="shared" si="4"/>
        <v>3.4128834079112144E-15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20000</v>
      </c>
      <c r="B19" s="52">
        <f t="shared" ref="B19:B35" si="21">B18</f>
        <v>25</v>
      </c>
      <c r="C19" s="52">
        <f t="shared" ref="C19:C35" si="22">C18-1</f>
        <v>9</v>
      </c>
      <c r="D19" s="52">
        <f t="shared" ref="D19:D35" si="23">D18</f>
        <v>10</v>
      </c>
      <c r="E19" s="11">
        <f t="shared" ref="E19:E28" si="24">B19/A19</f>
        <v>1.25E-3</v>
      </c>
      <c r="F19" s="12">
        <f t="shared" ref="F19:F28" si="25">1-POWER(1-E19,D19)</f>
        <v>1.2429921363072416E-2</v>
      </c>
      <c r="G19" s="13">
        <f t="shared" ref="G19:G28" si="26">F19*A19</f>
        <v>248.59842726144831</v>
      </c>
      <c r="H19" s="14">
        <f t="shared" ref="H19:H28" si="27">COMBIN(ROUND(G19,0),C19)</f>
        <v>8760212643481300</v>
      </c>
      <c r="I19">
        <f t="shared" si="14"/>
        <v>2.5478069738582573E+55</v>
      </c>
      <c r="J19" s="14">
        <f t="shared" ref="J19:J28" si="28">I19*H19</f>
        <v>2.2319330865542937E+71</v>
      </c>
      <c r="K19">
        <f t="shared" ref="K19:K28" si="29">J19+K18</f>
        <v>2.2760867211674397E+71</v>
      </c>
      <c r="L19">
        <f t="shared" ref="L19:L28" si="30">COMBIN(A19,B19)</f>
        <v>2.1310180774385346E+82</v>
      </c>
      <c r="M19">
        <f t="shared" ref="M19:M28" si="31">K19/L19</f>
        <v>1.0680748067155191E-11</v>
      </c>
      <c r="N19" s="17">
        <f t="shared" si="0"/>
        <v>93626400858.114166</v>
      </c>
      <c r="O19" s="14">
        <f t="shared" ref="O19:O28" si="32">J19/L19</f>
        <v>1.0473553041075362E-11</v>
      </c>
      <c r="P19">
        <f t="shared" ref="P19:P28" si="33">ABS(M19-O19)</f>
        <v>2.0719502607982827E-13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20000</v>
      </c>
      <c r="B20" s="52">
        <f t="shared" si="21"/>
        <v>25</v>
      </c>
      <c r="C20" s="52">
        <f t="shared" si="22"/>
        <v>8</v>
      </c>
      <c r="D20" s="52">
        <f t="shared" si="23"/>
        <v>10</v>
      </c>
      <c r="E20" s="11">
        <f t="shared" si="24"/>
        <v>1.25E-3</v>
      </c>
      <c r="F20" s="12">
        <f t="shared" si="25"/>
        <v>1.2429921363072416E-2</v>
      </c>
      <c r="G20" s="13">
        <f t="shared" si="26"/>
        <v>248.59842726144831</v>
      </c>
      <c r="H20" s="14">
        <f t="shared" si="27"/>
        <v>327144870503451</v>
      </c>
      <c r="I20">
        <f t="shared" si="14"/>
        <v>2.9577041546525124E+58</v>
      </c>
      <c r="J20" s="14">
        <f t="shared" si="28"/>
        <v>9.6759774266131512E+72</v>
      </c>
      <c r="K20">
        <f t="shared" si="29"/>
        <v>9.9035860987298946E+72</v>
      </c>
      <c r="L20">
        <f t="shared" si="30"/>
        <v>2.1310180774385346E+82</v>
      </c>
      <c r="M20">
        <f t="shared" si="31"/>
        <v>4.6473496417420915E-10</v>
      </c>
      <c r="N20" s="17">
        <f t="shared" si="0"/>
        <v>2151764074.3405375</v>
      </c>
      <c r="O20" s="14">
        <f t="shared" si="32"/>
        <v>4.5405421610705398E-10</v>
      </c>
      <c r="P20">
        <f t="shared" si="33"/>
        <v>1.0680748067155176E-11</v>
      </c>
      <c r="R20" s="44" t="s">
        <v>32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20000</v>
      </c>
      <c r="B21" s="52">
        <f t="shared" si="21"/>
        <v>25</v>
      </c>
      <c r="C21" s="52">
        <f t="shared" si="22"/>
        <v>7</v>
      </c>
      <c r="D21" s="52">
        <f t="shared" si="23"/>
        <v>10</v>
      </c>
      <c r="E21" s="11">
        <f t="shared" si="24"/>
        <v>1.25E-3</v>
      </c>
      <c r="F21" s="12">
        <f t="shared" si="25"/>
        <v>1.2429921363072416E-2</v>
      </c>
      <c r="G21" s="13">
        <f t="shared" si="26"/>
        <v>248.59842726144831</v>
      </c>
      <c r="H21" s="14">
        <f t="shared" si="27"/>
        <v>10814706462924</v>
      </c>
      <c r="I21">
        <f t="shared" si="14"/>
        <v>3.2426296548840366E+61</v>
      </c>
      <c r="J21" s="14">
        <f t="shared" si="28"/>
        <v>3.5068087885543412E+74</v>
      </c>
      <c r="K21">
        <f t="shared" si="29"/>
        <v>3.6058446495416402E+74</v>
      </c>
      <c r="L21">
        <f t="shared" si="30"/>
        <v>2.1310180774385346E+82</v>
      </c>
      <c r="M21">
        <f t="shared" si="31"/>
        <v>1.6920760493387433E-8</v>
      </c>
      <c r="N21" s="17">
        <f t="shared" si="0"/>
        <v>59098998.558061033</v>
      </c>
      <c r="O21" s="14">
        <f t="shared" si="32"/>
        <v>1.6456025529213225E-8</v>
      </c>
      <c r="P21">
        <f t="shared" si="33"/>
        <v>4.6473496417420822E-10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20000</v>
      </c>
      <c r="B22" s="52">
        <f t="shared" si="21"/>
        <v>25</v>
      </c>
      <c r="C22" s="52">
        <f t="shared" si="22"/>
        <v>6</v>
      </c>
      <c r="D22" s="52">
        <f t="shared" si="23"/>
        <v>10</v>
      </c>
      <c r="E22" s="11">
        <f t="shared" si="24"/>
        <v>1.25E-3</v>
      </c>
      <c r="F22" s="12">
        <f t="shared" si="25"/>
        <v>1.2429921363072416E-2</v>
      </c>
      <c r="G22" s="13">
        <f t="shared" si="26"/>
        <v>248.59842726144831</v>
      </c>
      <c r="H22" s="14">
        <f t="shared" si="27"/>
        <v>311534754076</v>
      </c>
      <c r="I22">
        <f t="shared" si="14"/>
        <v>3.3677268936750916E+64</v>
      </c>
      <c r="J22" s="14">
        <f t="shared" si="28"/>
        <v>1.0491639696162011E+76</v>
      </c>
      <c r="K22">
        <f t="shared" si="29"/>
        <v>1.0852224161116175E+76</v>
      </c>
      <c r="L22">
        <f t="shared" si="30"/>
        <v>2.1310180774385346E+82</v>
      </c>
      <c r="M22">
        <f t="shared" si="31"/>
        <v>5.0925068520115305E-7</v>
      </c>
      <c r="N22" s="17">
        <f t="shared" si="0"/>
        <v>1963669.4246272873</v>
      </c>
      <c r="O22" s="14">
        <f t="shared" si="32"/>
        <v>4.9232992470776554E-7</v>
      </c>
      <c r="P22">
        <f t="shared" si="33"/>
        <v>1.6920760493387506E-8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20000</v>
      </c>
      <c r="B23" s="52">
        <f t="shared" si="21"/>
        <v>25</v>
      </c>
      <c r="C23" s="52">
        <f t="shared" si="22"/>
        <v>5</v>
      </c>
      <c r="D23" s="52">
        <f t="shared" si="23"/>
        <v>10</v>
      </c>
      <c r="E23" s="11">
        <f t="shared" si="24"/>
        <v>1.25E-3</v>
      </c>
      <c r="F23" s="12">
        <f t="shared" si="25"/>
        <v>1.2429921363072416E-2</v>
      </c>
      <c r="G23" s="13">
        <f t="shared" si="26"/>
        <v>248.59842726144831</v>
      </c>
      <c r="H23" s="14">
        <f t="shared" si="27"/>
        <v>7660690674</v>
      </c>
      <c r="I23">
        <f t="shared" si="14"/>
        <v>3.322599353299844E+67</v>
      </c>
      <c r="J23" s="14">
        <f t="shared" si="28"/>
        <v>2.5453405879262545E+77</v>
      </c>
      <c r="K23">
        <f t="shared" si="29"/>
        <v>2.6538628295374161E+77</v>
      </c>
      <c r="L23">
        <f t="shared" si="30"/>
        <v>2.1310180774385346E+82</v>
      </c>
      <c r="M23">
        <f t="shared" si="31"/>
        <v>1.2453497497906429E-5</v>
      </c>
      <c r="N23" s="17">
        <f t="shared" si="0"/>
        <v>80298.727338895042</v>
      </c>
      <c r="O23" s="14">
        <f t="shared" si="32"/>
        <v>1.1944246812705278E-5</v>
      </c>
      <c r="P23">
        <f t="shared" si="33"/>
        <v>5.0925068520115178E-7</v>
      </c>
      <c r="R23" s="44" t="s">
        <v>32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20000</v>
      </c>
      <c r="B24" s="52">
        <f t="shared" si="21"/>
        <v>25</v>
      </c>
      <c r="C24" s="52">
        <f t="shared" si="22"/>
        <v>4</v>
      </c>
      <c r="D24" s="52">
        <f t="shared" si="23"/>
        <v>10</v>
      </c>
      <c r="E24" s="11">
        <f t="shared" si="24"/>
        <v>1.25E-3</v>
      </c>
      <c r="F24" s="12">
        <f t="shared" si="25"/>
        <v>1.2429921363072416E-2</v>
      </c>
      <c r="G24" s="13">
        <f t="shared" si="26"/>
        <v>248.59842726144831</v>
      </c>
      <c r="H24" s="14">
        <f t="shared" si="27"/>
        <v>156340626</v>
      </c>
      <c r="I24">
        <f t="shared" si="14"/>
        <v>3.1218194209504411E+70</v>
      </c>
      <c r="J24" s="14">
        <f t="shared" si="28"/>
        <v>4.8806720253034946E+78</v>
      </c>
      <c r="K24">
        <f t="shared" si="29"/>
        <v>5.1460583082572363E+78</v>
      </c>
      <c r="L24">
        <f t="shared" si="30"/>
        <v>2.1310180774385346E+82</v>
      </c>
      <c r="M24">
        <f t="shared" si="31"/>
        <v>2.4148355955960516E-4</v>
      </c>
      <c r="N24" s="17">
        <f t="shared" si="0"/>
        <v>4141.0686583538245</v>
      </c>
      <c r="O24" s="14">
        <f t="shared" si="32"/>
        <v>2.2903006206169871E-4</v>
      </c>
      <c r="P24">
        <f t="shared" si="33"/>
        <v>1.2453497497906448E-5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20000</v>
      </c>
      <c r="B25" s="52">
        <f t="shared" si="21"/>
        <v>25</v>
      </c>
      <c r="C25" s="52">
        <f t="shared" si="22"/>
        <v>3</v>
      </c>
      <c r="D25" s="52">
        <f t="shared" si="23"/>
        <v>10</v>
      </c>
      <c r="E25" s="11">
        <f t="shared" si="24"/>
        <v>1.25E-3</v>
      </c>
      <c r="F25" s="12">
        <f t="shared" si="25"/>
        <v>1.2429921363072416E-2</v>
      </c>
      <c r="G25" s="13">
        <f t="shared" si="26"/>
        <v>248.59842726144831</v>
      </c>
      <c r="H25" s="14">
        <f t="shared" si="27"/>
        <v>2542124</v>
      </c>
      <c r="I25">
        <f t="shared" si="14"/>
        <v>2.7997044170614609E+73</v>
      </c>
      <c r="J25" s="14">
        <f t="shared" si="28"/>
        <v>7.1171957915179498E+79</v>
      </c>
      <c r="K25">
        <f t="shared" si="29"/>
        <v>7.6318016223436732E+79</v>
      </c>
      <c r="L25">
        <f t="shared" si="30"/>
        <v>2.1310180774385346E+82</v>
      </c>
      <c r="M25">
        <f t="shared" si="31"/>
        <v>3.5812937032974556E-3</v>
      </c>
      <c r="N25" s="17">
        <f t="shared" si="0"/>
        <v>279.22870416331835</v>
      </c>
      <c r="O25" s="14">
        <f t="shared" si="32"/>
        <v>3.3398101437378505E-3</v>
      </c>
      <c r="P25">
        <f t="shared" si="33"/>
        <v>2.4148355955960505E-4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20000</v>
      </c>
      <c r="B26" s="52">
        <f t="shared" si="21"/>
        <v>25</v>
      </c>
      <c r="C26" s="52">
        <f t="shared" si="22"/>
        <v>2</v>
      </c>
      <c r="D26" s="52">
        <f t="shared" si="23"/>
        <v>10</v>
      </c>
      <c r="E26" s="11">
        <f t="shared" si="24"/>
        <v>1.25E-3</v>
      </c>
      <c r="F26" s="12">
        <f t="shared" si="25"/>
        <v>1.2429921363072416E-2</v>
      </c>
      <c r="G26" s="13">
        <f t="shared" si="26"/>
        <v>248.59842726144831</v>
      </c>
      <c r="H26" s="14">
        <f t="shared" si="27"/>
        <v>30876</v>
      </c>
      <c r="I26">
        <f t="shared" si="14"/>
        <v>2.4015377584437217E+76</v>
      </c>
      <c r="J26" s="14">
        <f t="shared" si="28"/>
        <v>7.4149879829708351E+80</v>
      </c>
      <c r="K26">
        <f t="shared" si="29"/>
        <v>8.1781681452052026E+80</v>
      </c>
      <c r="L26">
        <f t="shared" si="30"/>
        <v>2.1310180774385346E+82</v>
      </c>
      <c r="M26">
        <f t="shared" si="31"/>
        <v>3.8376812622046313E-2</v>
      </c>
      <c r="N26" s="17">
        <f t="shared" si="0"/>
        <v>26.057401114795301</v>
      </c>
      <c r="O26" s="14">
        <f t="shared" si="32"/>
        <v>3.4795518918748859E-2</v>
      </c>
      <c r="P26">
        <f t="shared" si="33"/>
        <v>3.5812937032974543E-3</v>
      </c>
      <c r="R26" s="44" t="s">
        <v>32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20000</v>
      </c>
      <c r="B27" s="52">
        <f t="shared" si="21"/>
        <v>25</v>
      </c>
      <c r="C27" s="52">
        <f t="shared" si="22"/>
        <v>1</v>
      </c>
      <c r="D27" s="52">
        <f t="shared" si="23"/>
        <v>10</v>
      </c>
      <c r="E27" s="11">
        <f t="shared" si="24"/>
        <v>1.25E-3</v>
      </c>
      <c r="F27" s="12">
        <f t="shared" si="25"/>
        <v>1.2429921363072416E-2</v>
      </c>
      <c r="G27" s="13">
        <f t="shared" si="26"/>
        <v>248.59842726144831</v>
      </c>
      <c r="H27" s="14">
        <f t="shared" si="27"/>
        <v>249</v>
      </c>
      <c r="I27">
        <f t="shared" si="14"/>
        <v>1.9740640374407376E+79</v>
      </c>
      <c r="J27" s="14">
        <f t="shared" si="28"/>
        <v>4.9154194532274365E+81</v>
      </c>
      <c r="K27">
        <f t="shared" si="29"/>
        <v>5.7332362677479572E+81</v>
      </c>
      <c r="L27">
        <f t="shared" si="30"/>
        <v>2.1310180774385346E+82</v>
      </c>
      <c r="M27">
        <f t="shared" si="31"/>
        <v>0.26903742997052649</v>
      </c>
      <c r="N27" s="17">
        <f t="shared" si="0"/>
        <v>3.7169549237425876</v>
      </c>
      <c r="O27" s="14">
        <f t="shared" si="32"/>
        <v>0.23066061734848015</v>
      </c>
      <c r="P27">
        <f t="shared" si="33"/>
        <v>3.8376812622046341E-2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20000</v>
      </c>
      <c r="B28" s="52">
        <f t="shared" si="21"/>
        <v>25</v>
      </c>
      <c r="C28" s="52">
        <f t="shared" si="22"/>
        <v>0</v>
      </c>
      <c r="D28" s="52">
        <f t="shared" si="23"/>
        <v>10</v>
      </c>
      <c r="E28" s="11">
        <f t="shared" si="24"/>
        <v>1.25E-3</v>
      </c>
      <c r="F28" s="12">
        <f t="shared" si="25"/>
        <v>1.2429921363072416E-2</v>
      </c>
      <c r="G28" s="13">
        <f t="shared" si="26"/>
        <v>248.59842726144831</v>
      </c>
      <c r="H28" s="14">
        <f t="shared" si="27"/>
        <v>1</v>
      </c>
      <c r="I28">
        <f t="shared" si="14"/>
        <v>1.5576944506637377E+82</v>
      </c>
      <c r="J28" s="14">
        <f t="shared" si="28"/>
        <v>1.5576944506637377E+82</v>
      </c>
      <c r="K28">
        <f t="shared" si="29"/>
        <v>2.1310180774385336E+82</v>
      </c>
      <c r="L28">
        <f t="shared" si="30"/>
        <v>2.1310180774385346E+82</v>
      </c>
      <c r="M28">
        <f t="shared" si="31"/>
        <v>0.99999999999999956</v>
      </c>
      <c r="N28" s="17">
        <f t="shared" si="0"/>
        <v>1.0000000000000004</v>
      </c>
      <c r="O28" s="14">
        <f t="shared" si="32"/>
        <v>0.73096257002947296</v>
      </c>
      <c r="P28">
        <f t="shared" si="33"/>
        <v>0.2690374299705266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20000</v>
      </c>
      <c r="B29" s="52">
        <f t="shared" si="21"/>
        <v>25</v>
      </c>
      <c r="C29" s="52">
        <f t="shared" si="22"/>
        <v>-1</v>
      </c>
      <c r="D29" s="52">
        <f t="shared" si="23"/>
        <v>10</v>
      </c>
      <c r="E29" s="11">
        <f t="shared" ref="E29:E32" si="34">B29/A29</f>
        <v>1.25E-3</v>
      </c>
      <c r="F29" s="12">
        <f t="shared" ref="F29:F32" si="35">1-POWER(1-E29,D29)</f>
        <v>1.2429921363072416E-2</v>
      </c>
      <c r="G29" s="13">
        <f t="shared" ref="G29:G32" si="36">F29*A29</f>
        <v>248.59842726144831</v>
      </c>
      <c r="H29" s="14" t="e">
        <f t="shared" ref="H29:H32" si="37">COMBIN(ROUND(G29,0),C29)</f>
        <v>#NUM!</v>
      </c>
      <c r="I29">
        <f t="shared" si="14"/>
        <v>1.1818107974535735E+85</v>
      </c>
      <c r="J29" s="14" t="e">
        <f t="shared" ref="J29:J32" si="38">I29*H29</f>
        <v>#NUM!</v>
      </c>
      <c r="K29" t="e">
        <f t="shared" ref="K29:K32" si="39">J29+K28</f>
        <v>#NUM!</v>
      </c>
      <c r="L29">
        <f t="shared" ref="L29:L32" si="40">COMBIN(A29,B29)</f>
        <v>2.1310180774385346E+82</v>
      </c>
      <c r="M29" t="e">
        <f t="shared" ref="M29:M32" si="41">K29/L29</f>
        <v>#NUM!</v>
      </c>
      <c r="N29" s="17" t="e">
        <f t="shared" ref="N29:N32" si="42">1/M29</f>
        <v>#NUM!</v>
      </c>
      <c r="O29" s="14" t="e">
        <f t="shared" ref="O29:O32" si="43">J29/L29</f>
        <v>#NUM!</v>
      </c>
      <c r="P29" t="e">
        <f t="shared" ref="P29:P32" si="44">ABS(M29-O29)</f>
        <v>#NUM!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20000</v>
      </c>
      <c r="B30" s="52">
        <f t="shared" si="21"/>
        <v>25</v>
      </c>
      <c r="C30" s="52">
        <f t="shared" si="22"/>
        <v>-2</v>
      </c>
      <c r="D30" s="52">
        <f t="shared" si="23"/>
        <v>10</v>
      </c>
      <c r="E30" s="11">
        <f t="shared" si="34"/>
        <v>1.25E-3</v>
      </c>
      <c r="F30" s="12">
        <f t="shared" si="35"/>
        <v>1.2429921363072416E-2</v>
      </c>
      <c r="G30" s="13">
        <f t="shared" si="36"/>
        <v>248.59842726144831</v>
      </c>
      <c r="H30" s="14" t="e">
        <f t="shared" si="37"/>
        <v>#NUM!</v>
      </c>
      <c r="I30">
        <f t="shared" si="14"/>
        <v>8.6337844369524871E+87</v>
      </c>
      <c r="J30" s="14" t="e">
        <f t="shared" si="38"/>
        <v>#NUM!</v>
      </c>
      <c r="K30" t="e">
        <f t="shared" si="39"/>
        <v>#NUM!</v>
      </c>
      <c r="L30">
        <f t="shared" si="40"/>
        <v>2.1310180774385346E+82</v>
      </c>
      <c r="M30" t="e">
        <f t="shared" si="41"/>
        <v>#NUM!</v>
      </c>
      <c r="N30" s="17" t="e">
        <f t="shared" si="42"/>
        <v>#NUM!</v>
      </c>
      <c r="O30" s="14" t="e">
        <f t="shared" si="43"/>
        <v>#NUM!</v>
      </c>
      <c r="P30" t="e">
        <f t="shared" si="44"/>
        <v>#NUM!</v>
      </c>
      <c r="R30" s="44" t="s">
        <v>32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20000</v>
      </c>
      <c r="B31" s="52">
        <f t="shared" si="21"/>
        <v>25</v>
      </c>
      <c r="C31" s="52">
        <f t="shared" si="22"/>
        <v>-3</v>
      </c>
      <c r="D31" s="52">
        <f t="shared" si="23"/>
        <v>10</v>
      </c>
      <c r="E31" s="11">
        <f t="shared" si="34"/>
        <v>1.25E-3</v>
      </c>
      <c r="F31" s="12">
        <f t="shared" si="35"/>
        <v>1.2429921363072416E-2</v>
      </c>
      <c r="G31" s="13">
        <f t="shared" si="36"/>
        <v>248.59842726144831</v>
      </c>
      <c r="H31" s="14" t="e">
        <f t="shared" si="37"/>
        <v>#NUM!</v>
      </c>
      <c r="I31">
        <f t="shared" si="14"/>
        <v>6.0818844369446785E+90</v>
      </c>
      <c r="J31" s="14" t="e">
        <f t="shared" si="38"/>
        <v>#NUM!</v>
      </c>
      <c r="K31" t="e">
        <f t="shared" si="39"/>
        <v>#NUM!</v>
      </c>
      <c r="L31">
        <f t="shared" si="40"/>
        <v>2.1310180774385346E+82</v>
      </c>
      <c r="M31" t="e">
        <f t="shared" si="41"/>
        <v>#NUM!</v>
      </c>
      <c r="N31" s="17" t="e">
        <f t="shared" si="42"/>
        <v>#NUM!</v>
      </c>
      <c r="O31" s="14" t="e">
        <f t="shared" si="43"/>
        <v>#NUM!</v>
      </c>
      <c r="P31" t="e">
        <f t="shared" si="44"/>
        <v>#NUM!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20000</v>
      </c>
      <c r="B32" s="52">
        <f t="shared" si="21"/>
        <v>25</v>
      </c>
      <c r="C32" s="52">
        <f t="shared" si="22"/>
        <v>-4</v>
      </c>
      <c r="D32" s="52">
        <f t="shared" si="23"/>
        <v>10</v>
      </c>
      <c r="E32" s="11">
        <f t="shared" si="34"/>
        <v>1.25E-3</v>
      </c>
      <c r="F32" s="12">
        <f t="shared" si="35"/>
        <v>1.2429921363072416E-2</v>
      </c>
      <c r="G32" s="13">
        <f t="shared" si="36"/>
        <v>248.59842726144831</v>
      </c>
      <c r="H32" s="14" t="e">
        <f t="shared" si="37"/>
        <v>#NUM!</v>
      </c>
      <c r="I32">
        <f t="shared" si="14"/>
        <v>4.1363105775813737E+93</v>
      </c>
      <c r="J32" s="14" t="e">
        <f t="shared" si="38"/>
        <v>#NUM!</v>
      </c>
      <c r="K32" t="e">
        <f t="shared" si="39"/>
        <v>#NUM!</v>
      </c>
      <c r="L32">
        <f t="shared" si="40"/>
        <v>2.1310180774385346E+82</v>
      </c>
      <c r="M32" t="e">
        <f t="shared" si="41"/>
        <v>#NUM!</v>
      </c>
      <c r="N32" s="17" t="e">
        <f t="shared" si="42"/>
        <v>#NUM!</v>
      </c>
      <c r="O32" s="14" t="e">
        <f t="shared" si="43"/>
        <v>#NUM!</v>
      </c>
      <c r="P32" t="e">
        <f t="shared" si="44"/>
        <v>#NUM!</v>
      </c>
    </row>
    <row r="33" spans="1:16">
      <c r="A33" s="52">
        <f t="shared" si="20"/>
        <v>20000</v>
      </c>
      <c r="B33" s="52">
        <f t="shared" si="21"/>
        <v>25</v>
      </c>
      <c r="C33" s="52">
        <f t="shared" si="22"/>
        <v>-5</v>
      </c>
      <c r="D33" s="52">
        <f t="shared" si="23"/>
        <v>10</v>
      </c>
      <c r="E33" s="11">
        <f t="shared" ref="E33:E35" si="45">B33/A33</f>
        <v>1.25E-3</v>
      </c>
      <c r="F33" s="12">
        <f t="shared" ref="F33:F35" si="46">1-POWER(1-E33,D33)</f>
        <v>1.2429921363072416E-2</v>
      </c>
      <c r="G33" s="13">
        <f t="shared" ref="G33:G35" si="47">F33*A33</f>
        <v>248.59842726144831</v>
      </c>
      <c r="H33" s="14" t="e">
        <f t="shared" ref="H33:H35" si="48">COMBIN(ROUND(G33,0),C33)</f>
        <v>#NUM!</v>
      </c>
      <c r="I33">
        <f t="shared" si="14"/>
        <v>2.7192105737019971E+96</v>
      </c>
      <c r="J33" s="14" t="e">
        <f t="shared" ref="J33:J35" si="49">I33*H33</f>
        <v>#NUM!</v>
      </c>
      <c r="K33" t="e">
        <f t="shared" ref="K33:K35" si="50">J33+K32</f>
        <v>#NUM!</v>
      </c>
      <c r="L33">
        <f t="shared" ref="L33:L35" si="51">COMBIN(A33,B33)</f>
        <v>2.1310180774385346E+82</v>
      </c>
      <c r="M33" t="e">
        <f t="shared" ref="M33:M35" si="52">K33/L33</f>
        <v>#NUM!</v>
      </c>
      <c r="N33" s="17" t="e">
        <f t="shared" ref="N33:N35" si="53">1/M33</f>
        <v>#NUM!</v>
      </c>
      <c r="O33" s="14" t="e">
        <f t="shared" ref="O33:O35" si="54">J33/L33</f>
        <v>#NUM!</v>
      </c>
      <c r="P33" t="e">
        <f t="shared" ref="P33:P35" si="55">ABS(M33-O33)</f>
        <v>#NUM!</v>
      </c>
    </row>
    <row r="34" spans="1:16">
      <c r="A34" s="52">
        <f t="shared" si="20"/>
        <v>20000</v>
      </c>
      <c r="B34" s="52">
        <f t="shared" si="21"/>
        <v>25</v>
      </c>
      <c r="C34" s="52">
        <f t="shared" si="22"/>
        <v>-6</v>
      </c>
      <c r="D34" s="52">
        <f t="shared" si="23"/>
        <v>10</v>
      </c>
      <c r="E34" s="11">
        <f t="shared" si="45"/>
        <v>1.25E-3</v>
      </c>
      <c r="F34" s="12">
        <f t="shared" si="46"/>
        <v>1.2429921363072416E-2</v>
      </c>
      <c r="G34" s="13">
        <f t="shared" si="47"/>
        <v>248.59842726144831</v>
      </c>
      <c r="H34" s="14" t="e">
        <f t="shared" si="48"/>
        <v>#NUM!</v>
      </c>
      <c r="I34">
        <f t="shared" si="14"/>
        <v>1.7298565072250663E+99</v>
      </c>
      <c r="J34" s="14" t="e">
        <f t="shared" si="49"/>
        <v>#NUM!</v>
      </c>
      <c r="K34" t="e">
        <f t="shared" si="50"/>
        <v>#NUM!</v>
      </c>
      <c r="L34">
        <f t="shared" si="51"/>
        <v>2.1310180774385346E+82</v>
      </c>
      <c r="M34" t="e">
        <f t="shared" si="52"/>
        <v>#NUM!</v>
      </c>
      <c r="N34" s="17" t="e">
        <f t="shared" si="53"/>
        <v>#NUM!</v>
      </c>
      <c r="O34" s="14" t="e">
        <f t="shared" si="54"/>
        <v>#NUM!</v>
      </c>
      <c r="P34" t="e">
        <f t="shared" si="55"/>
        <v>#NUM!</v>
      </c>
    </row>
    <row r="35" spans="1:16">
      <c r="A35" s="52">
        <f t="shared" si="20"/>
        <v>20000</v>
      </c>
      <c r="B35" s="52">
        <f t="shared" si="21"/>
        <v>25</v>
      </c>
      <c r="C35" s="52">
        <f t="shared" si="22"/>
        <v>-7</v>
      </c>
      <c r="D35" s="52">
        <f t="shared" si="23"/>
        <v>10</v>
      </c>
      <c r="E35" s="11">
        <f t="shared" si="45"/>
        <v>1.25E-3</v>
      </c>
      <c r="F35" s="12">
        <f t="shared" si="46"/>
        <v>1.2429921363072416E-2</v>
      </c>
      <c r="G35" s="13">
        <f t="shared" si="47"/>
        <v>248.59842726144831</v>
      </c>
      <c r="H35" s="14" t="e">
        <f t="shared" si="48"/>
        <v>#NUM!</v>
      </c>
      <c r="I35">
        <f t="shared" si="14"/>
        <v>1.0660240725774473E+102</v>
      </c>
      <c r="J35" s="14" t="e">
        <f t="shared" si="49"/>
        <v>#NUM!</v>
      </c>
      <c r="K35" t="e">
        <f t="shared" si="50"/>
        <v>#NUM!</v>
      </c>
      <c r="L35">
        <f t="shared" si="51"/>
        <v>2.1310180774385346E+82</v>
      </c>
      <c r="M35" t="e">
        <f t="shared" si="52"/>
        <v>#NUM!</v>
      </c>
      <c r="N35" s="17" t="e">
        <f t="shared" si="53"/>
        <v>#NUM!</v>
      </c>
      <c r="O35" s="14" t="e">
        <f t="shared" si="54"/>
        <v>#NUM!</v>
      </c>
      <c r="P35" t="e">
        <f t="shared" si="55"/>
        <v>#NUM!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38" spans="1:16">
      <c r="E38">
        <f>G35/A35</f>
        <v>1.2429921363072416E-2</v>
      </c>
      <c r="F38">
        <f>1-E38</f>
        <v>0.98757007863692758</v>
      </c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51</v>
      </c>
      <c r="B1" s="61">
        <v>0.4</v>
      </c>
    </row>
    <row r="3" spans="1:18" s="6" customFormat="1" ht="45">
      <c r="A3" s="31" t="s">
        <v>0</v>
      </c>
      <c r="B3" s="31" t="s">
        <v>48</v>
      </c>
      <c r="C3" s="31" t="s">
        <v>50</v>
      </c>
      <c r="D3" s="31" t="s">
        <v>43</v>
      </c>
      <c r="E3" s="31" t="s">
        <v>49</v>
      </c>
      <c r="F3" s="31" t="s">
        <v>39</v>
      </c>
      <c r="G3" s="31" t="s">
        <v>40</v>
      </c>
      <c r="H3" s="31" t="s">
        <v>6</v>
      </c>
      <c r="I3" s="31" t="s">
        <v>38</v>
      </c>
      <c r="J3" s="31" t="s">
        <v>42</v>
      </c>
      <c r="K3" s="31" t="s">
        <v>41</v>
      </c>
      <c r="L3" s="31" t="s">
        <v>9</v>
      </c>
      <c r="N3" s="31" t="s">
        <v>46</v>
      </c>
      <c r="O3" s="31" t="s">
        <v>44</v>
      </c>
      <c r="P3" s="31" t="s">
        <v>45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47</v>
      </c>
      <c r="B41" t="s">
        <v>46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56</v>
      </c>
      <c r="B1" s="2" t="s">
        <v>58</v>
      </c>
      <c r="C1" s="2" t="s">
        <v>57</v>
      </c>
      <c r="D1" s="2" t="s">
        <v>59</v>
      </c>
      <c r="F1" t="s">
        <v>55</v>
      </c>
    </row>
    <row r="2" spans="1:6">
      <c r="A2">
        <v>0</v>
      </c>
      <c r="B2">
        <v>27</v>
      </c>
      <c r="C2">
        <v>29.8</v>
      </c>
      <c r="F2" t="s">
        <v>54</v>
      </c>
    </row>
    <row r="3" spans="1:6">
      <c r="A3">
        <v>1</v>
      </c>
      <c r="B3">
        <v>26</v>
      </c>
      <c r="C3">
        <v>29</v>
      </c>
      <c r="F3" t="s">
        <v>53</v>
      </c>
    </row>
    <row r="4" spans="1:6">
      <c r="A4">
        <v>2</v>
      </c>
      <c r="B4">
        <v>26</v>
      </c>
      <c r="C4">
        <v>29</v>
      </c>
      <c r="F4" t="s">
        <v>52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</vt:lpstr>
      <vt:lpstr>Inexact matches</vt:lpstr>
      <vt:lpstr>Noisy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2016-04-19T19:59:45Z</dcterms:modified>
</cp:coreProperties>
</file>