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Java\riskService\docs\"/>
    </mc:Choice>
  </mc:AlternateContent>
  <xr:revisionPtr revIDLastSave="0" documentId="13_ncr:1_{A7FF6619-C8AD-4881-9000-0E29871AA63A}" xr6:coauthVersionLast="40" xr6:coauthVersionMax="40" xr10:uidLastSave="{00000000-0000-0000-0000-000000000000}"/>
  <bookViews>
    <workbookView minimized="1" xWindow="0" yWindow="0" windowWidth="28800" windowHeight="12225" xr2:uid="{3D725192-A6B1-4F08-8A18-803B766D8285}"/>
  </bookViews>
  <sheets>
    <sheet name="Лист2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L7" i="2"/>
  <c r="L6" i="2"/>
  <c r="K11" i="2"/>
  <c r="K10" i="2"/>
  <c r="K7" i="2"/>
  <c r="K6" i="2"/>
  <c r="K2" i="2"/>
  <c r="K3" i="2"/>
  <c r="L11" i="2"/>
  <c r="P18" i="2"/>
  <c r="L3" i="2"/>
  <c r="Q18" i="2"/>
  <c r="L10" i="2"/>
  <c r="P17" i="2"/>
  <c r="L2" i="2"/>
  <c r="Q17" i="2"/>
  <c r="J3" i="2"/>
  <c r="H2" i="2"/>
  <c r="H7" i="2"/>
  <c r="J6" i="2"/>
  <c r="J7" i="2"/>
  <c r="H6" i="2"/>
  <c r="H11" i="2"/>
  <c r="J10" i="2"/>
  <c r="J11" i="2"/>
  <c r="H10" i="2"/>
  <c r="M11" i="2"/>
  <c r="M10" i="2"/>
  <c r="M7" i="2"/>
  <c r="M6" i="2"/>
  <c r="M2" i="2"/>
  <c r="M3" i="2"/>
</calcChain>
</file>

<file path=xl/sharedStrings.xml><?xml version="1.0" encoding="utf-8"?>
<sst xmlns="http://schemas.openxmlformats.org/spreadsheetml/2006/main" count="72" uniqueCount="34">
  <si>
    <t>8602166992</t>
  </si>
  <si>
    <t>5410786860</t>
  </si>
  <si>
    <t>ID</t>
  </si>
  <si>
    <t>year</t>
  </si>
  <si>
    <t>SB_100</t>
  </si>
  <si>
    <t>SB_200</t>
  </si>
  <si>
    <t>SB_300</t>
  </si>
  <si>
    <t>2014</t>
  </si>
  <si>
    <t>50</t>
  </si>
  <si>
    <t>200</t>
  </si>
  <si>
    <t>100</t>
  </si>
  <si>
    <t>20</t>
  </si>
  <si>
    <t>150</t>
  </si>
  <si>
    <t>2016</t>
  </si>
  <si>
    <t>250</t>
  </si>
  <si>
    <t>400</t>
  </si>
  <si>
    <t>5503217263</t>
  </si>
  <si>
    <t>500</t>
  </si>
  <si>
    <t>450</t>
  </si>
  <si>
    <t>600</t>
  </si>
  <si>
    <t>5ce9089b</t>
  </si>
  <si>
    <t>9d4ce381</t>
  </si>
  <si>
    <t>d5881ad5</t>
  </si>
  <si>
    <t>130</t>
  </si>
  <si>
    <t>120</t>
  </si>
  <si>
    <t>85b7205c</t>
  </si>
  <si>
    <t>b9db2217</t>
  </si>
  <si>
    <t>weight</t>
  </si>
  <si>
    <t>IN</t>
  </si>
  <si>
    <t>B</t>
  </si>
  <si>
    <t>XB</t>
  </si>
  <si>
    <t>VAL</t>
  </si>
  <si>
    <t>NORM_VAL</t>
  </si>
  <si>
    <t>LINEAD_VAL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</si>
</sst>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/>
    <xf numFmtId="49" fontId="0" fillId="0" borderId="1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NumberFormat="1"/>
    <xf numFmtId="2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wrapText="1"/>
    </xf>
    <xf numFmtId="2" fontId="0" fillId="0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E2E8-BB92-485B-A39E-F2E5D54E99C3}">
  <dimension ref="A1:Q18"/>
  <sheetViews>
    <sheetView tabSelected="1" workbookViewId="0">
      <selection activeCell="P17" sqref="P17"/>
    </sheetView>
  </sheetViews>
  <sheetFormatPr defaultRowHeight="15" x14ac:dyDescent="0.25"/>
  <cols>
    <col min="1" max="1" width="11" bestFit="1" customWidth="1"/>
    <col min="7" max="7" width="11" bestFit="1" customWidth="1"/>
    <col min="8" max="8" width="6.5703125" bestFit="1" customWidth="1"/>
    <col min="9" max="9" width="4.5703125" bestFit="1" customWidth="1"/>
    <col min="10" max="10" width="6.5703125" bestFit="1" customWidth="1"/>
    <col min="11" max="11" width="10" bestFit="1" customWidth="1"/>
    <col min="12" max="12" width="12" bestFit="1" customWidth="1"/>
    <col min="13" max="13" width="11.85546875" bestFit="1" customWidth="1"/>
    <col min="14" max="14" width="7.140625" bestFit="1" customWidth="1"/>
    <col min="15" max="16" width="11" bestFit="1" customWidth="1"/>
    <col min="17" max="17" width="12" bestFit="1" customWidth="1"/>
  </cols>
  <sheetData>
    <row r="1" spans="1:17" x14ac:dyDescent="0.25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G1" t="s">
        <v>20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27</v>
      </c>
    </row>
    <row r="2" spans="1:17" x14ac:dyDescent="0.25">
      <c r="A2" s="3" t="s">
        <v>0</v>
      </c>
      <c r="B2" s="7" t="s">
        <v>7</v>
      </c>
      <c r="C2" s="6" t="s">
        <v>8</v>
      </c>
      <c r="D2" s="6" t="s">
        <v>23</v>
      </c>
      <c r="E2" s="6" t="s">
        <v>10</v>
      </c>
      <c r="G2" s="3" t="s">
        <v>0</v>
      </c>
      <c r="H2" s="4">
        <f>C4+D3/E2</f>
        <v>152</v>
      </c>
      <c r="I2" s="5">
        <v>1</v>
      </c>
      <c r="J2" s="4">
        <v>200</v>
      </c>
      <c r="K2">
        <f>IF((H2&lt;(I2 - J2)),0,IF((H2 &gt;(I2 +J2)),1,IF(AND((H2 &gt; (I2-J2)),(H2 &lt; I2)),2*((H2-I2+J2)/(2*J2))^2,1-2*((H2-I2-J2)/(2*J2))^2)))</f>
        <v>0.9699875</v>
      </c>
      <c r="L2">
        <f>K2/SUM($K$2:$K$3)</f>
        <v>0.57062283991469964</v>
      </c>
      <c r="M2">
        <f>IF(MAX($K2:$K3)=MIN($K2:$K3),K2,(K2-MIN($K2:$K3))/(MAX($K2:$K3)-MIN($K2:$K3)))*100</f>
        <v>100</v>
      </c>
      <c r="N2">
        <v>1</v>
      </c>
    </row>
    <row r="3" spans="1:17" x14ac:dyDescent="0.25">
      <c r="A3" s="1">
        <v>8602166992</v>
      </c>
      <c r="B3" s="7">
        <v>2015</v>
      </c>
      <c r="C3" s="6" t="s">
        <v>11</v>
      </c>
      <c r="D3" s="6" t="s">
        <v>9</v>
      </c>
      <c r="E3" s="6" t="s">
        <v>12</v>
      </c>
      <c r="G3" s="3" t="s">
        <v>1</v>
      </c>
      <c r="H3" s="4">
        <f>C7+D6/E5</f>
        <v>54</v>
      </c>
      <c r="I3" s="5">
        <v>1</v>
      </c>
      <c r="J3" s="4">
        <f>J2</f>
        <v>200</v>
      </c>
      <c r="K3">
        <f>IF((H3&lt;(I3 - J3)),0,IF((H3 &gt;(I3 +J3)),1,IF(AND((H3 &gt; (I3-J3)),(H3 &lt; I3)),2*((H3-I3+J3)/(2*J3))^2,1-2*((H3-I3-J3)/(2*J3))^2)))</f>
        <v>0.72988750000000002</v>
      </c>
      <c r="L3">
        <f>K3/SUM($K$2:$K$3)</f>
        <v>0.42937716008530041</v>
      </c>
      <c r="M3">
        <f>IF(MAX($K2:$K3)=MIN($K2:$K3),K3,(K3-MIN($K2:$K3))/(MAX($K2:$K3)-MIN($K2:$K3)))*100</f>
        <v>0</v>
      </c>
      <c r="N3">
        <v>1</v>
      </c>
    </row>
    <row r="4" spans="1:17" x14ac:dyDescent="0.25">
      <c r="A4" s="1">
        <v>8602166992</v>
      </c>
      <c r="B4" s="7" t="s">
        <v>13</v>
      </c>
      <c r="C4" s="6" t="s">
        <v>12</v>
      </c>
      <c r="D4" s="6" t="s">
        <v>9</v>
      </c>
      <c r="E4" s="6" t="s">
        <v>14</v>
      </c>
    </row>
    <row r="5" spans="1:17" x14ac:dyDescent="0.25">
      <c r="A5" s="1" t="s">
        <v>1</v>
      </c>
      <c r="B5" s="7">
        <v>2014</v>
      </c>
      <c r="C5" s="6" t="s">
        <v>11</v>
      </c>
      <c r="D5" s="6" t="s">
        <v>24</v>
      </c>
      <c r="E5" s="6" t="s">
        <v>8</v>
      </c>
      <c r="G5" t="s">
        <v>21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</row>
    <row r="6" spans="1:17" x14ac:dyDescent="0.25">
      <c r="A6" s="3" t="s">
        <v>1</v>
      </c>
      <c r="B6" s="7">
        <v>2015</v>
      </c>
      <c r="C6" s="6" t="s">
        <v>10</v>
      </c>
      <c r="D6" s="6" t="s">
        <v>9</v>
      </c>
      <c r="E6" s="6" t="s">
        <v>12</v>
      </c>
      <c r="G6" s="3" t="s">
        <v>0</v>
      </c>
      <c r="H6" s="4">
        <f>C4+C3-D2</f>
        <v>40</v>
      </c>
      <c r="I6" s="4">
        <v>0</v>
      </c>
      <c r="J6" s="4">
        <f>MAX(ABS(C$4-C$2),ABS(C$7-C$5))</f>
        <v>100</v>
      </c>
      <c r="K6">
        <f>IF((H6&lt;(I6 - J6)),0,IF((H6 &gt;(I6 +J6)),1,IF(AND((H6 &gt; (I6-J6)),(H6 &lt; I6)),2*((H6-I6+J6)/(2*J6))^2,1-2*((H6-I6-J6)/(2*J6))^2)))</f>
        <v>0.82000000000000006</v>
      </c>
      <c r="L6">
        <f>K6/SUM($K$6:$K$7)</f>
        <v>0.52063492063492056</v>
      </c>
      <c r="M6">
        <f>IF(MAX($K6:$K7)=MIN($K6:$K7),K6,(K6-MIN($K6:$K7))/(MAX($K6:$K7)-MIN($K6:$K7)))*100</f>
        <v>100</v>
      </c>
      <c r="N6">
        <v>1</v>
      </c>
    </row>
    <row r="7" spans="1:17" x14ac:dyDescent="0.25">
      <c r="A7" s="1">
        <v>5410786860</v>
      </c>
      <c r="B7" s="7">
        <v>2016</v>
      </c>
      <c r="C7" s="6" t="s">
        <v>8</v>
      </c>
      <c r="D7" s="6" t="s">
        <v>14</v>
      </c>
      <c r="E7" s="6" t="s">
        <v>15</v>
      </c>
      <c r="G7" s="3" t="s">
        <v>1</v>
      </c>
      <c r="H7" s="4">
        <f>C7+C6-D5</f>
        <v>30</v>
      </c>
      <c r="I7" s="4">
        <v>0</v>
      </c>
      <c r="J7" s="4">
        <f>J6</f>
        <v>100</v>
      </c>
      <c r="K7">
        <f>IF((H7&lt;(I7 - J7)),0,IF((H7 &gt;(I7 +J7)),1,IF(AND((H7 &gt; (I7-J7)),(H7 &lt; I7)),2*((H7-I7+J7)/(2*J7))^2,1-2*((H7-I7-J7)/(2*J7))^2)))</f>
        <v>0.755</v>
      </c>
      <c r="L7">
        <f>K7/SUM($K$6:$K$7)</f>
        <v>0.47936507936507933</v>
      </c>
      <c r="M7">
        <f>IF(MAX($K6:$K7)=MIN($K6:$K7),K7,(K7-MIN($K6:$K7))/(MAX($K6:$K7)-MIN($K6:$K7)))*100</f>
        <v>0</v>
      </c>
      <c r="N7">
        <v>1</v>
      </c>
    </row>
    <row r="8" spans="1:17" x14ac:dyDescent="0.25">
      <c r="A8" s="1" t="s">
        <v>16</v>
      </c>
      <c r="B8" s="7">
        <v>2014</v>
      </c>
      <c r="C8" s="6" t="s">
        <v>11</v>
      </c>
      <c r="D8" s="6" t="s">
        <v>17</v>
      </c>
      <c r="E8" s="6" t="s">
        <v>9</v>
      </c>
    </row>
    <row r="9" spans="1:17" x14ac:dyDescent="0.25">
      <c r="A9" s="1">
        <v>5503217263</v>
      </c>
      <c r="B9" s="7">
        <v>2015</v>
      </c>
      <c r="C9" s="6" t="s">
        <v>8</v>
      </c>
      <c r="D9" s="6" t="s">
        <v>15</v>
      </c>
      <c r="E9" s="6" t="s">
        <v>17</v>
      </c>
      <c r="G9" t="s">
        <v>22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</row>
    <row r="10" spans="1:17" x14ac:dyDescent="0.25">
      <c r="A10" s="1">
        <v>5503217263</v>
      </c>
      <c r="B10" s="7">
        <v>2016</v>
      </c>
      <c r="C10" s="6" t="s">
        <v>10</v>
      </c>
      <c r="D10" s="6" t="s">
        <v>18</v>
      </c>
      <c r="E10" s="6" t="s">
        <v>19</v>
      </c>
      <c r="G10" s="3" t="s">
        <v>0</v>
      </c>
      <c r="H10" s="8">
        <f>2+D4</f>
        <v>202</v>
      </c>
      <c r="I10" s="4">
        <v>0</v>
      </c>
      <c r="J10" s="5">
        <f>0.45*(C$4+C$7+C$10)/3</f>
        <v>45</v>
      </c>
      <c r="K10">
        <f>IF((H10&lt;(I10 - J10)),0,IF((H10 &gt;(I10 +J10)),1,IF(AND((H10 &gt; (I10-J10)),(H10 &lt; I10)),2*((H10-I10+J10)/(2*J10))^2,1-2*((H10-I10-J10)/(2*J10))^2)))</f>
        <v>1</v>
      </c>
      <c r="L10">
        <f>K10/SUM($K$10:$K$11)</f>
        <v>0.5</v>
      </c>
      <c r="M10">
        <f>IF(MAX($K10:$K11)=MIN($K10:$K11),K10,(K10-MIN($K10:$K11))/(MAX($K10:$K11)-MIN($K10:$K11)))*100</f>
        <v>100</v>
      </c>
      <c r="N10">
        <v>1</v>
      </c>
    </row>
    <row r="11" spans="1:17" x14ac:dyDescent="0.25">
      <c r="G11" s="3" t="s">
        <v>1</v>
      </c>
      <c r="H11" s="8">
        <f>2+D7</f>
        <v>252</v>
      </c>
      <c r="I11" s="4">
        <v>0</v>
      </c>
      <c r="J11" s="5">
        <f>J10</f>
        <v>45</v>
      </c>
      <c r="K11">
        <f>IF((H11&lt;(I11 - J11)),0,IF((H11 &gt;(I11 +J11)),1,IF(AND((H11 &gt; (I11-J11)),(H11 &lt; I11)),2*((H11-I11+J11)/(2*J11))^2,1-2*((H11-I11-J11)/(2*J11))^2)))</f>
        <v>1</v>
      </c>
      <c r="L11">
        <f>K11/SUM($K$10:$K$11)</f>
        <v>0.5</v>
      </c>
      <c r="M11">
        <f>IF(MAX($K10:$K11)=MIN($K10:$K11),K11,(K11-MIN($K10:$K11))/(MAX($K10:$K11)-MIN($K10:$K11)))*100</f>
        <v>100</v>
      </c>
      <c r="N11">
        <v>1</v>
      </c>
    </row>
    <row r="13" spans="1:17" x14ac:dyDescent="0.25">
      <c r="G13" t="s">
        <v>25</v>
      </c>
      <c r="N13">
        <v>0.5</v>
      </c>
    </row>
    <row r="14" spans="1:17" x14ac:dyDescent="0.25">
      <c r="G14" t="s">
        <v>26</v>
      </c>
      <c r="N14">
        <v>1</v>
      </c>
    </row>
    <row r="16" spans="1:17" x14ac:dyDescent="0.25">
      <c r="P16" t="s">
        <v>25</v>
      </c>
      <c r="Q16" t="s">
        <v>26</v>
      </c>
    </row>
    <row r="17" spans="15:17" x14ac:dyDescent="0.25">
      <c r="O17" s="3" t="s">
        <v>0</v>
      </c>
      <c r="P17">
        <f>(L6*N6+L10*N10)/2</f>
        <v>0.51031746031746028</v>
      </c>
      <c r="Q17">
        <f>(P17*N13+L2*N2)/2</f>
        <v>0.41289078503671489</v>
      </c>
    </row>
    <row r="18" spans="15:17" x14ac:dyDescent="0.25">
      <c r="O18" s="3" t="s">
        <v>1</v>
      </c>
      <c r="P18">
        <f>(L11*N11+L7*N7)/2</f>
        <v>0.48968253968253966</v>
      </c>
      <c r="Q18">
        <f>(P18*N13+L3*N3)/2</f>
        <v>0.33710921496328511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 RUS</dc:creator>
  <cp:lastModifiedBy>Den RUS</cp:lastModifiedBy>
  <dcterms:created xsi:type="dcterms:W3CDTF">2019-01-15T22:01:23Z</dcterms:created>
  <dcterms:modified xsi:type="dcterms:W3CDTF">2019-01-16T12:17:23Z</dcterms:modified>
</cp:coreProperties>
</file>