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e8bf86f88c49aa82/Documents/GitHub/HevORT/"/>
    </mc:Choice>
  </mc:AlternateContent>
  <xr:revisionPtr revIDLastSave="780" documentId="8_{705E4496-6571-4B1D-B5FD-63195F664ACE}" xr6:coauthVersionLast="45" xr6:coauthVersionMax="45" xr10:uidLastSave="{587A9B2B-C992-4777-BBFB-AE891C7962D9}"/>
  <bookViews>
    <workbookView xWindow="-165" yWindow="-165" windowWidth="29130" windowHeight="16530"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BMG_MGN9" sheetId="11" r:id="rId7"/>
    <sheet name="DATA" sheetId="2" r:id="rId8"/>
    <sheet name="RRF3_D3P2" sheetId="8" r:id="rId9"/>
    <sheet name="RRF3_D3P3" sheetId="9" r:id="rId10"/>
    <sheet name="RRF3_D3P4"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2" l="1"/>
  <c r="I3" i="2"/>
  <c r="A17" i="1" l="1"/>
  <c r="Z26" i="8" l="1"/>
  <c r="B11" i="8"/>
  <c r="B41" i="1" l="1"/>
  <c r="C41" i="1"/>
  <c r="U41" i="1" s="1"/>
  <c r="K50" i="1"/>
  <c r="S27" i="1"/>
  <c r="J5" i="2"/>
  <c r="J6" i="2" s="1"/>
  <c r="I5" i="2"/>
  <c r="I6" i="2" s="1"/>
  <c r="I7" i="2" l="1"/>
  <c r="I8" i="2" s="1"/>
  <c r="I9" i="2" s="1"/>
  <c r="I10" i="2" s="1"/>
  <c r="I11" i="2" s="1"/>
  <c r="I12" i="2" s="1"/>
  <c r="I13" i="2" s="1"/>
  <c r="I14" i="2" s="1"/>
  <c r="I15" i="2" s="1"/>
  <c r="J7" i="2"/>
  <c r="J8" i="2" s="1"/>
  <c r="J9" i="2" s="1"/>
  <c r="J10" i="2" s="1"/>
  <c r="J11" i="2" s="1"/>
  <c r="J12" i="2" s="1"/>
  <c r="J13" i="2" s="1"/>
  <c r="J14" i="2" s="1"/>
  <c r="J15" i="2" s="1"/>
  <c r="J6" i="1"/>
  <c r="I6" i="1"/>
  <c r="T41" i="1"/>
  <c r="A14" i="1" l="1"/>
</calcChain>
</file>

<file path=xl/sharedStrings.xml><?xml version="1.0" encoding="utf-8"?>
<sst xmlns="http://schemas.openxmlformats.org/spreadsheetml/2006/main" count="70" uniqueCount="61">
  <si>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</si>
  <si>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</si>
  <si>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</si>
  <si>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</si>
  <si>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</si>
  <si>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</si>
  <si>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</si>
  <si>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</si>
  <si>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</si>
  <si>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</si>
  <si>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</si>
  <si>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</si>
  <si>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</si>
  <si>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</si>
  <si>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</si>
  <si>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</si>
  <si>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</si>
  <si>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</si>
  <si>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</si>
  <si>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</si>
  <si>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</si>
  <si>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</si>
  <si>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</si>
  <si>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</si>
  <si>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</si>
  <si>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</si>
  <si>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</si>
  <si>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</si>
  <si>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</si>
  <si>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</si>
  <si>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</si>
  <si>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</si>
  <si>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</si>
  <si>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</si>
  <si>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</si>
  <si>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</si>
  <si>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</si>
  <si>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Results to be inserted in config.g</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</si>
  <si>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</si>
  <si>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</si>
  <si>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</si>
  <si>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</si>
  <si>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Duet 2 RRF Tool instructions</t>
  </si>
  <si>
    <r>
      <t xml:space="preserve">The </t>
    </r>
    <r>
      <rPr>
        <b/>
        <sz val="11"/>
        <color theme="1"/>
        <rFont val="Calibri"/>
        <family val="2"/>
        <scheme val="minor"/>
      </rPr>
      <t>config-override.g</t>
    </r>
    <r>
      <rPr>
        <sz val="11"/>
        <color theme="1"/>
        <rFont val="Calibri"/>
        <family val="2"/>
        <scheme val="minor"/>
      </rPr>
      <t xml:space="preserve"> file will contain some settings that will over-ride the ones into the basic config.g. 
PID Tune Values are typically stored into this file when saving using M500 command</t>
    </r>
  </si>
  <si>
    <r>
      <t xml:space="preserve">The </t>
    </r>
    <r>
      <rPr>
        <b/>
        <sz val="11"/>
        <color theme="1"/>
        <rFont val="Calibri"/>
        <family val="2"/>
        <scheme val="minor"/>
      </rPr>
      <t xml:space="preserve">resurrect-prolog.g </t>
    </r>
    <r>
      <rPr>
        <sz val="11"/>
        <color theme="1"/>
        <rFont val="Calibri"/>
        <family val="2"/>
        <scheme val="minor"/>
      </rPr>
      <t>file will be used to prepare the printer to resume the print saved during power outage or low voltage condition.</t>
    </r>
  </si>
  <si>
    <r>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t>
    </r>
    <r>
      <rPr>
        <b/>
        <sz val="11"/>
        <color theme="1"/>
        <rFont val="Calibri"/>
        <family val="2"/>
        <scheme val="minor"/>
      </rPr>
      <t>resume.g</t>
    </r>
    <r>
      <rPr>
        <sz val="11"/>
        <color theme="1"/>
        <rFont val="Calibri"/>
        <family val="2"/>
        <scheme val="minor"/>
      </rPr>
      <t xml:space="preserve"> file.</t>
    </r>
  </si>
  <si>
    <r>
      <t xml:space="preserve">The true print area of you printer will be defined by a few things:
</t>
    </r>
    <r>
      <rPr>
        <b/>
        <sz val="11"/>
        <color theme="1"/>
        <rFont val="Calibri"/>
        <family val="2"/>
        <scheme val="minor"/>
      </rPr>
      <t xml:space="preserve">1 </t>
    </r>
    <r>
      <rPr>
        <sz val="11"/>
        <color theme="1"/>
        <rFont val="Calibri"/>
        <family val="2"/>
        <scheme val="minor"/>
      </rPr>
      <t xml:space="preserve">- Frame Size as defined in the Frame Calculator
</t>
    </r>
    <r>
      <rPr>
        <b/>
        <sz val="11"/>
        <color theme="1"/>
        <rFont val="Calibri"/>
        <family val="2"/>
        <scheme val="minor"/>
      </rPr>
      <t xml:space="preserve">2 </t>
    </r>
    <r>
      <rPr>
        <sz val="11"/>
        <color theme="1"/>
        <rFont val="Calibri"/>
        <family val="2"/>
        <scheme val="minor"/>
      </rPr>
      <t xml:space="preserve">- Depending on the selected print head, you might have more, or less print area.
</t>
    </r>
    <r>
      <rPr>
        <b/>
        <sz val="11"/>
        <color theme="1"/>
        <rFont val="Calibri"/>
        <family val="2"/>
        <scheme val="minor"/>
      </rPr>
      <t>3</t>
    </r>
    <r>
      <rPr>
        <sz val="11"/>
        <color theme="1"/>
        <rFont val="Calibri"/>
        <family val="2"/>
        <scheme val="minor"/>
      </rPr>
      <t xml:space="preserve"> - The Wobble Wings will consume 18.5mm of Z height.  
Ex: A 340mm print size frame using the wings will end up being 321.5.  But if you are using a print head where the nozzle sits high, you will recuperate some of it. 
It is proposed to use FrameCalculator values for now and tune them at first run.</t>
    </r>
  </si>
  <si>
    <t>The values proposed here are a bit higher than the default RRF config tool ones.  But we are talking about settig up an HevORT ;)</t>
  </si>
  <si>
    <t>Since the HevORT print bed can be quite tilted, increasing this value to at least 15mm is a good idea in order to avoid early triggering of the Z probe (BLTouch)</t>
  </si>
  <si>
    <t>Duet 3 Pin</t>
  </si>
  <si>
    <t>V</t>
  </si>
  <si>
    <t>S</t>
  </si>
  <si>
    <t>G</t>
  </si>
  <si>
    <t>3.3v</t>
  </si>
  <si>
    <t>GND</t>
  </si>
  <si>
    <t>io0.in</t>
  </si>
  <si>
    <t xml:space="preserve">Optical End Stop </t>
  </si>
  <si>
    <r>
      <rPr>
        <b/>
        <sz val="11"/>
        <color theme="1"/>
        <rFont val="Calibri"/>
        <family val="2"/>
        <scheme val="minor"/>
      </rPr>
      <t>End Stops</t>
    </r>
    <r>
      <rPr>
        <sz val="11"/>
        <color theme="1"/>
        <rFont val="Calibri"/>
        <family val="2"/>
        <scheme val="minor"/>
      </rPr>
      <t xml:space="preserve"> are to be connected to the Inputs and Output Ports of the Duet 3
The Corresponding I/O pin needs to be selected. 
Select [io</t>
    </r>
    <r>
      <rPr>
        <i/>
        <sz val="11"/>
        <color theme="1"/>
        <rFont val="Calibri"/>
        <family val="2"/>
        <scheme val="minor"/>
      </rPr>
      <t>X</t>
    </r>
    <r>
      <rPr>
        <sz val="11"/>
        <color theme="1"/>
        <rFont val="Calibri"/>
        <family val="2"/>
        <scheme val="minor"/>
      </rPr>
      <t>.in] since these sensor are Active High no need for pull up resistor (Sensor send 3.3V to I/O when triggered.)</t>
    </r>
  </si>
  <si>
    <r>
      <rPr>
        <b/>
        <sz val="11"/>
        <color theme="1"/>
        <rFont val="Calibri"/>
        <family val="2"/>
        <scheme val="minor"/>
      </rPr>
      <t>Note</t>
    </r>
    <r>
      <rPr>
        <sz val="11"/>
        <color theme="1"/>
        <rFont val="Calibri"/>
        <family val="2"/>
        <scheme val="minor"/>
      </rPr>
      <t>: It is recommended to use I/O port #7 for the Bltouch, but you can also use #4 or #5.</t>
    </r>
  </si>
  <si>
    <t>BMG_MGN9</t>
  </si>
  <si>
    <t>Hemera (Marcio)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</si>
</sst>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b/>
      <sz val="24"/>
      <color theme="1"/>
      <name val="Calibri"/>
      <family val="2"/>
      <scheme val="minor"/>
    </font>
    <font>
      <sz val="22"/>
      <color rgb="FFFF0000"/>
      <name val="Calibri"/>
      <family val="2"/>
      <scheme val="minor"/>
    </font>
    <font>
      <sz val="20"/>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2"/>
      <color theme="0"/>
      <name val="Calibri"/>
      <family val="2"/>
      <scheme val="minor"/>
    </font>
    <font>
      <sz val="12"/>
      <color theme="0"/>
      <name val="Calibri"/>
      <family val="2"/>
      <scheme val="minor"/>
    </font>
    <font>
      <i/>
      <sz val="11"/>
      <color theme="1"/>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62">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9" fillId="0" borderId="4" xfId="0" applyFont="1" applyBorder="1"/>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11" fillId="0" borderId="17" xfId="0" applyFont="1" applyBorder="1" applyAlignment="1"/>
    <xf numFmtId="0" fontId="0" fillId="0" borderId="18" xfId="0" applyBorder="1"/>
    <xf numFmtId="0" fontId="0" fillId="0" borderId="19" xfId="0" applyBorder="1"/>
    <xf numFmtId="0" fontId="12" fillId="0" borderId="1" xfId="0" applyFont="1" applyBorder="1" applyAlignment="1">
      <alignment horizontal="center" vertical="center"/>
    </xf>
    <xf numFmtId="0" fontId="13" fillId="0" borderId="6" xfId="0" applyFont="1" applyBorder="1"/>
    <xf numFmtId="0" fontId="10" fillId="0" borderId="0" xfId="0" applyFont="1" applyBorder="1" applyAlignment="1"/>
    <xf numFmtId="0" fontId="11" fillId="0" borderId="6" xfId="0" applyFont="1" applyBorder="1" applyAlignment="1"/>
    <xf numFmtId="0" fontId="0" fillId="0" borderId="0" xfId="0" applyFill="1" applyBorder="1" applyAlignment="1">
      <alignment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7" xfId="0" applyBorder="1"/>
    <xf numFmtId="0" fontId="0" fillId="0" borderId="0" xfId="0" applyFill="1" applyAlignment="1">
      <alignment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0" fillId="10" borderId="0" xfId="0" applyFont="1" applyFill="1" applyBorder="1" applyAlignment="1">
      <alignment horizontal="left" wrapText="1"/>
    </xf>
    <xf numFmtId="0" fontId="16" fillId="11" borderId="0" xfId="1" applyFont="1" applyFill="1" applyBorder="1" applyAlignment="1">
      <alignment horizontal="center" wrapText="1"/>
    </xf>
    <xf numFmtId="0" fontId="17" fillId="11" borderId="0" xfId="0" applyFont="1" applyFill="1" applyBorder="1" applyAlignment="1">
      <alignment horizontal="center" wrapText="1"/>
    </xf>
    <xf numFmtId="0" fontId="16" fillId="11" borderId="0" xfId="1" applyFont="1" applyFill="1" applyAlignment="1">
      <alignment horizontal="center" vertical="top"/>
    </xf>
    <xf numFmtId="0" fontId="2" fillId="11" borderId="0" xfId="0" applyFont="1" applyFill="1" applyBorder="1" applyAlignment="1">
      <alignment horizontal="center"/>
    </xf>
    <xf numFmtId="0" fontId="0" fillId="10" borderId="0" xfId="0" applyFill="1" applyAlignment="1">
      <alignment vertical="top" wrapText="1"/>
    </xf>
    <xf numFmtId="0" fontId="0" fillId="10" borderId="0" xfId="0" applyFill="1" applyAlignment="1">
      <alignment horizontal="left" vertical="center" wrapText="1"/>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hyperlink" Target="https://miragec79.github.io/HevORT/firmwaresettings.html#33-reprap-firmware-3-on-duet-3" TargetMode="External"/><Relationship Id="rId4" Type="http://schemas.openxmlformats.org/officeDocument/2006/relationships/hyperlink" Target="https://miragec79.github.io/HevORT/RRF3_D3P3.ht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hyperlink" Target="https://miragec79.github.io/HevORT/firmwaresettings.html#33-reprap-firmware-3-on-duet-3" TargetMode="External"/><Relationship Id="rId2" Type="http://schemas.openxmlformats.org/officeDocument/2006/relationships/hyperlink" Target="https://miragec79.github.io/HevORT/RRF3_D3P3.htm" TargetMode="External"/><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8" Type="http://schemas.openxmlformats.org/officeDocument/2006/relationships/hyperlink" Target="https://miragec79.github.io/HevORT/firmwaresettings.html#33-reprap-firmware-3-on-duet-3" TargetMode="External"/><Relationship Id="rId3" Type="http://schemas.openxmlformats.org/officeDocument/2006/relationships/image" Target="../media/image11.png"/><Relationship Id="rId7" Type="http://schemas.openxmlformats.org/officeDocument/2006/relationships/hyperlink" Target="https://miragec79.github.io/HevORT/RRF3_D3P2.htm" TargetMode="External"/><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hyperlink" Target="https://miragec79.github.io/HevORT/RRF3_D3P4.htm" TargetMode="External"/><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4</xdr:col>
      <xdr:colOff>339725</xdr:colOff>
      <xdr:row>2</xdr:row>
      <xdr:rowOff>146816</xdr:rowOff>
    </xdr:from>
    <xdr:to>
      <xdr:col>18</xdr:col>
      <xdr:colOff>739775</xdr:colOff>
      <xdr:row>50</xdr:row>
      <xdr:rowOff>17416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9415" y="825609"/>
          <a:ext cx="11549774" cy="1069625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235323</xdr:colOff>
      <xdr:row>1</xdr:row>
      <xdr:rowOff>134470</xdr:rowOff>
    </xdr:from>
    <xdr:to>
      <xdr:col>23</xdr:col>
      <xdr:colOff>182656</xdr:colOff>
      <xdr:row>41</xdr:row>
      <xdr:rowOff>58270</xdr:rowOff>
    </xdr:to>
    <xdr:pic>
      <xdr:nvPicPr>
        <xdr:cNvPr id="29" name="Picture 28">
          <a:extLst>
            <a:ext uri="{FF2B5EF4-FFF2-40B4-BE49-F238E27FC236}">
              <a16:creationId xmlns:a16="http://schemas.microsoft.com/office/drawing/2014/main" id="{AE87C852-7CEA-4D17-B530-FE2E281763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1147" y="324970"/>
          <a:ext cx="9629215" cy="75438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7205</xdr:colOff>
      <xdr:row>0</xdr:row>
      <xdr:rowOff>24012</xdr:rowOff>
    </xdr:from>
    <xdr:to>
      <xdr:col>7</xdr:col>
      <xdr:colOff>129669</xdr:colOff>
      <xdr:row>18</xdr:row>
      <xdr:rowOff>8635</xdr:rowOff>
    </xdr:to>
    <xdr:pic>
      <xdr:nvPicPr>
        <xdr:cNvPr id="6" name="Picture 5">
          <a:extLst>
            <a:ext uri="{FF2B5EF4-FFF2-40B4-BE49-F238E27FC236}">
              <a16:creationId xmlns:a16="http://schemas.microsoft.com/office/drawing/2014/main" id="{C2B9FAEC-C2CB-4D44-800C-C20EF004A8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27676" y="24012"/>
          <a:ext cx="1937817" cy="3413623"/>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201707</xdr:colOff>
      <xdr:row>11</xdr:row>
      <xdr:rowOff>179293</xdr:rowOff>
    </xdr:from>
    <xdr:to>
      <xdr:col>3</xdr:col>
      <xdr:colOff>368139</xdr:colOff>
      <xdr:row>30</xdr:row>
      <xdr:rowOff>22411</xdr:rowOff>
    </xdr:to>
    <xdr:pic>
      <xdr:nvPicPr>
        <xdr:cNvPr id="7" name="Picture 6">
          <a:extLst>
            <a:ext uri="{FF2B5EF4-FFF2-40B4-BE49-F238E27FC236}">
              <a16:creationId xmlns:a16="http://schemas.microsoft.com/office/drawing/2014/main" id="{07E19EF9-F18A-4CC4-96B0-6827DA56C2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707" y="2274793"/>
          <a:ext cx="1981785" cy="3462618"/>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112059</xdr:colOff>
      <xdr:row>10</xdr:row>
      <xdr:rowOff>168088</xdr:rowOff>
    </xdr:from>
    <xdr:to>
      <xdr:col>13</xdr:col>
      <xdr:colOff>212912</xdr:colOff>
      <xdr:row>16</xdr:row>
      <xdr:rowOff>78441</xdr:rowOff>
    </xdr:to>
    <xdr:sp macro="" textlink="">
      <xdr:nvSpPr>
        <xdr:cNvPr id="8" name="Left Brace 7">
          <a:extLst>
            <a:ext uri="{FF2B5EF4-FFF2-40B4-BE49-F238E27FC236}">
              <a16:creationId xmlns:a16="http://schemas.microsoft.com/office/drawing/2014/main" id="{94FAB16C-2BF6-4E23-A60A-C4FCCB939BA9}"/>
            </a:ext>
          </a:extLst>
        </xdr:cNvPr>
        <xdr:cNvSpPr/>
      </xdr:nvSpPr>
      <xdr:spPr>
        <a:xfrm>
          <a:off x="7978588" y="2073088"/>
          <a:ext cx="100853" cy="1053353"/>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7</xdr:col>
      <xdr:colOff>129669</xdr:colOff>
      <xdr:row>9</xdr:row>
      <xdr:rowOff>16324</xdr:rowOff>
    </xdr:from>
    <xdr:to>
      <xdr:col>13</xdr:col>
      <xdr:colOff>112059</xdr:colOff>
      <xdr:row>13</xdr:row>
      <xdr:rowOff>123265</xdr:rowOff>
    </xdr:to>
    <xdr:cxnSp macro="">
      <xdr:nvCxnSpPr>
        <xdr:cNvPr id="10" name="Connector: Elbow 9">
          <a:extLst>
            <a:ext uri="{FF2B5EF4-FFF2-40B4-BE49-F238E27FC236}">
              <a16:creationId xmlns:a16="http://schemas.microsoft.com/office/drawing/2014/main" id="{570D5156-4A47-4BDB-AE95-D24E59F546DA}"/>
            </a:ext>
          </a:extLst>
        </xdr:cNvPr>
        <xdr:cNvCxnSpPr>
          <a:stCxn id="6" idx="3"/>
          <a:endCxn id="8" idx="1"/>
        </xdr:cNvCxnSpPr>
      </xdr:nvCxnSpPr>
      <xdr:spPr>
        <a:xfrm>
          <a:off x="4365493" y="1730824"/>
          <a:ext cx="3613095" cy="868941"/>
        </a:xfrm>
        <a:prstGeom prst="bentConnector3">
          <a:avLst>
            <a:gd name="adj1" fmla="val 9559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368139</xdr:colOff>
      <xdr:row>18</xdr:row>
      <xdr:rowOff>168088</xdr:rowOff>
    </xdr:from>
    <xdr:to>
      <xdr:col>13</xdr:col>
      <xdr:colOff>246530</xdr:colOff>
      <xdr:row>21</xdr:row>
      <xdr:rowOff>5602</xdr:rowOff>
    </xdr:to>
    <xdr:cxnSp macro="">
      <xdr:nvCxnSpPr>
        <xdr:cNvPr id="14" name="Connector: Elbow 13">
          <a:extLst>
            <a:ext uri="{FF2B5EF4-FFF2-40B4-BE49-F238E27FC236}">
              <a16:creationId xmlns:a16="http://schemas.microsoft.com/office/drawing/2014/main" id="{0DE9FBBA-5601-4162-A966-2FC954EE8D56}"/>
            </a:ext>
          </a:extLst>
        </xdr:cNvPr>
        <xdr:cNvCxnSpPr>
          <a:stCxn id="7" idx="3"/>
          <a:endCxn id="15" idx="1"/>
        </xdr:cNvCxnSpPr>
      </xdr:nvCxnSpPr>
      <xdr:spPr>
        <a:xfrm flipV="1">
          <a:off x="2183492" y="3597088"/>
          <a:ext cx="5929567" cy="409014"/>
        </a:xfrm>
        <a:prstGeom prst="bentConnector3">
          <a:avLst>
            <a:gd name="adj1" fmla="val 9554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246530</xdr:colOff>
      <xdr:row>17</xdr:row>
      <xdr:rowOff>156882</xdr:rowOff>
    </xdr:from>
    <xdr:to>
      <xdr:col>14</xdr:col>
      <xdr:colOff>437029</xdr:colOff>
      <xdr:row>19</xdr:row>
      <xdr:rowOff>179294</xdr:rowOff>
    </xdr:to>
    <xdr:sp macro="" textlink="">
      <xdr:nvSpPr>
        <xdr:cNvPr id="15" name="Rectangle 14">
          <a:extLst>
            <a:ext uri="{FF2B5EF4-FFF2-40B4-BE49-F238E27FC236}">
              <a16:creationId xmlns:a16="http://schemas.microsoft.com/office/drawing/2014/main" id="{FA7EB4E9-1355-4627-9A06-61CD6A9497C1}"/>
            </a:ext>
          </a:extLst>
        </xdr:cNvPr>
        <xdr:cNvSpPr/>
      </xdr:nvSpPr>
      <xdr:spPr>
        <a:xfrm>
          <a:off x="8113059" y="3395382"/>
          <a:ext cx="795617" cy="40341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582706</xdr:colOff>
      <xdr:row>10</xdr:row>
      <xdr:rowOff>145676</xdr:rowOff>
    </xdr:from>
    <xdr:to>
      <xdr:col>22</xdr:col>
      <xdr:colOff>582706</xdr:colOff>
      <xdr:row>20</xdr:row>
      <xdr:rowOff>11206</xdr:rowOff>
    </xdr:to>
    <xdr:sp macro="" textlink="">
      <xdr:nvSpPr>
        <xdr:cNvPr id="22" name="Rectangle 21">
          <a:extLst>
            <a:ext uri="{FF2B5EF4-FFF2-40B4-BE49-F238E27FC236}">
              <a16:creationId xmlns:a16="http://schemas.microsoft.com/office/drawing/2014/main" id="{DF480FB3-FBC7-45C1-9C6E-203FDD6E539C}"/>
            </a:ext>
          </a:extLst>
        </xdr:cNvPr>
        <xdr:cNvSpPr/>
      </xdr:nvSpPr>
      <xdr:spPr>
        <a:xfrm>
          <a:off x="9054353" y="2050676"/>
          <a:ext cx="4840941" cy="177053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23</xdr:col>
      <xdr:colOff>493059</xdr:colOff>
      <xdr:row>1</xdr:row>
      <xdr:rowOff>123263</xdr:rowOff>
    </xdr:from>
    <xdr:to>
      <xdr:col>28</xdr:col>
      <xdr:colOff>582706</xdr:colOff>
      <xdr:row>26</xdr:row>
      <xdr:rowOff>22411</xdr:rowOff>
    </xdr:to>
    <xdr:sp macro="" textlink="">
      <xdr:nvSpPr>
        <xdr:cNvPr id="23" name="Rectangle: Rounded Corners 22">
          <a:extLst>
            <a:ext uri="{FF2B5EF4-FFF2-40B4-BE49-F238E27FC236}">
              <a16:creationId xmlns:a16="http://schemas.microsoft.com/office/drawing/2014/main" id="{0ABB154C-AAD5-4F19-852A-C5627BD15C64}"/>
            </a:ext>
          </a:extLst>
        </xdr:cNvPr>
        <xdr:cNvSpPr/>
      </xdr:nvSpPr>
      <xdr:spPr>
        <a:xfrm>
          <a:off x="14410765" y="313763"/>
          <a:ext cx="3115235" cy="466164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All</a:t>
          </a:r>
          <a:r>
            <a:rPr lang="fr-CA" sz="1100" baseline="0">
              <a:solidFill>
                <a:sysClr val="windowText" lastClr="000000"/>
              </a:solidFill>
            </a:rPr>
            <a:t> of these values for Jerk (Max.Speed Change) , Sepped and Acceleration are conservative, but quite higher than the proposed values into the RRF tool.</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For the first runs of you printer I propose you use these values and then increase them while testing to see how your build reacts to them.</a:t>
          </a:r>
        </a:p>
        <a:p>
          <a:pPr algn="l"/>
          <a:endParaRPr lang="fr-CA" sz="1100" baseline="0">
            <a:solidFill>
              <a:sysClr val="windowText" lastClr="000000"/>
            </a:solidFill>
          </a:endParaRPr>
        </a:p>
        <a:p>
          <a:pPr algn="l"/>
          <a:r>
            <a:rPr lang="fr-CA" sz="1100" baseline="0">
              <a:solidFill>
                <a:sysClr val="windowText" lastClr="000000"/>
              </a:solidFill>
            </a:rPr>
            <a:t>All these values are considered as </a:t>
          </a:r>
          <a:r>
            <a:rPr lang="fr-CA" sz="1100" b="1" baseline="0">
              <a:solidFill>
                <a:sysClr val="windowText" lastClr="000000"/>
              </a:solidFill>
            </a:rPr>
            <a:t>Not to Exceed</a:t>
          </a:r>
          <a:r>
            <a:rPr lang="fr-CA" sz="1100" baseline="0">
              <a:solidFill>
                <a:sysClr val="windowText" lastClr="000000"/>
              </a:solidFill>
            </a:rPr>
            <a:t>.  So even if your slicer is asking for a move that would accelerate and travel faster than these values, the Duet will change that request to something that will not exceed your max parameters.</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Thanks to the Duet, these can be easily changed </a:t>
          </a:r>
          <a:r>
            <a:rPr lang="fr-CA" sz="1100" b="1" baseline="0">
              <a:solidFill>
                <a:sysClr val="windowText" lastClr="000000"/>
              </a:solidFill>
            </a:rPr>
            <a:t>while printing </a:t>
          </a:r>
          <a:r>
            <a:rPr lang="fr-CA" sz="1100" baseline="0">
              <a:solidFill>
                <a:sysClr val="windowText" lastClr="000000"/>
              </a:solidFill>
            </a:rPr>
            <a:t>by sending GCode commands through the Web Control.</a:t>
          </a:r>
        </a:p>
        <a:p>
          <a:pPr algn="l"/>
          <a:endParaRPr lang="fr-CA" sz="1100" baseline="0">
            <a:solidFill>
              <a:sysClr val="windowText" lastClr="000000"/>
            </a:solidFill>
          </a:endParaRPr>
        </a:p>
        <a:p>
          <a:pPr algn="l"/>
          <a:r>
            <a:rPr lang="fr-CA" sz="1100" b="1" baseline="0">
              <a:solidFill>
                <a:sysClr val="windowText" lastClr="000000"/>
              </a:solidFill>
            </a:rPr>
            <a:t>Motor Current: </a:t>
          </a:r>
          <a:r>
            <a:rPr lang="fr-CA" sz="1100" baseline="0">
              <a:solidFill>
                <a:sysClr val="windowText" lastClr="000000"/>
              </a:solidFill>
            </a:rPr>
            <a:t>As a rule of thumb, if your motors are well ventilated, you should use a value that is not higher than 80% of their recommended Amp Rating.  </a:t>
          </a:r>
        </a:p>
        <a:p>
          <a:pPr algn="l"/>
          <a:endParaRPr lang="fr-CA" sz="1100" baseline="0">
            <a:solidFill>
              <a:sysClr val="windowText" lastClr="000000"/>
            </a:solidFill>
          </a:endParaRPr>
        </a:p>
      </xdr:txBody>
    </xdr:sp>
    <xdr:clientData/>
  </xdr:twoCellAnchor>
  <xdr:twoCellAnchor>
    <xdr:from>
      <xdr:col>22</xdr:col>
      <xdr:colOff>582706</xdr:colOff>
      <xdr:row>13</xdr:row>
      <xdr:rowOff>168087</xdr:rowOff>
    </xdr:from>
    <xdr:to>
      <xdr:col>23</xdr:col>
      <xdr:colOff>493059</xdr:colOff>
      <xdr:row>15</xdr:row>
      <xdr:rowOff>78441</xdr:rowOff>
    </xdr:to>
    <xdr:cxnSp macro="">
      <xdr:nvCxnSpPr>
        <xdr:cNvPr id="25" name="Connector: Elbow 24">
          <a:extLst>
            <a:ext uri="{FF2B5EF4-FFF2-40B4-BE49-F238E27FC236}">
              <a16:creationId xmlns:a16="http://schemas.microsoft.com/office/drawing/2014/main" id="{F8C3ED56-B623-4781-83E0-938F09A94552}"/>
            </a:ext>
          </a:extLst>
        </xdr:cNvPr>
        <xdr:cNvCxnSpPr>
          <a:stCxn id="22" idx="3"/>
          <a:endCxn id="23" idx="1"/>
        </xdr:cNvCxnSpPr>
      </xdr:nvCxnSpPr>
      <xdr:spPr>
        <a:xfrm flipV="1">
          <a:off x="13895294" y="2644587"/>
          <a:ext cx="515471" cy="291354"/>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268942</xdr:colOff>
      <xdr:row>27</xdr:row>
      <xdr:rowOff>89647</xdr:rowOff>
    </xdr:from>
    <xdr:to>
      <xdr:col>14</xdr:col>
      <xdr:colOff>448235</xdr:colOff>
      <xdr:row>29</xdr:row>
      <xdr:rowOff>89647</xdr:rowOff>
    </xdr:to>
    <xdr:sp macro="" textlink="">
      <xdr:nvSpPr>
        <xdr:cNvPr id="27" name="Rectangle 26">
          <a:extLst>
            <a:ext uri="{FF2B5EF4-FFF2-40B4-BE49-F238E27FC236}">
              <a16:creationId xmlns:a16="http://schemas.microsoft.com/office/drawing/2014/main" id="{48424D47-D947-4CA8-93EC-F17F04E217B6}"/>
            </a:ext>
          </a:extLst>
        </xdr:cNvPr>
        <xdr:cNvSpPr/>
      </xdr:nvSpPr>
      <xdr:spPr>
        <a:xfrm>
          <a:off x="8135471" y="5233147"/>
          <a:ext cx="784411"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15</xdr:col>
      <xdr:colOff>3</xdr:colOff>
      <xdr:row>27</xdr:row>
      <xdr:rowOff>100853</xdr:rowOff>
    </xdr:from>
    <xdr:to>
      <xdr:col>21</xdr:col>
      <xdr:colOff>268941</xdr:colOff>
      <xdr:row>29</xdr:row>
      <xdr:rowOff>100853</xdr:rowOff>
    </xdr:to>
    <xdr:sp macro="" textlink="">
      <xdr:nvSpPr>
        <xdr:cNvPr id="28" name="Rectangle 27">
          <a:extLst>
            <a:ext uri="{FF2B5EF4-FFF2-40B4-BE49-F238E27FC236}">
              <a16:creationId xmlns:a16="http://schemas.microsoft.com/office/drawing/2014/main" id="{D5B49E1B-503F-43C9-8B03-7654793038FF}"/>
            </a:ext>
          </a:extLst>
        </xdr:cNvPr>
        <xdr:cNvSpPr/>
      </xdr:nvSpPr>
      <xdr:spPr>
        <a:xfrm>
          <a:off x="9076768" y="5244353"/>
          <a:ext cx="3899644"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403412</xdr:colOff>
      <xdr:row>27</xdr:row>
      <xdr:rowOff>89647</xdr:rowOff>
    </xdr:from>
    <xdr:to>
      <xdr:col>10</xdr:col>
      <xdr:colOff>437030</xdr:colOff>
      <xdr:row>29</xdr:row>
      <xdr:rowOff>112059</xdr:rowOff>
    </xdr:to>
    <xdr:sp macro="" textlink="">
      <xdr:nvSpPr>
        <xdr:cNvPr id="31" name="Rectangle 30">
          <a:extLst>
            <a:ext uri="{FF2B5EF4-FFF2-40B4-BE49-F238E27FC236}">
              <a16:creationId xmlns:a16="http://schemas.microsoft.com/office/drawing/2014/main" id="{989D1C69-4C60-4E8F-A327-01B60F3BF2DD}"/>
            </a:ext>
          </a:extLst>
        </xdr:cNvPr>
        <xdr:cNvSpPr/>
      </xdr:nvSpPr>
      <xdr:spPr>
        <a:xfrm>
          <a:off x="5244353" y="5233147"/>
          <a:ext cx="1243853" cy="403412"/>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168090</xdr:colOff>
      <xdr:row>22</xdr:row>
      <xdr:rowOff>67234</xdr:rowOff>
    </xdr:from>
    <xdr:to>
      <xdr:col>7</xdr:col>
      <xdr:colOff>33617</xdr:colOff>
      <xdr:row>34</xdr:row>
      <xdr:rowOff>56030</xdr:rowOff>
    </xdr:to>
    <xdr:sp macro="" textlink="">
      <xdr:nvSpPr>
        <xdr:cNvPr id="33" name="Rectangle: Rounded Corners 32">
          <a:extLst>
            <a:ext uri="{FF2B5EF4-FFF2-40B4-BE49-F238E27FC236}">
              <a16:creationId xmlns:a16="http://schemas.microsoft.com/office/drawing/2014/main" id="{0C36083D-EF4A-42AE-891B-637DC3C697AA}"/>
            </a:ext>
          </a:extLst>
        </xdr:cNvPr>
        <xdr:cNvSpPr/>
      </xdr:nvSpPr>
      <xdr:spPr>
        <a:xfrm>
          <a:off x="1983443" y="4258234"/>
          <a:ext cx="2285998" cy="227479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 </a:t>
          </a:r>
          <a:r>
            <a:rPr lang="fr-CA" sz="1100" b="1">
              <a:solidFill>
                <a:sysClr val="windowText" lastClr="000000"/>
              </a:solidFill>
            </a:rPr>
            <a:t>Z,</a:t>
          </a:r>
          <a:r>
            <a:rPr lang="fr-CA" sz="1100" b="0">
              <a:solidFill>
                <a:sysClr val="windowText" lastClr="000000"/>
              </a:solidFill>
            </a:rPr>
            <a:t> Using</a:t>
          </a:r>
          <a:r>
            <a:rPr lang="fr-CA" sz="1100">
              <a:solidFill>
                <a:sysClr val="windowText" lastClr="000000"/>
              </a:solidFill>
            </a:rPr>
            <a:t> Ball screw with a pitch of 4mm / turn</a:t>
          </a:r>
          <a:r>
            <a:rPr lang="fr-CA" sz="1100" baseline="0">
              <a:solidFill>
                <a:sysClr val="windowText" lastClr="000000"/>
              </a:solidFill>
            </a:rPr>
            <a:t> and using 1.8 degree motors will give us 800 steps per mm at x16 microsteps.</a:t>
          </a:r>
          <a:br>
            <a:rPr lang="fr-CA" sz="1100" baseline="0">
              <a:solidFill>
                <a:sysClr val="windowText" lastClr="000000"/>
              </a:solidFill>
            </a:rPr>
          </a:br>
          <a:r>
            <a:rPr lang="fr-CA" sz="1100" baseline="0">
              <a:solidFill>
                <a:sysClr val="windowText" lastClr="000000"/>
              </a:solidFill>
            </a:rPr>
            <a:t>(If you are using 0.9degree motors for Z, this value will then be 1600)</a:t>
          </a:r>
          <a:br>
            <a:rPr lang="fr-CA" sz="1100" baseline="0">
              <a:solidFill>
                <a:sysClr val="windowText" lastClr="000000"/>
              </a:solidFill>
            </a:rPr>
          </a:br>
          <a:r>
            <a:rPr lang="fr-CA" sz="1100" baseline="0">
              <a:solidFill>
                <a:sysClr val="windowText" lastClr="000000"/>
              </a:solidFill>
            </a:rPr>
            <a:t>Normally, Steps / mm for XY and Z should'nt require to be adjusted.</a:t>
          </a:r>
        </a:p>
      </xdr:txBody>
    </xdr:sp>
    <xdr:clientData/>
  </xdr:twoCellAnchor>
  <xdr:twoCellAnchor>
    <xdr:from>
      <xdr:col>0</xdr:col>
      <xdr:colOff>448238</xdr:colOff>
      <xdr:row>0</xdr:row>
      <xdr:rowOff>0</xdr:rowOff>
    </xdr:from>
    <xdr:to>
      <xdr:col>4</xdr:col>
      <xdr:colOff>89648</xdr:colOff>
      <xdr:row>8</xdr:row>
      <xdr:rowOff>134473</xdr:rowOff>
    </xdr:to>
    <xdr:sp macro="" textlink="">
      <xdr:nvSpPr>
        <xdr:cNvPr id="34" name="Rectangle: Rounded Corners 33">
          <a:extLst>
            <a:ext uri="{FF2B5EF4-FFF2-40B4-BE49-F238E27FC236}">
              <a16:creationId xmlns:a16="http://schemas.microsoft.com/office/drawing/2014/main" id="{489EA081-3FBB-4B1E-8BEA-9DA55B88F37D}"/>
            </a:ext>
          </a:extLst>
        </xdr:cNvPr>
        <xdr:cNvSpPr/>
      </xdr:nvSpPr>
      <xdr:spPr>
        <a:xfrm>
          <a:off x="448238" y="0"/>
          <a:ext cx="2061881" cy="1658473"/>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a:t>
          </a:r>
          <a:r>
            <a:rPr lang="fr-CA" sz="1100" baseline="0">
              <a:solidFill>
                <a:sysClr val="windowText" lastClr="000000"/>
              </a:solidFill>
            </a:rPr>
            <a:t> </a:t>
          </a:r>
          <a:r>
            <a:rPr lang="fr-CA" sz="1100" b="1" baseline="0">
              <a:solidFill>
                <a:sysClr val="windowText" lastClr="000000"/>
              </a:solidFill>
            </a:rPr>
            <a:t>XY</a:t>
          </a:r>
          <a:r>
            <a:rPr lang="fr-CA" sz="1100" b="0" baseline="0">
              <a:solidFill>
                <a:sysClr val="windowText" lastClr="000000"/>
              </a:solidFill>
            </a:rPr>
            <a:t> when using 0.9 degree steeper motors, the Hevort will use 160 Steps per mm.</a:t>
          </a:r>
          <a:br>
            <a:rPr lang="fr-CA" sz="1100" b="0" baseline="0">
              <a:solidFill>
                <a:sysClr val="windowText" lastClr="000000"/>
              </a:solidFill>
            </a:rPr>
          </a:br>
          <a:br>
            <a:rPr lang="fr-CA" sz="1100" b="0" baseline="0">
              <a:solidFill>
                <a:sysClr val="windowText" lastClr="000000"/>
              </a:solidFill>
            </a:rPr>
          </a:br>
          <a:r>
            <a:rPr lang="fr-CA" sz="1100" b="0" baseline="0">
              <a:solidFill>
                <a:sysClr val="windowText" lastClr="000000"/>
              </a:solidFill>
            </a:rPr>
            <a:t>This is taking into accound the diameter of the Pulleys and the fact that the steps are (micro stepped to X16)  </a:t>
          </a:r>
          <a:br>
            <a:rPr lang="fr-CA" sz="1100" b="0" baseline="0">
              <a:solidFill>
                <a:sysClr val="windowText" lastClr="000000"/>
              </a:solidFill>
            </a:rPr>
          </a:br>
          <a:r>
            <a:rPr lang="fr-CA" sz="1100" b="0" baseline="0">
              <a:solidFill>
                <a:sysClr val="windowText" lastClr="000000"/>
              </a:solidFill>
            </a:rPr>
            <a:t>400 * 16 = 6400 steps /rev</a:t>
          </a:r>
          <a:endParaRPr lang="fr-CA" sz="1100" baseline="0">
            <a:solidFill>
              <a:sysClr val="windowText" lastClr="000000"/>
            </a:solidFill>
          </a:endParaRPr>
        </a:p>
      </xdr:txBody>
    </xdr:sp>
    <xdr:clientData/>
  </xdr:twoCellAnchor>
  <xdr:twoCellAnchor>
    <xdr:from>
      <xdr:col>0</xdr:col>
      <xdr:colOff>437031</xdr:colOff>
      <xdr:row>8</xdr:row>
      <xdr:rowOff>134470</xdr:rowOff>
    </xdr:from>
    <xdr:to>
      <xdr:col>4</xdr:col>
      <xdr:colOff>56029</xdr:colOff>
      <xdr:row>10</xdr:row>
      <xdr:rowOff>33617</xdr:rowOff>
    </xdr:to>
    <xdr:sp macro="" textlink="">
      <xdr:nvSpPr>
        <xdr:cNvPr id="35" name="Rectangle: Rounded Corners 34">
          <a:extLst>
            <a:ext uri="{FF2B5EF4-FFF2-40B4-BE49-F238E27FC236}">
              <a16:creationId xmlns:a16="http://schemas.microsoft.com/office/drawing/2014/main" id="{512C07A1-C77F-4924-949A-EED0F53DCC3E}"/>
            </a:ext>
          </a:extLst>
        </xdr:cNvPr>
        <xdr:cNvSpPr/>
      </xdr:nvSpPr>
      <xdr:spPr>
        <a:xfrm>
          <a:off x="437031" y="1658470"/>
          <a:ext cx="2039469" cy="280147"/>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chemeClr val="bg1"/>
              </a:solidFill>
            </a:rPr>
            <a:t>-&gt; How Microstepping works &lt;-</a:t>
          </a:r>
          <a:br>
            <a:rPr lang="fr-CA" sz="1100" baseline="0">
              <a:solidFill>
                <a:schemeClr val="bg1"/>
              </a:solidFill>
            </a:rPr>
          </a:br>
          <a:endParaRPr lang="fr-CA" sz="1100" baseline="0">
            <a:solidFill>
              <a:schemeClr val="bg1"/>
            </a:solidFill>
          </a:endParaRPr>
        </a:p>
      </xdr:txBody>
    </xdr:sp>
    <xdr:clientData/>
  </xdr:twoCellAnchor>
  <xdr:twoCellAnchor>
    <xdr:from>
      <xdr:col>1</xdr:col>
      <xdr:colOff>381000</xdr:colOff>
      <xdr:row>35</xdr:row>
      <xdr:rowOff>112056</xdr:rowOff>
    </xdr:from>
    <xdr:to>
      <xdr:col>6</xdr:col>
      <xdr:colOff>549089</xdr:colOff>
      <xdr:row>42</xdr:row>
      <xdr:rowOff>33617</xdr:rowOff>
    </xdr:to>
    <xdr:sp macro="" textlink="">
      <xdr:nvSpPr>
        <xdr:cNvPr id="36" name="Rectangle: Rounded Corners 35">
          <a:extLst>
            <a:ext uri="{FF2B5EF4-FFF2-40B4-BE49-F238E27FC236}">
              <a16:creationId xmlns:a16="http://schemas.microsoft.com/office/drawing/2014/main" id="{B9E512A2-C6E0-449B-AC18-341AF0AA0EA7}"/>
            </a:ext>
          </a:extLst>
        </xdr:cNvPr>
        <xdr:cNvSpPr/>
      </xdr:nvSpPr>
      <xdr:spPr>
        <a:xfrm>
          <a:off x="986118" y="6779556"/>
          <a:ext cx="3193677" cy="1255061"/>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Motor Directions for </a:t>
          </a:r>
          <a:r>
            <a:rPr lang="fr-CA" sz="1100" b="1" baseline="0">
              <a:solidFill>
                <a:sysClr val="windowText" lastClr="000000"/>
              </a:solidFill>
            </a:rPr>
            <a:t>XY and Z </a:t>
          </a:r>
          <a:r>
            <a:rPr lang="fr-CA" sz="1100" baseline="0">
              <a:solidFill>
                <a:sysClr val="windowText" lastClr="000000"/>
              </a:solidFill>
            </a:rPr>
            <a:t>can be left as is for now.  Too many variables will interact with how your printer will behave when powered on for the first time.</a:t>
          </a:r>
          <a:br>
            <a:rPr lang="fr-CA" sz="1100" baseline="0">
              <a:solidFill>
                <a:sysClr val="windowText" lastClr="000000"/>
              </a:solidFill>
            </a:rPr>
          </a:br>
          <a:r>
            <a:rPr lang="fr-CA" sz="1100" baseline="0">
              <a:solidFill>
                <a:sysClr val="windowText" lastClr="000000"/>
              </a:solidFill>
            </a:rPr>
            <a:t>So a good old test and see is probably the best method.</a:t>
          </a:r>
        </a:p>
      </xdr:txBody>
    </xdr:sp>
    <xdr:clientData/>
  </xdr:twoCellAnchor>
  <xdr:twoCellAnchor>
    <xdr:from>
      <xdr:col>22</xdr:col>
      <xdr:colOff>144558</xdr:colOff>
      <xdr:row>38</xdr:row>
      <xdr:rowOff>166405</xdr:rowOff>
    </xdr:from>
    <xdr:to>
      <xdr:col>23</xdr:col>
      <xdr:colOff>218890</xdr:colOff>
      <xdr:row>41</xdr:row>
      <xdr:rowOff>42580</xdr:rowOff>
    </xdr:to>
    <xdr:sp macro="" textlink="">
      <xdr:nvSpPr>
        <xdr:cNvPr id="37" name="Arrow: Right 36">
          <a:extLst>
            <a:ext uri="{FF2B5EF4-FFF2-40B4-BE49-F238E27FC236}">
              <a16:creationId xmlns:a16="http://schemas.microsoft.com/office/drawing/2014/main" id="{0B4DE341-5634-4B6E-8C50-6A8289C81ADF}"/>
            </a:ext>
          </a:extLst>
        </xdr:cNvPr>
        <xdr:cNvSpPr/>
      </xdr:nvSpPr>
      <xdr:spPr>
        <a:xfrm>
          <a:off x="13457146" y="7405405"/>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7</xdr:col>
      <xdr:colOff>268944</xdr:colOff>
      <xdr:row>38</xdr:row>
      <xdr:rowOff>168086</xdr:rowOff>
    </xdr:from>
    <xdr:to>
      <xdr:col>8</xdr:col>
      <xdr:colOff>273427</xdr:colOff>
      <xdr:row>41</xdr:row>
      <xdr:rowOff>53786</xdr:rowOff>
    </xdr:to>
    <xdr:sp macro="" textlink="">
      <xdr:nvSpPr>
        <xdr:cNvPr id="38" name="Arrow: Right 37">
          <a:hlinkClick xmlns:r="http://schemas.openxmlformats.org/officeDocument/2006/relationships" r:id="rId4"/>
          <a:extLst>
            <a:ext uri="{FF2B5EF4-FFF2-40B4-BE49-F238E27FC236}">
              <a16:creationId xmlns:a16="http://schemas.microsoft.com/office/drawing/2014/main" id="{64EFC25A-F86B-4B10-8142-A05C85E44F36}"/>
            </a:ext>
          </a:extLst>
        </xdr:cNvPr>
        <xdr:cNvSpPr/>
      </xdr:nvSpPr>
      <xdr:spPr>
        <a:xfrm flipH="1">
          <a:off x="4504768" y="7407086"/>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14</xdr:col>
      <xdr:colOff>175935</xdr:colOff>
      <xdr:row>41</xdr:row>
      <xdr:rowOff>14192</xdr:rowOff>
    </xdr:from>
    <xdr:to>
      <xdr:col>16</xdr:col>
      <xdr:colOff>10275</xdr:colOff>
      <xdr:row>42</xdr:row>
      <xdr:rowOff>147542</xdr:rowOff>
    </xdr:to>
    <xdr:sp macro="" textlink="">
      <xdr:nvSpPr>
        <xdr:cNvPr id="39" name="Rectangle: Rounded Corners 38">
          <a:hlinkClick xmlns:r="http://schemas.openxmlformats.org/officeDocument/2006/relationships" r:id="rId5"/>
          <a:extLst>
            <a:ext uri="{FF2B5EF4-FFF2-40B4-BE49-F238E27FC236}">
              <a16:creationId xmlns:a16="http://schemas.microsoft.com/office/drawing/2014/main" id="{DD28ECBD-9249-4C09-8BAB-0A885F540ED2}"/>
            </a:ext>
          </a:extLst>
        </xdr:cNvPr>
        <xdr:cNvSpPr/>
      </xdr:nvSpPr>
      <xdr:spPr>
        <a:xfrm>
          <a:off x="8647582" y="7824692"/>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6</xdr:col>
      <xdr:colOff>549089</xdr:colOff>
      <xdr:row>29</xdr:row>
      <xdr:rowOff>112060</xdr:rowOff>
    </xdr:from>
    <xdr:to>
      <xdr:col>9</xdr:col>
      <xdr:colOff>420221</xdr:colOff>
      <xdr:row>38</xdr:row>
      <xdr:rowOff>168088</xdr:rowOff>
    </xdr:to>
    <xdr:cxnSp macro="">
      <xdr:nvCxnSpPr>
        <xdr:cNvPr id="41" name="Connector: Elbow 40">
          <a:extLst>
            <a:ext uri="{FF2B5EF4-FFF2-40B4-BE49-F238E27FC236}">
              <a16:creationId xmlns:a16="http://schemas.microsoft.com/office/drawing/2014/main" id="{2F7BE228-5680-4D8B-ACB8-E224EB490F12}"/>
            </a:ext>
          </a:extLst>
        </xdr:cNvPr>
        <xdr:cNvCxnSpPr>
          <a:stCxn id="31" idx="2"/>
          <a:endCxn id="36" idx="3"/>
        </xdr:cNvCxnSpPr>
      </xdr:nvCxnSpPr>
      <xdr:spPr>
        <a:xfrm rot="5400000">
          <a:off x="4137774" y="5678581"/>
          <a:ext cx="1770528" cy="1686485"/>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134472</xdr:colOff>
      <xdr:row>27</xdr:row>
      <xdr:rowOff>100853</xdr:rowOff>
    </xdr:from>
    <xdr:to>
      <xdr:col>23</xdr:col>
      <xdr:colOff>515472</xdr:colOff>
      <xdr:row>38</xdr:row>
      <xdr:rowOff>128867</xdr:rowOff>
    </xdr:to>
    <xdr:cxnSp macro="">
      <xdr:nvCxnSpPr>
        <xdr:cNvPr id="44" name="Connector: Elbow 43">
          <a:extLst>
            <a:ext uri="{FF2B5EF4-FFF2-40B4-BE49-F238E27FC236}">
              <a16:creationId xmlns:a16="http://schemas.microsoft.com/office/drawing/2014/main" id="{33C307EB-9122-4406-8C52-C9E0EF80617D}"/>
            </a:ext>
          </a:extLst>
        </xdr:cNvPr>
        <xdr:cNvCxnSpPr>
          <a:stCxn id="28" idx="0"/>
          <a:endCxn id="47" idx="1"/>
        </xdr:cNvCxnSpPr>
      </xdr:nvCxnSpPr>
      <xdr:spPr>
        <a:xfrm rot="16200000" flipH="1">
          <a:off x="11668127" y="4602816"/>
          <a:ext cx="2123514" cy="3406588"/>
        </a:xfrm>
        <a:prstGeom prst="bentConnector4">
          <a:avLst>
            <a:gd name="adj1" fmla="val -5488"/>
            <a:gd name="adj2" fmla="val 8585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515472</xdr:colOff>
      <xdr:row>33</xdr:row>
      <xdr:rowOff>67233</xdr:rowOff>
    </xdr:from>
    <xdr:to>
      <xdr:col>28</xdr:col>
      <xdr:colOff>481854</xdr:colOff>
      <xdr:row>44</xdr:row>
      <xdr:rowOff>0</xdr:rowOff>
    </xdr:to>
    <xdr:sp macro="" textlink="">
      <xdr:nvSpPr>
        <xdr:cNvPr id="47" name="Rectangle: Rounded Corners 46">
          <a:extLst>
            <a:ext uri="{FF2B5EF4-FFF2-40B4-BE49-F238E27FC236}">
              <a16:creationId xmlns:a16="http://schemas.microsoft.com/office/drawing/2014/main" id="{59983B92-62C6-4371-A68F-6EDC53DF52A7}"/>
            </a:ext>
          </a:extLst>
        </xdr:cNvPr>
        <xdr:cNvSpPr/>
      </xdr:nvSpPr>
      <xdr:spPr>
        <a:xfrm>
          <a:off x="14433178" y="6353733"/>
          <a:ext cx="2991970" cy="2028267"/>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Extruder </a:t>
          </a:r>
          <a:r>
            <a:rPr lang="fr-CA" sz="1100" b="1">
              <a:solidFill>
                <a:sysClr val="windowText" lastClr="000000"/>
              </a:solidFill>
            </a:rPr>
            <a:t>Acceleration, Jerk and Max Speed are quite</a:t>
          </a:r>
          <a:r>
            <a:rPr lang="fr-CA" sz="1100" b="1" baseline="0">
              <a:solidFill>
                <a:sysClr val="windowText" lastClr="000000"/>
              </a:solidFill>
            </a:rPr>
            <a:t> higher </a:t>
          </a:r>
          <a:r>
            <a:rPr lang="fr-CA" sz="1100" baseline="0">
              <a:solidFill>
                <a:sysClr val="windowText" lastClr="000000"/>
              </a:solidFill>
            </a:rPr>
            <a:t>in this proposal due to the use of Pressure Advance and assumption of a direct drive Extruder system.</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When printing at high speed, the required pre-load of pressure in the nozzle before a move can be brutal.  We need to make sure the Extruder motor will be able to match that request, if not the print will slow down.</a:t>
          </a:r>
        </a:p>
      </xdr:txBody>
    </xdr:sp>
    <xdr:clientData/>
  </xdr:twoCellAnchor>
  <xdr:twoCellAnchor>
    <xdr:from>
      <xdr:col>23</xdr:col>
      <xdr:colOff>504265</xdr:colOff>
      <xdr:row>26</xdr:row>
      <xdr:rowOff>123264</xdr:rowOff>
    </xdr:from>
    <xdr:to>
      <xdr:col>28</xdr:col>
      <xdr:colOff>481855</xdr:colOff>
      <xdr:row>32</xdr:row>
      <xdr:rowOff>78442</xdr:rowOff>
    </xdr:to>
    <xdr:sp macro="" textlink="">
      <xdr:nvSpPr>
        <xdr:cNvPr id="54" name="Rectangle: Rounded Corners 53">
          <a:extLst>
            <a:ext uri="{FF2B5EF4-FFF2-40B4-BE49-F238E27FC236}">
              <a16:creationId xmlns:a16="http://schemas.microsoft.com/office/drawing/2014/main" id="{1CE72E66-558B-41EE-A8BD-F0C829BFE332}"/>
            </a:ext>
          </a:extLst>
        </xdr:cNvPr>
        <xdr:cNvSpPr/>
      </xdr:nvSpPr>
      <xdr:spPr>
        <a:xfrm>
          <a:off x="14421971" y="5076264"/>
          <a:ext cx="3003178" cy="109817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Start with the value proposed by the manufacturer of your extruder. EX: </a:t>
          </a:r>
          <a:br>
            <a:rPr lang="fr-CA" sz="1100" baseline="0">
              <a:solidFill>
                <a:sysClr val="windowText" lastClr="000000"/>
              </a:solidFill>
            </a:rPr>
          </a:br>
          <a:r>
            <a:rPr lang="fr-CA" sz="1100" baseline="0">
              <a:solidFill>
                <a:sysClr val="windowText" lastClr="000000"/>
              </a:solidFill>
            </a:rPr>
            <a:t>(Using 1.8 motors)</a:t>
          </a:r>
          <a:br>
            <a:rPr lang="fr-CA" sz="1100" baseline="0">
              <a:solidFill>
                <a:sysClr val="windowText" lastClr="000000"/>
              </a:solidFill>
            </a:rPr>
          </a:br>
          <a:r>
            <a:rPr lang="fr-CA" sz="1100" baseline="0">
              <a:solidFill>
                <a:sysClr val="windowText" lastClr="000000"/>
              </a:solidFill>
            </a:rPr>
            <a:t>BMG = 415 step /mm @ x16</a:t>
          </a:r>
          <a:br>
            <a:rPr lang="fr-CA" sz="1100" baseline="0">
              <a:solidFill>
                <a:sysClr val="windowText" lastClr="000000"/>
              </a:solidFill>
            </a:rPr>
          </a:br>
          <a:r>
            <a:rPr lang="fr-CA" sz="1100" baseline="0">
              <a:solidFill>
                <a:sysClr val="windowText" lastClr="000000"/>
              </a:solidFill>
            </a:rPr>
            <a:t>Hemera = 409 steps/mm @ x16</a:t>
          </a:r>
        </a:p>
      </xdr:txBody>
    </xdr:sp>
    <xdr:clientData/>
  </xdr:twoCellAnchor>
  <xdr:twoCellAnchor>
    <xdr:from>
      <xdr:col>12</xdr:col>
      <xdr:colOff>230166</xdr:colOff>
      <xdr:row>34</xdr:row>
      <xdr:rowOff>123265</xdr:rowOff>
    </xdr:from>
    <xdr:to>
      <xdr:col>22</xdr:col>
      <xdr:colOff>560291</xdr:colOff>
      <xdr:row>36</xdr:row>
      <xdr:rowOff>78441</xdr:rowOff>
    </xdr:to>
    <xdr:sp macro="" textlink="">
      <xdr:nvSpPr>
        <xdr:cNvPr id="62" name="Left Brace 61">
          <a:extLst>
            <a:ext uri="{FF2B5EF4-FFF2-40B4-BE49-F238E27FC236}">
              <a16:creationId xmlns:a16="http://schemas.microsoft.com/office/drawing/2014/main" id="{04D5B55A-12E6-43EA-9EDF-DBE51DE33862}"/>
            </a:ext>
          </a:extLst>
        </xdr:cNvPr>
        <xdr:cNvSpPr/>
      </xdr:nvSpPr>
      <xdr:spPr>
        <a:xfrm rot="5400000">
          <a:off x="10514141" y="3577702"/>
          <a:ext cx="336176" cy="6381301"/>
        </a:xfrm>
        <a:prstGeom prst="leftBrace">
          <a:avLst>
            <a:gd name="adj1" fmla="val 8333"/>
            <a:gd name="adj2" fmla="val 4613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15</xdr:col>
      <xdr:colOff>11203</xdr:colOff>
      <xdr:row>30</xdr:row>
      <xdr:rowOff>123262</xdr:rowOff>
    </xdr:from>
    <xdr:to>
      <xdr:col>21</xdr:col>
      <xdr:colOff>33617</xdr:colOff>
      <xdr:row>34</xdr:row>
      <xdr:rowOff>78442</xdr:rowOff>
    </xdr:to>
    <xdr:sp macro="" textlink="">
      <xdr:nvSpPr>
        <xdr:cNvPr id="61" name="Rectangle: Rounded Corners 60">
          <a:extLst>
            <a:ext uri="{FF2B5EF4-FFF2-40B4-BE49-F238E27FC236}">
              <a16:creationId xmlns:a16="http://schemas.microsoft.com/office/drawing/2014/main" id="{3DD83770-BAB3-4C21-9BEA-8C5094777294}"/>
            </a:ext>
          </a:extLst>
        </xdr:cNvPr>
        <xdr:cNvSpPr/>
      </xdr:nvSpPr>
      <xdr:spPr>
        <a:xfrm>
          <a:off x="9087968" y="5838262"/>
          <a:ext cx="3653120" cy="717180"/>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Good as proposed for now. </a:t>
          </a:r>
          <a:br>
            <a:rPr lang="fr-CA" sz="1100" baseline="0">
              <a:solidFill>
                <a:sysClr val="windowText" lastClr="000000"/>
              </a:solidFill>
            </a:rPr>
          </a:br>
          <a:r>
            <a:rPr lang="fr-CA" sz="1100" baseline="0">
              <a:solidFill>
                <a:sysClr val="windowText" lastClr="000000"/>
              </a:solidFill>
            </a:rPr>
            <a:t>After 30seconds of innactivity motor power will be reduced to 30% in order to maintain position while not moving.</a:t>
          </a:r>
        </a:p>
      </xdr:txBody>
    </xdr:sp>
    <xdr:clientData/>
  </xdr:twoCellAnchor>
  <xdr:twoCellAnchor>
    <xdr:from>
      <xdr:col>14</xdr:col>
      <xdr:colOff>56030</xdr:colOff>
      <xdr:row>27</xdr:row>
      <xdr:rowOff>89647</xdr:rowOff>
    </xdr:from>
    <xdr:to>
      <xdr:col>23</xdr:col>
      <xdr:colOff>504265</xdr:colOff>
      <xdr:row>29</xdr:row>
      <xdr:rowOff>100853</xdr:rowOff>
    </xdr:to>
    <xdr:cxnSp macro="">
      <xdr:nvCxnSpPr>
        <xdr:cNvPr id="64" name="Connector: Elbow 63">
          <a:extLst>
            <a:ext uri="{FF2B5EF4-FFF2-40B4-BE49-F238E27FC236}">
              <a16:creationId xmlns:a16="http://schemas.microsoft.com/office/drawing/2014/main" id="{5DBE6105-854C-4A9E-8DD5-0F0816DC5896}"/>
            </a:ext>
          </a:extLst>
        </xdr:cNvPr>
        <xdr:cNvCxnSpPr>
          <a:stCxn id="27" idx="0"/>
          <a:endCxn id="54" idx="1"/>
        </xdr:cNvCxnSpPr>
      </xdr:nvCxnSpPr>
      <xdr:spPr>
        <a:xfrm rot="16200000" flipH="1">
          <a:off x="11278721" y="2482103"/>
          <a:ext cx="392206" cy="5894294"/>
        </a:xfrm>
        <a:prstGeom prst="bentConnector4">
          <a:avLst>
            <a:gd name="adj1" fmla="val -172572"/>
            <a:gd name="adj2" fmla="val 97433"/>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371475</xdr:colOff>
      <xdr:row>44</xdr:row>
      <xdr:rowOff>171450</xdr:rowOff>
    </xdr:to>
    <xdr:pic>
      <xdr:nvPicPr>
        <xdr:cNvPr id="2" name="Picture 1">
          <a:extLst>
            <a:ext uri="{FF2B5EF4-FFF2-40B4-BE49-F238E27FC236}">
              <a16:creationId xmlns:a16="http://schemas.microsoft.com/office/drawing/2014/main" id="{C53FBDB6-F5B9-4DCC-A07E-80AB48D1A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86675" cy="855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279400</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8850" y="587375"/>
          <a:ext cx="8726628" cy="77978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hlinkClick xmlns:r="http://schemas.openxmlformats.org/officeDocument/2006/relationships" r:id="rId2"/>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377832</xdr:colOff>
      <xdr:row>29</xdr:row>
      <xdr:rowOff>114298</xdr:rowOff>
    </xdr:from>
    <xdr:to>
      <xdr:col>24</xdr:col>
      <xdr:colOff>584200</xdr:colOff>
      <xdr:row>31</xdr:row>
      <xdr:rowOff>184150</xdr:rowOff>
    </xdr:to>
    <xdr:cxnSp macro="">
      <xdr:nvCxnSpPr>
        <xdr:cNvPr id="11" name="Connector: Elbow 10">
          <a:extLst>
            <a:ext uri="{FF2B5EF4-FFF2-40B4-BE49-F238E27FC236}">
              <a16:creationId xmlns:a16="http://schemas.microsoft.com/office/drawing/2014/main" id="{34728CFE-F5B3-4F3E-BBA3-7ACD2A3DCFF8}"/>
            </a:ext>
          </a:extLst>
        </xdr:cNvPr>
        <xdr:cNvCxnSpPr/>
      </xdr:nvCxnSpPr>
      <xdr:spPr>
        <a:xfrm rot="10800000">
          <a:off x="13401682" y="5664198"/>
          <a:ext cx="1425568" cy="450852"/>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454024</xdr:colOff>
      <xdr:row>34</xdr:row>
      <xdr:rowOff>146050</xdr:rowOff>
    </xdr:from>
    <xdr:to>
      <xdr:col>18</xdr:col>
      <xdr:colOff>584199</xdr:colOff>
      <xdr:row>36</xdr:row>
      <xdr:rowOff>146050</xdr:rowOff>
    </xdr:to>
    <xdr:sp macro="" textlink="">
      <xdr:nvSpPr>
        <xdr:cNvPr id="6" name="Left Brace 5">
          <a:extLst>
            <a:ext uri="{FF2B5EF4-FFF2-40B4-BE49-F238E27FC236}">
              <a16:creationId xmlns:a16="http://schemas.microsoft.com/office/drawing/2014/main" id="{0C601E20-62E4-49A8-B898-F625814DD7AF}"/>
            </a:ext>
          </a:extLst>
        </xdr:cNvPr>
        <xdr:cNvSpPr/>
      </xdr:nvSpPr>
      <xdr:spPr>
        <a:xfrm rot="5400000">
          <a:off x="7866062" y="3725862"/>
          <a:ext cx="381000" cy="6226175"/>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6</xdr:col>
      <xdr:colOff>9525</xdr:colOff>
      <xdr:row>34</xdr:row>
      <xdr:rowOff>174628</xdr:rowOff>
    </xdr:from>
    <xdr:to>
      <xdr:col>8</xdr:col>
      <xdr:colOff>279400</xdr:colOff>
      <xdr:row>36</xdr:row>
      <xdr:rowOff>107950</xdr:rowOff>
    </xdr:to>
    <xdr:cxnSp macro="">
      <xdr:nvCxnSpPr>
        <xdr:cNvPr id="17" name="Connector: Elbow 16">
          <a:extLst>
            <a:ext uri="{FF2B5EF4-FFF2-40B4-BE49-F238E27FC236}">
              <a16:creationId xmlns:a16="http://schemas.microsoft.com/office/drawing/2014/main" id="{7D38F2B6-FB04-4D05-8058-92D3E92C63FC}"/>
            </a:ext>
          </a:extLst>
        </xdr:cNvPr>
        <xdr:cNvCxnSpPr/>
      </xdr:nvCxnSpPr>
      <xdr:spPr>
        <a:xfrm>
          <a:off x="3279775" y="6677028"/>
          <a:ext cx="1489075" cy="31432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22225</xdr:colOff>
      <xdr:row>38</xdr:row>
      <xdr:rowOff>155577</xdr:rowOff>
    </xdr:from>
    <xdr:to>
      <xdr:col>20</xdr:col>
      <xdr:colOff>79375</xdr:colOff>
      <xdr:row>41</xdr:row>
      <xdr:rowOff>60325</xdr:rowOff>
    </xdr:to>
    <xdr:cxnSp macro="">
      <xdr:nvCxnSpPr>
        <xdr:cNvPr id="19" name="Connector: Elbow 18">
          <a:extLst>
            <a:ext uri="{FF2B5EF4-FFF2-40B4-BE49-F238E27FC236}">
              <a16:creationId xmlns:a16="http://schemas.microsoft.com/office/drawing/2014/main" id="{BCE6C4CE-1BDC-477F-9F24-3A3C65026A0B}"/>
            </a:ext>
          </a:extLst>
        </xdr:cNvPr>
        <xdr:cNvCxnSpPr/>
      </xdr:nvCxnSpPr>
      <xdr:spPr>
        <a:xfrm flipV="1">
          <a:off x="3292475" y="7419977"/>
          <a:ext cx="8591550" cy="476248"/>
        </a:xfrm>
        <a:prstGeom prst="bentConnector3">
          <a:avLst>
            <a:gd name="adj1" fmla="val 9996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15874</xdr:colOff>
      <xdr:row>21</xdr:row>
      <xdr:rowOff>41274</xdr:rowOff>
    </xdr:from>
    <xdr:to>
      <xdr:col>15</xdr:col>
      <xdr:colOff>390525</xdr:colOff>
      <xdr:row>23</xdr:row>
      <xdr:rowOff>146050</xdr:rowOff>
    </xdr:to>
    <xdr:sp macro="" textlink="">
      <xdr:nvSpPr>
        <xdr:cNvPr id="14" name="Rectangle: Rounded Corners 13">
          <a:extLst>
            <a:ext uri="{FF2B5EF4-FFF2-40B4-BE49-F238E27FC236}">
              <a16:creationId xmlns:a16="http://schemas.microsoft.com/office/drawing/2014/main" id="{4236D643-2BF4-46AE-BDDA-EA3B6ECC874B}"/>
            </a:ext>
          </a:extLst>
        </xdr:cNvPr>
        <xdr:cNvSpPr/>
      </xdr:nvSpPr>
      <xdr:spPr>
        <a:xfrm>
          <a:off x="6943724" y="4054474"/>
          <a:ext cx="2203451" cy="48577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Select CoreXY</a:t>
          </a:r>
          <a:r>
            <a:rPr lang="fr-CA" sz="1100" baseline="0">
              <a:solidFill>
                <a:sysClr val="windowText" lastClr="000000"/>
              </a:solidFill>
            </a:rPr>
            <a:t>, as this is the Geopmetry used by the HevORT</a:t>
          </a:r>
          <a:endParaRPr lang="fr-CA" sz="1100">
            <a:solidFill>
              <a:sysClr val="windowText" lastClr="000000"/>
            </a:solidFill>
          </a:endParaRPr>
        </a:p>
      </xdr:txBody>
    </xdr:sp>
    <xdr:clientData/>
  </xdr:twoCellAnchor>
  <xdr:twoCellAnchor>
    <xdr:from>
      <xdr:col>10</xdr:col>
      <xdr:colOff>352425</xdr:colOff>
      <xdr:row>22</xdr:row>
      <xdr:rowOff>93663</xdr:rowOff>
    </xdr:from>
    <xdr:to>
      <xdr:col>12</xdr:col>
      <xdr:colOff>15874</xdr:colOff>
      <xdr:row>24</xdr:row>
      <xdr:rowOff>53976</xdr:rowOff>
    </xdr:to>
    <xdr:cxnSp macro="">
      <xdr:nvCxnSpPr>
        <xdr:cNvPr id="26" name="Connector: Elbow 25">
          <a:extLst>
            <a:ext uri="{FF2B5EF4-FFF2-40B4-BE49-F238E27FC236}">
              <a16:creationId xmlns:a16="http://schemas.microsoft.com/office/drawing/2014/main" id="{4247F224-1FDD-4305-86C9-2CD81DAE96FA}"/>
            </a:ext>
          </a:extLst>
        </xdr:cNvPr>
        <xdr:cNvCxnSpPr>
          <a:stCxn id="18" idx="0"/>
          <a:endCxn id="14" idx="1"/>
        </xdr:cNvCxnSpPr>
      </xdr:nvCxnSpPr>
      <xdr:spPr>
        <a:xfrm rot="5400000" flipH="1" flipV="1">
          <a:off x="6331743" y="4026695"/>
          <a:ext cx="341313" cy="882649"/>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6350</xdr:colOff>
      <xdr:row>24</xdr:row>
      <xdr:rowOff>50800</xdr:rowOff>
    </xdr:from>
    <xdr:to>
      <xdr:col>11</xdr:col>
      <xdr:colOff>82550</xdr:colOff>
      <xdr:row>25</xdr:row>
      <xdr:rowOff>165100</xdr:rowOff>
    </xdr:to>
    <xdr:sp macro="" textlink="">
      <xdr:nvSpPr>
        <xdr:cNvPr id="18" name="Rectangle: Rounded Corners 17">
          <a:extLst>
            <a:ext uri="{FF2B5EF4-FFF2-40B4-BE49-F238E27FC236}">
              <a16:creationId xmlns:a16="http://schemas.microsoft.com/office/drawing/2014/main" id="{3B2E2661-C9A3-42F4-BE63-C34ED0298657}"/>
            </a:ext>
          </a:extLst>
        </xdr:cNvPr>
        <xdr:cNvSpPr/>
      </xdr:nvSpPr>
      <xdr:spPr>
        <a:xfrm>
          <a:off x="5715000" y="4635500"/>
          <a:ext cx="68580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317500</xdr:colOff>
      <xdr:row>41</xdr:row>
      <xdr:rowOff>107950</xdr:rowOff>
    </xdr:from>
    <xdr:to>
      <xdr:col>9</xdr:col>
      <xdr:colOff>419100</xdr:colOff>
      <xdr:row>43</xdr:row>
      <xdr:rowOff>139700</xdr:rowOff>
    </xdr:to>
    <xdr:sp macro="" textlink="">
      <xdr:nvSpPr>
        <xdr:cNvPr id="2" name="Rectangle 1">
          <a:extLst>
            <a:ext uri="{FF2B5EF4-FFF2-40B4-BE49-F238E27FC236}">
              <a16:creationId xmlns:a16="http://schemas.microsoft.com/office/drawing/2014/main" id="{483826F8-4999-4CBD-B927-1D8A96322C0E}"/>
            </a:ext>
          </a:extLst>
        </xdr:cNvPr>
        <xdr:cNvSpPr/>
      </xdr:nvSpPr>
      <xdr:spPr>
        <a:xfrm>
          <a:off x="4806950" y="7943850"/>
          <a:ext cx="711200" cy="4127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419100</xdr:colOff>
      <xdr:row>43</xdr:row>
      <xdr:rowOff>38100</xdr:rowOff>
    </xdr:from>
    <xdr:to>
      <xdr:col>16</xdr:col>
      <xdr:colOff>247650</xdr:colOff>
      <xdr:row>44</xdr:row>
      <xdr:rowOff>171450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C2A9BFEF-874D-42B6-A284-2D814800FE2F}"/>
            </a:ext>
          </a:extLst>
        </xdr:cNvPr>
        <xdr:cNvSpPr/>
      </xdr:nvSpPr>
      <xdr:spPr>
        <a:xfrm>
          <a:off x="8566150" y="8255000"/>
          <a:ext cx="1047750"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133350</xdr:colOff>
      <xdr:row>2</xdr:row>
      <xdr:rowOff>98425</xdr:rowOff>
    </xdr:from>
    <xdr:to>
      <xdr:col>7</xdr:col>
      <xdr:colOff>269875</xdr:colOff>
      <xdr:row>18</xdr:row>
      <xdr:rowOff>180975</xdr:rowOff>
    </xdr:to>
    <xdr:grpSp>
      <xdr:nvGrpSpPr>
        <xdr:cNvPr id="51" name="Group 50">
          <a:extLst>
            <a:ext uri="{FF2B5EF4-FFF2-40B4-BE49-F238E27FC236}">
              <a16:creationId xmlns:a16="http://schemas.microsoft.com/office/drawing/2014/main" id="{CFC786C1-2907-43D6-AC5A-52D8926B254B}"/>
            </a:ext>
          </a:extLst>
        </xdr:cNvPr>
        <xdr:cNvGrpSpPr/>
      </xdr:nvGrpSpPr>
      <xdr:grpSpPr>
        <a:xfrm>
          <a:off x="133350" y="471954"/>
          <a:ext cx="4461996" cy="3070786"/>
          <a:chOff x="0" y="0"/>
          <a:chExt cx="5165725" cy="3635018"/>
        </a:xfrm>
      </xdr:grpSpPr>
      <xdr:pic>
        <xdr:nvPicPr>
          <xdr:cNvPr id="4" name="Picture 3">
            <a:extLst>
              <a:ext uri="{FF2B5EF4-FFF2-40B4-BE49-F238E27FC236}">
                <a16:creationId xmlns:a16="http://schemas.microsoft.com/office/drawing/2014/main" id="{7C755B6A-8D8D-4810-9B23-6D8BE3D94D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165725" cy="36350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a:extLst>
              <a:ext uri="{FF2B5EF4-FFF2-40B4-BE49-F238E27FC236}">
                <a16:creationId xmlns:a16="http://schemas.microsoft.com/office/drawing/2014/main" id="{62A0D3EA-439D-40C9-B694-38F528CCA1A7}"/>
              </a:ext>
            </a:extLst>
          </xdr:cNvPr>
          <xdr:cNvSpPr/>
        </xdr:nvSpPr>
        <xdr:spPr>
          <a:xfrm>
            <a:off x="809625" y="2689225"/>
            <a:ext cx="711200" cy="4921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editAs="oneCell">
    <xdr:from>
      <xdr:col>7</xdr:col>
      <xdr:colOff>228601</xdr:colOff>
      <xdr:row>1</xdr:row>
      <xdr:rowOff>130175</xdr:rowOff>
    </xdr:from>
    <xdr:to>
      <xdr:col>24</xdr:col>
      <xdr:colOff>40330</xdr:colOff>
      <xdr:row>41</xdr:row>
      <xdr:rowOff>88900</xdr:rowOff>
    </xdr:to>
    <xdr:pic>
      <xdr:nvPicPr>
        <xdr:cNvPr id="9" name="Picture 8">
          <a:extLst>
            <a:ext uri="{FF2B5EF4-FFF2-40B4-BE49-F238E27FC236}">
              <a16:creationId xmlns:a16="http://schemas.microsoft.com/office/drawing/2014/main" id="{D8A186B2-33D0-4CD6-B3BA-1676A8AA21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3251" y="320675"/>
          <a:ext cx="9851079" cy="76041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165100</xdr:colOff>
      <xdr:row>25</xdr:row>
      <xdr:rowOff>155575</xdr:rowOff>
    </xdr:from>
    <xdr:to>
      <xdr:col>2</xdr:col>
      <xdr:colOff>535209</xdr:colOff>
      <xdr:row>33</xdr:row>
      <xdr:rowOff>79375</xdr:rowOff>
    </xdr:to>
    <xdr:pic>
      <xdr:nvPicPr>
        <xdr:cNvPr id="5" name="Picture 4">
          <a:extLst>
            <a:ext uri="{FF2B5EF4-FFF2-40B4-BE49-F238E27FC236}">
              <a16:creationId xmlns:a16="http://schemas.microsoft.com/office/drawing/2014/main" id="{CE790531-36D2-4BA8-A918-78F1F2DF5514}"/>
            </a:ext>
          </a:extLst>
        </xdr:cNvPr>
        <xdr:cNvPicPr>
          <a:picLocks noChangeAspect="1"/>
        </xdr:cNvPicPr>
      </xdr:nvPicPr>
      <xdr:blipFill rotWithShape="1">
        <a:blip xmlns:r="http://schemas.openxmlformats.org/officeDocument/2006/relationships" r:embed="rId3"/>
        <a:srcRect r="50027"/>
        <a:stretch/>
      </xdr:blipFill>
      <xdr:spPr>
        <a:xfrm>
          <a:off x="774700" y="4918075"/>
          <a:ext cx="1436909" cy="1447800"/>
        </a:xfrm>
        <a:prstGeom prst="rect">
          <a:avLst/>
        </a:prstGeom>
      </xdr:spPr>
    </xdr:pic>
    <xdr:clientData/>
  </xdr:twoCellAnchor>
  <xdr:twoCellAnchor>
    <xdr:from>
      <xdr:col>1</xdr:col>
      <xdr:colOff>165100</xdr:colOff>
      <xdr:row>14</xdr:row>
      <xdr:rowOff>31750</xdr:rowOff>
    </xdr:from>
    <xdr:to>
      <xdr:col>1</xdr:col>
      <xdr:colOff>901700</xdr:colOff>
      <xdr:row>16</xdr:row>
      <xdr:rowOff>120650</xdr:rowOff>
    </xdr:to>
    <xdr:sp macro="" textlink="">
      <xdr:nvSpPr>
        <xdr:cNvPr id="7" name="Rectangle 6">
          <a:extLst>
            <a:ext uri="{FF2B5EF4-FFF2-40B4-BE49-F238E27FC236}">
              <a16:creationId xmlns:a16="http://schemas.microsoft.com/office/drawing/2014/main" id="{B92FF728-D34C-4F24-B0E9-6CE71F412176}"/>
            </a:ext>
          </a:extLst>
        </xdr:cNvPr>
        <xdr:cNvSpPr/>
      </xdr:nvSpPr>
      <xdr:spPr>
        <a:xfrm>
          <a:off x="774700" y="2698750"/>
          <a:ext cx="736600" cy="4699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fr-CA" sz="1100"/>
        </a:p>
      </xdr:txBody>
    </xdr:sp>
    <xdr:clientData/>
  </xdr:twoCellAnchor>
  <xdr:twoCellAnchor>
    <xdr:from>
      <xdr:col>1</xdr:col>
      <xdr:colOff>923922</xdr:colOff>
      <xdr:row>16</xdr:row>
      <xdr:rowOff>171267</xdr:rowOff>
    </xdr:from>
    <xdr:to>
      <xdr:col>2</xdr:col>
      <xdr:colOff>401638</xdr:colOff>
      <xdr:row>21</xdr:row>
      <xdr:rowOff>9525</xdr:rowOff>
    </xdr:to>
    <xdr:cxnSp macro="">
      <xdr:nvCxnSpPr>
        <xdr:cNvPr id="13" name="Connector: Elbow 12">
          <a:extLst>
            <a:ext uri="{FF2B5EF4-FFF2-40B4-BE49-F238E27FC236}">
              <a16:creationId xmlns:a16="http://schemas.microsoft.com/office/drawing/2014/main" id="{E3398866-CBBC-49B8-8E61-AC666D695FCC}"/>
            </a:ext>
          </a:extLst>
        </xdr:cNvPr>
        <xdr:cNvCxnSpPr>
          <a:stCxn id="11" idx="2"/>
          <a:endCxn id="14" idx="0"/>
        </xdr:cNvCxnSpPr>
      </xdr:nvCxnSpPr>
      <xdr:spPr>
        <a:xfrm rot="16200000" flipH="1">
          <a:off x="978601" y="3348738"/>
          <a:ext cx="803458" cy="544516"/>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6350</xdr:colOff>
      <xdr:row>21</xdr:row>
      <xdr:rowOff>6350</xdr:rowOff>
    </xdr:from>
    <xdr:to>
      <xdr:col>3</xdr:col>
      <xdr:colOff>0</xdr:colOff>
      <xdr:row>25</xdr:row>
      <xdr:rowOff>0</xdr:rowOff>
    </xdr:to>
    <xdr:sp macro="" textlink="">
      <xdr:nvSpPr>
        <xdr:cNvPr id="14" name="Rectangle 13">
          <a:extLst>
            <a:ext uri="{FF2B5EF4-FFF2-40B4-BE49-F238E27FC236}">
              <a16:creationId xmlns:a16="http://schemas.microsoft.com/office/drawing/2014/main" id="{5702EA08-643E-48B9-BDA4-B56BD2EEDBDD}"/>
            </a:ext>
          </a:extLst>
        </xdr:cNvPr>
        <xdr:cNvSpPr/>
      </xdr:nvSpPr>
      <xdr:spPr>
        <a:xfrm>
          <a:off x="1682750" y="4006850"/>
          <a:ext cx="787400" cy="755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24</xdr:col>
      <xdr:colOff>330201</xdr:colOff>
      <xdr:row>12</xdr:row>
      <xdr:rowOff>85725</xdr:rowOff>
    </xdr:from>
    <xdr:to>
      <xdr:col>30</xdr:col>
      <xdr:colOff>203200</xdr:colOff>
      <xdr:row>25</xdr:row>
      <xdr:rowOff>53218</xdr:rowOff>
    </xdr:to>
    <xdr:pic>
      <xdr:nvPicPr>
        <xdr:cNvPr id="23" name="Picture 22">
          <a:extLst>
            <a:ext uri="{FF2B5EF4-FFF2-40B4-BE49-F238E27FC236}">
              <a16:creationId xmlns:a16="http://schemas.microsoft.com/office/drawing/2014/main" id="{D7E2C87E-682C-4711-B0B6-A8C549D50F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1501" y="2371725"/>
          <a:ext cx="3063874" cy="2453518"/>
        </a:xfrm>
        <a:prstGeom prst="rect">
          <a:avLst/>
        </a:prstGeom>
        <a:noFill/>
        <a:ln w="28575">
          <a:noFill/>
        </a:ln>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269876</xdr:colOff>
      <xdr:row>29</xdr:row>
      <xdr:rowOff>69850</xdr:rowOff>
    </xdr:from>
    <xdr:to>
      <xdr:col>30</xdr:col>
      <xdr:colOff>355600</xdr:colOff>
      <xdr:row>38</xdr:row>
      <xdr:rowOff>29530</xdr:rowOff>
    </xdr:to>
    <xdr:grpSp>
      <xdr:nvGrpSpPr>
        <xdr:cNvPr id="41" name="Group 40">
          <a:extLst>
            <a:ext uri="{FF2B5EF4-FFF2-40B4-BE49-F238E27FC236}">
              <a16:creationId xmlns:a16="http://schemas.microsoft.com/office/drawing/2014/main" id="{368713F3-7BAD-4A82-87B4-2F7017DD14CF}"/>
            </a:ext>
          </a:extLst>
        </xdr:cNvPr>
        <xdr:cNvGrpSpPr/>
      </xdr:nvGrpSpPr>
      <xdr:grpSpPr>
        <a:xfrm>
          <a:off x="15046700" y="5500968"/>
          <a:ext cx="2976841" cy="1648033"/>
          <a:chOff x="16970376" y="6111875"/>
          <a:chExt cx="3136899" cy="1683705"/>
        </a:xfrm>
      </xdr:grpSpPr>
      <xdr:pic>
        <xdr:nvPicPr>
          <xdr:cNvPr id="22" name="Picture 21">
            <a:extLst>
              <a:ext uri="{FF2B5EF4-FFF2-40B4-BE49-F238E27FC236}">
                <a16:creationId xmlns:a16="http://schemas.microsoft.com/office/drawing/2014/main" id="{AF81F809-83A5-4912-BA3B-804A1F938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70376" y="6111875"/>
            <a:ext cx="3136899" cy="1683705"/>
          </a:xfrm>
          <a:prstGeom prst="rect">
            <a:avLst/>
          </a:prstGeom>
          <a:noFill/>
          <a:ln w="28575">
            <a:noFill/>
          </a:ln>
          <a:extLst>
            <a:ext uri="{909E8E84-426E-40DD-AFC4-6F175D3DCCD1}">
              <a14:hiddenFill xmlns:a14="http://schemas.microsoft.com/office/drawing/2010/main">
                <a:solidFill>
                  <a:srgbClr val="FFFFFF"/>
                </a:solidFill>
              </a14:hiddenFill>
            </a:ext>
          </a:extLst>
        </xdr:spPr>
      </xdr:pic>
      <xdr:sp macro="" textlink="">
        <xdr:nvSpPr>
          <xdr:cNvPr id="27" name="Rectangle 26">
            <a:extLst>
              <a:ext uri="{FF2B5EF4-FFF2-40B4-BE49-F238E27FC236}">
                <a16:creationId xmlns:a16="http://schemas.microsoft.com/office/drawing/2014/main" id="{C3EDCDF6-4ADB-494B-9420-B276C980FDEB}"/>
              </a:ext>
            </a:extLst>
          </xdr:cNvPr>
          <xdr:cNvSpPr/>
        </xdr:nvSpPr>
        <xdr:spPr>
          <a:xfrm>
            <a:off x="16989425" y="7229475"/>
            <a:ext cx="9017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32" name="Rectangle 31">
            <a:extLst>
              <a:ext uri="{FF2B5EF4-FFF2-40B4-BE49-F238E27FC236}">
                <a16:creationId xmlns:a16="http://schemas.microsoft.com/office/drawing/2014/main" id="{84973893-62DC-4D31-8EE5-23BB7E9FC13A}"/>
              </a:ext>
            </a:extLst>
          </xdr:cNvPr>
          <xdr:cNvSpPr/>
        </xdr:nvSpPr>
        <xdr:spPr>
          <a:xfrm>
            <a:off x="17002125" y="6781800"/>
            <a:ext cx="87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23</xdr:col>
      <xdr:colOff>555523</xdr:colOff>
      <xdr:row>28</xdr:row>
      <xdr:rowOff>163885</xdr:rowOff>
    </xdr:from>
    <xdr:to>
      <xdr:col>25</xdr:col>
      <xdr:colOff>299665</xdr:colOff>
      <xdr:row>33</xdr:row>
      <xdr:rowOff>96838</xdr:rowOff>
    </xdr:to>
    <xdr:cxnSp macro="">
      <xdr:nvCxnSpPr>
        <xdr:cNvPr id="33" name="Connector: Elbow 32">
          <a:extLst>
            <a:ext uri="{FF2B5EF4-FFF2-40B4-BE49-F238E27FC236}">
              <a16:creationId xmlns:a16="http://schemas.microsoft.com/office/drawing/2014/main" id="{1E6823E6-9143-4B0B-85B7-A4F0AF2F91BF}"/>
            </a:ext>
          </a:extLst>
        </xdr:cNvPr>
        <xdr:cNvCxnSpPr>
          <a:stCxn id="25" idx="3"/>
          <a:endCxn id="32" idx="1"/>
        </xdr:cNvCxnSpPr>
      </xdr:nvCxnSpPr>
      <xdr:spPr>
        <a:xfrm>
          <a:off x="14157223" y="5507410"/>
          <a:ext cx="687117" cy="885453"/>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552390</xdr:colOff>
      <xdr:row>33</xdr:row>
      <xdr:rowOff>182123</xdr:rowOff>
    </xdr:from>
    <xdr:to>
      <xdr:col>25</xdr:col>
      <xdr:colOff>287749</xdr:colOff>
      <xdr:row>35</xdr:row>
      <xdr:rowOff>155575</xdr:rowOff>
    </xdr:to>
    <xdr:cxnSp macro="">
      <xdr:nvCxnSpPr>
        <xdr:cNvPr id="36" name="Connector: Elbow 35">
          <a:extLst>
            <a:ext uri="{FF2B5EF4-FFF2-40B4-BE49-F238E27FC236}">
              <a16:creationId xmlns:a16="http://schemas.microsoft.com/office/drawing/2014/main" id="{30EFA7D1-9463-4954-8EE9-4A96685A20BF}"/>
            </a:ext>
          </a:extLst>
        </xdr:cNvPr>
        <xdr:cNvCxnSpPr>
          <a:stCxn id="26" idx="3"/>
          <a:endCxn id="27" idx="1"/>
        </xdr:cNvCxnSpPr>
      </xdr:nvCxnSpPr>
      <xdr:spPr>
        <a:xfrm>
          <a:off x="14154090" y="6478148"/>
          <a:ext cx="678334" cy="363977"/>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19050</xdr:colOff>
      <xdr:row>17</xdr:row>
      <xdr:rowOff>90789</xdr:rowOff>
    </xdr:from>
    <xdr:to>
      <xdr:col>12</xdr:col>
      <xdr:colOff>395288</xdr:colOff>
      <xdr:row>23</xdr:row>
      <xdr:rowOff>1588</xdr:rowOff>
    </xdr:to>
    <xdr:cxnSp macro="">
      <xdr:nvCxnSpPr>
        <xdr:cNvPr id="19" name="Connector: Elbow 18">
          <a:extLst>
            <a:ext uri="{FF2B5EF4-FFF2-40B4-BE49-F238E27FC236}">
              <a16:creationId xmlns:a16="http://schemas.microsoft.com/office/drawing/2014/main" id="{54EF60D0-318E-4CFE-B55C-3A756B058B2C}"/>
            </a:ext>
          </a:extLst>
        </xdr:cNvPr>
        <xdr:cNvCxnSpPr/>
      </xdr:nvCxnSpPr>
      <xdr:spPr>
        <a:xfrm flipV="1">
          <a:off x="2489200" y="3329289"/>
          <a:ext cx="5919788" cy="1066499"/>
        </a:xfrm>
        <a:prstGeom prst="bentConnector4">
          <a:avLst>
            <a:gd name="adj1" fmla="val 19892"/>
            <a:gd name="adj2" fmla="val 154246"/>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568325</xdr:colOff>
      <xdr:row>38</xdr:row>
      <xdr:rowOff>146050</xdr:rowOff>
    </xdr:from>
    <xdr:to>
      <xdr:col>24</xdr:col>
      <xdr:colOff>28575</xdr:colOff>
      <xdr:row>41</xdr:row>
      <xdr:rowOff>22225</xdr:rowOff>
    </xdr:to>
    <xdr:sp macro="" textlink="">
      <xdr:nvSpPr>
        <xdr:cNvPr id="47" name="Arrow: Right 46">
          <a:hlinkClick xmlns:r="http://schemas.openxmlformats.org/officeDocument/2006/relationships" r:id="rId6"/>
          <a:extLst>
            <a:ext uri="{FF2B5EF4-FFF2-40B4-BE49-F238E27FC236}">
              <a16:creationId xmlns:a16="http://schemas.microsoft.com/office/drawing/2014/main" id="{4F84D4E3-0936-4442-9A79-7FA9F0594D71}"/>
            </a:ext>
          </a:extLst>
        </xdr:cNvPr>
        <xdr:cNvSpPr/>
      </xdr:nvSpPr>
      <xdr:spPr>
        <a:xfrm>
          <a:off x="13573125" y="7410450"/>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8</xdr:col>
      <xdr:colOff>15875</xdr:colOff>
      <xdr:row>38</xdr:row>
      <xdr:rowOff>136525</xdr:rowOff>
    </xdr:from>
    <xdr:to>
      <xdr:col>9</xdr:col>
      <xdr:colOff>15875</xdr:colOff>
      <xdr:row>41</xdr:row>
      <xdr:rowOff>22225</xdr:rowOff>
    </xdr:to>
    <xdr:sp macro="" textlink="">
      <xdr:nvSpPr>
        <xdr:cNvPr id="48" name="Arrow: Right 47">
          <a:hlinkClick xmlns:r="http://schemas.openxmlformats.org/officeDocument/2006/relationships" r:id="rId7"/>
          <a:extLst>
            <a:ext uri="{FF2B5EF4-FFF2-40B4-BE49-F238E27FC236}">
              <a16:creationId xmlns:a16="http://schemas.microsoft.com/office/drawing/2014/main" id="{0AA25F44-3C0C-4144-B085-84D4F35B10C4}"/>
            </a:ext>
          </a:extLst>
        </xdr:cNvPr>
        <xdr:cNvSpPr/>
      </xdr:nvSpPr>
      <xdr:spPr>
        <a:xfrm flipH="1">
          <a:off x="4486275" y="7400925"/>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16</xdr:col>
      <xdr:colOff>542925</xdr:colOff>
      <xdr:row>12</xdr:row>
      <xdr:rowOff>98425</xdr:rowOff>
    </xdr:from>
    <xdr:to>
      <xdr:col>21</xdr:col>
      <xdr:colOff>466725</xdr:colOff>
      <xdr:row>14</xdr:row>
      <xdr:rowOff>22225</xdr:rowOff>
    </xdr:to>
    <xdr:sp macro="" textlink="">
      <xdr:nvSpPr>
        <xdr:cNvPr id="2" name="Rectangle 1">
          <a:extLst>
            <a:ext uri="{FF2B5EF4-FFF2-40B4-BE49-F238E27FC236}">
              <a16:creationId xmlns:a16="http://schemas.microsoft.com/office/drawing/2014/main" id="{52C1FE46-01BF-4B37-9825-04A2C82E37F0}"/>
            </a:ext>
          </a:extLst>
        </xdr:cNvPr>
        <xdr:cNvSpPr/>
      </xdr:nvSpPr>
      <xdr:spPr>
        <a:xfrm>
          <a:off x="9890125" y="2384425"/>
          <a:ext cx="2971800" cy="3048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Standard Configuration</a:t>
          </a:r>
          <a:r>
            <a:rPr lang="fr-CA" sz="1100" baseline="0">
              <a:solidFill>
                <a:schemeClr val="tx1"/>
              </a:solidFill>
            </a:rPr>
            <a:t> using regular thermistors</a:t>
          </a:r>
          <a:endParaRPr lang="fr-CA" sz="1100">
            <a:solidFill>
              <a:schemeClr val="tx1"/>
            </a:solidFill>
          </a:endParaRPr>
        </a:p>
      </xdr:txBody>
    </xdr:sp>
    <xdr:clientData/>
  </xdr:twoCellAnchor>
  <xdr:twoCellAnchor>
    <xdr:from>
      <xdr:col>14</xdr:col>
      <xdr:colOff>549276</xdr:colOff>
      <xdr:row>14</xdr:row>
      <xdr:rowOff>50799</xdr:rowOff>
    </xdr:from>
    <xdr:to>
      <xdr:col>23</xdr:col>
      <xdr:colOff>419100</xdr:colOff>
      <xdr:row>16</xdr:row>
      <xdr:rowOff>57152</xdr:rowOff>
    </xdr:to>
    <xdr:sp macro="" textlink="">
      <xdr:nvSpPr>
        <xdr:cNvPr id="6" name="Left Brace 5">
          <a:extLst>
            <a:ext uri="{FF2B5EF4-FFF2-40B4-BE49-F238E27FC236}">
              <a16:creationId xmlns:a16="http://schemas.microsoft.com/office/drawing/2014/main" id="{5E94BB7C-4AC3-416D-9921-1499D3C51F50}"/>
            </a:ext>
          </a:extLst>
        </xdr:cNvPr>
        <xdr:cNvSpPr/>
      </xdr:nvSpPr>
      <xdr:spPr>
        <a:xfrm rot="5400000">
          <a:off x="11161711" y="233364"/>
          <a:ext cx="387353" cy="5356224"/>
        </a:xfrm>
        <a:prstGeom prst="leftBrace">
          <a:avLst>
            <a:gd name="adj1" fmla="val 0"/>
            <a:gd name="adj2" fmla="val 5011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10</xdr:col>
      <xdr:colOff>301624</xdr:colOff>
      <xdr:row>17</xdr:row>
      <xdr:rowOff>79374</xdr:rowOff>
    </xdr:from>
    <xdr:to>
      <xdr:col>11</xdr:col>
      <xdr:colOff>66675</xdr:colOff>
      <xdr:row>27</xdr:row>
      <xdr:rowOff>92075</xdr:rowOff>
    </xdr:to>
    <xdr:sp macro="" textlink="">
      <xdr:nvSpPr>
        <xdr:cNvPr id="28" name="Left Brace 27">
          <a:extLst>
            <a:ext uri="{FF2B5EF4-FFF2-40B4-BE49-F238E27FC236}">
              <a16:creationId xmlns:a16="http://schemas.microsoft.com/office/drawing/2014/main" id="{A26B8C58-C5D4-4DDE-8DC1-0F850669DBFB}"/>
            </a:ext>
          </a:extLst>
        </xdr:cNvPr>
        <xdr:cNvSpPr/>
      </xdr:nvSpPr>
      <xdr:spPr>
        <a:xfrm rot="10800000">
          <a:off x="5991224" y="3317874"/>
          <a:ext cx="374651" cy="1930401"/>
        </a:xfrm>
        <a:prstGeom prst="leftBrace">
          <a:avLst>
            <a:gd name="adj1" fmla="val 0"/>
            <a:gd name="adj2" fmla="val 13275"/>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200024</xdr:colOff>
      <xdr:row>24</xdr:row>
      <xdr:rowOff>66673</xdr:rowOff>
    </xdr:from>
    <xdr:to>
      <xdr:col>14</xdr:col>
      <xdr:colOff>425450</xdr:colOff>
      <xdr:row>29</xdr:row>
      <xdr:rowOff>161924</xdr:rowOff>
    </xdr:to>
    <xdr:sp macro="" textlink="">
      <xdr:nvSpPr>
        <xdr:cNvPr id="29" name="Rectangle 28">
          <a:extLst>
            <a:ext uri="{FF2B5EF4-FFF2-40B4-BE49-F238E27FC236}">
              <a16:creationId xmlns:a16="http://schemas.microsoft.com/office/drawing/2014/main" id="{399F48E8-4E13-4CDF-9197-330D064C437C}"/>
            </a:ext>
          </a:extLst>
        </xdr:cNvPr>
        <xdr:cNvSpPr/>
      </xdr:nvSpPr>
      <xdr:spPr>
        <a:xfrm>
          <a:off x="6499224" y="4651373"/>
          <a:ext cx="2054226" cy="1047751"/>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To which Driver each motor</a:t>
          </a:r>
          <a:r>
            <a:rPr lang="fr-CA" sz="1100" baseline="0">
              <a:solidFill>
                <a:schemeClr val="tx1"/>
              </a:solidFill>
            </a:rPr>
            <a:t> is connected.  </a:t>
          </a:r>
          <a:br>
            <a:rPr lang="fr-CA" sz="1100" b="0" baseline="0">
              <a:solidFill>
                <a:schemeClr val="tx1"/>
              </a:solidFill>
            </a:rPr>
          </a:br>
          <a:r>
            <a:rPr lang="fr-CA" sz="1100" b="0" baseline="0">
              <a:solidFill>
                <a:schemeClr val="tx1"/>
              </a:solidFill>
            </a:rPr>
            <a:t>No Need to be specific about X and Y at this point, we will see that at first power up.</a:t>
          </a:r>
        </a:p>
      </xdr:txBody>
    </xdr:sp>
    <xdr:clientData/>
  </xdr:twoCellAnchor>
  <xdr:twoCellAnchor>
    <xdr:from>
      <xdr:col>9</xdr:col>
      <xdr:colOff>66674</xdr:colOff>
      <xdr:row>37</xdr:row>
      <xdr:rowOff>117474</xdr:rowOff>
    </xdr:from>
    <xdr:to>
      <xdr:col>14</xdr:col>
      <xdr:colOff>542925</xdr:colOff>
      <xdr:row>40</xdr:row>
      <xdr:rowOff>28574</xdr:rowOff>
    </xdr:to>
    <xdr:sp macro="" textlink="">
      <xdr:nvSpPr>
        <xdr:cNvPr id="30" name="Rectangle 29">
          <a:extLst>
            <a:ext uri="{FF2B5EF4-FFF2-40B4-BE49-F238E27FC236}">
              <a16:creationId xmlns:a16="http://schemas.microsoft.com/office/drawing/2014/main" id="{D1BB06E5-B46D-41C2-BEB7-06C30BB08F54}"/>
            </a:ext>
          </a:extLst>
        </xdr:cNvPr>
        <xdr:cNvSpPr/>
      </xdr:nvSpPr>
      <xdr:spPr>
        <a:xfrm>
          <a:off x="5146674" y="7191374"/>
          <a:ext cx="3524251" cy="4826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Fan1</a:t>
          </a:r>
          <a:r>
            <a:rPr lang="fr-CA" sz="1100" b="0" baseline="0">
              <a:solidFill>
                <a:schemeClr val="tx1"/>
              </a:solidFill>
            </a:rPr>
            <a:t> (Hot End): </a:t>
          </a:r>
          <a:r>
            <a:rPr lang="fr-CA" sz="1100" b="0">
              <a:solidFill>
                <a:schemeClr val="tx1"/>
              </a:solidFill>
            </a:rPr>
            <a:t>No</a:t>
          </a:r>
          <a:r>
            <a:rPr lang="fr-CA" sz="1100" b="0" baseline="0">
              <a:solidFill>
                <a:schemeClr val="tx1"/>
              </a:solidFill>
            </a:rPr>
            <a:t> need to define if using WaterCooling Otherwise you can use </a:t>
          </a:r>
          <a:r>
            <a:rPr lang="fr-CA" sz="1100" b="1" baseline="0">
              <a:solidFill>
                <a:schemeClr val="tx1"/>
              </a:solidFill>
            </a:rPr>
            <a:t>out4</a:t>
          </a:r>
          <a:r>
            <a:rPr lang="fr-CA" sz="1100" b="0" baseline="0">
              <a:solidFill>
                <a:schemeClr val="tx1"/>
              </a:solidFill>
            </a:rPr>
            <a:t> thru </a:t>
          </a:r>
          <a:r>
            <a:rPr lang="fr-CA" sz="1100" b="1" baseline="0">
              <a:solidFill>
                <a:schemeClr val="tx1"/>
              </a:solidFill>
            </a:rPr>
            <a:t>out6</a:t>
          </a:r>
        </a:p>
      </xdr:txBody>
    </xdr:sp>
    <xdr:clientData/>
  </xdr:twoCellAnchor>
  <xdr:twoCellAnchor>
    <xdr:from>
      <xdr:col>9</xdr:col>
      <xdr:colOff>34924</xdr:colOff>
      <xdr:row>31</xdr:row>
      <xdr:rowOff>107949</xdr:rowOff>
    </xdr:from>
    <xdr:to>
      <xdr:col>14</xdr:col>
      <xdr:colOff>523875</xdr:colOff>
      <xdr:row>33</xdr:row>
      <xdr:rowOff>184149</xdr:rowOff>
    </xdr:to>
    <xdr:sp macro="" textlink="">
      <xdr:nvSpPr>
        <xdr:cNvPr id="31" name="Rectangle 30">
          <a:extLst>
            <a:ext uri="{FF2B5EF4-FFF2-40B4-BE49-F238E27FC236}">
              <a16:creationId xmlns:a16="http://schemas.microsoft.com/office/drawing/2014/main" id="{606E3FF1-0422-4B17-988D-1577508FC377}"/>
            </a:ext>
          </a:extLst>
        </xdr:cNvPr>
        <xdr:cNvSpPr/>
      </xdr:nvSpPr>
      <xdr:spPr>
        <a:xfrm>
          <a:off x="5114924" y="6026149"/>
          <a:ext cx="3536951" cy="4572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Fan0</a:t>
          </a:r>
          <a:r>
            <a:rPr lang="fr-CA" sz="1100" baseline="0">
              <a:solidFill>
                <a:schemeClr val="tx1"/>
              </a:solidFill>
            </a:rPr>
            <a:t> (Part Cooling): </a:t>
          </a:r>
          <a:r>
            <a:rPr lang="fr-CA" sz="1100">
              <a:solidFill>
                <a:schemeClr val="tx1"/>
              </a:solidFill>
            </a:rPr>
            <a:t>Recommended to use </a:t>
          </a:r>
          <a:r>
            <a:rPr lang="fr-CA" sz="1100" b="1">
              <a:solidFill>
                <a:schemeClr val="tx1"/>
              </a:solidFill>
            </a:rPr>
            <a:t>out7</a:t>
          </a:r>
          <a:r>
            <a:rPr lang="fr-CA" sz="1100">
              <a:solidFill>
                <a:schemeClr val="tx1"/>
              </a:solidFill>
            </a:rPr>
            <a:t>,</a:t>
          </a:r>
          <a:r>
            <a:rPr lang="fr-CA" sz="1100" b="1">
              <a:solidFill>
                <a:schemeClr val="tx1"/>
              </a:solidFill>
            </a:rPr>
            <a:t>out8</a:t>
          </a:r>
          <a:r>
            <a:rPr lang="fr-CA" sz="1100">
              <a:solidFill>
                <a:schemeClr val="tx1"/>
              </a:solidFill>
            </a:rPr>
            <a:t> or </a:t>
          </a:r>
          <a:r>
            <a:rPr lang="fr-CA" sz="1100" b="1">
              <a:solidFill>
                <a:schemeClr val="tx1"/>
              </a:solidFill>
            </a:rPr>
            <a:t>out9</a:t>
          </a:r>
          <a:r>
            <a:rPr lang="fr-CA" sz="1100">
              <a:solidFill>
                <a:schemeClr val="tx1"/>
              </a:solidFill>
            </a:rPr>
            <a:t> for BerdAir</a:t>
          </a:r>
          <a:r>
            <a:rPr lang="fr-CA" sz="1100" baseline="0">
              <a:solidFill>
                <a:schemeClr val="tx1"/>
              </a:solidFill>
            </a:rPr>
            <a:t> Pump motor and HevACS.</a:t>
          </a:r>
        </a:p>
      </xdr:txBody>
    </xdr:sp>
    <xdr:clientData/>
  </xdr:twoCellAnchor>
  <xdr:twoCellAnchor>
    <xdr:from>
      <xdr:col>24</xdr:col>
      <xdr:colOff>158750</xdr:colOff>
      <xdr:row>0</xdr:row>
      <xdr:rowOff>123826</xdr:rowOff>
    </xdr:from>
    <xdr:to>
      <xdr:col>30</xdr:col>
      <xdr:colOff>301625</xdr:colOff>
      <xdr:row>44</xdr:row>
      <xdr:rowOff>146050</xdr:rowOff>
    </xdr:to>
    <xdr:sp macro="" textlink="">
      <xdr:nvSpPr>
        <xdr:cNvPr id="12" name="Rectangle: Rounded Corners 11">
          <a:extLst>
            <a:ext uri="{FF2B5EF4-FFF2-40B4-BE49-F238E27FC236}">
              <a16:creationId xmlns:a16="http://schemas.microsoft.com/office/drawing/2014/main" id="{68B00CB7-4016-43C3-BE7E-319CC4667797}"/>
            </a:ext>
          </a:extLst>
        </xdr:cNvPr>
        <xdr:cNvSpPr/>
      </xdr:nvSpPr>
      <xdr:spPr>
        <a:xfrm>
          <a:off x="14382750" y="123826"/>
          <a:ext cx="3336925" cy="842962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568325</xdr:colOff>
      <xdr:row>40</xdr:row>
      <xdr:rowOff>161925</xdr:rowOff>
    </xdr:from>
    <xdr:to>
      <xdr:col>16</xdr:col>
      <xdr:colOff>393700</xdr:colOff>
      <xdr:row>42</xdr:row>
      <xdr:rowOff>104775</xdr:rowOff>
    </xdr:to>
    <xdr:sp macro="" textlink="">
      <xdr:nvSpPr>
        <xdr:cNvPr id="3" name="Rectangle: Rounded Corners 2">
          <a:hlinkClick xmlns:r="http://schemas.openxmlformats.org/officeDocument/2006/relationships" r:id="rId8"/>
          <a:extLst>
            <a:ext uri="{FF2B5EF4-FFF2-40B4-BE49-F238E27FC236}">
              <a16:creationId xmlns:a16="http://schemas.microsoft.com/office/drawing/2014/main" id="{882D6AE1-7ECE-4B9B-BD9E-C76376DF5351}"/>
            </a:ext>
          </a:extLst>
        </xdr:cNvPr>
        <xdr:cNvSpPr/>
      </xdr:nvSpPr>
      <xdr:spPr>
        <a:xfrm>
          <a:off x="8696325" y="7807325"/>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0</xdr:col>
      <xdr:colOff>50800</xdr:colOff>
      <xdr:row>0</xdr:row>
      <xdr:rowOff>38100</xdr:rowOff>
    </xdr:from>
    <xdr:to>
      <xdr:col>7</xdr:col>
      <xdr:colOff>165101</xdr:colOff>
      <xdr:row>38</xdr:row>
      <xdr:rowOff>111125</xdr:rowOff>
    </xdr:to>
    <xdr:sp macro="" textlink="">
      <xdr:nvSpPr>
        <xdr:cNvPr id="34" name="Rectangle: Rounded Corners 33">
          <a:extLst>
            <a:ext uri="{FF2B5EF4-FFF2-40B4-BE49-F238E27FC236}">
              <a16:creationId xmlns:a16="http://schemas.microsoft.com/office/drawing/2014/main" id="{538C8E69-65A1-4671-935F-4E8F648E7320}"/>
            </a:ext>
          </a:extLst>
        </xdr:cNvPr>
        <xdr:cNvSpPr/>
      </xdr:nvSpPr>
      <xdr:spPr>
        <a:xfrm>
          <a:off x="50800" y="38100"/>
          <a:ext cx="4298951" cy="73374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11" totalsRowShown="0">
  <autoFilter ref="A2:E11"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5" totalsRowShown="0">
  <autoFilter ref="H2:J15" xr:uid="{8764FB30-DFE5-42AF-8A36-D229AA709EFC}"/>
  <sortState xmlns:xlrd2="http://schemas.microsoft.com/office/spreadsheetml/2017/richdata2" ref="H3:J15">
    <sortCondition ref="H2:H15"/>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tabSelected="1" zoomScale="70" zoomScaleNormal="70" workbookViewId="0">
      <selection activeCell="D6" sqref="D6"/>
    </sheetView>
  </sheetViews>
  <sheetFormatPr defaultRowHeight="14.5" x14ac:dyDescent="0.35"/>
  <cols>
    <col min="1" max="1" width="27.453125" customWidth="1"/>
    <col min="2" max="2" width="27.81640625" bestFit="1" customWidth="1"/>
    <col min="3" max="3" width="16.453125" customWidth="1"/>
    <col min="9" max="10" width="21.81640625" customWidth="1"/>
    <col min="11" max="11" width="13.81640625" customWidth="1"/>
    <col min="12" max="12" width="10.7265625" customWidth="1"/>
    <col min="13" max="13" width="16.453125" customWidth="1"/>
    <col min="19" max="19" width="13.81640625" customWidth="1"/>
    <col min="20" max="20" width="20.1796875" customWidth="1"/>
    <col min="21" max="21" width="14.81640625" customWidth="1"/>
    <col min="22" max="22" width="15.453125" bestFit="1" customWidth="1"/>
    <col min="23" max="23" width="19.54296875" customWidth="1"/>
  </cols>
  <sheetData>
    <row r="1" spans="1:10" ht="26.5" thickBot="1" x14ac:dyDescent="0.4">
      <c r="A1" s="7" t="s">
        <v>14</v>
      </c>
      <c r="B1" s="7" t="s">
        <v>17</v>
      </c>
    </row>
    <row r="2" spans="1:10" ht="26" x14ac:dyDescent="0.35">
      <c r="A2" s="9" t="s">
        <v>1</v>
      </c>
      <c r="B2" s="8">
        <v>315</v>
      </c>
      <c r="C2" s="13" t="s">
        <v>24</v>
      </c>
      <c r="I2" s="41" t="s">
        <v>31</v>
      </c>
      <c r="J2" s="42"/>
    </row>
    <row r="3" spans="1:10" ht="26" x14ac:dyDescent="0.35">
      <c r="A3" s="9" t="s">
        <v>0</v>
      </c>
      <c r="B3" s="30" t="s">
        <v>60</v>
      </c>
      <c r="C3" s="13" t="s">
        <v>24</v>
      </c>
      <c r="I3" s="43"/>
      <c r="J3" s="44"/>
    </row>
    <row r="4" spans="1:10" ht="18.649999999999999" customHeight="1" x14ac:dyDescent="0.45">
      <c r="I4" s="47" t="s">
        <v>26</v>
      </c>
      <c r="J4" s="48"/>
    </row>
    <row r="5" spans="1:10" ht="18.5" x14ac:dyDescent="0.45">
      <c r="A5" s="10" t="s">
        <v>20</v>
      </c>
      <c r="B5" s="10" t="s">
        <v>21</v>
      </c>
      <c r="I5" s="14" t="s">
        <v>5</v>
      </c>
      <c r="J5" s="14" t="s">
        <v>6</v>
      </c>
    </row>
    <row r="6" spans="1:10" ht="23.5" x14ac:dyDescent="0.55000000000000004">
      <c r="A6" s="11" t="s">
        <v>22</v>
      </c>
      <c r="B6" s="12">
        <v>13</v>
      </c>
      <c r="C6" t="s">
        <v>25</v>
      </c>
      <c r="I6" s="15">
        <f>B41+(K50/2)</f>
        <v>158.1</v>
      </c>
      <c r="J6" s="15">
        <f>C41+S27</f>
        <v>317.79699999999997</v>
      </c>
    </row>
    <row r="7" spans="1:10" x14ac:dyDescent="0.35">
      <c r="A7" s="11" t="s">
        <v>23</v>
      </c>
      <c r="B7" s="12">
        <v>31.603999999999999</v>
      </c>
      <c r="C7" t="s">
        <v>25</v>
      </c>
    </row>
    <row r="10" spans="1:10" ht="15" thickBot="1" x14ac:dyDescent="0.4"/>
    <row r="11" spans="1:10" ht="31" x14ac:dyDescent="0.7">
      <c r="A11" s="21" t="s">
        <v>37</v>
      </c>
      <c r="B11" s="22"/>
      <c r="C11" s="22"/>
      <c r="D11" s="22"/>
      <c r="E11" s="22"/>
      <c r="F11" s="23"/>
    </row>
    <row r="12" spans="1:10" x14ac:dyDescent="0.35">
      <c r="A12" s="24"/>
      <c r="B12" s="25"/>
      <c r="C12" s="25"/>
      <c r="D12" s="25"/>
      <c r="E12" s="25"/>
      <c r="F12" s="26"/>
    </row>
    <row r="13" spans="1:10" ht="21" x14ac:dyDescent="0.5">
      <c r="A13" s="31" t="s">
        <v>32</v>
      </c>
      <c r="B13" s="25"/>
      <c r="C13" s="25"/>
      <c r="D13" s="25"/>
      <c r="E13" s="25"/>
      <c r="F13" s="26"/>
    </row>
    <row r="14" spans="1:10" ht="28.5" x14ac:dyDescent="0.65">
      <c r="A14" s="33" t="str">
        <f xml:space="preserve"> "M671 " &amp; "X" &amp; B41 &amp; ":" &amp; I6 &amp; ":" &amp; T41 &amp; " Y" &amp; C41 &amp; ":" &amp; J6 &amp; ":" &amp; U41 &amp; " S50"</f>
        <v>M671 X-18.109:158.1:334.309 Y-10.413:317.797:-10.413 S50</v>
      </c>
      <c r="B14" s="32"/>
      <c r="C14" s="32"/>
      <c r="D14" s="25"/>
      <c r="E14" s="25"/>
      <c r="F14" s="26"/>
    </row>
    <row r="15" spans="1:10" x14ac:dyDescent="0.35">
      <c r="A15" s="24"/>
      <c r="B15" s="25"/>
      <c r="C15" s="25"/>
      <c r="D15" s="25"/>
      <c r="E15" s="25"/>
      <c r="F15" s="26"/>
    </row>
    <row r="16" spans="1:10" ht="21" x14ac:dyDescent="0.5">
      <c r="A16" s="31" t="s">
        <v>36</v>
      </c>
      <c r="B16" s="25"/>
      <c r="C16" s="25"/>
      <c r="D16" s="25"/>
      <c r="E16" s="25"/>
      <c r="F16" s="26"/>
    </row>
    <row r="17" spans="1:19" ht="26.5" thickBot="1" x14ac:dyDescent="0.65">
      <c r="A17" s="27" t="str">
        <f>"G31 P500 X"&amp;VLOOKUP(B3,Table1[],4,0) &amp; " Y"&amp; VLOOKUP(B3,Table1[],5,0) &amp; " Z[measured via Paper technique]"</f>
        <v>G31 P500 X0 Y46 Z[measured via Paper technique]</v>
      </c>
      <c r="B17" s="28"/>
      <c r="C17" s="28"/>
      <c r="D17" s="28"/>
      <c r="E17" s="28"/>
      <c r="F17" s="29"/>
    </row>
    <row r="27" spans="1:19" ht="28.5" x14ac:dyDescent="0.65">
      <c r="D27" t="s">
        <v>18</v>
      </c>
      <c r="S27" s="16">
        <f>VLOOKUP(B2,DATA!H:J,3,0)</f>
        <v>328.21</v>
      </c>
    </row>
    <row r="34" spans="2:21" ht="15" thickBot="1" x14ac:dyDescent="0.4">
      <c r="G34" t="s">
        <v>19</v>
      </c>
    </row>
    <row r="35" spans="2:21" x14ac:dyDescent="0.35">
      <c r="B35" s="41" t="s">
        <v>30</v>
      </c>
      <c r="C35" s="42"/>
      <c r="T35" s="41" t="s">
        <v>29</v>
      </c>
      <c r="U35" s="42"/>
    </row>
    <row r="36" spans="2:21" x14ac:dyDescent="0.35">
      <c r="B36" s="43"/>
      <c r="C36" s="44"/>
      <c r="T36" s="43"/>
      <c r="U36" s="44"/>
    </row>
    <row r="37" spans="2:21" x14ac:dyDescent="0.35">
      <c r="B37" s="43"/>
      <c r="C37" s="44"/>
      <c r="T37" s="43"/>
      <c r="U37" s="44"/>
    </row>
    <row r="38" spans="2:21" x14ac:dyDescent="0.35">
      <c r="B38" s="49"/>
      <c r="C38" s="50"/>
      <c r="T38" s="49"/>
      <c r="U38" s="50"/>
    </row>
    <row r="39" spans="2:21" ht="18.5" x14ac:dyDescent="0.45">
      <c r="B39" s="45" t="s">
        <v>27</v>
      </c>
      <c r="C39" s="46"/>
      <c r="T39" s="45" t="s">
        <v>28</v>
      </c>
      <c r="U39" s="46"/>
    </row>
    <row r="40" spans="2:21" ht="18.5" x14ac:dyDescent="0.45">
      <c r="B40" s="17" t="s">
        <v>5</v>
      </c>
      <c r="C40" s="18" t="s">
        <v>6</v>
      </c>
      <c r="T40" s="17" t="s">
        <v>5</v>
      </c>
      <c r="U40" s="18" t="s">
        <v>6</v>
      </c>
    </row>
    <row r="41" spans="2:21" ht="24" thickBot="1" x14ac:dyDescent="0.6">
      <c r="B41" s="19">
        <f>VLOOKUP(B3,Table1[],2,0)*-1+(13+1.891)-B6</f>
        <v>-18.109000000000002</v>
      </c>
      <c r="C41" s="20">
        <f>VLOOKUP(B3,Table1[],3,0)-31.604-12.509</f>
        <v>-10.412999999999997</v>
      </c>
      <c r="T41" s="19">
        <f>B41+(K50)</f>
        <v>334.30900000000003</v>
      </c>
      <c r="U41" s="20">
        <f>C41</f>
        <v>-10.412999999999997</v>
      </c>
    </row>
    <row r="50" spans="11:11" ht="28.5" x14ac:dyDescent="0.65">
      <c r="K50" s="16">
        <f>VLOOKUP(B2,DATA!H:J,2,0)</f>
        <v>352.41800000000001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DATA!$A$3:$A$10</xm:f>
          </x14:formula1>
          <xm:sqref>B3</xm:sqref>
        </x14:dataValidation>
        <x14:dataValidation type="list" allowBlank="1" showInputMessage="1" showErrorMessage="1" xr:uid="{4D9FCBA9-6355-4BD1-B57E-30257C3D0E30}">
          <x14:formula1>
            <xm:f>DATA!$H$3:$H$15</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C8A0-2668-4297-8EF3-575600067781}">
  <dimension ref="B6:AD43"/>
  <sheetViews>
    <sheetView zoomScale="85" zoomScaleNormal="85" workbookViewId="0">
      <selection activeCell="AB10" sqref="AB10"/>
    </sheetView>
  </sheetViews>
  <sheetFormatPr defaultRowHeight="14.5" x14ac:dyDescent="0.35"/>
  <cols>
    <col min="1" max="1" width="2.7265625" customWidth="1"/>
    <col min="2" max="2" width="16" customWidth="1"/>
    <col min="3" max="3" width="11.81640625" customWidth="1"/>
    <col min="4" max="4" width="1.81640625" customWidth="1"/>
    <col min="7" max="7" width="11.81640625" customWidth="1"/>
    <col min="8" max="8" width="4.26953125" customWidth="1"/>
    <col min="25" max="25" width="5" customWidth="1"/>
    <col min="26" max="26" width="6.26953125" customWidth="1"/>
  </cols>
  <sheetData>
    <row r="6" spans="26:30" x14ac:dyDescent="0.35">
      <c r="Z6" s="61" t="s">
        <v>58</v>
      </c>
      <c r="AA6" s="61"/>
      <c r="AB6" s="61"/>
      <c r="AC6" s="61"/>
      <c r="AD6" s="61"/>
    </row>
    <row r="7" spans="26:30" x14ac:dyDescent="0.35">
      <c r="Z7" s="61"/>
      <c r="AA7" s="61"/>
      <c r="AB7" s="61"/>
      <c r="AC7" s="61"/>
      <c r="AD7" s="61"/>
    </row>
    <row r="8" spans="26:30" x14ac:dyDescent="0.35">
      <c r="Z8" s="61"/>
      <c r="AA8" s="61"/>
      <c r="AB8" s="61"/>
      <c r="AC8" s="61"/>
      <c r="AD8" s="61"/>
    </row>
    <row r="21" spans="2:7" ht="15" thickBot="1" x14ac:dyDescent="0.4"/>
    <row r="22" spans="2:7" x14ac:dyDescent="0.35">
      <c r="B22" s="35" t="s">
        <v>56</v>
      </c>
      <c r="C22" s="36" t="s">
        <v>49</v>
      </c>
    </row>
    <row r="23" spans="2:7" x14ac:dyDescent="0.35">
      <c r="B23" s="37" t="s">
        <v>50</v>
      </c>
      <c r="C23" s="38" t="s">
        <v>53</v>
      </c>
    </row>
    <row r="24" spans="2:7" x14ac:dyDescent="0.35">
      <c r="B24" s="37" t="s">
        <v>51</v>
      </c>
      <c r="C24" s="38" t="s">
        <v>55</v>
      </c>
    </row>
    <row r="25" spans="2:7" x14ac:dyDescent="0.35">
      <c r="B25" s="37" t="s">
        <v>52</v>
      </c>
      <c r="C25" s="38" t="s">
        <v>54</v>
      </c>
    </row>
    <row r="26" spans="2:7" x14ac:dyDescent="0.35">
      <c r="B26" s="24"/>
      <c r="C26" s="26"/>
    </row>
    <row r="27" spans="2:7" ht="15" customHeight="1" x14ac:dyDescent="0.35">
      <c r="B27" s="24"/>
      <c r="C27" s="26"/>
      <c r="E27" s="53" t="s">
        <v>57</v>
      </c>
      <c r="F27" s="53"/>
      <c r="G27" s="53"/>
    </row>
    <row r="28" spans="2:7" x14ac:dyDescent="0.35">
      <c r="B28" s="24"/>
      <c r="C28" s="26"/>
      <c r="E28" s="53"/>
      <c r="F28" s="53"/>
      <c r="G28" s="53"/>
    </row>
    <row r="29" spans="2:7" x14ac:dyDescent="0.35">
      <c r="B29" s="24"/>
      <c r="C29" s="26"/>
      <c r="E29" s="53"/>
      <c r="F29" s="53"/>
      <c r="G29" s="53"/>
    </row>
    <row r="30" spans="2:7" x14ac:dyDescent="0.35">
      <c r="B30" s="24"/>
      <c r="C30" s="26"/>
      <c r="E30" s="53"/>
      <c r="F30" s="53"/>
      <c r="G30" s="53"/>
    </row>
    <row r="31" spans="2:7" x14ac:dyDescent="0.35">
      <c r="B31" s="24"/>
      <c r="C31" s="26"/>
      <c r="E31" s="53"/>
      <c r="F31" s="53"/>
      <c r="G31" s="53"/>
    </row>
    <row r="32" spans="2:7" x14ac:dyDescent="0.35">
      <c r="B32" s="24"/>
      <c r="C32" s="26"/>
      <c r="E32" s="53"/>
      <c r="F32" s="53"/>
      <c r="G32" s="53"/>
    </row>
    <row r="33" spans="2:30" x14ac:dyDescent="0.35">
      <c r="B33" s="24"/>
      <c r="C33" s="26"/>
      <c r="E33" s="53"/>
      <c r="F33" s="53"/>
      <c r="G33" s="53"/>
    </row>
    <row r="34" spans="2:30" ht="15" thickBot="1" x14ac:dyDescent="0.4">
      <c r="B34" s="39"/>
      <c r="C34" s="29"/>
      <c r="E34" s="53"/>
      <c r="F34" s="53"/>
      <c r="G34" s="53"/>
    </row>
    <row r="35" spans="2:30" x14ac:dyDescent="0.35">
      <c r="E35" s="53"/>
      <c r="F35" s="53"/>
      <c r="G35" s="53"/>
    </row>
    <row r="38" spans="2:30" x14ac:dyDescent="0.35">
      <c r="Z38" s="40"/>
      <c r="AA38" s="40"/>
      <c r="AB38" s="40"/>
      <c r="AC38" s="40"/>
      <c r="AD38" s="40"/>
    </row>
    <row r="39" spans="2:30" ht="15" customHeight="1" x14ac:dyDescent="0.35">
      <c r="Z39" s="40"/>
      <c r="AA39" s="40"/>
      <c r="AB39" s="40"/>
      <c r="AC39" s="40"/>
      <c r="AD39" s="40"/>
    </row>
    <row r="40" spans="2:30" x14ac:dyDescent="0.35">
      <c r="Z40" s="40"/>
      <c r="AA40" s="40"/>
      <c r="AB40" s="40"/>
      <c r="AC40" s="40"/>
      <c r="AD40" s="40"/>
    </row>
    <row r="41" spans="2:30" x14ac:dyDescent="0.35">
      <c r="Z41" s="40"/>
      <c r="AA41" s="40"/>
      <c r="AB41" s="40"/>
      <c r="AC41" s="40"/>
      <c r="AD41" s="40"/>
    </row>
    <row r="42" spans="2:30" x14ac:dyDescent="0.35">
      <c r="Z42" s="40"/>
      <c r="AA42" s="40"/>
      <c r="AB42" s="40"/>
      <c r="AC42" s="40"/>
      <c r="AD42" s="40"/>
    </row>
    <row r="43" spans="2:30" x14ac:dyDescent="0.35">
      <c r="Z43" s="40"/>
      <c r="AA43" s="40"/>
      <c r="AB43" s="40"/>
      <c r="AC43" s="40"/>
      <c r="AD43" s="40"/>
    </row>
  </sheetData>
  <mergeCells count="2">
    <mergeCell ref="E27:G35"/>
    <mergeCell ref="Z6:AD8"/>
  </mergeCells>
  <pageMargins left="0.7" right="0.7" top="0.75" bottom="0.75" header="0.3" footer="0.3"/>
  <pageSetup orientation="portrait" horizontalDpi="4294967293" verticalDpi="0" r:id="rId1"/>
  <drawing r:id="rId2"/>
  <webPublishItems count="1">
    <webPublishItem id="26907" divId="FirmWareSettings_26907" sourceType="sheet" destinationFile="C:\Users\olivi\OneDrive\Documents\GitHub\HevORT\RRF3_D3P3.htm" autoRepublish="1"/>
  </webPublishItem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6F61-967D-469E-A71E-9CE677D0A911}">
  <dimension ref="A1"/>
  <sheetViews>
    <sheetView zoomScale="85" zoomScaleNormal="85" workbookViewId="0">
      <selection activeCell="AG11" sqref="AG11"/>
    </sheetView>
  </sheetViews>
  <sheetFormatPr defaultRowHeight="14.5" x14ac:dyDescent="0.35"/>
  <sheetData/>
  <pageMargins left="0.7" right="0.7" top="0.75" bottom="0.75" header="0.3" footer="0.3"/>
  <drawing r:id="rId1"/>
  <webPublishItems count="1">
    <webPublishItem id="8148" divId="FirmWareSettings_8148" sourceType="sheet" destinationFile="C:\Users\olivi\OneDrive\Documents\GitHub\HevORT\RRF3_D3P4.htm"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A39D9-E7A6-4679-88D8-2EE57D46773E}">
  <sheetPr>
    <tabColor rgb="FFEEF88C"/>
  </sheetPr>
  <dimension ref="A1"/>
  <sheetViews>
    <sheetView workbookViewId="0">
      <selection activeCell="L59" sqref="L59"/>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5"/>
  <sheetViews>
    <sheetView zoomScale="220" zoomScaleNormal="220" workbookViewId="0">
      <selection activeCell="A10" sqref="A10"/>
    </sheetView>
  </sheetViews>
  <sheetFormatPr defaultRowHeight="14.5" x14ac:dyDescent="0.35"/>
  <cols>
    <col min="1" max="1" width="20.54296875" customWidth="1"/>
    <col min="2" max="5" width="8.453125" customWidth="1"/>
  </cols>
  <sheetData>
    <row r="1" spans="1:10" x14ac:dyDescent="0.35">
      <c r="B1" s="51" t="s">
        <v>8</v>
      </c>
      <c r="C1" s="51"/>
      <c r="D1" s="52" t="s">
        <v>7</v>
      </c>
      <c r="E1" s="52"/>
      <c r="I1" t="s">
        <v>15</v>
      </c>
    </row>
    <row r="2" spans="1:10" x14ac:dyDescent="0.35">
      <c r="A2" s="5" t="s">
        <v>9</v>
      </c>
      <c r="B2" s="1" t="s">
        <v>10</v>
      </c>
      <c r="C2" s="1" t="s">
        <v>11</v>
      </c>
      <c r="D2" s="3" t="s">
        <v>12</v>
      </c>
      <c r="E2" s="3" t="s">
        <v>13</v>
      </c>
      <c r="H2" t="s">
        <v>16</v>
      </c>
      <c r="I2" s="6" t="s">
        <v>5</v>
      </c>
      <c r="J2" s="6" t="s">
        <v>6</v>
      </c>
    </row>
    <row r="3" spans="1:10" x14ac:dyDescent="0.35">
      <c r="A3" t="s">
        <v>2</v>
      </c>
      <c r="B3" s="2">
        <v>15.189</v>
      </c>
      <c r="C3" s="2">
        <v>46.134</v>
      </c>
      <c r="D3" s="4">
        <v>37.448999999999998</v>
      </c>
      <c r="E3" s="4">
        <v>26.253</v>
      </c>
      <c r="H3">
        <v>290</v>
      </c>
      <c r="I3">
        <f>I4+Table2[[#This Row],[PrintArea]]-H4</f>
        <v>327.41800000000001</v>
      </c>
      <c r="J3">
        <f>J4+Table2[[#This Row],[PrintArea]]-H4</f>
        <v>303.21000000000004</v>
      </c>
    </row>
    <row r="4" spans="1:10" x14ac:dyDescent="0.35">
      <c r="A4" t="s">
        <v>3</v>
      </c>
      <c r="B4" s="2">
        <v>10.750999999999999</v>
      </c>
      <c r="C4" s="2">
        <v>33.701999999999998</v>
      </c>
      <c r="D4" s="4">
        <v>0.113</v>
      </c>
      <c r="E4" s="4">
        <v>34.686999999999998</v>
      </c>
      <c r="H4">
        <v>315</v>
      </c>
      <c r="I4">
        <v>352.41800000000001</v>
      </c>
      <c r="J4">
        <v>328.21</v>
      </c>
    </row>
    <row r="5" spans="1:10" x14ac:dyDescent="0.35">
      <c r="A5" t="s">
        <v>34</v>
      </c>
      <c r="B5" s="2">
        <v>18.876000000000001</v>
      </c>
      <c r="C5" s="2">
        <v>31.907</v>
      </c>
      <c r="D5" s="4">
        <v>30.966999999999999</v>
      </c>
      <c r="E5" s="4">
        <v>13.055</v>
      </c>
      <c r="H5">
        <v>365</v>
      </c>
      <c r="I5">
        <f t="shared" ref="I5:I15" si="0">H5-H4+I4</f>
        <v>402.41800000000001</v>
      </c>
      <c r="J5">
        <f t="shared" ref="J5:J15" si="1">H5-H4+J4</f>
        <v>378.21</v>
      </c>
    </row>
    <row r="6" spans="1:10" x14ac:dyDescent="0.35">
      <c r="A6" t="s">
        <v>33</v>
      </c>
      <c r="B6" s="2">
        <v>35.875999999999998</v>
      </c>
      <c r="C6" s="2">
        <v>27.907</v>
      </c>
      <c r="D6" s="4">
        <v>32.584000000000003</v>
      </c>
      <c r="E6" s="4">
        <v>8.5779999999999994</v>
      </c>
      <c r="H6">
        <v>415</v>
      </c>
      <c r="I6">
        <f t="shared" si="0"/>
        <v>452.41800000000001</v>
      </c>
      <c r="J6">
        <f t="shared" si="1"/>
        <v>428.21</v>
      </c>
    </row>
    <row r="7" spans="1:10" x14ac:dyDescent="0.35">
      <c r="A7" t="s">
        <v>4</v>
      </c>
      <c r="B7" s="2"/>
      <c r="C7" s="2"/>
      <c r="D7" s="4"/>
      <c r="E7" s="4"/>
      <c r="H7">
        <v>430</v>
      </c>
      <c r="I7">
        <f t="shared" si="0"/>
        <v>467.41800000000001</v>
      </c>
      <c r="J7">
        <f t="shared" si="1"/>
        <v>443.21</v>
      </c>
    </row>
    <row r="8" spans="1:10" x14ac:dyDescent="0.35">
      <c r="A8" t="s">
        <v>35</v>
      </c>
      <c r="B8" s="2">
        <v>23.096</v>
      </c>
      <c r="C8" s="2">
        <v>27.661000000000001</v>
      </c>
      <c r="D8" s="4">
        <v>27.454999999999998</v>
      </c>
      <c r="E8" s="4">
        <v>9.1340000000000003</v>
      </c>
      <c r="H8">
        <v>465</v>
      </c>
      <c r="I8">
        <f t="shared" si="0"/>
        <v>502.41800000000001</v>
      </c>
      <c r="J8">
        <f t="shared" si="1"/>
        <v>478.21</v>
      </c>
    </row>
    <row r="9" spans="1:10" x14ac:dyDescent="0.35">
      <c r="A9" t="s">
        <v>59</v>
      </c>
      <c r="B9" s="2">
        <v>35.200000000000003</v>
      </c>
      <c r="C9" s="2">
        <v>30.103000000000002</v>
      </c>
      <c r="D9" s="4">
        <v>-23.484999999999999</v>
      </c>
      <c r="E9" s="4">
        <v>0</v>
      </c>
      <c r="H9">
        <v>515</v>
      </c>
      <c r="I9">
        <f t="shared" si="0"/>
        <v>552.41800000000001</v>
      </c>
      <c r="J9">
        <f t="shared" si="1"/>
        <v>528.21</v>
      </c>
    </row>
    <row r="10" spans="1:10" x14ac:dyDescent="0.35">
      <c r="A10" t="s">
        <v>60</v>
      </c>
      <c r="B10" s="2">
        <v>20</v>
      </c>
      <c r="C10" s="2">
        <v>33.700000000000003</v>
      </c>
      <c r="D10" s="4">
        <v>0</v>
      </c>
      <c r="E10" s="4">
        <v>46</v>
      </c>
      <c r="H10">
        <v>565</v>
      </c>
      <c r="I10">
        <f t="shared" si="0"/>
        <v>602.41800000000001</v>
      </c>
      <c r="J10">
        <f t="shared" si="1"/>
        <v>578.21</v>
      </c>
    </row>
    <row r="11" spans="1:10" x14ac:dyDescent="0.35">
      <c r="B11" s="2"/>
      <c r="C11" s="2"/>
      <c r="D11" s="4"/>
      <c r="E11" s="4"/>
      <c r="H11">
        <v>615</v>
      </c>
      <c r="I11">
        <f t="shared" si="0"/>
        <v>652.41800000000001</v>
      </c>
      <c r="J11">
        <f t="shared" si="1"/>
        <v>628.21</v>
      </c>
    </row>
    <row r="12" spans="1:10" x14ac:dyDescent="0.35">
      <c r="H12">
        <v>665</v>
      </c>
      <c r="I12">
        <f t="shared" si="0"/>
        <v>702.41800000000001</v>
      </c>
      <c r="J12">
        <f t="shared" si="1"/>
        <v>678.21</v>
      </c>
    </row>
    <row r="13" spans="1:10" x14ac:dyDescent="0.35">
      <c r="H13">
        <v>715</v>
      </c>
      <c r="I13">
        <f t="shared" si="0"/>
        <v>752.41800000000001</v>
      </c>
      <c r="J13">
        <f t="shared" si="1"/>
        <v>728.21</v>
      </c>
    </row>
    <row r="14" spans="1:10" x14ac:dyDescent="0.35">
      <c r="H14">
        <v>765</v>
      </c>
      <c r="I14">
        <f t="shared" si="0"/>
        <v>802.41800000000001</v>
      </c>
      <c r="J14">
        <f t="shared" si="1"/>
        <v>778.21</v>
      </c>
    </row>
    <row r="15" spans="1:10" x14ac:dyDescent="0.35">
      <c r="H15">
        <v>815</v>
      </c>
      <c r="I15">
        <f t="shared" si="0"/>
        <v>852.41800000000001</v>
      </c>
      <c r="J15">
        <f t="shared" si="1"/>
        <v>828.21</v>
      </c>
    </row>
  </sheetData>
  <mergeCells count="2">
    <mergeCell ref="B1:C1"/>
    <mergeCell ref="D1:E1"/>
  </mergeCells>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43"/>
  <sheetViews>
    <sheetView topLeftCell="A11" workbookViewId="0">
      <selection activeCell="Y47" sqref="Y47"/>
    </sheetView>
  </sheetViews>
  <sheetFormatPr defaultRowHeight="14.5" x14ac:dyDescent="0.35"/>
  <cols>
    <col min="1" max="1" width="1.453125" customWidth="1"/>
  </cols>
  <sheetData>
    <row r="3" spans="2:30" ht="15" customHeight="1" x14ac:dyDescent="0.35">
      <c r="B3" s="55" t="s">
        <v>38</v>
      </c>
      <c r="C3" s="55"/>
      <c r="D3" s="55"/>
      <c r="E3" s="55"/>
      <c r="F3" s="55"/>
      <c r="Z3" s="55" t="s">
        <v>40</v>
      </c>
      <c r="AA3" s="55"/>
      <c r="AB3" s="55"/>
      <c r="AC3" s="55"/>
      <c r="AD3" s="55"/>
    </row>
    <row r="4" spans="2:30" x14ac:dyDescent="0.35">
      <c r="B4" s="55"/>
      <c r="C4" s="55"/>
      <c r="D4" s="55"/>
      <c r="E4" s="55"/>
      <c r="F4" s="55"/>
      <c r="Z4" s="55"/>
      <c r="AA4" s="55"/>
      <c r="AB4" s="55"/>
      <c r="AC4" s="55"/>
      <c r="AD4" s="55"/>
    </row>
    <row r="5" spans="2:30" x14ac:dyDescent="0.35">
      <c r="B5" s="59" t="s">
        <v>42</v>
      </c>
      <c r="C5" s="59"/>
      <c r="D5" s="59"/>
      <c r="E5" s="59"/>
      <c r="F5" s="59"/>
      <c r="Z5" s="55"/>
      <c r="AA5" s="55"/>
      <c r="AB5" s="55"/>
      <c r="AC5" s="55"/>
      <c r="AD5" s="55"/>
    </row>
    <row r="6" spans="2:30" x14ac:dyDescent="0.35">
      <c r="B6" s="25"/>
      <c r="C6" s="25"/>
      <c r="D6" s="25"/>
      <c r="E6" s="25"/>
      <c r="F6" s="25"/>
    </row>
    <row r="7" spans="2:30" x14ac:dyDescent="0.35">
      <c r="B7" s="25"/>
      <c r="C7" s="25"/>
      <c r="D7" s="25"/>
      <c r="E7" s="25"/>
      <c r="F7" s="25"/>
    </row>
    <row r="8" spans="2:30" ht="15" customHeight="1" x14ac:dyDescent="0.35">
      <c r="B8" s="55" t="s">
        <v>39</v>
      </c>
      <c r="C8" s="55"/>
      <c r="D8" s="55"/>
      <c r="E8" s="55"/>
      <c r="F8" s="55"/>
    </row>
    <row r="9" spans="2:30" x14ac:dyDescent="0.35">
      <c r="B9" s="55"/>
      <c r="C9" s="55"/>
      <c r="D9" s="55"/>
      <c r="E9" s="55"/>
      <c r="F9" s="55"/>
    </row>
    <row r="10" spans="2:30" x14ac:dyDescent="0.35">
      <c r="B10" s="55"/>
      <c r="C10" s="55"/>
      <c r="D10" s="55"/>
      <c r="E10" s="55"/>
      <c r="F10" s="55"/>
    </row>
    <row r="11" spans="2:30" ht="15.5" x14ac:dyDescent="0.35">
      <c r="B11" s="56" t="str">
        <f>HYPERLINK("https://betrue3d.dk/rpi-and-duet-3-why-and-how/?fbclid=IwAR16IzLQhu4W4G6IMp81qFp3ousTRf1AjmVV-9iawk4osm4pF1tQDGAXfwg","-&gt; Duet &amp; Raspberry Pi &lt;-")</f>
        <v>-&gt; Duet &amp; Raspberry Pi &lt;-</v>
      </c>
      <c r="C11" s="57"/>
      <c r="D11" s="57"/>
      <c r="E11" s="57"/>
      <c r="F11" s="57"/>
    </row>
    <row r="12" spans="2:30" x14ac:dyDescent="0.35">
      <c r="B12" s="34"/>
      <c r="C12" s="34"/>
      <c r="D12" s="34"/>
      <c r="E12" s="34"/>
      <c r="F12" s="34"/>
    </row>
    <row r="13" spans="2:30" ht="15" customHeight="1" x14ac:dyDescent="0.35">
      <c r="B13" s="25"/>
      <c r="C13" s="25"/>
      <c r="D13" s="25"/>
      <c r="E13" s="25"/>
      <c r="F13" s="25"/>
      <c r="Z13" s="53" t="s">
        <v>41</v>
      </c>
      <c r="AA13" s="53"/>
      <c r="AB13" s="53"/>
      <c r="AC13" s="53"/>
      <c r="AD13" s="53"/>
    </row>
    <row r="14" spans="2:30" ht="15" customHeight="1" x14ac:dyDescent="0.35">
      <c r="B14" s="55" t="s">
        <v>43</v>
      </c>
      <c r="C14" s="55"/>
      <c r="D14" s="55"/>
      <c r="E14" s="55"/>
      <c r="F14" s="55"/>
      <c r="Z14" s="53"/>
      <c r="AA14" s="53"/>
      <c r="AB14" s="53"/>
      <c r="AC14" s="53"/>
      <c r="AD14" s="53"/>
    </row>
    <row r="15" spans="2:30" x14ac:dyDescent="0.35">
      <c r="B15" s="55"/>
      <c r="C15" s="55"/>
      <c r="D15" s="55"/>
      <c r="E15" s="55"/>
      <c r="F15" s="55"/>
      <c r="Z15" s="53"/>
      <c r="AA15" s="53"/>
      <c r="AB15" s="53"/>
      <c r="AC15" s="53"/>
      <c r="AD15" s="53"/>
    </row>
    <row r="16" spans="2:30" x14ac:dyDescent="0.35">
      <c r="B16" s="55"/>
      <c r="C16" s="55"/>
      <c r="D16" s="55"/>
      <c r="E16" s="55"/>
      <c r="F16" s="55"/>
      <c r="Z16" s="53"/>
      <c r="AA16" s="53"/>
      <c r="AB16" s="53"/>
      <c r="AC16" s="53"/>
      <c r="AD16" s="53"/>
    </row>
    <row r="17" spans="2:30" x14ac:dyDescent="0.35">
      <c r="B17" s="55"/>
      <c r="C17" s="55"/>
      <c r="D17" s="55"/>
      <c r="E17" s="55"/>
      <c r="F17" s="55"/>
      <c r="Z17" s="53"/>
      <c r="AA17" s="53"/>
      <c r="AB17" s="53"/>
      <c r="AC17" s="53"/>
      <c r="AD17" s="53"/>
    </row>
    <row r="18" spans="2:30" x14ac:dyDescent="0.35">
      <c r="B18" s="25"/>
      <c r="C18" s="25"/>
      <c r="D18" s="25"/>
      <c r="E18" s="25"/>
      <c r="F18" s="25"/>
      <c r="Z18" s="53"/>
      <c r="AA18" s="53"/>
      <c r="AB18" s="53"/>
      <c r="AC18" s="53"/>
      <c r="AD18" s="53"/>
    </row>
    <row r="19" spans="2:30" x14ac:dyDescent="0.35">
      <c r="B19" s="25"/>
      <c r="C19" s="25"/>
      <c r="D19" s="25"/>
      <c r="E19" s="25"/>
      <c r="F19" s="25"/>
      <c r="Z19" s="53"/>
      <c r="AA19" s="53"/>
      <c r="AB19" s="53"/>
      <c r="AC19" s="53"/>
      <c r="AD19" s="53"/>
    </row>
    <row r="20" spans="2:30" ht="15" customHeight="1" x14ac:dyDescent="0.35">
      <c r="B20" s="55" t="s">
        <v>45</v>
      </c>
      <c r="C20" s="55"/>
      <c r="D20" s="55"/>
      <c r="E20" s="55"/>
      <c r="F20" s="55"/>
      <c r="Z20" s="53"/>
      <c r="AA20" s="53"/>
      <c r="AB20" s="53"/>
      <c r="AC20" s="53"/>
      <c r="AD20" s="53"/>
    </row>
    <row r="21" spans="2:30" x14ac:dyDescent="0.35">
      <c r="B21" s="55"/>
      <c r="C21" s="55"/>
      <c r="D21" s="55"/>
      <c r="E21" s="55"/>
      <c r="F21" s="55"/>
      <c r="Z21" s="53"/>
      <c r="AA21" s="53"/>
      <c r="AB21" s="53"/>
      <c r="AC21" s="53"/>
      <c r="AD21" s="53"/>
    </row>
    <row r="22" spans="2:30" x14ac:dyDescent="0.35">
      <c r="B22" s="55"/>
      <c r="C22" s="55"/>
      <c r="D22" s="55"/>
      <c r="E22" s="55"/>
      <c r="F22" s="55"/>
      <c r="Z22" s="53"/>
      <c r="AA22" s="53"/>
      <c r="AB22" s="53"/>
      <c r="AC22" s="53"/>
      <c r="AD22" s="53"/>
    </row>
    <row r="23" spans="2:30" x14ac:dyDescent="0.35">
      <c r="B23" s="55"/>
      <c r="C23" s="55"/>
      <c r="D23" s="55"/>
      <c r="E23" s="55"/>
      <c r="F23" s="55"/>
      <c r="Z23" s="53"/>
      <c r="AA23" s="53"/>
      <c r="AB23" s="53"/>
      <c r="AC23" s="53"/>
      <c r="AD23" s="53"/>
    </row>
    <row r="24" spans="2:30" x14ac:dyDescent="0.35">
      <c r="B24" s="55"/>
      <c r="C24" s="55"/>
      <c r="D24" s="55"/>
      <c r="E24" s="55"/>
      <c r="F24" s="55"/>
      <c r="Z24" s="53"/>
      <c r="AA24" s="53"/>
      <c r="AB24" s="53"/>
      <c r="AC24" s="53"/>
      <c r="AD24" s="53"/>
    </row>
    <row r="25" spans="2:30" x14ac:dyDescent="0.35">
      <c r="B25" s="55"/>
      <c r="C25" s="55"/>
      <c r="D25" s="55"/>
      <c r="E25" s="55"/>
      <c r="F25" s="55"/>
      <c r="Z25" s="53"/>
      <c r="AA25" s="53"/>
      <c r="AB25" s="53"/>
      <c r="AC25" s="53"/>
      <c r="AD25" s="53"/>
    </row>
    <row r="26" spans="2:30" ht="15.5" x14ac:dyDescent="0.35">
      <c r="B26" s="55"/>
      <c r="C26" s="55"/>
      <c r="D26" s="55"/>
      <c r="E26" s="55"/>
      <c r="F26" s="55"/>
      <c r="Z26" s="58" t="str">
        <f>HYPERLINK("https://duet3d.dozuki.com/Wiki/Gcode#Section_M911_Configure_auto_save_on_loss_of_power","Read more: -&gt; M911 Gcode &lt;-")</f>
        <v>Read more: -&gt; M911 Gcode &lt;-</v>
      </c>
      <c r="AA26" s="58"/>
      <c r="AB26" s="58"/>
      <c r="AC26" s="58"/>
      <c r="AD26" s="58"/>
    </row>
    <row r="29" spans="2:30" ht="15" customHeight="1" x14ac:dyDescent="0.35">
      <c r="B29" s="54" t="s">
        <v>44</v>
      </c>
      <c r="C29" s="54"/>
      <c r="D29" s="54"/>
      <c r="E29" s="54"/>
      <c r="F29" s="54"/>
      <c r="Z29" s="60" t="s">
        <v>46</v>
      </c>
      <c r="AA29" s="60"/>
      <c r="AB29" s="60"/>
      <c r="AC29" s="60"/>
      <c r="AD29" s="60"/>
    </row>
    <row r="30" spans="2:30" x14ac:dyDescent="0.35">
      <c r="B30" s="54"/>
      <c r="C30" s="54"/>
      <c r="D30" s="54"/>
      <c r="E30" s="54"/>
      <c r="F30" s="54"/>
      <c r="Z30" s="60"/>
      <c r="AA30" s="60"/>
      <c r="AB30" s="60"/>
      <c r="AC30" s="60"/>
      <c r="AD30" s="60"/>
    </row>
    <row r="31" spans="2:30" x14ac:dyDescent="0.35">
      <c r="B31" s="54"/>
      <c r="C31" s="54"/>
      <c r="D31" s="54"/>
      <c r="E31" s="54"/>
      <c r="F31" s="54"/>
      <c r="Z31" s="60"/>
      <c r="AA31" s="60"/>
      <c r="AB31" s="60"/>
      <c r="AC31" s="60"/>
      <c r="AD31" s="60"/>
    </row>
    <row r="32" spans="2:30" x14ac:dyDescent="0.35">
      <c r="Z32" s="60"/>
      <c r="AA32" s="60"/>
      <c r="AB32" s="60"/>
      <c r="AC32" s="60"/>
      <c r="AD32" s="60"/>
    </row>
    <row r="33" spans="2:30" x14ac:dyDescent="0.35">
      <c r="Z33" s="60"/>
      <c r="AA33" s="60"/>
      <c r="AB33" s="60"/>
      <c r="AC33" s="60"/>
      <c r="AD33" s="60"/>
    </row>
    <row r="34" spans="2:30" x14ac:dyDescent="0.35">
      <c r="B34" s="53" t="s">
        <v>47</v>
      </c>
      <c r="C34" s="53"/>
      <c r="D34" s="53"/>
      <c r="E34" s="53"/>
      <c r="F34" s="53"/>
      <c r="Z34" s="60"/>
      <c r="AA34" s="60"/>
      <c r="AB34" s="60"/>
      <c r="AC34" s="60"/>
      <c r="AD34" s="60"/>
    </row>
    <row r="35" spans="2:30" x14ac:dyDescent="0.35">
      <c r="B35" s="53"/>
      <c r="C35" s="53"/>
      <c r="D35" s="53"/>
      <c r="E35" s="53"/>
      <c r="F35" s="53"/>
      <c r="Z35" s="60"/>
      <c r="AA35" s="60"/>
      <c r="AB35" s="60"/>
      <c r="AC35" s="60"/>
      <c r="AD35" s="60"/>
    </row>
    <row r="36" spans="2:30" x14ac:dyDescent="0.35">
      <c r="B36" s="53"/>
      <c r="C36" s="53"/>
      <c r="D36" s="53"/>
      <c r="E36" s="53"/>
      <c r="F36" s="53"/>
      <c r="Z36" s="60"/>
      <c r="AA36" s="60"/>
      <c r="AB36" s="60"/>
      <c r="AC36" s="60"/>
      <c r="AD36" s="60"/>
    </row>
    <row r="37" spans="2:30" ht="15" customHeight="1" x14ac:dyDescent="0.35">
      <c r="B37" s="53"/>
      <c r="C37" s="53"/>
      <c r="D37" s="53"/>
      <c r="E37" s="53"/>
      <c r="F37" s="53"/>
      <c r="Z37" s="60"/>
      <c r="AA37" s="60"/>
      <c r="AB37" s="60"/>
      <c r="AC37" s="60"/>
      <c r="AD37" s="60"/>
    </row>
    <row r="38" spans="2:30" x14ac:dyDescent="0.35">
      <c r="Z38" s="60"/>
      <c r="AA38" s="60"/>
      <c r="AB38" s="60"/>
      <c r="AC38" s="60"/>
      <c r="AD38" s="60"/>
    </row>
    <row r="39" spans="2:30" x14ac:dyDescent="0.35">
      <c r="Z39" s="60"/>
      <c r="AA39" s="60"/>
      <c r="AB39" s="60"/>
      <c r="AC39" s="60"/>
      <c r="AD39" s="60"/>
    </row>
    <row r="40" spans="2:30" ht="15" customHeight="1" x14ac:dyDescent="0.35">
      <c r="B40" s="53" t="s">
        <v>48</v>
      </c>
      <c r="C40" s="53"/>
      <c r="D40" s="53"/>
      <c r="E40" s="53"/>
      <c r="F40" s="53"/>
      <c r="Z40" s="60"/>
      <c r="AA40" s="60"/>
      <c r="AB40" s="60"/>
      <c r="AC40" s="60"/>
      <c r="AD40" s="60"/>
    </row>
    <row r="41" spans="2:30" x14ac:dyDescent="0.35">
      <c r="B41" s="53"/>
      <c r="C41" s="53"/>
      <c r="D41" s="53"/>
      <c r="E41" s="53"/>
      <c r="F41" s="53"/>
      <c r="Z41" s="60"/>
      <c r="AA41" s="60"/>
      <c r="AB41" s="60"/>
      <c r="AC41" s="60"/>
      <c r="AD41" s="60"/>
    </row>
    <row r="42" spans="2:30" x14ac:dyDescent="0.35">
      <c r="B42" s="53"/>
      <c r="C42" s="53"/>
      <c r="D42" s="53"/>
      <c r="E42" s="53"/>
      <c r="F42" s="53"/>
      <c r="Z42" s="60"/>
      <c r="AA42" s="60"/>
      <c r="AB42" s="60"/>
      <c r="AC42" s="60"/>
      <c r="AD42" s="60"/>
    </row>
    <row r="43" spans="2:30" x14ac:dyDescent="0.35">
      <c r="B43" s="53"/>
      <c r="C43" s="53"/>
      <c r="D43" s="53"/>
      <c r="E43" s="53"/>
      <c r="F43" s="53"/>
    </row>
  </sheetData>
  <mergeCells count="13">
    <mergeCell ref="B40:F43"/>
    <mergeCell ref="B29:F31"/>
    <mergeCell ref="Z3:AD5"/>
    <mergeCell ref="B14:F17"/>
    <mergeCell ref="B20:F26"/>
    <mergeCell ref="B3:F4"/>
    <mergeCell ref="B8:F10"/>
    <mergeCell ref="B11:F11"/>
    <mergeCell ref="Z13:AD25"/>
    <mergeCell ref="Z26:AD26"/>
    <mergeCell ref="B5:F5"/>
    <mergeCell ref="Z29:AD42"/>
    <mergeCell ref="B34:F37"/>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RRF3_D3P2.htm" autoRepublish="1"/>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Calculator</vt:lpstr>
      <vt:lpstr>NIMBLE_KRYO</vt:lpstr>
      <vt:lpstr>BMG_AQUA</vt:lpstr>
      <vt:lpstr>BMG_KRYO</vt:lpstr>
      <vt:lpstr>HEMERA</vt:lpstr>
      <vt:lpstr>HEMERA_TOPMOUNT</vt:lpstr>
      <vt:lpstr>BMG_MGN9</vt:lpstr>
      <vt:lpstr>DATA</vt:lpstr>
      <vt:lpstr>RRF3_D3P2</vt:lpstr>
      <vt:lpstr>RRF3_D3P3</vt:lpstr>
      <vt:lpstr>RRF3_D3P4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2020-10-01T13:49:50Z</dcterms:modified>
</cp:coreProperties>
</file>