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75" documentId="114_{04D01490-EE98-4F05-8C12-A1B4D3BC434B}" xr6:coauthVersionLast="45" xr6:coauthVersionMax="45" xr10:uidLastSave="{36AD52A6-797C-48EA-AEF9-AD62A59D2BA6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2" l="1"/>
  <c r="Q18" i="2"/>
  <c r="G51" i="1"/>
  <c r="P4" i="2" l="1"/>
  <c r="P5" i="2"/>
  <c r="Q5" i="2"/>
  <c r="Q14" i="2" s="1"/>
  <c r="P6" i="2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<sst xmlns="http://schemas.openxmlformats.org/spreadsheetml/2006/main" count="278" uniqueCount="129">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</sst>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33CCFF"/>
      <color rgb="FFEBFC96"/>
      <color rgb="FFD1F81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69398</xdr:colOff>
      <xdr:row>47</xdr:row>
      <xdr:rowOff>182336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82.589951388887" createdVersion="6" refreshedVersion="6" minRefreshableVersion="3" recordCount="44" xr:uid="{9DE3B3A4-4E52-4408-AE9E-80A17BDCAD77}">
  <cacheSource type="worksheet">
    <worksheetSource ref="C7:H51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10">
        <s v="3030 Extrusion"/>
        <s v="2020 Extrusion"/>
        <s v="MIC6 Alu 6mm (Square)"/>
        <s v="MGN12C Rail"/>
        <s v="MGN12H Rail"/>
        <s v="SFU1204 Screw"/>
        <s v="GT2 Belt"/>
        <s v="SiliconeHeatPad (Square)"/>
        <s v="SiliconeHeatPad" u="1"/>
        <s v="MIC6 Alu 6mm" u="1"/>
      </sharedItems>
    </cacheField>
    <cacheField name="Length mm" numFmtId="0">
      <sharedItems containsSemiMixedTypes="0" containsString="0" containsNumber="1" containsInteger="1" minValue="140" maxValue="4000" count="15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AFF3-D92B-420B-A37D-3E3E68134BAA}" name="PivotTable2" cacheId="11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2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10">
        <item x="1"/>
        <item x="0"/>
        <item x="3"/>
        <item x="4"/>
        <item m="1" x="9"/>
        <item x="5"/>
        <item x="6"/>
        <item m="1"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6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t="default"/>
      </items>
    </pivotField>
    <pivotField dataField="1" compact="0" outline="0" showAll="0"/>
  </pivotFields>
  <rowFields count="2">
    <field x="3"/>
    <field x="4"/>
  </rowFields>
  <rowItems count="24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5"/>
      <x v="8"/>
    </i>
    <i t="blank">
      <x v="5"/>
    </i>
    <i>
      <x v="6"/>
      <x v="13"/>
    </i>
    <i t="blank">
      <x v="6"/>
    </i>
    <i>
      <x v="8"/>
      <x v="3"/>
    </i>
    <i t="blank">
      <x v="8"/>
    </i>
    <i>
      <x v="9"/>
      <x v="14"/>
    </i>
    <i t="blank">
      <x v="9"/>
    </i>
  </rowItems>
  <colItems count="1">
    <i/>
  </colItems>
  <dataFields count="1">
    <dataField name="Sum of Qty" fld="5" baseField="4" baseItem="2"/>
  </dataFields>
  <formats count="30">
    <format dxfId="29">
      <pivotArea type="origin" dataOnly="0" labelOnly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4" type="button" dataOnly="0" labelOnly="1" outline="0" axis="axisRow" fieldPosition="1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type="topRight" dataOnly="0" labelOnly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field="4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Row" fieldPosition="0"/>
    </format>
    <format dxfId="8">
      <pivotArea field="4" type="button" dataOnly="0" labelOnly="1" outline="0" axis="axisRow" fieldPosition="1"/>
    </format>
    <format dxfId="7">
      <pivotArea dataOnly="0" labelOnly="1" outline="0" fieldPosition="0">
        <references count="1">
          <reference field="3" count="0"/>
        </references>
      </pivotArea>
    </format>
    <format dxfId="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1"/>
  <sheetViews>
    <sheetView showGridLines="0" tabSelected="1" zoomScale="145" zoomScaleNormal="145" workbookViewId="0">
      <selection activeCell="G17" sqref="G17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7.26953125" style="3" bestFit="1" customWidth="1"/>
    <col min="17" max="17" width="7.45312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104</v>
      </c>
    </row>
    <row r="5" spans="3:21" ht="15.65" customHeight="1" thickBot="1" x14ac:dyDescent="0.5">
      <c r="U5" s="22" t="s">
        <v>105</v>
      </c>
    </row>
    <row r="6" spans="3:21" ht="24" thickBot="1" x14ac:dyDescent="0.6">
      <c r="C6" s="7" t="s">
        <v>114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1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" thickBot="1" x14ac:dyDescent="0.4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" thickBot="1" x14ac:dyDescent="0.4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40">
        <v>450</v>
      </c>
      <c r="Q25" s="31">
        <v>3</v>
      </c>
    </row>
    <row r="26" spans="2:17" ht="15" thickBot="1" x14ac:dyDescent="0.4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118</v>
      </c>
      <c r="P27" s="15">
        <v>4000</v>
      </c>
      <c r="Q27" s="31">
        <v>1</v>
      </c>
    </row>
    <row r="28" spans="2:17" ht="15" thickBot="1" x14ac:dyDescent="0.4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126</v>
      </c>
      <c r="P29" s="15">
        <v>340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" thickBot="1" x14ac:dyDescent="0.4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54"/>
      <c r="O31" s="40" t="s">
        <v>125</v>
      </c>
      <c r="P31" s="15">
        <v>300</v>
      </c>
      <c r="Q31" s="31">
        <v>1</v>
      </c>
    </row>
    <row r="32" spans="2:17" ht="15" thickBot="1" x14ac:dyDescent="0.4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7"/>
      <c r="P32" s="28"/>
      <c r="Q32" s="32"/>
    </row>
    <row r="33" spans="2:20" ht="21" x14ac:dyDescent="0.5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18" t="s">
        <v>110</v>
      </c>
      <c r="P33" s="1"/>
      <c r="Q33"/>
    </row>
    <row r="34" spans="2:20" x14ac:dyDescent="0.35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0" t="s">
        <v>106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111</v>
      </c>
      <c r="D38" s="13" t="s">
        <v>112</v>
      </c>
      <c r="E38" s="13" t="s">
        <v>113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126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107</v>
      </c>
      <c r="N39" s="62"/>
      <c r="O39" s="19" t="s">
        <v>5</v>
      </c>
    </row>
    <row r="40" spans="2:20" x14ac:dyDescent="0.3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24"/>
      <c r="C50" s="13" t="s">
        <v>115</v>
      </c>
      <c r="D50" s="13" t="s">
        <v>116</v>
      </c>
      <c r="E50" s="13" t="s">
        <v>117</v>
      </c>
      <c r="F50" s="14" t="s">
        <v>118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B51" s="54"/>
      <c r="C51" s="13" t="s">
        <v>122</v>
      </c>
      <c r="D51" s="13" t="s">
        <v>123</v>
      </c>
      <c r="E51" s="13" t="s">
        <v>124</v>
      </c>
      <c r="F51" s="14" t="s">
        <v>125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9"/>
  <sheetViews>
    <sheetView topLeftCell="A2" workbookViewId="0">
      <selection activeCell="Q20" sqref="Q20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6" t="s">
        <v>128</v>
      </c>
      <c r="Q3" s="47"/>
    </row>
    <row r="4" spans="16:17" ht="15.5" x14ac:dyDescent="0.35">
      <c r="P4" s="48" t="str">
        <f>FRAMECALCULATOR!E1</f>
        <v>Desired Print Area</v>
      </c>
      <c r="Q4" s="49" t="s">
        <v>121</v>
      </c>
    </row>
    <row r="5" spans="16:17" ht="21" x14ac:dyDescent="0.5">
      <c r="P5" s="50" t="str">
        <f>FRAMECALCULATOR!E2</f>
        <v>X</v>
      </c>
      <c r="Q5" s="51">
        <f>FRAMECALCULATOR!F2</f>
        <v>315</v>
      </c>
    </row>
    <row r="6" spans="16:17" ht="21.5" thickBot="1" x14ac:dyDescent="0.55000000000000004">
      <c r="P6" s="52" t="str">
        <f>FRAMECALCULATOR!E3</f>
        <v>Y</v>
      </c>
      <c r="Q6" s="53">
        <f>FRAMECALCULATOR!F3</f>
        <v>315</v>
      </c>
    </row>
    <row r="9" spans="16:17" ht="15.5" x14ac:dyDescent="0.35">
      <c r="P9" s="44" t="s">
        <v>119</v>
      </c>
      <c r="Q9" s="44" t="s">
        <v>121</v>
      </c>
    </row>
    <row r="10" spans="16:17" ht="21" x14ac:dyDescent="0.5">
      <c r="P10" s="43" t="s">
        <v>2</v>
      </c>
      <c r="Q10" s="45">
        <f>Q5+25</f>
        <v>340</v>
      </c>
    </row>
    <row r="11" spans="16:17" ht="21" x14ac:dyDescent="0.5">
      <c r="P11" s="43" t="s">
        <v>3</v>
      </c>
      <c r="Q11" s="45">
        <f>Q6+25</f>
        <v>340</v>
      </c>
    </row>
    <row r="13" spans="16:17" ht="15.5" x14ac:dyDescent="0.35">
      <c r="P13" s="44" t="s">
        <v>120</v>
      </c>
      <c r="Q13" s="44" t="s">
        <v>121</v>
      </c>
    </row>
    <row r="14" spans="16:17" ht="21" x14ac:dyDescent="0.5">
      <c r="P14" s="43" t="s">
        <v>2</v>
      </c>
      <c r="Q14" s="45">
        <f>Q5+12</f>
        <v>327</v>
      </c>
    </row>
    <row r="15" spans="16:17" ht="21" x14ac:dyDescent="0.5">
      <c r="P15" s="43" t="s">
        <v>3</v>
      </c>
      <c r="Q15" s="45">
        <f>Q6+-13</f>
        <v>302</v>
      </c>
    </row>
    <row r="17" spans="16:17" ht="15.5" x14ac:dyDescent="0.35">
      <c r="P17" s="44" t="s">
        <v>127</v>
      </c>
      <c r="Q17" s="44"/>
    </row>
    <row r="18" spans="16:17" ht="21" x14ac:dyDescent="0.5">
      <c r="P18" s="43" t="s">
        <v>2</v>
      </c>
      <c r="Q18" s="45">
        <f>Q5-15</f>
        <v>300</v>
      </c>
    </row>
    <row r="19" spans="16:17" ht="21" x14ac:dyDescent="0.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2020-09-23T00:31:36Z</dcterms:modified>
</cp:coreProperties>
</file>