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57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087" authorId="0" shapeId="0">
      <text>
        <t>MOQ(最小発注量)を入力してください（手書きでOK）</t>
      </text>
    </comment>
    <comment ref="C1121" authorId="0" shapeId="0">
      <text>
        <t>MOQ(最小発注量)を入力してください（手書きでOK）</t>
      </text>
    </comment>
    <comment ref="C1137" authorId="0" shapeId="0">
      <text>
        <t>MOQ(最小発注量)を入力してください（手書きでOK）</t>
      </text>
    </comment>
    <comment ref="C1167" authorId="0" shapeId="0">
      <text>
        <t>MOQ(最小発注量)を入力してください（手書きでOK）</t>
      </text>
    </comment>
    <comment ref="C1177" authorId="0" shapeId="0">
      <text>
        <t>MOQ(最小発注量)を入力してください（手書きでOK）</t>
      </text>
    </comment>
    <comment ref="C1191" authorId="0" shapeId="0">
      <text>
        <t>MOQ(最小発注量)を入力してください（手書きでOK）</t>
      </text>
    </comment>
    <comment ref="C120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'Grid_Stock'!DA58-'Grid_TheoreticalStock'!DA58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'Grid_Stock'!DA58-'Grid_TheoreticalStock'!DA58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'Grid_Stock'!DA59-'Grid_TheoreticalStock'!DA59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'Grid_Stock'!DA59-'Grid_TheoreticalStock'!DA59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'Grid_Stock'!DA60-'Grid_TheoreticalStock'!DA60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'Grid_Stock'!DA60-'Grid_TheoreticalStock'!DA60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'Grid_Stock'!DA61-'Grid_TheoreticalStock'!DA61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'Grid_Stock'!DA61-'Grid_TheoreticalStock'!DA61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4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4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  <c r="AU39" s="23" t="n"/>
      <c r="AV39" s="23" t="n"/>
      <c r="AW39" s="23" t="n"/>
      <c r="AX39" s="23" t="n"/>
      <c r="AY39" s="23" t="n"/>
      <c r="AZ39" s="23" t="n"/>
      <c r="BA39" s="23" t="n"/>
      <c r="BB39" s="23" t="n"/>
      <c r="BC39" s="23" t="n"/>
      <c r="BD39" s="23" t="n"/>
      <c r="BE39" s="23" t="n"/>
      <c r="BF39" s="23" t="n"/>
      <c r="BG39" s="23" t="n"/>
      <c r="BH39" s="23" t="n"/>
      <c r="BI39" s="23" t="n"/>
      <c r="BJ39" s="23" t="n"/>
      <c r="BK39" s="23" t="n"/>
      <c r="BL39" s="23" t="n"/>
      <c r="BM39" s="23" t="n"/>
      <c r="BN39" s="23" t="n"/>
      <c r="BO39" s="23" t="n"/>
      <c r="BP39" s="23" t="n"/>
      <c r="BQ39" s="23" t="n"/>
      <c r="BR39" s="23" t="n"/>
      <c r="BS39" s="23" t="n"/>
      <c r="BT39" s="23" t="n"/>
      <c r="BU39" s="23" t="n"/>
      <c r="BV39" s="23" t="n"/>
      <c r="BW39" s="23" t="n"/>
      <c r="BX39" s="23" t="n"/>
      <c r="BY39" s="23" t="n"/>
      <c r="BZ39" s="23" t="n"/>
      <c r="CA39" s="23" t="n"/>
      <c r="CB39" s="23" t="n"/>
      <c r="CC39" s="23" t="n"/>
      <c r="CD39" s="23" t="n"/>
      <c r="CE39" s="23" t="n"/>
      <c r="CF39" s="23" t="n"/>
      <c r="CG39" s="23" t="n"/>
      <c r="CH39" s="23" t="n"/>
      <c r="CI39" s="23" t="n"/>
      <c r="CJ39" s="23" t="n"/>
      <c r="CK39" s="23" t="n"/>
      <c r="CL39" s="23" t="n"/>
      <c r="CM39" s="23" t="n"/>
      <c r="CN39" s="23" t="n"/>
      <c r="CO39" s="23" t="n"/>
      <c r="CP39" s="23" t="n"/>
      <c r="CQ39" s="23" t="n"/>
      <c r="CR39" s="23" t="n"/>
      <c r="CS39" s="23" t="n"/>
      <c r="CT39" s="23" t="n"/>
      <c r="CU39" s="23" t="n"/>
      <c r="CV39" s="23" t="n"/>
      <c r="CW39" s="23" t="n"/>
      <c r="CX39" s="23" t="n"/>
      <c r="CY39" s="23" t="n"/>
      <c r="CZ39" s="23" t="n"/>
      <c r="DA39" s="23" t="n"/>
      <c r="DB39" s="23" t="n"/>
      <c r="DC39" s="23" t="n"/>
      <c r="DE39" s="12" t="inlineStr">
        <is>
          <t>1EK</t>
        </is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4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3" t="n"/>
      <c r="BK51" s="23" t="n"/>
      <c r="BL51" s="23" t="n"/>
      <c r="BM51" s="23" t="n"/>
      <c r="BN51" s="23" t="n"/>
      <c r="BO51" s="23" t="n"/>
      <c r="BP51" s="23" t="n"/>
      <c r="BQ51" s="23" t="n"/>
      <c r="BR51" s="23" t="n"/>
      <c r="BS51" s="23" t="n"/>
      <c r="BT51" s="23" t="n"/>
      <c r="BU51" s="23" t="n"/>
      <c r="BV51" s="23" t="n"/>
      <c r="BW51" s="23" t="n"/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3" t="n"/>
      <c r="CP51" s="23" t="n"/>
      <c r="CQ51" s="23" t="n"/>
      <c r="CR51" s="23" t="n"/>
      <c r="CS51" s="23" t="n"/>
      <c r="CT51" s="23" t="n"/>
      <c r="CU51" s="23" t="n"/>
      <c r="CV51" s="23" t="n"/>
      <c r="CW51" s="23" t="n"/>
      <c r="CX51" s="23" t="n"/>
      <c r="CY51" s="23" t="n"/>
      <c r="CZ51" s="23" t="n"/>
      <c r="DA51" s="23" t="n"/>
      <c r="DB51" s="23" t="n"/>
      <c r="DC51" s="23" t="n"/>
      <c r="DE51" s="12" t="inlineStr">
        <is>
          <t>4HL</t>
        </is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4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  <c r="AU61" s="23" t="n"/>
      <c r="AV61" s="23" t="n"/>
      <c r="AW61" s="23" t="n"/>
      <c r="AX61" s="23" t="n"/>
      <c r="AY61" s="23" t="n"/>
      <c r="AZ61" s="23" t="n"/>
      <c r="BA61" s="23" t="n"/>
      <c r="BB61" s="23" t="n"/>
      <c r="BC61" s="23" t="n"/>
      <c r="BD61" s="23" t="n"/>
      <c r="BE61" s="23" t="n"/>
      <c r="BF61" s="23" t="n"/>
      <c r="BG61" s="23" t="n"/>
      <c r="BH61" s="23" t="n"/>
      <c r="BI61" s="23" t="n"/>
      <c r="BJ61" s="23" t="n"/>
      <c r="BK61" s="23" t="n"/>
      <c r="BL61" s="23" t="n"/>
      <c r="BM61" s="23" t="n"/>
      <c r="BN61" s="23" t="n"/>
      <c r="BO61" s="23" t="n"/>
      <c r="BP61" s="23" t="n"/>
      <c r="BQ61" s="23" t="n"/>
      <c r="BR61" s="23" t="n"/>
      <c r="BS61" s="23" t="n"/>
      <c r="BT61" s="23" t="n"/>
      <c r="BU61" s="23" t="n"/>
      <c r="BV61" s="23" t="n"/>
      <c r="BW61" s="23" t="n"/>
      <c r="BX61" s="23" t="n"/>
      <c r="BY61" s="23" t="n"/>
      <c r="BZ61" s="23" t="n"/>
      <c r="CA61" s="23" t="n"/>
      <c r="CB61" s="23" t="n"/>
      <c r="CC61" s="23" t="n"/>
      <c r="CD61" s="23" t="n"/>
      <c r="CE61" s="23" t="n"/>
      <c r="CF61" s="23" t="n"/>
      <c r="CG61" s="23" t="n"/>
      <c r="CH61" s="23" t="n"/>
      <c r="CI61" s="23" t="n"/>
      <c r="CJ61" s="23" t="n"/>
      <c r="CK61" s="23" t="n"/>
      <c r="CL61" s="23" t="n"/>
      <c r="CM61" s="23" t="n"/>
      <c r="CN61" s="23" t="n"/>
      <c r="CO61" s="23" t="n"/>
      <c r="CP61" s="23" t="n"/>
      <c r="CQ61" s="23" t="n"/>
      <c r="CR61" s="23" t="n"/>
      <c r="CS61" s="23" t="n"/>
      <c r="CT61" s="23" t="n"/>
      <c r="CU61" s="23" t="n"/>
      <c r="CV61" s="23" t="n"/>
      <c r="CW61" s="23" t="n"/>
      <c r="CX61" s="23" t="n"/>
      <c r="CY61" s="23" t="n"/>
      <c r="CZ61" s="23" t="n"/>
      <c r="DA61" s="23" t="n"/>
      <c r="DB61" s="23" t="n"/>
      <c r="DC61" s="23" t="n"/>
      <c r="DE61" s="12" t="inlineStr">
        <is>
          <t>9RN</t>
        </is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4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3" t="n"/>
      <c r="AV79" s="23" t="n"/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3" t="n"/>
      <c r="BK79" s="23" t="n"/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3" t="n"/>
      <c r="BZ79" s="23" t="n"/>
      <c r="CA79" s="23" t="n"/>
      <c r="CB79" s="23" t="n"/>
      <c r="CC79" s="23" t="n"/>
      <c r="CD79" s="23" t="n"/>
      <c r="CE79" s="23" t="n"/>
      <c r="CF79" s="23" t="n"/>
      <c r="CG79" s="23" t="n"/>
      <c r="CH79" s="23" t="n"/>
      <c r="CI79" s="23" t="n"/>
      <c r="CJ79" s="23" t="n"/>
      <c r="CK79" s="23" t="n"/>
      <c r="CL79" s="23" t="n"/>
      <c r="CM79" s="23" t="n"/>
      <c r="CN79" s="23" t="n"/>
      <c r="CO79" s="23" t="n"/>
      <c r="CP79" s="23" t="n"/>
      <c r="CQ79" s="23" t="n"/>
      <c r="CR79" s="23" t="n"/>
      <c r="CS79" s="23" t="n"/>
      <c r="CT79" s="23" t="n"/>
      <c r="CU79" s="23" t="n"/>
      <c r="CV79" s="23" t="n"/>
      <c r="CW79" s="23" t="n"/>
      <c r="CX79" s="23" t="n"/>
      <c r="CY79" s="23" t="n"/>
      <c r="CZ79" s="23" t="n"/>
      <c r="DA79" s="23" t="n"/>
      <c r="DB79" s="23" t="n"/>
      <c r="DC79" s="23" t="n"/>
      <c r="DE79" s="12" t="inlineStr">
        <is>
          <t>7CL</t>
        </is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4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  <c r="AU89" s="23" t="n"/>
      <c r="AV89" s="23" t="n"/>
      <c r="AW89" s="23" t="n"/>
      <c r="AX89" s="23" t="n"/>
      <c r="AY89" s="23" t="n"/>
      <c r="AZ89" s="23" t="n"/>
      <c r="BA89" s="23" t="n"/>
      <c r="BB89" s="23" t="n"/>
      <c r="BC89" s="23" t="n"/>
      <c r="BD89" s="23" t="n"/>
      <c r="BE89" s="23" t="n"/>
      <c r="BF89" s="23" t="n"/>
      <c r="BG89" s="23" t="n"/>
      <c r="BH89" s="23" t="n"/>
      <c r="BI89" s="23" t="n"/>
      <c r="BJ89" s="23" t="n"/>
      <c r="BK89" s="23" t="n"/>
      <c r="BL89" s="23" t="n"/>
      <c r="BM89" s="23" t="n"/>
      <c r="BN89" s="23" t="n"/>
      <c r="BO89" s="23" t="n"/>
      <c r="BP89" s="23" t="n"/>
      <c r="BQ89" s="23" t="n"/>
      <c r="BR89" s="23" t="n"/>
      <c r="BS89" s="23" t="n"/>
      <c r="BT89" s="23" t="n"/>
      <c r="BU89" s="23" t="n"/>
      <c r="BV89" s="23" t="n"/>
      <c r="BW89" s="23" t="n"/>
      <c r="BX89" s="23" t="n"/>
      <c r="BY89" s="23" t="n"/>
      <c r="BZ89" s="23" t="n"/>
      <c r="CA89" s="23" t="n"/>
      <c r="CB89" s="23" t="n"/>
      <c r="CC89" s="23" t="n"/>
      <c r="CD89" s="23" t="n"/>
      <c r="CE89" s="23" t="n"/>
      <c r="CF89" s="23" t="n"/>
      <c r="CG89" s="23" t="n"/>
      <c r="CH89" s="23" t="n"/>
      <c r="CI89" s="23" t="n"/>
      <c r="CJ89" s="23" t="n"/>
      <c r="CK89" s="23" t="n"/>
      <c r="CL89" s="23" t="n"/>
      <c r="CM89" s="23" t="n"/>
      <c r="CN89" s="23" t="n"/>
      <c r="CO89" s="23" t="n"/>
      <c r="CP89" s="23" t="n"/>
      <c r="CQ89" s="23" t="n"/>
      <c r="CR89" s="23" t="n"/>
      <c r="CS89" s="23" t="n"/>
      <c r="CT89" s="23" t="n"/>
      <c r="CU89" s="23" t="n"/>
      <c r="CV89" s="23" t="n"/>
      <c r="CW89" s="23" t="n"/>
      <c r="CX89" s="23" t="n"/>
      <c r="CY89" s="23" t="n"/>
      <c r="CZ89" s="23" t="n"/>
      <c r="DA89" s="23" t="n"/>
      <c r="DB89" s="23" t="n"/>
      <c r="DC89" s="23" t="n"/>
      <c r="DE89" s="12" t="inlineStr">
        <is>
          <t>OJN</t>
        </is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4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  <c r="AF99" s="23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  <c r="AT99" s="23" t="n"/>
      <c r="AU99" s="23" t="n"/>
      <c r="AV99" s="23" t="n"/>
      <c r="AW99" s="23" t="n"/>
      <c r="AX99" s="23" t="n"/>
      <c r="AY99" s="23" t="n"/>
      <c r="AZ99" s="23" t="n"/>
      <c r="BA99" s="23" t="n"/>
      <c r="BB99" s="23" t="n"/>
      <c r="BC99" s="23" t="n"/>
      <c r="BD99" s="23" t="n"/>
      <c r="BE99" s="23" t="n"/>
      <c r="BF99" s="23" t="n"/>
      <c r="BG99" s="23" t="n"/>
      <c r="BH99" s="23" t="n"/>
      <c r="BI99" s="23" t="n"/>
      <c r="BJ99" s="23" t="n"/>
      <c r="BK99" s="23" t="n"/>
      <c r="BL99" s="23" t="n"/>
      <c r="BM99" s="23" t="n"/>
      <c r="BN99" s="23" t="n"/>
      <c r="BO99" s="23" t="n"/>
      <c r="BP99" s="23" t="n"/>
      <c r="BQ99" s="23" t="n"/>
      <c r="BR99" s="23" t="n"/>
      <c r="BS99" s="23" t="n"/>
      <c r="BT99" s="23" t="n"/>
      <c r="BU99" s="23" t="n"/>
      <c r="BV99" s="23" t="n"/>
      <c r="BW99" s="23" t="n"/>
      <c r="BX99" s="23" t="n"/>
      <c r="BY99" s="23" t="n"/>
      <c r="BZ99" s="23" t="n"/>
      <c r="CA99" s="23" t="n"/>
      <c r="CB99" s="23" t="n"/>
      <c r="CC99" s="23" t="n"/>
      <c r="CD99" s="23" t="n"/>
      <c r="CE99" s="23" t="n"/>
      <c r="CF99" s="23" t="n"/>
      <c r="CG99" s="23" t="n"/>
      <c r="CH99" s="23" t="n"/>
      <c r="CI99" s="23" t="n"/>
      <c r="CJ99" s="23" t="n"/>
      <c r="CK99" s="23" t="n"/>
      <c r="CL99" s="23" t="n"/>
      <c r="CM99" s="23" t="n"/>
      <c r="CN99" s="23" t="n"/>
      <c r="CO99" s="23" t="n"/>
      <c r="CP99" s="23" t="n"/>
      <c r="CQ99" s="23" t="n"/>
      <c r="CR99" s="23" t="n"/>
      <c r="CS99" s="23" t="n"/>
      <c r="CT99" s="23" t="n"/>
      <c r="CU99" s="23" t="n"/>
      <c r="CV99" s="23" t="n"/>
      <c r="CW99" s="23" t="n"/>
      <c r="CX99" s="23" t="n"/>
      <c r="CY99" s="23" t="n"/>
      <c r="CZ99" s="23" t="n"/>
      <c r="DA99" s="23" t="n"/>
      <c r="DB99" s="23" t="n"/>
      <c r="DC99" s="23" t="n"/>
      <c r="DE99" s="12" t="inlineStr">
        <is>
          <t>TDJ</t>
        </is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4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  <c r="AB109" s="23" t="n"/>
      <c r="AC109" s="23" t="n"/>
      <c r="AD109" s="23" t="n"/>
      <c r="AE109" s="23" t="n"/>
      <c r="AF109" s="23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  <c r="AT109" s="23" t="n"/>
      <c r="AU109" s="23" t="n"/>
      <c r="AV109" s="23" t="n"/>
      <c r="AW109" s="23" t="n"/>
      <c r="AX109" s="23" t="n"/>
      <c r="AY109" s="23" t="n"/>
      <c r="AZ109" s="23" t="n"/>
      <c r="BA109" s="23" t="n"/>
      <c r="BB109" s="23" t="n"/>
      <c r="BC109" s="23" t="n"/>
      <c r="BD109" s="23" t="n"/>
      <c r="BE109" s="23" t="n"/>
      <c r="BF109" s="23" t="n"/>
      <c r="BG109" s="23" t="n"/>
      <c r="BH109" s="23" t="n"/>
      <c r="BI109" s="23" t="n"/>
      <c r="BJ109" s="23" t="n"/>
      <c r="BK109" s="23" t="n"/>
      <c r="BL109" s="23" t="n"/>
      <c r="BM109" s="23" t="n"/>
      <c r="BN109" s="23" t="n"/>
      <c r="BO109" s="23" t="n"/>
      <c r="BP109" s="23" t="n"/>
      <c r="BQ109" s="23" t="n"/>
      <c r="BR109" s="23" t="n"/>
      <c r="BS109" s="23" t="n"/>
      <c r="BT109" s="23" t="n"/>
      <c r="BU109" s="23" t="n"/>
      <c r="BV109" s="23" t="n"/>
      <c r="BW109" s="23" t="n"/>
      <c r="BX109" s="23" t="n"/>
      <c r="BY109" s="23" t="n"/>
      <c r="BZ109" s="23" t="n"/>
      <c r="CA109" s="23" t="n"/>
      <c r="CB109" s="23" t="n"/>
      <c r="CC109" s="23" t="n"/>
      <c r="CD109" s="23" t="n"/>
      <c r="CE109" s="23" t="n"/>
      <c r="CF109" s="23" t="n"/>
      <c r="CG109" s="23" t="n"/>
      <c r="CH109" s="23" t="n"/>
      <c r="CI109" s="23" t="n"/>
      <c r="CJ109" s="23" t="n"/>
      <c r="CK109" s="23" t="n"/>
      <c r="CL109" s="23" t="n"/>
      <c r="CM109" s="23" t="n"/>
      <c r="CN109" s="23" t="n"/>
      <c r="CO109" s="23" t="n"/>
      <c r="CP109" s="23" t="n"/>
      <c r="CQ109" s="23" t="n"/>
      <c r="CR109" s="23" t="n"/>
      <c r="CS109" s="23" t="n"/>
      <c r="CT109" s="23" t="n"/>
      <c r="CU109" s="23" t="n"/>
      <c r="CV109" s="23" t="n"/>
      <c r="CW109" s="23" t="n"/>
      <c r="CX109" s="23" t="n"/>
      <c r="CY109" s="23" t="n"/>
      <c r="CZ109" s="23" t="n"/>
      <c r="DA109" s="23" t="n"/>
      <c r="DB109" s="23" t="n"/>
      <c r="DC109" s="23" t="n"/>
      <c r="DE109" s="12" t="inlineStr">
        <is>
          <t>3TP</t>
        </is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4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  <c r="AB131" s="23" t="n"/>
      <c r="AC131" s="23" t="n"/>
      <c r="AD131" s="23" t="n"/>
      <c r="AE131" s="23" t="n"/>
      <c r="AF131" s="23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  <c r="AT131" s="23" t="n"/>
      <c r="AU131" s="23" t="n"/>
      <c r="AV131" s="23" t="n"/>
      <c r="AW131" s="23" t="n"/>
      <c r="AX131" s="23" t="n"/>
      <c r="AY131" s="23" t="n"/>
      <c r="AZ131" s="23" t="n"/>
      <c r="BA131" s="23" t="n"/>
      <c r="BB131" s="23" t="n"/>
      <c r="BC131" s="23" t="n"/>
      <c r="BD131" s="23" t="n"/>
      <c r="BE131" s="23" t="n"/>
      <c r="BF131" s="23" t="n"/>
      <c r="BG131" s="23" t="n"/>
      <c r="BH131" s="23" t="n"/>
      <c r="BI131" s="23" t="n"/>
      <c r="BJ131" s="23" t="n"/>
      <c r="BK131" s="23" t="n"/>
      <c r="BL131" s="23" t="n"/>
      <c r="BM131" s="23" t="n"/>
      <c r="BN131" s="23" t="n"/>
      <c r="BO131" s="23" t="n"/>
      <c r="BP131" s="23" t="n"/>
      <c r="BQ131" s="23" t="n"/>
      <c r="BR131" s="23" t="n"/>
      <c r="BS131" s="23" t="n"/>
      <c r="BT131" s="23" t="n"/>
      <c r="BU131" s="23" t="n"/>
      <c r="BV131" s="23" t="n"/>
      <c r="BW131" s="23" t="n"/>
      <c r="BX131" s="23" t="n"/>
      <c r="BY131" s="23" t="n"/>
      <c r="BZ131" s="23" t="n"/>
      <c r="CA131" s="23" t="n"/>
      <c r="CB131" s="23" t="n"/>
      <c r="CC131" s="23" t="n"/>
      <c r="CD131" s="23" t="n"/>
      <c r="CE131" s="23" t="n"/>
      <c r="CF131" s="23" t="n"/>
      <c r="CG131" s="23" t="n"/>
      <c r="CH131" s="23" t="n"/>
      <c r="CI131" s="23" t="n"/>
      <c r="CJ131" s="23" t="n"/>
      <c r="CK131" s="23" t="n"/>
      <c r="CL131" s="23" t="n"/>
      <c r="CM131" s="23" t="n"/>
      <c r="CN131" s="23" t="n"/>
      <c r="CO131" s="23" t="n"/>
      <c r="CP131" s="23" t="n"/>
      <c r="CQ131" s="23" t="n"/>
      <c r="CR131" s="23" t="n"/>
      <c r="CS131" s="23" t="n"/>
      <c r="CT131" s="23" t="n"/>
      <c r="CU131" s="23" t="n"/>
      <c r="CV131" s="23" t="n"/>
      <c r="CW131" s="23" t="n"/>
      <c r="CX131" s="23" t="n"/>
      <c r="CY131" s="23" t="n"/>
      <c r="CZ131" s="23" t="n"/>
      <c r="DA131" s="23" t="n"/>
      <c r="DB131" s="23" t="n"/>
      <c r="DC131" s="23" t="n"/>
      <c r="DE131" s="12" t="inlineStr">
        <is>
          <t>OLJ</t>
        </is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4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  <c r="AU141" s="23" t="n"/>
      <c r="AV141" s="23" t="n"/>
      <c r="AW141" s="23" t="n"/>
      <c r="AX141" s="23" t="n"/>
      <c r="AY141" s="23" t="n"/>
      <c r="AZ141" s="23" t="n"/>
      <c r="BA141" s="23" t="n"/>
      <c r="BB141" s="23" t="n"/>
      <c r="BC141" s="23" t="n"/>
      <c r="BD141" s="23" t="n"/>
      <c r="BE141" s="23" t="n"/>
      <c r="BF141" s="23" t="n"/>
      <c r="BG141" s="23" t="n"/>
      <c r="BH141" s="23" t="n"/>
      <c r="BI141" s="23" t="n"/>
      <c r="BJ141" s="23" t="n"/>
      <c r="BK141" s="23" t="n"/>
      <c r="BL141" s="23" t="n"/>
      <c r="BM141" s="23" t="n"/>
      <c r="BN141" s="23" t="n"/>
      <c r="BO141" s="23" t="n"/>
      <c r="BP141" s="23" t="n"/>
      <c r="BQ141" s="23" t="n"/>
      <c r="BR141" s="23" t="n"/>
      <c r="BS141" s="23" t="n"/>
      <c r="BT141" s="23" t="n"/>
      <c r="BU141" s="23" t="n"/>
      <c r="BV141" s="23" t="n"/>
      <c r="BW141" s="23" t="n"/>
      <c r="BX141" s="23" t="n"/>
      <c r="BY141" s="23" t="n"/>
      <c r="BZ141" s="23" t="n"/>
      <c r="CA141" s="23" t="n"/>
      <c r="CB141" s="23" t="n"/>
      <c r="CC141" s="23" t="n"/>
      <c r="CD141" s="23" t="n"/>
      <c r="CE141" s="23" t="n"/>
      <c r="CF141" s="23" t="n"/>
      <c r="CG141" s="23" t="n"/>
      <c r="CH141" s="23" t="n"/>
      <c r="CI141" s="23" t="n"/>
      <c r="CJ141" s="23" t="n"/>
      <c r="CK141" s="23" t="n"/>
      <c r="CL141" s="23" t="n"/>
      <c r="CM141" s="23" t="n"/>
      <c r="CN141" s="23" t="n"/>
      <c r="CO141" s="23" t="n"/>
      <c r="CP141" s="23" t="n"/>
      <c r="CQ141" s="23" t="n"/>
      <c r="CR141" s="23" t="n"/>
      <c r="CS141" s="23" t="n"/>
      <c r="CT141" s="23" t="n"/>
      <c r="CU141" s="23" t="n"/>
      <c r="CV141" s="23" t="n"/>
      <c r="CW141" s="23" t="n"/>
      <c r="CX141" s="23" t="n"/>
      <c r="CY141" s="23" t="n"/>
      <c r="CZ141" s="23" t="n"/>
      <c r="DA141" s="23" t="n"/>
      <c r="DB141" s="23" t="n"/>
      <c r="DC141" s="23" t="n"/>
      <c r="DE141" s="12" t="inlineStr">
        <is>
          <t>5SN</t>
        </is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4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F155" s="23" t="n"/>
      <c r="AG155" s="23" t="n"/>
      <c r="AH155" s="23" t="n"/>
      <c r="AI155" s="23" t="n"/>
      <c r="AJ155" s="23" t="n"/>
      <c r="AK155" s="23" t="n"/>
      <c r="AL155" s="23" t="n"/>
      <c r="AM155" s="23" t="n"/>
      <c r="AN155" s="23" t="n"/>
      <c r="AO155" s="23" t="n"/>
      <c r="AP155" s="23" t="n"/>
      <c r="AQ155" s="23" t="n"/>
      <c r="AR155" s="23" t="n"/>
      <c r="AS155" s="23" t="n"/>
      <c r="AT155" s="23" t="n"/>
      <c r="AU155" s="23" t="n"/>
      <c r="AV155" s="23" t="n"/>
      <c r="AW155" s="23" t="n"/>
      <c r="AX155" s="23" t="n"/>
      <c r="AY155" s="23" t="n"/>
      <c r="AZ155" s="23" t="n"/>
      <c r="BA155" s="23" t="n"/>
      <c r="BB155" s="23" t="n"/>
      <c r="BC155" s="23" t="n"/>
      <c r="BD155" s="23" t="n"/>
      <c r="BE155" s="23" t="n"/>
      <c r="BF155" s="23" t="n"/>
      <c r="BG155" s="23" t="n"/>
      <c r="BH155" s="23" t="n"/>
      <c r="BI155" s="23" t="n"/>
      <c r="BJ155" s="23" t="n"/>
      <c r="BK155" s="23" t="n"/>
      <c r="BL155" s="23" t="n"/>
      <c r="BM155" s="23" t="n"/>
      <c r="BN155" s="23" t="n"/>
      <c r="BO155" s="23" t="n"/>
      <c r="BP155" s="23" t="n"/>
      <c r="BQ155" s="23" t="n"/>
      <c r="BR155" s="23" t="n"/>
      <c r="BS155" s="23" t="n"/>
      <c r="BT155" s="23" t="n"/>
      <c r="BU155" s="23" t="n"/>
      <c r="BV155" s="23" t="n"/>
      <c r="BW155" s="23" t="n"/>
      <c r="BX155" s="23" t="n"/>
      <c r="BY155" s="23" t="n"/>
      <c r="BZ155" s="23" t="n"/>
      <c r="CA155" s="23" t="n"/>
      <c r="CB155" s="23" t="n"/>
      <c r="CC155" s="23" t="n"/>
      <c r="CD155" s="23" t="n"/>
      <c r="CE155" s="23" t="n"/>
      <c r="CF155" s="23" t="n"/>
      <c r="CG155" s="23" t="n"/>
      <c r="CH155" s="23" t="n"/>
      <c r="CI155" s="23" t="n"/>
      <c r="CJ155" s="23" t="n"/>
      <c r="CK155" s="23" t="n"/>
      <c r="CL155" s="23" t="n"/>
      <c r="CM155" s="23" t="n"/>
      <c r="CN155" s="23" t="n"/>
      <c r="CO155" s="23" t="n"/>
      <c r="CP155" s="23" t="n"/>
      <c r="CQ155" s="23" t="n"/>
      <c r="CR155" s="23" t="n"/>
      <c r="CS155" s="23" t="n"/>
      <c r="CT155" s="23" t="n"/>
      <c r="CU155" s="23" t="n"/>
      <c r="CV155" s="23" t="n"/>
      <c r="CW155" s="23" t="n"/>
      <c r="CX155" s="23" t="n"/>
      <c r="CY155" s="23" t="n"/>
      <c r="CZ155" s="23" t="n"/>
      <c r="DA155" s="23" t="n"/>
      <c r="DB155" s="23" t="n"/>
      <c r="DC155" s="23" t="n"/>
      <c r="DE155" s="12" t="inlineStr">
        <is>
          <t>8EN</t>
        </is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4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9RJ</t>
        </is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4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  <c r="AB175" s="23" t="n"/>
      <c r="AC175" s="23" t="n"/>
      <c r="AD175" s="23" t="n"/>
      <c r="AE175" s="23" t="n"/>
      <c r="AF175" s="23" t="n"/>
      <c r="AG175" s="23" t="n"/>
      <c r="AH175" s="23" t="n"/>
      <c r="AI175" s="23" t="n"/>
      <c r="AJ175" s="23" t="n"/>
      <c r="AK175" s="23" t="n"/>
      <c r="AL175" s="23" t="n"/>
      <c r="AM175" s="23" t="n"/>
      <c r="AN175" s="23" t="n"/>
      <c r="AO175" s="23" t="n"/>
      <c r="AP175" s="23" t="n"/>
      <c r="AQ175" s="23" t="n"/>
      <c r="AR175" s="23" t="n"/>
      <c r="AS175" s="23" t="n"/>
      <c r="AT175" s="23" t="n"/>
      <c r="AU175" s="23" t="n"/>
      <c r="AV175" s="23" t="n"/>
      <c r="AW175" s="23" t="n"/>
      <c r="AX175" s="23" t="n"/>
      <c r="AY175" s="23" t="n"/>
      <c r="AZ175" s="23" t="n"/>
      <c r="BA175" s="23" t="n"/>
      <c r="BB175" s="23" t="n"/>
      <c r="BC175" s="23" t="n"/>
      <c r="BD175" s="23" t="n"/>
      <c r="BE175" s="23" t="n"/>
      <c r="BF175" s="23" t="n"/>
      <c r="BG175" s="23" t="n"/>
      <c r="BH175" s="23" t="n"/>
      <c r="BI175" s="23" t="n"/>
      <c r="BJ175" s="23" t="n"/>
      <c r="BK175" s="23" t="n"/>
      <c r="BL175" s="23" t="n"/>
      <c r="BM175" s="23" t="n"/>
      <c r="BN175" s="23" t="n"/>
      <c r="BO175" s="23" t="n"/>
      <c r="BP175" s="23" t="n"/>
      <c r="BQ175" s="23" t="n"/>
      <c r="BR175" s="23" t="n"/>
      <c r="BS175" s="23" t="n"/>
      <c r="BT175" s="23" t="n"/>
      <c r="BU175" s="23" t="n"/>
      <c r="BV175" s="23" t="n"/>
      <c r="BW175" s="23" t="n"/>
      <c r="BX175" s="23" t="n"/>
      <c r="BY175" s="23" t="n"/>
      <c r="BZ175" s="23" t="n"/>
      <c r="CA175" s="23" t="n"/>
      <c r="CB175" s="23" t="n"/>
      <c r="CC175" s="23" t="n"/>
      <c r="CD175" s="23" t="n"/>
      <c r="CE175" s="23" t="n"/>
      <c r="CF175" s="23" t="n"/>
      <c r="CG175" s="23" t="n"/>
      <c r="CH175" s="23" t="n"/>
      <c r="CI175" s="23" t="n"/>
      <c r="CJ175" s="23" t="n"/>
      <c r="CK175" s="23" t="n"/>
      <c r="CL175" s="23" t="n"/>
      <c r="CM175" s="23" t="n"/>
      <c r="CN175" s="23" t="n"/>
      <c r="CO175" s="23" t="n"/>
      <c r="CP175" s="23" t="n"/>
      <c r="CQ175" s="23" t="n"/>
      <c r="CR175" s="23" t="n"/>
      <c r="CS175" s="23" t="n"/>
      <c r="CT175" s="23" t="n"/>
      <c r="CU175" s="23" t="n"/>
      <c r="CV175" s="23" t="n"/>
      <c r="CW175" s="23" t="n"/>
      <c r="CX175" s="23" t="n"/>
      <c r="CY175" s="23" t="n"/>
      <c r="CZ175" s="23" t="n"/>
      <c r="DA175" s="23" t="n"/>
      <c r="DB175" s="23" t="n"/>
      <c r="DC175" s="23" t="n"/>
      <c r="DE175" s="12" t="inlineStr">
        <is>
          <t>5JK</t>
        </is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4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  <c r="AB185" s="23" t="n"/>
      <c r="AC185" s="23" t="n"/>
      <c r="AD185" s="23" t="n"/>
      <c r="AE185" s="23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23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23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23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23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23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23" t="n"/>
      <c r="CZ185" s="23" t="n"/>
      <c r="DA185" s="23" t="n"/>
      <c r="DB185" s="23" t="n"/>
      <c r="DC185" s="23" t="n"/>
      <c r="DE185" s="12" t="inlineStr">
        <is>
          <t>1JN</t>
        </is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4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  <c r="AB207" s="23" t="n"/>
      <c r="AC207" s="23" t="n"/>
      <c r="AD207" s="23" t="n"/>
      <c r="AE207" s="23" t="n"/>
      <c r="AF207" s="23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  <c r="AT207" s="23" t="n"/>
      <c r="AU207" s="23" t="n"/>
      <c r="AV207" s="23" t="n"/>
      <c r="AW207" s="23" t="n"/>
      <c r="AX207" s="23" t="n"/>
      <c r="AY207" s="23" t="n"/>
      <c r="AZ207" s="23" t="n"/>
      <c r="BA207" s="23" t="n"/>
      <c r="BB207" s="23" t="n"/>
      <c r="BC207" s="23" t="n"/>
      <c r="BD207" s="23" t="n"/>
      <c r="BE207" s="23" t="n"/>
      <c r="BF207" s="23" t="n"/>
      <c r="BG207" s="23" t="n"/>
      <c r="BH207" s="23" t="n"/>
      <c r="BI207" s="23" t="n"/>
      <c r="BJ207" s="23" t="n"/>
      <c r="BK207" s="23" t="n"/>
      <c r="BL207" s="23" t="n"/>
      <c r="BM207" s="23" t="n"/>
      <c r="BN207" s="23" t="n"/>
      <c r="BO207" s="23" t="n"/>
      <c r="BP207" s="23" t="n"/>
      <c r="BQ207" s="23" t="n"/>
      <c r="BR207" s="23" t="n"/>
      <c r="BS207" s="23" t="n"/>
      <c r="BT207" s="23" t="n"/>
      <c r="BU207" s="23" t="n"/>
      <c r="BV207" s="23" t="n"/>
      <c r="BW207" s="23" t="n"/>
      <c r="BX207" s="23" t="n"/>
      <c r="BY207" s="23" t="n"/>
      <c r="BZ207" s="23" t="n"/>
      <c r="CA207" s="23" t="n"/>
      <c r="CB207" s="23" t="n"/>
      <c r="CC207" s="23" t="n"/>
      <c r="CD207" s="23" t="n"/>
      <c r="CE207" s="23" t="n"/>
      <c r="CF207" s="23" t="n"/>
      <c r="CG207" s="23" t="n"/>
      <c r="CH207" s="23" t="n"/>
      <c r="CI207" s="23" t="n"/>
      <c r="CJ207" s="23" t="n"/>
      <c r="CK207" s="23" t="n"/>
      <c r="CL207" s="23" t="n"/>
      <c r="CM207" s="23" t="n"/>
      <c r="CN207" s="23" t="n"/>
      <c r="CO207" s="23" t="n"/>
      <c r="CP207" s="23" t="n"/>
      <c r="CQ207" s="23" t="n"/>
      <c r="CR207" s="23" t="n"/>
      <c r="CS207" s="23" t="n"/>
      <c r="CT207" s="23" t="n"/>
      <c r="CU207" s="23" t="n"/>
      <c r="CV207" s="23" t="n"/>
      <c r="CW207" s="23" t="n"/>
      <c r="CX207" s="23" t="n"/>
      <c r="CY207" s="23" t="n"/>
      <c r="CZ207" s="23" t="n"/>
      <c r="DA207" s="23" t="n"/>
      <c r="DB207" s="23" t="n"/>
      <c r="DC207" s="23" t="n"/>
      <c r="DE207" s="12" t="inlineStr">
        <is>
          <t>CHEM-1670</t>
        </is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4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  <c r="AB219" s="23" t="n"/>
      <c r="AC219" s="23" t="n"/>
      <c r="AD219" s="23" t="n"/>
      <c r="AE219" s="23" t="n"/>
      <c r="AF219" s="23" t="n"/>
      <c r="AG219" s="23" t="n"/>
      <c r="AH219" s="23" t="n"/>
      <c r="AI219" s="23" t="n"/>
      <c r="AJ219" s="23" t="n"/>
      <c r="AK219" s="23" t="n"/>
      <c r="AL219" s="23" t="n"/>
      <c r="AM219" s="23" t="n"/>
      <c r="AN219" s="23" t="n"/>
      <c r="AO219" s="23" t="n"/>
      <c r="AP219" s="23" t="n"/>
      <c r="AQ219" s="23" t="n"/>
      <c r="AR219" s="23" t="n"/>
      <c r="AS219" s="23" t="n"/>
      <c r="AT219" s="23" t="n"/>
      <c r="AU219" s="23" t="n"/>
      <c r="AV219" s="23" t="n"/>
      <c r="AW219" s="23" t="n"/>
      <c r="AX219" s="23" t="n"/>
      <c r="AY219" s="23" t="n"/>
      <c r="AZ219" s="23" t="n"/>
      <c r="BA219" s="23" t="n"/>
      <c r="BB219" s="23" t="n"/>
      <c r="BC219" s="23" t="n"/>
      <c r="BD219" s="23" t="n"/>
      <c r="BE219" s="23" t="n"/>
      <c r="BF219" s="23" t="n"/>
      <c r="BG219" s="23" t="n"/>
      <c r="BH219" s="23" t="n"/>
      <c r="BI219" s="23" t="n"/>
      <c r="BJ219" s="23" t="n"/>
      <c r="BK219" s="23" t="n"/>
      <c r="BL219" s="23" t="n"/>
      <c r="BM219" s="23" t="n"/>
      <c r="BN219" s="23" t="n"/>
      <c r="BO219" s="23" t="n"/>
      <c r="BP219" s="23" t="n"/>
      <c r="BQ219" s="23" t="n"/>
      <c r="BR219" s="23" t="n"/>
      <c r="BS219" s="23" t="n"/>
      <c r="BT219" s="23" t="n"/>
      <c r="BU219" s="23" t="n"/>
      <c r="BV219" s="23" t="n"/>
      <c r="BW219" s="23" t="n"/>
      <c r="BX219" s="23" t="n"/>
      <c r="BY219" s="23" t="n"/>
      <c r="BZ219" s="23" t="n"/>
      <c r="CA219" s="23" t="n"/>
      <c r="CB219" s="23" t="n"/>
      <c r="CC219" s="23" t="n"/>
      <c r="CD219" s="23" t="n"/>
      <c r="CE219" s="23" t="n"/>
      <c r="CF219" s="23" t="n"/>
      <c r="CG219" s="23" t="n"/>
      <c r="CH219" s="23" t="n"/>
      <c r="CI219" s="23" t="n"/>
      <c r="CJ219" s="23" t="n"/>
      <c r="CK219" s="23" t="n"/>
      <c r="CL219" s="23" t="n"/>
      <c r="CM219" s="23" t="n"/>
      <c r="CN219" s="23" t="n"/>
      <c r="CO219" s="23" t="n"/>
      <c r="CP219" s="23" t="n"/>
      <c r="CQ219" s="23" t="n"/>
      <c r="CR219" s="23" t="n"/>
      <c r="CS219" s="23" t="n"/>
      <c r="CT219" s="23" t="n"/>
      <c r="CU219" s="23" t="n"/>
      <c r="CV219" s="23" t="n"/>
      <c r="CW219" s="23" t="n"/>
      <c r="CX219" s="23" t="n"/>
      <c r="CY219" s="23" t="n"/>
      <c r="CZ219" s="23" t="n"/>
      <c r="DA219" s="23" t="n"/>
      <c r="DB219" s="23" t="n"/>
      <c r="DC219" s="23" t="n"/>
      <c r="DE219" s="12" t="inlineStr">
        <is>
          <t>CHEM-1110</t>
        </is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4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  <c r="AB243" s="23" t="n"/>
      <c r="AC243" s="23" t="n"/>
      <c r="AD243" s="23" t="n"/>
      <c r="AE243" s="23" t="n"/>
      <c r="AF243" s="23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  <c r="AT243" s="23" t="n"/>
      <c r="AU243" s="23" t="n"/>
      <c r="AV243" s="23" t="n"/>
      <c r="AW243" s="23" t="n"/>
      <c r="AX243" s="23" t="n"/>
      <c r="AY243" s="23" t="n"/>
      <c r="AZ243" s="23" t="n"/>
      <c r="BA243" s="23" t="n"/>
      <c r="BB243" s="23" t="n"/>
      <c r="BC243" s="23" t="n"/>
      <c r="BD243" s="23" t="n"/>
      <c r="BE243" s="23" t="n"/>
      <c r="BF243" s="23" t="n"/>
      <c r="BG243" s="23" t="n"/>
      <c r="BH243" s="23" t="n"/>
      <c r="BI243" s="23" t="n"/>
      <c r="BJ243" s="23" t="n"/>
      <c r="BK243" s="23" t="n"/>
      <c r="BL243" s="23" t="n"/>
      <c r="BM243" s="23" t="n"/>
      <c r="BN243" s="23" t="n"/>
      <c r="BO243" s="23" t="n"/>
      <c r="BP243" s="23" t="n"/>
      <c r="BQ243" s="23" t="n"/>
      <c r="BR243" s="23" t="n"/>
      <c r="BS243" s="23" t="n"/>
      <c r="BT243" s="23" t="n"/>
      <c r="BU243" s="23" t="n"/>
      <c r="BV243" s="23" t="n"/>
      <c r="BW243" s="23" t="n"/>
      <c r="BX243" s="23" t="n"/>
      <c r="BY243" s="23" t="n"/>
      <c r="BZ243" s="23" t="n"/>
      <c r="CA243" s="23" t="n"/>
      <c r="CB243" s="23" t="n"/>
      <c r="CC243" s="23" t="n"/>
      <c r="CD243" s="23" t="n"/>
      <c r="CE243" s="23" t="n"/>
      <c r="CF243" s="23" t="n"/>
      <c r="CG243" s="23" t="n"/>
      <c r="CH243" s="23" t="n"/>
      <c r="CI243" s="23" t="n"/>
      <c r="CJ243" s="23" t="n"/>
      <c r="CK243" s="23" t="n"/>
      <c r="CL243" s="23" t="n"/>
      <c r="CM243" s="23" t="n"/>
      <c r="CN243" s="23" t="n"/>
      <c r="CO243" s="23" t="n"/>
      <c r="CP243" s="23" t="n"/>
      <c r="CQ243" s="23" t="n"/>
      <c r="CR243" s="23" t="n"/>
      <c r="CS243" s="23" t="n"/>
      <c r="CT243" s="23" t="n"/>
      <c r="CU243" s="23" t="n"/>
      <c r="CV243" s="23" t="n"/>
      <c r="CW243" s="23" t="n"/>
      <c r="CX243" s="23" t="n"/>
      <c r="CY243" s="23" t="n"/>
      <c r="CZ243" s="23" t="n"/>
      <c r="DA243" s="23" t="n"/>
      <c r="DB243" s="23" t="n"/>
      <c r="DC243" s="23" t="n"/>
      <c r="DE243" s="12" t="inlineStr">
        <is>
          <t>CHEM-1240</t>
        </is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4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  <c r="AB273" s="23" t="n"/>
      <c r="AC273" s="23" t="n"/>
      <c r="AD273" s="23" t="n"/>
      <c r="AE273" s="23" t="n"/>
      <c r="AF273" s="23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  <c r="AT273" s="23" t="n"/>
      <c r="AU273" s="23" t="n"/>
      <c r="AV273" s="23" t="n"/>
      <c r="AW273" s="23" t="n"/>
      <c r="AX273" s="23" t="n"/>
      <c r="AY273" s="23" t="n"/>
      <c r="AZ273" s="23" t="n"/>
      <c r="BA273" s="23" t="n"/>
      <c r="BB273" s="23" t="n"/>
      <c r="BC273" s="23" t="n"/>
      <c r="BD273" s="23" t="n"/>
      <c r="BE273" s="23" t="n"/>
      <c r="BF273" s="23" t="n"/>
      <c r="BG273" s="23" t="n"/>
      <c r="BH273" s="23" t="n"/>
      <c r="BI273" s="23" t="n"/>
      <c r="BJ273" s="23" t="n"/>
      <c r="BK273" s="23" t="n"/>
      <c r="BL273" s="23" t="n"/>
      <c r="BM273" s="23" t="n"/>
      <c r="BN273" s="23" t="n"/>
      <c r="BO273" s="23" t="n"/>
      <c r="BP273" s="23" t="n"/>
      <c r="BQ273" s="23" t="n"/>
      <c r="BR273" s="23" t="n"/>
      <c r="BS273" s="23" t="n"/>
      <c r="BT273" s="23" t="n"/>
      <c r="BU273" s="23" t="n"/>
      <c r="BV273" s="23" t="n"/>
      <c r="BW273" s="23" t="n"/>
      <c r="BX273" s="23" t="n"/>
      <c r="BY273" s="23" t="n"/>
      <c r="BZ273" s="23" t="n"/>
      <c r="CA273" s="23" t="n"/>
      <c r="CB273" s="23" t="n"/>
      <c r="CC273" s="23" t="n"/>
      <c r="CD273" s="23" t="n"/>
      <c r="CE273" s="23" t="n"/>
      <c r="CF273" s="23" t="n"/>
      <c r="CG273" s="23" t="n"/>
      <c r="CH273" s="23" t="n"/>
      <c r="CI273" s="23" t="n"/>
      <c r="CJ273" s="23" t="n"/>
      <c r="CK273" s="23" t="n"/>
      <c r="CL273" s="23" t="n"/>
      <c r="CM273" s="23" t="n"/>
      <c r="CN273" s="23" t="n"/>
      <c r="CO273" s="23" t="n"/>
      <c r="CP273" s="23" t="n"/>
      <c r="CQ273" s="23" t="n"/>
      <c r="CR273" s="23" t="n"/>
      <c r="CS273" s="23" t="n"/>
      <c r="CT273" s="23" t="n"/>
      <c r="CU273" s="23" t="n"/>
      <c r="CV273" s="23" t="n"/>
      <c r="CW273" s="23" t="n"/>
      <c r="CX273" s="23" t="n"/>
      <c r="CY273" s="23" t="n"/>
      <c r="CZ273" s="23" t="n"/>
      <c r="DA273" s="23" t="n"/>
      <c r="DB273" s="23" t="n"/>
      <c r="DC273" s="23" t="n"/>
      <c r="DE273" s="12" t="inlineStr">
        <is>
          <t>CHEM-1510</t>
        </is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4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  <c r="AB289" s="23" t="n"/>
      <c r="AC289" s="23" t="n"/>
      <c r="AD289" s="23" t="n"/>
      <c r="AE289" s="23" t="n"/>
      <c r="AF289" s="23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  <c r="AT289" s="23" t="n"/>
      <c r="AU289" s="23" t="n"/>
      <c r="AV289" s="23" t="n"/>
      <c r="AW289" s="23" t="n"/>
      <c r="AX289" s="23" t="n"/>
      <c r="AY289" s="23" t="n"/>
      <c r="AZ289" s="23" t="n"/>
      <c r="BA289" s="23" t="n"/>
      <c r="BB289" s="23" t="n"/>
      <c r="BC289" s="23" t="n"/>
      <c r="BD289" s="23" t="n"/>
      <c r="BE289" s="23" t="n"/>
      <c r="BF289" s="23" t="n"/>
      <c r="BG289" s="23" t="n"/>
      <c r="BH289" s="23" t="n"/>
      <c r="BI289" s="23" t="n"/>
      <c r="BJ289" s="23" t="n"/>
      <c r="BK289" s="23" t="n"/>
      <c r="BL289" s="23" t="n"/>
      <c r="BM289" s="23" t="n"/>
      <c r="BN289" s="23" t="n"/>
      <c r="BO289" s="23" t="n"/>
      <c r="BP289" s="23" t="n"/>
      <c r="BQ289" s="23" t="n"/>
      <c r="BR289" s="23" t="n"/>
      <c r="BS289" s="23" t="n"/>
      <c r="BT289" s="23" t="n"/>
      <c r="BU289" s="23" t="n"/>
      <c r="BV289" s="23" t="n"/>
      <c r="BW289" s="23" t="n"/>
      <c r="BX289" s="23" t="n"/>
      <c r="BY289" s="23" t="n"/>
      <c r="BZ289" s="23" t="n"/>
      <c r="CA289" s="23" t="n"/>
      <c r="CB289" s="23" t="n"/>
      <c r="CC289" s="23" t="n"/>
      <c r="CD289" s="23" t="n"/>
      <c r="CE289" s="23" t="n"/>
      <c r="CF289" s="23" t="n"/>
      <c r="CG289" s="23" t="n"/>
      <c r="CH289" s="23" t="n"/>
      <c r="CI289" s="23" t="n"/>
      <c r="CJ289" s="23" t="n"/>
      <c r="CK289" s="23" t="n"/>
      <c r="CL289" s="23" t="n"/>
      <c r="CM289" s="23" t="n"/>
      <c r="CN289" s="23" t="n"/>
      <c r="CO289" s="23" t="n"/>
      <c r="CP289" s="23" t="n"/>
      <c r="CQ289" s="23" t="n"/>
      <c r="CR289" s="23" t="n"/>
      <c r="CS289" s="23" t="n"/>
      <c r="CT289" s="23" t="n"/>
      <c r="CU289" s="23" t="n"/>
      <c r="CV289" s="23" t="n"/>
      <c r="CW289" s="23" t="n"/>
      <c r="CX289" s="23" t="n"/>
      <c r="CY289" s="23" t="n"/>
      <c r="CZ289" s="23" t="n"/>
      <c r="DA289" s="23" t="n"/>
      <c r="DB289" s="23" t="n"/>
      <c r="DC289" s="23" t="n"/>
      <c r="DE289" s="12" t="inlineStr">
        <is>
          <t>CHEM-1580</t>
        </is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4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  <c r="AB319" s="23" t="n"/>
      <c r="AC319" s="23" t="n"/>
      <c r="AD319" s="23" t="n"/>
      <c r="AE319" s="23" t="n"/>
      <c r="AF319" s="23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  <c r="AT319" s="23" t="n"/>
      <c r="AU319" s="23" t="n"/>
      <c r="AV319" s="23" t="n"/>
      <c r="AW319" s="23" t="n"/>
      <c r="AX319" s="23" t="n"/>
      <c r="AY319" s="23" t="n"/>
      <c r="AZ319" s="23" t="n"/>
      <c r="BA319" s="23" t="n"/>
      <c r="BB319" s="23" t="n"/>
      <c r="BC319" s="23" t="n"/>
      <c r="BD319" s="23" t="n"/>
      <c r="BE319" s="23" t="n"/>
      <c r="BF319" s="23" t="n"/>
      <c r="BG319" s="23" t="n"/>
      <c r="BH319" s="23" t="n"/>
      <c r="BI319" s="23" t="n"/>
      <c r="BJ319" s="23" t="n"/>
      <c r="BK319" s="23" t="n"/>
      <c r="BL319" s="23" t="n"/>
      <c r="BM319" s="23" t="n"/>
      <c r="BN319" s="23" t="n"/>
      <c r="BO319" s="23" t="n"/>
      <c r="BP319" s="23" t="n"/>
      <c r="BQ319" s="23" t="n"/>
      <c r="BR319" s="23" t="n"/>
      <c r="BS319" s="23" t="n"/>
      <c r="BT319" s="23" t="n"/>
      <c r="BU319" s="23" t="n"/>
      <c r="BV319" s="23" t="n"/>
      <c r="BW319" s="23" t="n"/>
      <c r="BX319" s="23" t="n"/>
      <c r="BY319" s="23" t="n"/>
      <c r="BZ319" s="23" t="n"/>
      <c r="CA319" s="23" t="n"/>
      <c r="CB319" s="23" t="n"/>
      <c r="CC319" s="23" t="n"/>
      <c r="CD319" s="23" t="n"/>
      <c r="CE319" s="23" t="n"/>
      <c r="CF319" s="23" t="n"/>
      <c r="CG319" s="23" t="n"/>
      <c r="CH319" s="23" t="n"/>
      <c r="CI319" s="23" t="n"/>
      <c r="CJ319" s="23" t="n"/>
      <c r="CK319" s="23" t="n"/>
      <c r="CL319" s="23" t="n"/>
      <c r="CM319" s="23" t="n"/>
      <c r="CN319" s="23" t="n"/>
      <c r="CO319" s="23" t="n"/>
      <c r="CP319" s="23" t="n"/>
      <c r="CQ319" s="23" t="n"/>
      <c r="CR319" s="23" t="n"/>
      <c r="CS319" s="23" t="n"/>
      <c r="CT319" s="23" t="n"/>
      <c r="CU319" s="23" t="n"/>
      <c r="CV319" s="23" t="n"/>
      <c r="CW319" s="23" t="n"/>
      <c r="CX319" s="23" t="n"/>
      <c r="CY319" s="23" t="n"/>
      <c r="CZ319" s="23" t="n"/>
      <c r="DA319" s="23" t="n"/>
      <c r="DB319" s="23" t="n"/>
      <c r="DC319" s="23" t="n"/>
      <c r="DE319" s="12" t="inlineStr">
        <is>
          <t>CHEM-1250</t>
        </is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4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  <c r="AB347" s="23" t="n"/>
      <c r="AC347" s="23" t="n"/>
      <c r="AD347" s="23" t="n"/>
      <c r="AE347" s="23" t="n"/>
      <c r="AF347" s="23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  <c r="AT347" s="23" t="n"/>
      <c r="AU347" s="23" t="n"/>
      <c r="AV347" s="23" t="n"/>
      <c r="AW347" s="23" t="n"/>
      <c r="AX347" s="23" t="n"/>
      <c r="AY347" s="23" t="n"/>
      <c r="AZ347" s="23" t="n"/>
      <c r="BA347" s="23" t="n"/>
      <c r="BB347" s="23" t="n"/>
      <c r="BC347" s="23" t="n"/>
      <c r="BD347" s="23" t="n"/>
      <c r="BE347" s="23" t="n"/>
      <c r="BF347" s="23" t="n"/>
      <c r="BG347" s="23" t="n"/>
      <c r="BH347" s="23" t="n"/>
      <c r="BI347" s="23" t="n"/>
      <c r="BJ347" s="23" t="n"/>
      <c r="BK347" s="23" t="n"/>
      <c r="BL347" s="23" t="n"/>
      <c r="BM347" s="23" t="n"/>
      <c r="BN347" s="23" t="n"/>
      <c r="BO347" s="23" t="n"/>
      <c r="BP347" s="23" t="n"/>
      <c r="BQ347" s="23" t="n"/>
      <c r="BR347" s="23" t="n"/>
      <c r="BS347" s="23" t="n"/>
      <c r="BT347" s="23" t="n"/>
      <c r="BU347" s="23" t="n"/>
      <c r="BV347" s="23" t="n"/>
      <c r="BW347" s="23" t="n"/>
      <c r="BX347" s="23" t="n"/>
      <c r="BY347" s="23" t="n"/>
      <c r="BZ347" s="23" t="n"/>
      <c r="CA347" s="23" t="n"/>
      <c r="CB347" s="23" t="n"/>
      <c r="CC347" s="23" t="n"/>
      <c r="CD347" s="23" t="n"/>
      <c r="CE347" s="23" t="n"/>
      <c r="CF347" s="23" t="n"/>
      <c r="CG347" s="23" t="n"/>
      <c r="CH347" s="23" t="n"/>
      <c r="CI347" s="23" t="n"/>
      <c r="CJ347" s="23" t="n"/>
      <c r="CK347" s="23" t="n"/>
      <c r="CL347" s="23" t="n"/>
      <c r="CM347" s="23" t="n"/>
      <c r="CN347" s="23" t="n"/>
      <c r="CO347" s="23" t="n"/>
      <c r="CP347" s="23" t="n"/>
      <c r="CQ347" s="23" t="n"/>
      <c r="CR347" s="23" t="n"/>
      <c r="CS347" s="23" t="n"/>
      <c r="CT347" s="23" t="n"/>
      <c r="CU347" s="23" t="n"/>
      <c r="CV347" s="23" t="n"/>
      <c r="CW347" s="23" t="n"/>
      <c r="CX347" s="23" t="n"/>
      <c r="CY347" s="23" t="n"/>
      <c r="CZ347" s="23" t="n"/>
      <c r="DA347" s="23" t="n"/>
      <c r="DB347" s="23" t="n"/>
      <c r="DC347" s="23" t="n"/>
      <c r="DE347" s="12" t="inlineStr">
        <is>
          <t>CHEM-1600</t>
        </is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4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  <c r="AB363" s="23" t="n"/>
      <c r="AC363" s="23" t="n"/>
      <c r="AD363" s="23" t="n"/>
      <c r="AE363" s="23" t="n"/>
      <c r="AF363" s="23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  <c r="AT363" s="23" t="n"/>
      <c r="AU363" s="23" t="n"/>
      <c r="AV363" s="23" t="n"/>
      <c r="AW363" s="23" t="n"/>
      <c r="AX363" s="23" t="n"/>
      <c r="AY363" s="23" t="n"/>
      <c r="AZ363" s="23" t="n"/>
      <c r="BA363" s="23" t="n"/>
      <c r="BB363" s="23" t="n"/>
      <c r="BC363" s="23" t="n"/>
      <c r="BD363" s="23" t="n"/>
      <c r="BE363" s="23" t="n"/>
      <c r="BF363" s="23" t="n"/>
      <c r="BG363" s="23" t="n"/>
      <c r="BH363" s="23" t="n"/>
      <c r="BI363" s="23" t="n"/>
      <c r="BJ363" s="23" t="n"/>
      <c r="BK363" s="23" t="n"/>
      <c r="BL363" s="23" t="n"/>
      <c r="BM363" s="23" t="n"/>
      <c r="BN363" s="23" t="n"/>
      <c r="BO363" s="23" t="n"/>
      <c r="BP363" s="23" t="n"/>
      <c r="BQ363" s="23" t="n"/>
      <c r="BR363" s="23" t="n"/>
      <c r="BS363" s="23" t="n"/>
      <c r="BT363" s="23" t="n"/>
      <c r="BU363" s="23" t="n"/>
      <c r="BV363" s="23" t="n"/>
      <c r="BW363" s="23" t="n"/>
      <c r="BX363" s="23" t="n"/>
      <c r="BY363" s="23" t="n"/>
      <c r="BZ363" s="23" t="n"/>
      <c r="CA363" s="23" t="n"/>
      <c r="CB363" s="23" t="n"/>
      <c r="CC363" s="23" t="n"/>
      <c r="CD363" s="23" t="n"/>
      <c r="CE363" s="23" t="n"/>
      <c r="CF363" s="23" t="n"/>
      <c r="CG363" s="23" t="n"/>
      <c r="CH363" s="23" t="n"/>
      <c r="CI363" s="23" t="n"/>
      <c r="CJ363" s="23" t="n"/>
      <c r="CK363" s="23" t="n"/>
      <c r="CL363" s="23" t="n"/>
      <c r="CM363" s="23" t="n"/>
      <c r="CN363" s="23" t="n"/>
      <c r="CO363" s="23" t="n"/>
      <c r="CP363" s="23" t="n"/>
      <c r="CQ363" s="23" t="n"/>
      <c r="CR363" s="23" t="n"/>
      <c r="CS363" s="23" t="n"/>
      <c r="CT363" s="23" t="n"/>
      <c r="CU363" s="23" t="n"/>
      <c r="CV363" s="23" t="n"/>
      <c r="CW363" s="23" t="n"/>
      <c r="CX363" s="23" t="n"/>
      <c r="CY363" s="23" t="n"/>
      <c r="CZ363" s="23" t="n"/>
      <c r="DA363" s="23" t="n"/>
      <c r="DB363" s="23" t="n"/>
      <c r="DC363" s="23" t="n"/>
      <c r="DE363" s="12" t="inlineStr">
        <is>
          <t>CHEM-1120</t>
        </is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4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  <c r="AB379" s="23" t="n"/>
      <c r="AC379" s="23" t="n"/>
      <c r="AD379" s="23" t="n"/>
      <c r="AE379" s="23" t="n"/>
      <c r="AF379" s="23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  <c r="AT379" s="23" t="n"/>
      <c r="AU379" s="23" t="n"/>
      <c r="AV379" s="23" t="n"/>
      <c r="AW379" s="23" t="n"/>
      <c r="AX379" s="23" t="n"/>
      <c r="AY379" s="23" t="n"/>
      <c r="AZ379" s="23" t="n"/>
      <c r="BA379" s="23" t="n"/>
      <c r="BB379" s="23" t="n"/>
      <c r="BC379" s="23" t="n"/>
      <c r="BD379" s="23" t="n"/>
      <c r="BE379" s="23" t="n"/>
      <c r="BF379" s="23" t="n"/>
      <c r="BG379" s="23" t="n"/>
      <c r="BH379" s="23" t="n"/>
      <c r="BI379" s="23" t="n"/>
      <c r="BJ379" s="23" t="n"/>
      <c r="BK379" s="23" t="n"/>
      <c r="BL379" s="23" t="n"/>
      <c r="BM379" s="23" t="n"/>
      <c r="BN379" s="23" t="n"/>
      <c r="BO379" s="23" t="n"/>
      <c r="BP379" s="23" t="n"/>
      <c r="BQ379" s="23" t="n"/>
      <c r="BR379" s="23" t="n"/>
      <c r="BS379" s="23" t="n"/>
      <c r="BT379" s="23" t="n"/>
      <c r="BU379" s="23" t="n"/>
      <c r="BV379" s="23" t="n"/>
      <c r="BW379" s="23" t="n"/>
      <c r="BX379" s="23" t="n"/>
      <c r="BY379" s="23" t="n"/>
      <c r="BZ379" s="23" t="n"/>
      <c r="CA379" s="23" t="n"/>
      <c r="CB379" s="23" t="n"/>
      <c r="CC379" s="23" t="n"/>
      <c r="CD379" s="23" t="n"/>
      <c r="CE379" s="23" t="n"/>
      <c r="CF379" s="23" t="n"/>
      <c r="CG379" s="23" t="n"/>
      <c r="CH379" s="23" t="n"/>
      <c r="CI379" s="23" t="n"/>
      <c r="CJ379" s="23" t="n"/>
      <c r="CK379" s="23" t="n"/>
      <c r="CL379" s="23" t="n"/>
      <c r="CM379" s="23" t="n"/>
      <c r="CN379" s="23" t="n"/>
      <c r="CO379" s="23" t="n"/>
      <c r="CP379" s="23" t="n"/>
      <c r="CQ379" s="23" t="n"/>
      <c r="CR379" s="23" t="n"/>
      <c r="CS379" s="23" t="n"/>
      <c r="CT379" s="23" t="n"/>
      <c r="CU379" s="23" t="n"/>
      <c r="CV379" s="23" t="n"/>
      <c r="CW379" s="23" t="n"/>
      <c r="CX379" s="23" t="n"/>
      <c r="CY379" s="23" t="n"/>
      <c r="CZ379" s="23" t="n"/>
      <c r="DA379" s="23" t="n"/>
      <c r="DB379" s="23" t="n"/>
      <c r="DC379" s="23" t="n"/>
      <c r="DE379" s="12" t="inlineStr">
        <is>
          <t>CHEM-1550</t>
        </is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4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  <c r="AB475" s="23" t="n"/>
      <c r="AC475" s="23" t="n"/>
      <c r="AD475" s="23" t="n"/>
      <c r="AE475" s="23" t="n"/>
      <c r="AF475" s="23" t="n"/>
      <c r="AG475" s="23" t="n"/>
      <c r="AH475" s="23" t="n"/>
      <c r="AI475" s="23" t="n"/>
      <c r="AJ475" s="23" t="n"/>
      <c r="AK475" s="23" t="n"/>
      <c r="AL475" s="23" t="n"/>
      <c r="AM475" s="23" t="n"/>
      <c r="AN475" s="23" t="n"/>
      <c r="AO475" s="23" t="n"/>
      <c r="AP475" s="23" t="n"/>
      <c r="AQ475" s="23" t="n"/>
      <c r="AR475" s="23" t="n"/>
      <c r="AS475" s="23" t="n"/>
      <c r="AT475" s="23" t="n"/>
      <c r="AU475" s="23" t="n"/>
      <c r="AV475" s="23" t="n"/>
      <c r="AW475" s="23" t="n"/>
      <c r="AX475" s="23" t="n"/>
      <c r="AY475" s="23" t="n"/>
      <c r="AZ475" s="23" t="n"/>
      <c r="BA475" s="23" t="n"/>
      <c r="BB475" s="23" t="n"/>
      <c r="BC475" s="23" t="n"/>
      <c r="BD475" s="23" t="n"/>
      <c r="BE475" s="23" t="n"/>
      <c r="BF475" s="23" t="n"/>
      <c r="BG475" s="23" t="n"/>
      <c r="BH475" s="23" t="n"/>
      <c r="BI475" s="23" t="n"/>
      <c r="BJ475" s="23" t="n"/>
      <c r="BK475" s="23" t="n"/>
      <c r="BL475" s="23" t="n"/>
      <c r="BM475" s="23" t="n"/>
      <c r="BN475" s="23" t="n"/>
      <c r="BO475" s="23" t="n"/>
      <c r="BP475" s="23" t="n"/>
      <c r="BQ475" s="23" t="n"/>
      <c r="BR475" s="23" t="n"/>
      <c r="BS475" s="23" t="n"/>
      <c r="BT475" s="23" t="n"/>
      <c r="BU475" s="23" t="n"/>
      <c r="BV475" s="23" t="n"/>
      <c r="BW475" s="23" t="n"/>
      <c r="BX475" s="23" t="n"/>
      <c r="BY475" s="23" t="n"/>
      <c r="BZ475" s="23" t="n"/>
      <c r="CA475" s="23" t="n"/>
      <c r="CB475" s="23" t="n"/>
      <c r="CC475" s="23" t="n"/>
      <c r="CD475" s="23" t="n"/>
      <c r="CE475" s="23" t="n"/>
      <c r="CF475" s="23" t="n"/>
      <c r="CG475" s="23" t="n"/>
      <c r="CH475" s="23" t="n"/>
      <c r="CI475" s="23" t="n"/>
      <c r="CJ475" s="23" t="n"/>
      <c r="CK475" s="23" t="n"/>
      <c r="CL475" s="23" t="n"/>
      <c r="CM475" s="23" t="n"/>
      <c r="CN475" s="23" t="n"/>
      <c r="CO475" s="23" t="n"/>
      <c r="CP475" s="23" t="n"/>
      <c r="CQ475" s="23" t="n"/>
      <c r="CR475" s="23" t="n"/>
      <c r="CS475" s="23" t="n"/>
      <c r="CT475" s="23" t="n"/>
      <c r="CU475" s="23" t="n"/>
      <c r="CV475" s="23" t="n"/>
      <c r="CW475" s="23" t="n"/>
      <c r="CX475" s="23" t="n"/>
      <c r="CY475" s="23" t="n"/>
      <c r="CZ475" s="23" t="n"/>
      <c r="DA475" s="23" t="n"/>
      <c r="DB475" s="23" t="n"/>
      <c r="DC475" s="23" t="n"/>
      <c r="DE475" s="12" t="inlineStr">
        <is>
          <t>CHEM-1440</t>
        </is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4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  <c r="AB489" s="23" t="n"/>
      <c r="AC489" s="23" t="n"/>
      <c r="AD489" s="23" t="n"/>
      <c r="AE489" s="23" t="n"/>
      <c r="AF489" s="23" t="n"/>
      <c r="AG489" s="23" t="n"/>
      <c r="AH489" s="23" t="n"/>
      <c r="AI489" s="23" t="n"/>
      <c r="AJ489" s="23" t="n"/>
      <c r="AK489" s="23" t="n"/>
      <c r="AL489" s="23" t="n"/>
      <c r="AM489" s="23" t="n"/>
      <c r="AN489" s="23" t="n"/>
      <c r="AO489" s="23" t="n"/>
      <c r="AP489" s="23" t="n"/>
      <c r="AQ489" s="23" t="n"/>
      <c r="AR489" s="23" t="n"/>
      <c r="AS489" s="23" t="n"/>
      <c r="AT489" s="23" t="n"/>
      <c r="AU489" s="23" t="n"/>
      <c r="AV489" s="23" t="n"/>
      <c r="AW489" s="23" t="n"/>
      <c r="AX489" s="23" t="n"/>
      <c r="AY489" s="23" t="n"/>
      <c r="AZ489" s="23" t="n"/>
      <c r="BA489" s="23" t="n"/>
      <c r="BB489" s="23" t="n"/>
      <c r="BC489" s="23" t="n"/>
      <c r="BD489" s="23" t="n"/>
      <c r="BE489" s="23" t="n"/>
      <c r="BF489" s="23" t="n"/>
      <c r="BG489" s="23" t="n"/>
      <c r="BH489" s="23" t="n"/>
      <c r="BI489" s="23" t="n"/>
      <c r="BJ489" s="23" t="n"/>
      <c r="BK489" s="23" t="n"/>
      <c r="BL489" s="23" t="n"/>
      <c r="BM489" s="23" t="n"/>
      <c r="BN489" s="23" t="n"/>
      <c r="BO489" s="23" t="n"/>
      <c r="BP489" s="23" t="n"/>
      <c r="BQ489" s="23" t="n"/>
      <c r="BR489" s="23" t="n"/>
      <c r="BS489" s="23" t="n"/>
      <c r="BT489" s="23" t="n"/>
      <c r="BU489" s="23" t="n"/>
      <c r="BV489" s="23" t="n"/>
      <c r="BW489" s="23" t="n"/>
      <c r="BX489" s="23" t="n"/>
      <c r="BY489" s="23" t="n"/>
      <c r="BZ489" s="23" t="n"/>
      <c r="CA489" s="23" t="n"/>
      <c r="CB489" s="23" t="n"/>
      <c r="CC489" s="23" t="n"/>
      <c r="CD489" s="23" t="n"/>
      <c r="CE489" s="23" t="n"/>
      <c r="CF489" s="23" t="n"/>
      <c r="CG489" s="23" t="n"/>
      <c r="CH489" s="23" t="n"/>
      <c r="CI489" s="23" t="n"/>
      <c r="CJ489" s="23" t="n"/>
      <c r="CK489" s="23" t="n"/>
      <c r="CL489" s="23" t="n"/>
      <c r="CM489" s="23" t="n"/>
      <c r="CN489" s="23" t="n"/>
      <c r="CO489" s="23" t="n"/>
      <c r="CP489" s="23" t="n"/>
      <c r="CQ489" s="23" t="n"/>
      <c r="CR489" s="23" t="n"/>
      <c r="CS489" s="23" t="n"/>
      <c r="CT489" s="23" t="n"/>
      <c r="CU489" s="23" t="n"/>
      <c r="CV489" s="23" t="n"/>
      <c r="CW489" s="23" t="n"/>
      <c r="CX489" s="23" t="n"/>
      <c r="CY489" s="23" t="n"/>
      <c r="CZ489" s="23" t="n"/>
      <c r="DA489" s="23" t="n"/>
      <c r="DB489" s="23" t="n"/>
      <c r="DC489" s="23" t="n"/>
      <c r="DE489" s="12" t="inlineStr">
        <is>
          <t>CHEM-1780</t>
        </is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4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  <c r="AB571" s="23" t="n"/>
      <c r="AC571" s="23" t="n"/>
      <c r="AD571" s="23" t="n"/>
      <c r="AE571" s="23" t="n"/>
      <c r="AF571" s="23" t="n"/>
      <c r="AG571" s="23" t="n"/>
      <c r="AH571" s="23" t="n"/>
      <c r="AI571" s="23" t="n"/>
      <c r="AJ571" s="23" t="n"/>
      <c r="AK571" s="23" t="n"/>
      <c r="AL571" s="23" t="n"/>
      <c r="AM571" s="23" t="n"/>
      <c r="AN571" s="23" t="n"/>
      <c r="AO571" s="23" t="n"/>
      <c r="AP571" s="23" t="n"/>
      <c r="AQ571" s="23" t="n"/>
      <c r="AR571" s="23" t="n"/>
      <c r="AS571" s="23" t="n"/>
      <c r="AT571" s="23" t="n"/>
      <c r="AU571" s="23" t="n"/>
      <c r="AV571" s="23" t="n"/>
      <c r="AW571" s="23" t="n"/>
      <c r="AX571" s="23" t="n"/>
      <c r="AY571" s="23" t="n"/>
      <c r="AZ571" s="23" t="n"/>
      <c r="BA571" s="23" t="n"/>
      <c r="BB571" s="23" t="n"/>
      <c r="BC571" s="23" t="n"/>
      <c r="BD571" s="23" t="n"/>
      <c r="BE571" s="23" t="n"/>
      <c r="BF571" s="23" t="n"/>
      <c r="BG571" s="23" t="n"/>
      <c r="BH571" s="23" t="n"/>
      <c r="BI571" s="23" t="n"/>
      <c r="BJ571" s="23" t="n"/>
      <c r="BK571" s="23" t="n"/>
      <c r="BL571" s="23" t="n"/>
      <c r="BM571" s="23" t="n"/>
      <c r="BN571" s="23" t="n"/>
      <c r="BO571" s="23" t="n"/>
      <c r="BP571" s="23" t="n"/>
      <c r="BQ571" s="23" t="n"/>
      <c r="BR571" s="23" t="n"/>
      <c r="BS571" s="23" t="n"/>
      <c r="BT571" s="23" t="n"/>
      <c r="BU571" s="23" t="n"/>
      <c r="BV571" s="23" t="n"/>
      <c r="BW571" s="23" t="n"/>
      <c r="BX571" s="23" t="n"/>
      <c r="BY571" s="23" t="n"/>
      <c r="BZ571" s="23" t="n"/>
      <c r="CA571" s="23" t="n"/>
      <c r="CB571" s="23" t="n"/>
      <c r="CC571" s="23" t="n"/>
      <c r="CD571" s="23" t="n"/>
      <c r="CE571" s="23" t="n"/>
      <c r="CF571" s="23" t="n"/>
      <c r="CG571" s="23" t="n"/>
      <c r="CH571" s="23" t="n"/>
      <c r="CI571" s="23" t="n"/>
      <c r="CJ571" s="23" t="n"/>
      <c r="CK571" s="23" t="n"/>
      <c r="CL571" s="23" t="n"/>
      <c r="CM571" s="23" t="n"/>
      <c r="CN571" s="23" t="n"/>
      <c r="CO571" s="23" t="n"/>
      <c r="CP571" s="23" t="n"/>
      <c r="CQ571" s="23" t="n"/>
      <c r="CR571" s="23" t="n"/>
      <c r="CS571" s="23" t="n"/>
      <c r="CT571" s="23" t="n"/>
      <c r="CU571" s="23" t="n"/>
      <c r="CV571" s="23" t="n"/>
      <c r="CW571" s="23" t="n"/>
      <c r="CX571" s="23" t="n"/>
      <c r="CY571" s="23" t="n"/>
      <c r="CZ571" s="23" t="n"/>
      <c r="DA571" s="23" t="n"/>
      <c r="DB571" s="23" t="n"/>
      <c r="DC571" s="23" t="n"/>
      <c r="DE571" s="12" t="inlineStr">
        <is>
          <t>CHEM-1400</t>
        </is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4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  <c r="AB615" s="23" t="n"/>
      <c r="AC615" s="23" t="n"/>
      <c r="AD615" s="23" t="n"/>
      <c r="AE615" s="23" t="n"/>
      <c r="AF615" s="23" t="n"/>
      <c r="AG615" s="23" t="n"/>
      <c r="AH615" s="23" t="n"/>
      <c r="AI615" s="23" t="n"/>
      <c r="AJ615" s="23" t="n"/>
      <c r="AK615" s="23" t="n"/>
      <c r="AL615" s="23" t="n"/>
      <c r="AM615" s="23" t="n"/>
      <c r="AN615" s="23" t="n"/>
      <c r="AO615" s="23" t="n"/>
      <c r="AP615" s="23" t="n"/>
      <c r="AQ615" s="23" t="n"/>
      <c r="AR615" s="23" t="n"/>
      <c r="AS615" s="23" t="n"/>
      <c r="AT615" s="23" t="n"/>
      <c r="AU615" s="23" t="n"/>
      <c r="AV615" s="23" t="n"/>
      <c r="AW615" s="23" t="n"/>
      <c r="AX615" s="23" t="n"/>
      <c r="AY615" s="23" t="n"/>
      <c r="AZ615" s="23" t="n"/>
      <c r="BA615" s="23" t="n"/>
      <c r="BB615" s="23" t="n"/>
      <c r="BC615" s="23" t="n"/>
      <c r="BD615" s="23" t="n"/>
      <c r="BE615" s="23" t="n"/>
      <c r="BF615" s="23" t="n"/>
      <c r="BG615" s="23" t="n"/>
      <c r="BH615" s="23" t="n"/>
      <c r="BI615" s="23" t="n"/>
      <c r="BJ615" s="23" t="n"/>
      <c r="BK615" s="23" t="n"/>
      <c r="BL615" s="23" t="n"/>
      <c r="BM615" s="23" t="n"/>
      <c r="BN615" s="23" t="n"/>
      <c r="BO615" s="23" t="n"/>
      <c r="BP615" s="23" t="n"/>
      <c r="BQ615" s="23" t="n"/>
      <c r="BR615" s="23" t="n"/>
      <c r="BS615" s="23" t="n"/>
      <c r="BT615" s="23" t="n"/>
      <c r="BU615" s="23" t="n"/>
      <c r="BV615" s="23" t="n"/>
      <c r="BW615" s="23" t="n"/>
      <c r="BX615" s="23" t="n"/>
      <c r="BY615" s="23" t="n"/>
      <c r="BZ615" s="23" t="n"/>
      <c r="CA615" s="23" t="n"/>
      <c r="CB615" s="23" t="n"/>
      <c r="CC615" s="23" t="n"/>
      <c r="CD615" s="23" t="n"/>
      <c r="CE615" s="23" t="n"/>
      <c r="CF615" s="23" t="n"/>
      <c r="CG615" s="23" t="n"/>
      <c r="CH615" s="23" t="n"/>
      <c r="CI615" s="23" t="n"/>
      <c r="CJ615" s="23" t="n"/>
      <c r="CK615" s="23" t="n"/>
      <c r="CL615" s="23" t="n"/>
      <c r="CM615" s="23" t="n"/>
      <c r="CN615" s="23" t="n"/>
      <c r="CO615" s="23" t="n"/>
      <c r="CP615" s="23" t="n"/>
      <c r="CQ615" s="23" t="n"/>
      <c r="CR615" s="23" t="n"/>
      <c r="CS615" s="23" t="n"/>
      <c r="CT615" s="23" t="n"/>
      <c r="CU615" s="23" t="n"/>
      <c r="CV615" s="23" t="n"/>
      <c r="CW615" s="23" t="n"/>
      <c r="CX615" s="23" t="n"/>
      <c r="CY615" s="23" t="n"/>
      <c r="CZ615" s="23" t="n"/>
      <c r="DA615" s="23" t="n"/>
      <c r="DB615" s="23" t="n"/>
      <c r="DC615" s="23" t="n"/>
      <c r="DE615" s="12" t="inlineStr">
        <is>
          <t>CHEM-1650</t>
        </is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4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  <c r="AB637" s="23" t="n"/>
      <c r="AC637" s="23" t="n"/>
      <c r="AD637" s="23" t="n"/>
      <c r="AE637" s="23" t="n"/>
      <c r="AF637" s="23" t="n"/>
      <c r="AG637" s="23" t="n"/>
      <c r="AH637" s="23" t="n"/>
      <c r="AI637" s="23" t="n"/>
      <c r="AJ637" s="23" t="n"/>
      <c r="AK637" s="23" t="n"/>
      <c r="AL637" s="23" t="n"/>
      <c r="AM637" s="23" t="n"/>
      <c r="AN637" s="23" t="n"/>
      <c r="AO637" s="23" t="n"/>
      <c r="AP637" s="23" t="n"/>
      <c r="AQ637" s="23" t="n"/>
      <c r="AR637" s="23" t="n"/>
      <c r="AS637" s="23" t="n"/>
      <c r="AT637" s="23" t="n"/>
      <c r="AU637" s="23" t="n"/>
      <c r="AV637" s="23" t="n"/>
      <c r="AW637" s="23" t="n"/>
      <c r="AX637" s="23" t="n"/>
      <c r="AY637" s="23" t="n"/>
      <c r="AZ637" s="23" t="n"/>
      <c r="BA637" s="23" t="n"/>
      <c r="BB637" s="23" t="n"/>
      <c r="BC637" s="23" t="n"/>
      <c r="BD637" s="23" t="n"/>
      <c r="BE637" s="23" t="n"/>
      <c r="BF637" s="23" t="n"/>
      <c r="BG637" s="23" t="n"/>
      <c r="BH637" s="23" t="n"/>
      <c r="BI637" s="23" t="n"/>
      <c r="BJ637" s="23" t="n"/>
      <c r="BK637" s="23" t="n"/>
      <c r="BL637" s="23" t="n"/>
      <c r="BM637" s="23" t="n"/>
      <c r="BN637" s="23" t="n"/>
      <c r="BO637" s="23" t="n"/>
      <c r="BP637" s="23" t="n"/>
      <c r="BQ637" s="23" t="n"/>
      <c r="BR637" s="23" t="n"/>
      <c r="BS637" s="23" t="n"/>
      <c r="BT637" s="23" t="n"/>
      <c r="BU637" s="23" t="n"/>
      <c r="BV637" s="23" t="n"/>
      <c r="BW637" s="23" t="n"/>
      <c r="BX637" s="23" t="n"/>
      <c r="BY637" s="23" t="n"/>
      <c r="BZ637" s="23" t="n"/>
      <c r="CA637" s="23" t="n"/>
      <c r="CB637" s="23" t="n"/>
      <c r="CC637" s="23" t="n"/>
      <c r="CD637" s="23" t="n"/>
      <c r="CE637" s="23" t="n"/>
      <c r="CF637" s="23" t="n"/>
      <c r="CG637" s="23" t="n"/>
      <c r="CH637" s="23" t="n"/>
      <c r="CI637" s="23" t="n"/>
      <c r="CJ637" s="23" t="n"/>
      <c r="CK637" s="23" t="n"/>
      <c r="CL637" s="23" t="n"/>
      <c r="CM637" s="23" t="n"/>
      <c r="CN637" s="23" t="n"/>
      <c r="CO637" s="23" t="n"/>
      <c r="CP637" s="23" t="n"/>
      <c r="CQ637" s="23" t="n"/>
      <c r="CR637" s="23" t="n"/>
      <c r="CS637" s="23" t="n"/>
      <c r="CT637" s="23" t="n"/>
      <c r="CU637" s="23" t="n"/>
      <c r="CV637" s="23" t="n"/>
      <c r="CW637" s="23" t="n"/>
      <c r="CX637" s="23" t="n"/>
      <c r="CY637" s="23" t="n"/>
      <c r="CZ637" s="23" t="n"/>
      <c r="DA637" s="23" t="n"/>
      <c r="DB637" s="23" t="n"/>
      <c r="DC637" s="23" t="n"/>
      <c r="DE637" s="12" t="inlineStr">
        <is>
          <t>CHEM-1660</t>
        </is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4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  <c r="AB779" s="23" t="n"/>
      <c r="AC779" s="23" t="n"/>
      <c r="AD779" s="23" t="n"/>
      <c r="AE779" s="23" t="n"/>
      <c r="AF779" s="23" t="n"/>
      <c r="AG779" s="23" t="n"/>
      <c r="AH779" s="23" t="n"/>
      <c r="AI779" s="23" t="n"/>
      <c r="AJ779" s="23" t="n"/>
      <c r="AK779" s="23" t="n"/>
      <c r="AL779" s="23" t="n"/>
      <c r="AM779" s="23" t="n"/>
      <c r="AN779" s="23" t="n"/>
      <c r="AO779" s="23" t="n"/>
      <c r="AP779" s="23" t="n"/>
      <c r="AQ779" s="23" t="n"/>
      <c r="AR779" s="23" t="n"/>
      <c r="AS779" s="23" t="n"/>
      <c r="AT779" s="23" t="n"/>
      <c r="AU779" s="23" t="n"/>
      <c r="AV779" s="23" t="n"/>
      <c r="AW779" s="23" t="n"/>
      <c r="AX779" s="23" t="n"/>
      <c r="AY779" s="23" t="n"/>
      <c r="AZ779" s="23" t="n"/>
      <c r="BA779" s="23" t="n"/>
      <c r="BB779" s="23" t="n"/>
      <c r="BC779" s="23" t="n"/>
      <c r="BD779" s="23" t="n"/>
      <c r="BE779" s="23" t="n"/>
      <c r="BF779" s="23" t="n"/>
      <c r="BG779" s="23" t="n"/>
      <c r="BH779" s="23" t="n"/>
      <c r="BI779" s="23" t="n"/>
      <c r="BJ779" s="23" t="n"/>
      <c r="BK779" s="23" t="n"/>
      <c r="BL779" s="23" t="n"/>
      <c r="BM779" s="23" t="n"/>
      <c r="BN779" s="23" t="n"/>
      <c r="BO779" s="23" t="n"/>
      <c r="BP779" s="23" t="n"/>
      <c r="BQ779" s="23" t="n"/>
      <c r="BR779" s="23" t="n"/>
      <c r="BS779" s="23" t="n"/>
      <c r="BT779" s="23" t="n"/>
      <c r="BU779" s="23" t="n"/>
      <c r="BV779" s="23" t="n"/>
      <c r="BW779" s="23" t="n"/>
      <c r="BX779" s="23" t="n"/>
      <c r="BY779" s="23" t="n"/>
      <c r="BZ779" s="23" t="n"/>
      <c r="CA779" s="23" t="n"/>
      <c r="CB779" s="23" t="n"/>
      <c r="CC779" s="23" t="n"/>
      <c r="CD779" s="23" t="n"/>
      <c r="CE779" s="23" t="n"/>
      <c r="CF779" s="23" t="n"/>
      <c r="CG779" s="23" t="n"/>
      <c r="CH779" s="23" t="n"/>
      <c r="CI779" s="23" t="n"/>
      <c r="CJ779" s="23" t="n"/>
      <c r="CK779" s="23" t="n"/>
      <c r="CL779" s="23" t="n"/>
      <c r="CM779" s="23" t="n"/>
      <c r="CN779" s="23" t="n"/>
      <c r="CO779" s="23" t="n"/>
      <c r="CP779" s="23" t="n"/>
      <c r="CQ779" s="23" t="n"/>
      <c r="CR779" s="23" t="n"/>
      <c r="CS779" s="23" t="n"/>
      <c r="CT779" s="23" t="n"/>
      <c r="CU779" s="23" t="n"/>
      <c r="CV779" s="23" t="n"/>
      <c r="CW779" s="23" t="n"/>
      <c r="CX779" s="23" t="n"/>
      <c r="CY779" s="23" t="n"/>
      <c r="CZ779" s="23" t="n"/>
      <c r="DA779" s="23" t="n"/>
      <c r="DB779" s="23" t="n"/>
      <c r="DC779" s="23" t="n"/>
      <c r="DE779" s="12" t="inlineStr">
        <is>
          <t>CHEM-1420</t>
        </is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4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'Grid_Requirement'!B38</f>
        <v/>
      </c>
      <c r="E814">
        <f>'Grid_Requirement'!C38</f>
        <v/>
      </c>
      <c r="F814">
        <f>'Grid_Requirement'!D38</f>
        <v/>
      </c>
      <c r="G814">
        <f>'Grid_Requirement'!E38</f>
        <v/>
      </c>
      <c r="H814">
        <f>'Grid_Requirement'!F38</f>
        <v/>
      </c>
      <c r="I814">
        <f>'Grid_Requirement'!G38</f>
        <v/>
      </c>
      <c r="J814">
        <f>'Grid_Requirement'!H38</f>
        <v/>
      </c>
      <c r="K814">
        <f>'Grid_Requirement'!I38</f>
        <v/>
      </c>
      <c r="L814">
        <f>'Grid_Requirement'!J38</f>
        <v/>
      </c>
      <c r="M814">
        <f>'Grid_Requirement'!K38</f>
        <v/>
      </c>
      <c r="N814">
        <f>'Grid_Requirement'!L38</f>
        <v/>
      </c>
      <c r="O814">
        <f>'Grid_Requirement'!M38</f>
        <v/>
      </c>
      <c r="P814">
        <f>'Grid_Requirement'!N38</f>
        <v/>
      </c>
      <c r="Q814">
        <f>'Grid_Requirement'!O38</f>
        <v/>
      </c>
      <c r="R814">
        <f>'Grid_Requirement'!P38</f>
        <v/>
      </c>
      <c r="S814">
        <f>'Grid_Requirement'!Q38</f>
        <v/>
      </c>
      <c r="T814">
        <f>'Grid_Requirement'!R38</f>
        <v/>
      </c>
      <c r="U814">
        <f>'Grid_Requirement'!S38</f>
        <v/>
      </c>
      <c r="V814">
        <f>'Grid_Requirement'!T38</f>
        <v/>
      </c>
      <c r="W814">
        <f>'Grid_Requirement'!U38</f>
        <v/>
      </c>
      <c r="X814">
        <f>'Grid_Requirement'!V38</f>
        <v/>
      </c>
      <c r="Y814">
        <f>'Grid_Requirement'!W38</f>
        <v/>
      </c>
      <c r="Z814">
        <f>'Grid_Requirement'!X38</f>
        <v/>
      </c>
      <c r="AA814">
        <f>'Grid_Requirement'!Y38</f>
        <v/>
      </c>
      <c r="AB814">
        <f>'Grid_Requirement'!Z38</f>
        <v/>
      </c>
      <c r="AC814">
        <f>'Grid_Requirement'!AA38</f>
        <v/>
      </c>
      <c r="AD814">
        <f>'Grid_Requirement'!AB38</f>
        <v/>
      </c>
      <c r="AE814">
        <f>'Grid_Requirement'!AC38</f>
        <v/>
      </c>
      <c r="AF814">
        <f>'Grid_Requirement'!AD38</f>
        <v/>
      </c>
      <c r="AG814">
        <f>'Grid_Requirement'!AE38</f>
        <v/>
      </c>
      <c r="AH814">
        <f>'Grid_Requirement'!AF38</f>
        <v/>
      </c>
      <c r="AI814">
        <f>'Grid_Requirement'!AG38</f>
        <v/>
      </c>
      <c r="AJ814">
        <f>'Grid_Requirement'!AH38</f>
        <v/>
      </c>
      <c r="AK814">
        <f>'Grid_Requirement'!AI38</f>
        <v/>
      </c>
      <c r="AL814">
        <f>'Grid_Requirement'!AJ38</f>
        <v/>
      </c>
      <c r="AM814">
        <f>'Grid_Requirement'!AK38</f>
        <v/>
      </c>
      <c r="AN814">
        <f>'Grid_Requirement'!AL38</f>
        <v/>
      </c>
      <c r="AO814">
        <f>'Grid_Requirement'!AM38</f>
        <v/>
      </c>
      <c r="AP814">
        <f>'Grid_Requirement'!AN38</f>
        <v/>
      </c>
      <c r="AQ814">
        <f>'Grid_Requirement'!AO38</f>
        <v/>
      </c>
      <c r="AR814">
        <f>'Grid_Requirement'!AP38</f>
        <v/>
      </c>
      <c r="AS814">
        <f>'Grid_Requirement'!AQ38</f>
        <v/>
      </c>
      <c r="AT814">
        <f>'Grid_Requirement'!AR38</f>
        <v/>
      </c>
      <c r="AU814">
        <f>'Grid_Requirement'!AS38</f>
        <v/>
      </c>
      <c r="AV814">
        <f>'Grid_Requirement'!AT38</f>
        <v/>
      </c>
      <c r="AW814">
        <f>'Grid_Requirement'!AU38</f>
        <v/>
      </c>
      <c r="AX814">
        <f>'Grid_Requirement'!AV38</f>
        <v/>
      </c>
      <c r="AY814">
        <f>'Grid_Requirement'!AW38</f>
        <v/>
      </c>
      <c r="AZ814">
        <f>'Grid_Requirement'!AX38</f>
        <v/>
      </c>
      <c r="BA814">
        <f>'Grid_Requirement'!AY38</f>
        <v/>
      </c>
      <c r="BB814">
        <f>'Grid_Requirement'!AZ38</f>
        <v/>
      </c>
      <c r="BC814">
        <f>'Grid_Requirement'!BA38</f>
        <v/>
      </c>
      <c r="BD814">
        <f>'Grid_Requirement'!BB38</f>
        <v/>
      </c>
      <c r="BE814">
        <f>'Grid_Requirement'!BC38</f>
        <v/>
      </c>
      <c r="BF814">
        <f>'Grid_Requirement'!BD38</f>
        <v/>
      </c>
      <c r="BG814">
        <f>'Grid_Requirement'!BE38</f>
        <v/>
      </c>
      <c r="BH814">
        <f>'Grid_Requirement'!BF38</f>
        <v/>
      </c>
      <c r="BI814">
        <f>'Grid_Requirement'!BG38</f>
        <v/>
      </c>
      <c r="BJ814">
        <f>'Grid_Requirement'!BH38</f>
        <v/>
      </c>
      <c r="BK814">
        <f>'Grid_Requirement'!BI38</f>
        <v/>
      </c>
      <c r="BL814">
        <f>'Grid_Requirement'!BJ38</f>
        <v/>
      </c>
      <c r="BM814">
        <f>'Grid_Requirement'!BK38</f>
        <v/>
      </c>
      <c r="BN814">
        <f>'Grid_Requirement'!BL38</f>
        <v/>
      </c>
      <c r="BO814">
        <f>'Grid_Requirement'!BM38</f>
        <v/>
      </c>
      <c r="BP814">
        <f>'Grid_Requirement'!BN38</f>
        <v/>
      </c>
      <c r="BQ814">
        <f>'Grid_Requirement'!BO38</f>
        <v/>
      </c>
      <c r="BR814">
        <f>'Grid_Requirement'!BP38</f>
        <v/>
      </c>
      <c r="BS814">
        <f>'Grid_Requirement'!BQ38</f>
        <v/>
      </c>
      <c r="BT814">
        <f>'Grid_Requirement'!BR38</f>
        <v/>
      </c>
      <c r="BU814">
        <f>'Grid_Requirement'!BS38</f>
        <v/>
      </c>
      <c r="BV814">
        <f>'Grid_Requirement'!BT38</f>
        <v/>
      </c>
      <c r="BW814">
        <f>'Grid_Requirement'!BU38</f>
        <v/>
      </c>
      <c r="BX814">
        <f>'Grid_Requirement'!BV38</f>
        <v/>
      </c>
      <c r="BY814">
        <f>'Grid_Requirement'!BW38</f>
        <v/>
      </c>
      <c r="BZ814">
        <f>'Grid_Requirement'!BX38</f>
        <v/>
      </c>
      <c r="CA814">
        <f>'Grid_Requirement'!BY38</f>
        <v/>
      </c>
      <c r="CB814">
        <f>'Grid_Requirement'!BZ38</f>
        <v/>
      </c>
      <c r="CC814">
        <f>'Grid_Requirement'!CA38</f>
        <v/>
      </c>
      <c r="CD814">
        <f>'Grid_Requirement'!CB38</f>
        <v/>
      </c>
      <c r="CE814">
        <f>'Grid_Requirement'!CC38</f>
        <v/>
      </c>
      <c r="CF814">
        <f>'Grid_Requirement'!CD38</f>
        <v/>
      </c>
      <c r="CG814">
        <f>'Grid_Requirement'!CE38</f>
        <v/>
      </c>
      <c r="CH814">
        <f>'Grid_Requirement'!CF38</f>
        <v/>
      </c>
      <c r="CI814">
        <f>'Grid_Requirement'!CG38</f>
        <v/>
      </c>
      <c r="CJ814">
        <f>'Grid_Requirement'!CH38</f>
        <v/>
      </c>
      <c r="CK814">
        <f>'Grid_Requirement'!CI38</f>
        <v/>
      </c>
      <c r="CL814">
        <f>'Grid_Requirement'!CJ38</f>
        <v/>
      </c>
      <c r="CM814">
        <f>'Grid_Requirement'!CK38</f>
        <v/>
      </c>
      <c r="CN814">
        <f>'Grid_Requirement'!CL38</f>
        <v/>
      </c>
      <c r="CO814">
        <f>'Grid_Requirement'!CM38</f>
        <v/>
      </c>
      <c r="CP814">
        <f>'Grid_Requirement'!CN38</f>
        <v/>
      </c>
      <c r="CQ814">
        <f>'Grid_Requirement'!CO38</f>
        <v/>
      </c>
      <c r="CR814">
        <f>'Grid_Requirement'!CP38</f>
        <v/>
      </c>
      <c r="CS814">
        <f>'Grid_Requirement'!CQ38</f>
        <v/>
      </c>
      <c r="CT814">
        <f>'Grid_Requirement'!CR38</f>
        <v/>
      </c>
      <c r="CU814">
        <f>'Grid_Requirement'!CS38</f>
        <v/>
      </c>
      <c r="CV814">
        <f>'Grid_Requirement'!CT38</f>
        <v/>
      </c>
      <c r="CW814">
        <f>'Grid_Requirement'!CU38</f>
        <v/>
      </c>
      <c r="CX814">
        <f>'Grid_Requirement'!CV38</f>
        <v/>
      </c>
      <c r="CY814">
        <f>'Grid_Requirement'!CW38</f>
        <v/>
      </c>
      <c r="CZ814">
        <f>'Grid_Requirement'!CX38</f>
        <v/>
      </c>
      <c r="DA814">
        <f>'Grid_Requirement'!CY38</f>
        <v/>
      </c>
      <c r="DB814">
        <f>'Grid_Requirement'!CZ38</f>
        <v/>
      </c>
      <c r="DC814">
        <f>'Grid_Requirement'!DA38</f>
        <v/>
      </c>
    </row>
    <row r="815">
      <c r="B815" t="inlineStr">
        <is>
          <t>TTAF在庫(実績,kg)</t>
        </is>
      </c>
      <c r="D815">
        <f>'T_TTAFStock'!B42</f>
        <v/>
      </c>
      <c r="E815">
        <f>'T_TTAFStock'!C42</f>
        <v/>
      </c>
      <c r="F815">
        <f>'T_TTAFStock'!D42</f>
        <v/>
      </c>
      <c r="G815">
        <f>'T_TTAFStock'!E42</f>
        <v/>
      </c>
      <c r="H815">
        <f>'T_TTAFStock'!F42</f>
        <v/>
      </c>
      <c r="I815">
        <f>'T_TTAFStock'!G42</f>
        <v/>
      </c>
      <c r="J815">
        <f>'T_TTAFStock'!H42</f>
        <v/>
      </c>
      <c r="K815">
        <f>'T_TTAFStock'!I42</f>
        <v/>
      </c>
      <c r="L815">
        <f>'T_TTAFStock'!J42</f>
        <v/>
      </c>
      <c r="M815">
        <f>'T_TTAFStock'!K42</f>
        <v/>
      </c>
      <c r="N815">
        <f>'T_TTAFStock'!L42</f>
        <v/>
      </c>
      <c r="O815">
        <f>'T_TTAFStock'!M42</f>
        <v/>
      </c>
      <c r="P815">
        <f>'T_TTAFStock'!N42</f>
        <v/>
      </c>
      <c r="Q815">
        <f>'T_TTAFStock'!O42</f>
        <v/>
      </c>
      <c r="R815">
        <f>'T_TTAFStock'!P42</f>
        <v/>
      </c>
      <c r="S815">
        <f>'T_TTAFStock'!Q42</f>
        <v/>
      </c>
      <c r="T815">
        <f>'T_TTAFStock'!R42</f>
        <v/>
      </c>
      <c r="U815">
        <f>'T_TTAFStock'!S42</f>
        <v/>
      </c>
      <c r="V815">
        <f>'T_TTAFStock'!T42</f>
        <v/>
      </c>
      <c r="W815">
        <f>'T_TTAFStock'!U42</f>
        <v/>
      </c>
      <c r="X815">
        <f>'T_TTAFStock'!V42</f>
        <v/>
      </c>
      <c r="Y815">
        <f>'T_TTAFStock'!W42</f>
        <v/>
      </c>
      <c r="Z815">
        <f>'T_TTAFStock'!X42</f>
        <v/>
      </c>
      <c r="AA815">
        <f>'T_TTAFStock'!Y42</f>
        <v/>
      </c>
      <c r="AB815">
        <f>'T_TTAFStock'!Z42</f>
        <v/>
      </c>
      <c r="AC815">
        <f>'T_TTAFStock'!AA42</f>
        <v/>
      </c>
      <c r="AD815">
        <f>'T_TTAFStock'!AB42</f>
        <v/>
      </c>
      <c r="AE815">
        <f>'T_TTAFStock'!AC42</f>
        <v/>
      </c>
      <c r="AF815">
        <f>'T_TTAFStock'!AD42</f>
        <v/>
      </c>
      <c r="AG815">
        <f>'T_TTAFStock'!AE42</f>
        <v/>
      </c>
      <c r="AH815">
        <f>'T_TTAFStock'!AF42</f>
        <v/>
      </c>
      <c r="AI815">
        <f>'T_TTAFStock'!AG42</f>
        <v/>
      </c>
      <c r="AJ815">
        <f>'T_TTAFStock'!AH42</f>
        <v/>
      </c>
      <c r="AK815">
        <f>'T_TTAFStock'!AI42</f>
        <v/>
      </c>
      <c r="AL815">
        <f>'T_TTAFStock'!AJ42</f>
        <v/>
      </c>
      <c r="AM815">
        <f>'T_TTAFStock'!AK42</f>
        <v/>
      </c>
      <c r="AN815">
        <f>'T_TTAFStock'!AL42</f>
        <v/>
      </c>
      <c r="AO815">
        <f>'T_TTAFStock'!AM42</f>
        <v/>
      </c>
      <c r="AP815">
        <f>'T_TTAFStock'!AN42</f>
        <v/>
      </c>
      <c r="AQ815">
        <f>'T_TTAFStock'!AO42</f>
        <v/>
      </c>
      <c r="AR815">
        <f>'T_TTAFStock'!AP42</f>
        <v/>
      </c>
      <c r="AS815">
        <f>'T_TTAFStock'!AQ42</f>
        <v/>
      </c>
      <c r="AT815">
        <f>'T_TTAFStock'!AR42</f>
        <v/>
      </c>
      <c r="AU815">
        <f>'T_TTAFStock'!AS42</f>
        <v/>
      </c>
      <c r="AV815">
        <f>'T_TTAFStock'!AT42</f>
        <v/>
      </c>
      <c r="AW815">
        <f>'T_TTAFStock'!AU42</f>
        <v/>
      </c>
      <c r="AX815">
        <f>'T_TTAFStock'!AV42</f>
        <v/>
      </c>
      <c r="AY815">
        <f>'T_TTAFStock'!AW42</f>
        <v/>
      </c>
      <c r="AZ815">
        <f>'T_TTAFStock'!AX42</f>
        <v/>
      </c>
      <c r="BA815">
        <f>'T_TTAFStock'!AY42</f>
        <v/>
      </c>
      <c r="BB815">
        <f>'T_TTAFStock'!AZ42</f>
        <v/>
      </c>
      <c r="BC815">
        <f>'T_TTAFStock'!BA42</f>
        <v/>
      </c>
      <c r="BD815">
        <f>'T_TTAFStock'!BB42</f>
        <v/>
      </c>
      <c r="BE815">
        <f>'T_TTAFStock'!BC42</f>
        <v/>
      </c>
      <c r="BF815">
        <f>'T_TTAFStock'!BD42</f>
        <v/>
      </c>
      <c r="BG815">
        <f>'T_TTAFStock'!BE42</f>
        <v/>
      </c>
      <c r="BH815">
        <f>'T_TTAFStock'!BF42</f>
        <v/>
      </c>
      <c r="BI815">
        <f>'T_TTAFStock'!BG42</f>
        <v/>
      </c>
      <c r="BJ815">
        <f>'T_TTAFStock'!BH42</f>
        <v/>
      </c>
      <c r="BK815">
        <f>'T_TTAFStock'!BI42</f>
        <v/>
      </c>
      <c r="BL815">
        <f>'T_TTAFStock'!BJ42</f>
        <v/>
      </c>
      <c r="BM815">
        <f>'T_TTAFStock'!BK42</f>
        <v/>
      </c>
      <c r="BN815">
        <f>'T_TTAFStock'!BL42</f>
        <v/>
      </c>
      <c r="BO815">
        <f>'T_TTAFStock'!BM42</f>
        <v/>
      </c>
      <c r="BP815">
        <f>'T_TTAFStock'!BN42</f>
        <v/>
      </c>
      <c r="BQ815">
        <f>'T_TTAFStock'!BO42</f>
        <v/>
      </c>
      <c r="BR815">
        <f>'T_TTAFStock'!BP42</f>
        <v/>
      </c>
      <c r="BS815">
        <f>'T_TTAFStock'!BQ42</f>
        <v/>
      </c>
      <c r="BT815">
        <f>'T_TTAFStock'!BR42</f>
        <v/>
      </c>
      <c r="BU815">
        <f>'T_TTAFStock'!BS42</f>
        <v/>
      </c>
      <c r="BV815">
        <f>'T_TTAFStock'!BT42</f>
        <v/>
      </c>
      <c r="BW815">
        <f>'T_TTAFStock'!BU42</f>
        <v/>
      </c>
      <c r="BX815">
        <f>'T_TTAFStock'!BV42</f>
        <v/>
      </c>
      <c r="BY815">
        <f>'T_TTAFStock'!BW42</f>
        <v/>
      </c>
      <c r="BZ815">
        <f>'T_TTAFStock'!BX42</f>
        <v/>
      </c>
      <c r="CA815">
        <f>'T_TTAFStock'!BY42</f>
        <v/>
      </c>
      <c r="CB815">
        <f>'T_TTAFStock'!BZ42</f>
        <v/>
      </c>
      <c r="CC815">
        <f>'T_TTAFStock'!CA42</f>
        <v/>
      </c>
      <c r="CD815">
        <f>'T_TTAFStock'!CB42</f>
        <v/>
      </c>
      <c r="CE815">
        <f>'T_TTAFStock'!CC42</f>
        <v/>
      </c>
      <c r="CF815">
        <f>'T_TTAFStock'!CD42</f>
        <v/>
      </c>
      <c r="CG815">
        <f>'T_TTAFStock'!CE42</f>
        <v/>
      </c>
      <c r="CH815">
        <f>'T_TTAFStock'!CF42</f>
        <v/>
      </c>
      <c r="CI815">
        <f>'T_TTAFStock'!CG42</f>
        <v/>
      </c>
      <c r="CJ815">
        <f>'T_TTAFStock'!CH42</f>
        <v/>
      </c>
      <c r="CK815">
        <f>'T_TTAFStock'!CI42</f>
        <v/>
      </c>
      <c r="CL815">
        <f>'T_TTAFStock'!CJ42</f>
        <v/>
      </c>
      <c r="CM815">
        <f>'T_TTAFStock'!CK42</f>
        <v/>
      </c>
      <c r="CN815">
        <f>'T_TTAFStock'!CL42</f>
        <v/>
      </c>
      <c r="CO815">
        <f>'T_TTAFStock'!CM42</f>
        <v/>
      </c>
      <c r="CP815">
        <f>'T_TTAFStock'!CN42</f>
        <v/>
      </c>
      <c r="CQ815">
        <f>'T_TTAFStock'!CO42</f>
        <v/>
      </c>
      <c r="CR815">
        <f>'T_TTAFStock'!CP42</f>
        <v/>
      </c>
      <c r="CS815">
        <f>'T_TTAFStock'!CQ42</f>
        <v/>
      </c>
      <c r="CT815">
        <f>'T_TTAFStock'!CR42</f>
        <v/>
      </c>
      <c r="CU815">
        <f>'T_TTAFStock'!CS42</f>
        <v/>
      </c>
      <c r="CV815">
        <f>'T_TTAFStock'!CT42</f>
        <v/>
      </c>
      <c r="CW815">
        <f>'T_TTAFStock'!CU42</f>
        <v/>
      </c>
      <c r="CX815">
        <f>'T_TTAFStock'!CV42</f>
        <v/>
      </c>
      <c r="CY815">
        <f>'T_TTAFStock'!CW42</f>
        <v/>
      </c>
      <c r="CZ815">
        <f>'T_TTAFStock'!CX42</f>
        <v/>
      </c>
      <c r="DA815">
        <f>'T_TTAFStock'!CY42</f>
        <v/>
      </c>
      <c r="DB815">
        <f>'T_TTAFStock'!CZ42</f>
        <v/>
      </c>
      <c r="DC815">
        <f>'T_TTAFStock'!DA42</f>
        <v/>
      </c>
    </row>
    <row r="816">
      <c r="B816" t="inlineStr">
        <is>
          <t>自社在庫(実績,kg)</t>
        </is>
      </c>
      <c r="D816">
        <f>'T_SelfStock'!B42</f>
        <v/>
      </c>
      <c r="E816">
        <f>'T_SelfStock'!C42</f>
        <v/>
      </c>
      <c r="F816">
        <f>'T_SelfStock'!D42</f>
        <v/>
      </c>
      <c r="G816">
        <f>'T_SelfStock'!E42</f>
        <v/>
      </c>
      <c r="H816">
        <f>'T_SelfStock'!F42</f>
        <v/>
      </c>
      <c r="I816">
        <f>'T_SelfStock'!G42</f>
        <v/>
      </c>
      <c r="J816">
        <f>'T_SelfStock'!H42</f>
        <v/>
      </c>
      <c r="K816">
        <f>'T_SelfStock'!I42</f>
        <v/>
      </c>
      <c r="L816">
        <f>'T_SelfStock'!J42</f>
        <v/>
      </c>
      <c r="M816">
        <f>'T_SelfStock'!K42</f>
        <v/>
      </c>
      <c r="N816">
        <f>'T_SelfStock'!L42</f>
        <v/>
      </c>
      <c r="O816">
        <f>'T_SelfStock'!M42</f>
        <v/>
      </c>
      <c r="P816">
        <f>'T_SelfStock'!N42</f>
        <v/>
      </c>
      <c r="Q816">
        <f>'T_SelfStock'!O42</f>
        <v/>
      </c>
      <c r="R816">
        <f>'T_SelfStock'!P42</f>
        <v/>
      </c>
      <c r="S816">
        <f>'T_SelfStock'!Q42</f>
        <v/>
      </c>
      <c r="T816">
        <f>'T_SelfStock'!R42</f>
        <v/>
      </c>
      <c r="U816">
        <f>'T_SelfStock'!S42</f>
        <v/>
      </c>
      <c r="V816">
        <f>'T_SelfStock'!T42</f>
        <v/>
      </c>
      <c r="W816">
        <f>'T_SelfStock'!U42</f>
        <v/>
      </c>
      <c r="X816">
        <f>'T_SelfStock'!V42</f>
        <v/>
      </c>
      <c r="Y816">
        <f>'T_SelfStock'!W42</f>
        <v/>
      </c>
      <c r="Z816">
        <f>'T_SelfStock'!X42</f>
        <v/>
      </c>
      <c r="AA816">
        <f>'T_SelfStock'!Y42</f>
        <v/>
      </c>
      <c r="AB816">
        <f>'T_SelfStock'!Z42</f>
        <v/>
      </c>
      <c r="AC816">
        <f>'T_SelfStock'!AA42</f>
        <v/>
      </c>
      <c r="AD816">
        <f>'T_SelfStock'!AB42</f>
        <v/>
      </c>
      <c r="AE816">
        <f>'T_SelfStock'!AC42</f>
        <v/>
      </c>
      <c r="AF816">
        <f>'T_SelfStock'!AD42</f>
        <v/>
      </c>
      <c r="AG816">
        <f>'T_SelfStock'!AE42</f>
        <v/>
      </c>
      <c r="AH816">
        <f>'T_SelfStock'!AF42</f>
        <v/>
      </c>
      <c r="AI816">
        <f>'T_SelfStock'!AG42</f>
        <v/>
      </c>
      <c r="AJ816">
        <f>'T_SelfStock'!AH42</f>
        <v/>
      </c>
      <c r="AK816">
        <f>'T_SelfStock'!AI42</f>
        <v/>
      </c>
      <c r="AL816">
        <f>'T_SelfStock'!AJ42</f>
        <v/>
      </c>
      <c r="AM816">
        <f>'T_SelfStock'!AK42</f>
        <v/>
      </c>
      <c r="AN816">
        <f>'T_SelfStock'!AL42</f>
        <v/>
      </c>
      <c r="AO816">
        <f>'T_SelfStock'!AM42</f>
        <v/>
      </c>
      <c r="AP816">
        <f>'T_SelfStock'!AN42</f>
        <v/>
      </c>
      <c r="AQ816">
        <f>'T_SelfStock'!AO42</f>
        <v/>
      </c>
      <c r="AR816">
        <f>'T_SelfStock'!AP42</f>
        <v/>
      </c>
      <c r="AS816">
        <f>'T_SelfStock'!AQ42</f>
        <v/>
      </c>
      <c r="AT816">
        <f>'T_SelfStock'!AR42</f>
        <v/>
      </c>
      <c r="AU816">
        <f>'T_SelfStock'!AS42</f>
        <v/>
      </c>
      <c r="AV816">
        <f>'T_SelfStock'!AT42</f>
        <v/>
      </c>
      <c r="AW816">
        <f>'T_SelfStock'!AU42</f>
        <v/>
      </c>
      <c r="AX816">
        <f>'T_SelfStock'!AV42</f>
        <v/>
      </c>
      <c r="AY816">
        <f>'T_SelfStock'!AW42</f>
        <v/>
      </c>
      <c r="AZ816">
        <f>'T_SelfStock'!AX42</f>
        <v/>
      </c>
      <c r="BA816">
        <f>'T_SelfStock'!AY42</f>
        <v/>
      </c>
      <c r="BB816">
        <f>'T_SelfStock'!AZ42</f>
        <v/>
      </c>
      <c r="BC816">
        <f>'T_SelfStock'!BA42</f>
        <v/>
      </c>
      <c r="BD816">
        <f>'T_SelfStock'!BB42</f>
        <v/>
      </c>
      <c r="BE816">
        <f>'T_SelfStock'!BC42</f>
        <v/>
      </c>
      <c r="BF816">
        <f>'T_SelfStock'!BD42</f>
        <v/>
      </c>
      <c r="BG816">
        <f>'T_SelfStock'!BE42</f>
        <v/>
      </c>
      <c r="BH816">
        <f>'T_SelfStock'!BF42</f>
        <v/>
      </c>
      <c r="BI816">
        <f>'T_SelfStock'!BG42</f>
        <v/>
      </c>
      <c r="BJ816">
        <f>'T_SelfStock'!BH42</f>
        <v/>
      </c>
      <c r="BK816">
        <f>'T_SelfStock'!BI42</f>
        <v/>
      </c>
      <c r="BL816">
        <f>'T_SelfStock'!BJ42</f>
        <v/>
      </c>
      <c r="BM816">
        <f>'T_SelfStock'!BK42</f>
        <v/>
      </c>
      <c r="BN816">
        <f>'T_SelfStock'!BL42</f>
        <v/>
      </c>
      <c r="BO816">
        <f>'T_SelfStock'!BM42</f>
        <v/>
      </c>
      <c r="BP816">
        <f>'T_SelfStock'!BN42</f>
        <v/>
      </c>
      <c r="BQ816">
        <f>'T_SelfStock'!BO42</f>
        <v/>
      </c>
      <c r="BR816">
        <f>'T_SelfStock'!BP42</f>
        <v/>
      </c>
      <c r="BS816">
        <f>'T_SelfStock'!BQ42</f>
        <v/>
      </c>
      <c r="BT816">
        <f>'T_SelfStock'!BR42</f>
        <v/>
      </c>
      <c r="BU816">
        <f>'T_SelfStock'!BS42</f>
        <v/>
      </c>
      <c r="BV816">
        <f>'T_SelfStock'!BT42</f>
        <v/>
      </c>
      <c r="BW816">
        <f>'T_SelfStock'!BU42</f>
        <v/>
      </c>
      <c r="BX816">
        <f>'T_SelfStock'!BV42</f>
        <v/>
      </c>
      <c r="BY816">
        <f>'T_SelfStock'!BW42</f>
        <v/>
      </c>
      <c r="BZ816">
        <f>'T_SelfStock'!BX42</f>
        <v/>
      </c>
      <c r="CA816">
        <f>'T_SelfStock'!BY42</f>
        <v/>
      </c>
      <c r="CB816">
        <f>'T_SelfStock'!BZ42</f>
        <v/>
      </c>
      <c r="CC816">
        <f>'T_SelfStock'!CA42</f>
        <v/>
      </c>
      <c r="CD816">
        <f>'T_SelfStock'!CB42</f>
        <v/>
      </c>
      <c r="CE816">
        <f>'T_SelfStock'!CC42</f>
        <v/>
      </c>
      <c r="CF816">
        <f>'T_SelfStock'!CD42</f>
        <v/>
      </c>
      <c r="CG816">
        <f>'T_SelfStock'!CE42</f>
        <v/>
      </c>
      <c r="CH816">
        <f>'T_SelfStock'!CF42</f>
        <v/>
      </c>
      <c r="CI816">
        <f>'T_SelfStock'!CG42</f>
        <v/>
      </c>
      <c r="CJ816">
        <f>'T_SelfStock'!CH42</f>
        <v/>
      </c>
      <c r="CK816">
        <f>'T_SelfStock'!CI42</f>
        <v/>
      </c>
      <c r="CL816">
        <f>'T_SelfStock'!CJ42</f>
        <v/>
      </c>
      <c r="CM816">
        <f>'T_SelfStock'!CK42</f>
        <v/>
      </c>
      <c r="CN816">
        <f>'T_SelfStock'!CL42</f>
        <v/>
      </c>
      <c r="CO816">
        <f>'T_SelfStock'!CM42</f>
        <v/>
      </c>
      <c r="CP816">
        <f>'T_SelfStock'!CN42</f>
        <v/>
      </c>
      <c r="CQ816">
        <f>'T_SelfStock'!CO42</f>
        <v/>
      </c>
      <c r="CR816">
        <f>'T_SelfStock'!CP42</f>
        <v/>
      </c>
      <c r="CS816">
        <f>'T_SelfStock'!CQ42</f>
        <v/>
      </c>
      <c r="CT816">
        <f>'T_SelfStock'!CR42</f>
        <v/>
      </c>
      <c r="CU816">
        <f>'T_SelfStock'!CS42</f>
        <v/>
      </c>
      <c r="CV816">
        <f>'T_SelfStock'!CT42</f>
        <v/>
      </c>
      <c r="CW816">
        <f>'T_SelfStock'!CU42</f>
        <v/>
      </c>
      <c r="CX816">
        <f>'T_SelfStock'!CV42</f>
        <v/>
      </c>
      <c r="CY816">
        <f>'T_SelfStock'!CW42</f>
        <v/>
      </c>
      <c r="CZ816">
        <f>'T_SelfStock'!CX42</f>
        <v/>
      </c>
      <c r="DA816">
        <f>'T_SelfStock'!CY42</f>
        <v/>
      </c>
      <c r="DB816">
        <f>'T_SelfStock'!CZ42</f>
        <v/>
      </c>
      <c r="DC816">
        <f>'T_SelfStock'!DA42</f>
        <v/>
      </c>
    </row>
    <row r="817">
      <c r="B817" t="inlineStr">
        <is>
          <t>Order(発注予定,kg)</t>
        </is>
      </c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  <c r="AB817" s="23" t="n"/>
      <c r="AC817" s="23" t="n"/>
      <c r="AD817" s="23" t="n"/>
      <c r="AE817" s="23" t="n"/>
      <c r="AF817" s="23" t="n"/>
      <c r="AG817" s="23" t="n"/>
      <c r="AH817" s="23" t="n"/>
      <c r="AI817" s="23" t="n"/>
      <c r="AJ817" s="23" t="n"/>
      <c r="AK817" s="23" t="n"/>
      <c r="AL817" s="23" t="n"/>
      <c r="AM817" s="23" t="n"/>
      <c r="AN817" s="23" t="n"/>
      <c r="AO817" s="23" t="n"/>
      <c r="AP817" s="23" t="n"/>
      <c r="AQ817" s="23" t="n"/>
      <c r="AR817" s="23" t="n"/>
      <c r="AS817" s="23" t="n"/>
      <c r="AT817" s="23" t="n"/>
      <c r="AU817" s="23" t="n"/>
      <c r="AV817" s="23" t="n"/>
      <c r="AW817" s="23" t="n"/>
      <c r="AX817" s="23" t="n"/>
      <c r="AY817" s="23" t="n"/>
      <c r="AZ817" s="23" t="n"/>
      <c r="BA817" s="23" t="n"/>
      <c r="BB817" s="23" t="n"/>
      <c r="BC817" s="23" t="n"/>
      <c r="BD817" s="23" t="n"/>
      <c r="BE817" s="23" t="n"/>
      <c r="BF817" s="23" t="n"/>
      <c r="BG817" s="23" t="n"/>
      <c r="BH817" s="23" t="n"/>
      <c r="BI817" s="23" t="n"/>
      <c r="BJ817" s="23" t="n"/>
      <c r="BK817" s="23" t="n"/>
      <c r="BL817" s="23" t="n"/>
      <c r="BM817" s="23" t="n"/>
      <c r="BN817" s="23" t="n"/>
      <c r="BO817" s="23" t="n"/>
      <c r="BP817" s="23" t="n"/>
      <c r="BQ817" s="23" t="n"/>
      <c r="BR817" s="23" t="n"/>
      <c r="BS817" s="23" t="n"/>
      <c r="BT817" s="23" t="n"/>
      <c r="BU817" s="23" t="n"/>
      <c r="BV817" s="23" t="n"/>
      <c r="BW817" s="23" t="n"/>
      <c r="BX817" s="23" t="n"/>
      <c r="BY817" s="23" t="n"/>
      <c r="BZ817" s="23" t="n"/>
      <c r="CA817" s="23" t="n"/>
      <c r="CB817" s="23" t="n"/>
      <c r="CC817" s="23" t="n"/>
      <c r="CD817" s="23" t="n"/>
      <c r="CE817" s="23" t="n"/>
      <c r="CF817" s="23" t="n"/>
      <c r="CG817" s="23" t="n"/>
      <c r="CH817" s="23" t="n"/>
      <c r="CI817" s="23" t="n"/>
      <c r="CJ817" s="23" t="n"/>
      <c r="CK817" s="23" t="n"/>
      <c r="CL817" s="23" t="n"/>
      <c r="CM817" s="23" t="n"/>
      <c r="CN817" s="23" t="n"/>
      <c r="CO817" s="23" t="n"/>
      <c r="CP817" s="23" t="n"/>
      <c r="CQ817" s="23" t="n"/>
      <c r="CR817" s="23" t="n"/>
      <c r="CS817" s="23" t="n"/>
      <c r="CT817" s="23" t="n"/>
      <c r="CU817" s="23" t="n"/>
      <c r="CV817" s="23" t="n"/>
      <c r="CW817" s="23" t="n"/>
      <c r="CX817" s="23" t="n"/>
      <c r="CY817" s="23" t="n"/>
      <c r="CZ817" s="23" t="n"/>
      <c r="DA817" s="23" t="n"/>
      <c r="DB817" s="23" t="n"/>
      <c r="DC817" s="23" t="n"/>
      <c r="DE817" s="12" t="inlineStr">
        <is>
          <t>CHEM-1530</t>
        </is>
      </c>
    </row>
    <row r="818">
      <c r="B818" s="5" t="inlineStr">
        <is>
          <t>合計在庫(週末時点,kg)</t>
        </is>
      </c>
      <c r="D818">
        <f>'Grid_Stock'!B38</f>
        <v/>
      </c>
      <c r="E818">
        <f>'Grid_Stock'!C38</f>
        <v/>
      </c>
      <c r="F818">
        <f>'Grid_Stock'!D38</f>
        <v/>
      </c>
      <c r="G818">
        <f>'Grid_Stock'!E38</f>
        <v/>
      </c>
      <c r="H818">
        <f>'Grid_Stock'!F38</f>
        <v/>
      </c>
      <c r="I818">
        <f>'Grid_Stock'!G38</f>
        <v/>
      </c>
      <c r="J818">
        <f>'Grid_Stock'!H38</f>
        <v/>
      </c>
      <c r="K818">
        <f>'Grid_Stock'!I38</f>
        <v/>
      </c>
      <c r="L818">
        <f>'Grid_Stock'!J38</f>
        <v/>
      </c>
      <c r="M818">
        <f>'Grid_Stock'!K38</f>
        <v/>
      </c>
      <c r="N818">
        <f>'Grid_Stock'!L38</f>
        <v/>
      </c>
      <c r="O818">
        <f>'Grid_Stock'!M38</f>
        <v/>
      </c>
      <c r="P818">
        <f>'Grid_Stock'!N38</f>
        <v/>
      </c>
      <c r="Q818">
        <f>'Grid_Stock'!O38</f>
        <v/>
      </c>
      <c r="R818">
        <f>'Grid_Stock'!P38</f>
        <v/>
      </c>
      <c r="S818">
        <f>'Grid_Stock'!Q38</f>
        <v/>
      </c>
      <c r="T818">
        <f>'Grid_Stock'!R38</f>
        <v/>
      </c>
      <c r="U818">
        <f>'Grid_Stock'!S38</f>
        <v/>
      </c>
      <c r="V818">
        <f>'Grid_Stock'!T38</f>
        <v/>
      </c>
      <c r="W818">
        <f>'Grid_Stock'!U38</f>
        <v/>
      </c>
      <c r="X818">
        <f>'Grid_Stock'!V38</f>
        <v/>
      </c>
      <c r="Y818">
        <f>'Grid_Stock'!W38</f>
        <v/>
      </c>
      <c r="Z818">
        <f>'Grid_Stock'!X38</f>
        <v/>
      </c>
      <c r="AA818">
        <f>'Grid_Stock'!Y38</f>
        <v/>
      </c>
      <c r="AB818">
        <f>'Grid_Stock'!Z38</f>
        <v/>
      </c>
      <c r="AC818">
        <f>'Grid_Stock'!AA38</f>
        <v/>
      </c>
      <c r="AD818">
        <f>'Grid_Stock'!AB38</f>
        <v/>
      </c>
      <c r="AE818">
        <f>'Grid_Stock'!AC38</f>
        <v/>
      </c>
      <c r="AF818">
        <f>'Grid_Stock'!AD38</f>
        <v/>
      </c>
      <c r="AG818">
        <f>'Grid_Stock'!AE38</f>
        <v/>
      </c>
      <c r="AH818">
        <f>'Grid_Stock'!AF38</f>
        <v/>
      </c>
      <c r="AI818">
        <f>'Grid_Stock'!AG38</f>
        <v/>
      </c>
      <c r="AJ818">
        <f>'Grid_Stock'!AH38</f>
        <v/>
      </c>
      <c r="AK818">
        <f>'Grid_Stock'!AI38</f>
        <v/>
      </c>
      <c r="AL818">
        <f>'Grid_Stock'!AJ38</f>
        <v/>
      </c>
      <c r="AM818">
        <f>'Grid_Stock'!AK38</f>
        <v/>
      </c>
      <c r="AN818">
        <f>'Grid_Stock'!AL38</f>
        <v/>
      </c>
      <c r="AO818">
        <f>'Grid_Stock'!AM38</f>
        <v/>
      </c>
      <c r="AP818">
        <f>'Grid_Stock'!AN38</f>
        <v/>
      </c>
      <c r="AQ818">
        <f>'Grid_Stock'!AO38</f>
        <v/>
      </c>
      <c r="AR818">
        <f>'Grid_Stock'!AP38</f>
        <v/>
      </c>
      <c r="AS818">
        <f>'Grid_Stock'!AQ38</f>
        <v/>
      </c>
      <c r="AT818">
        <f>'Grid_Stock'!AR38</f>
        <v/>
      </c>
      <c r="AU818">
        <f>'Grid_Stock'!AS38</f>
        <v/>
      </c>
      <c r="AV818">
        <f>'Grid_Stock'!AT38</f>
        <v/>
      </c>
      <c r="AW818">
        <f>'Grid_Stock'!AU38</f>
        <v/>
      </c>
      <c r="AX818">
        <f>'Grid_Stock'!AV38</f>
        <v/>
      </c>
      <c r="AY818">
        <f>'Grid_Stock'!AW38</f>
        <v/>
      </c>
      <c r="AZ818">
        <f>'Grid_Stock'!AX38</f>
        <v/>
      </c>
      <c r="BA818">
        <f>'Grid_Stock'!AY38</f>
        <v/>
      </c>
      <c r="BB818">
        <f>'Grid_Stock'!AZ38</f>
        <v/>
      </c>
      <c r="BC818">
        <f>'Grid_Stock'!BA38</f>
        <v/>
      </c>
      <c r="BD818">
        <f>'Grid_Stock'!BB38</f>
        <v/>
      </c>
      <c r="BE818">
        <f>'Grid_Stock'!BC38</f>
        <v/>
      </c>
      <c r="BF818">
        <f>'Grid_Stock'!BD38</f>
        <v/>
      </c>
      <c r="BG818">
        <f>'Grid_Stock'!BE38</f>
        <v/>
      </c>
      <c r="BH818">
        <f>'Grid_Stock'!BF38</f>
        <v/>
      </c>
      <c r="BI818">
        <f>'Grid_Stock'!BG38</f>
        <v/>
      </c>
      <c r="BJ818">
        <f>'Grid_Stock'!BH38</f>
        <v/>
      </c>
      <c r="BK818">
        <f>'Grid_Stock'!BI38</f>
        <v/>
      </c>
      <c r="BL818">
        <f>'Grid_Stock'!BJ38</f>
        <v/>
      </c>
      <c r="BM818">
        <f>'Grid_Stock'!BK38</f>
        <v/>
      </c>
      <c r="BN818">
        <f>'Grid_Stock'!BL38</f>
        <v/>
      </c>
      <c r="BO818">
        <f>'Grid_Stock'!BM38</f>
        <v/>
      </c>
      <c r="BP818">
        <f>'Grid_Stock'!BN38</f>
        <v/>
      </c>
      <c r="BQ818">
        <f>'Grid_Stock'!BO38</f>
        <v/>
      </c>
      <c r="BR818">
        <f>'Grid_Stock'!BP38</f>
        <v/>
      </c>
      <c r="BS818">
        <f>'Grid_Stock'!BQ38</f>
        <v/>
      </c>
      <c r="BT818">
        <f>'Grid_Stock'!BR38</f>
        <v/>
      </c>
      <c r="BU818">
        <f>'Grid_Stock'!BS38</f>
        <v/>
      </c>
      <c r="BV818">
        <f>'Grid_Stock'!BT38</f>
        <v/>
      </c>
      <c r="BW818">
        <f>'Grid_Stock'!BU38</f>
        <v/>
      </c>
      <c r="BX818">
        <f>'Grid_Stock'!BV38</f>
        <v/>
      </c>
      <c r="BY818">
        <f>'Grid_Stock'!BW38</f>
        <v/>
      </c>
      <c r="BZ818">
        <f>'Grid_Stock'!BX38</f>
        <v/>
      </c>
      <c r="CA818">
        <f>'Grid_Stock'!BY38</f>
        <v/>
      </c>
      <c r="CB818">
        <f>'Grid_Stock'!BZ38</f>
        <v/>
      </c>
      <c r="CC818">
        <f>'Grid_Stock'!CA38</f>
        <v/>
      </c>
      <c r="CD818">
        <f>'Grid_Stock'!CB38</f>
        <v/>
      </c>
      <c r="CE818">
        <f>'Grid_Stock'!CC38</f>
        <v/>
      </c>
      <c r="CF818">
        <f>'Grid_Stock'!CD38</f>
        <v/>
      </c>
      <c r="CG818">
        <f>'Grid_Stock'!CE38</f>
        <v/>
      </c>
      <c r="CH818">
        <f>'Grid_Stock'!CF38</f>
        <v/>
      </c>
      <c r="CI818">
        <f>'Grid_Stock'!CG38</f>
        <v/>
      </c>
      <c r="CJ818">
        <f>'Grid_Stock'!CH38</f>
        <v/>
      </c>
      <c r="CK818">
        <f>'Grid_Stock'!CI38</f>
        <v/>
      </c>
      <c r="CL818">
        <f>'Grid_Stock'!CJ38</f>
        <v/>
      </c>
      <c r="CM818">
        <f>'Grid_Stock'!CK38</f>
        <v/>
      </c>
      <c r="CN818">
        <f>'Grid_Stock'!CL38</f>
        <v/>
      </c>
      <c r="CO818">
        <f>'Grid_Stock'!CM38</f>
        <v/>
      </c>
      <c r="CP818">
        <f>'Grid_Stock'!CN38</f>
        <v/>
      </c>
      <c r="CQ818">
        <f>'Grid_Stock'!CO38</f>
        <v/>
      </c>
      <c r="CR818">
        <f>'Grid_Stock'!CP38</f>
        <v/>
      </c>
      <c r="CS818">
        <f>'Grid_Stock'!CQ38</f>
        <v/>
      </c>
      <c r="CT818">
        <f>'Grid_Stock'!CR38</f>
        <v/>
      </c>
      <c r="CU818">
        <f>'Grid_Stock'!CS38</f>
        <v/>
      </c>
      <c r="CV818">
        <f>'Grid_Stock'!CT38</f>
        <v/>
      </c>
      <c r="CW818">
        <f>'Grid_Stock'!CU38</f>
        <v/>
      </c>
      <c r="CX818">
        <f>'Grid_Stock'!CV38</f>
        <v/>
      </c>
      <c r="CY818">
        <f>'Grid_Stock'!CW38</f>
        <v/>
      </c>
      <c r="CZ818">
        <f>'Grid_Stock'!CX38</f>
        <v/>
      </c>
      <c r="DA818">
        <f>'Grid_Stock'!CY38</f>
        <v/>
      </c>
      <c r="DB818">
        <f>'Grid_Stock'!CZ38</f>
        <v/>
      </c>
      <c r="DC818">
        <f>'Grid_Stock'!DA38</f>
        <v/>
      </c>
    </row>
    <row r="819">
      <c r="B819" s="24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'Grid_Requirement'!B39</f>
        <v/>
      </c>
      <c r="E824">
        <f>'Grid_Requirement'!C39</f>
        <v/>
      </c>
      <c r="F824">
        <f>'Grid_Requirement'!D39</f>
        <v/>
      </c>
      <c r="G824">
        <f>'Grid_Requirement'!E39</f>
        <v/>
      </c>
      <c r="H824">
        <f>'Grid_Requirement'!F39</f>
        <v/>
      </c>
      <c r="I824">
        <f>'Grid_Requirement'!G39</f>
        <v/>
      </c>
      <c r="J824">
        <f>'Grid_Requirement'!H39</f>
        <v/>
      </c>
      <c r="K824">
        <f>'Grid_Requirement'!I39</f>
        <v/>
      </c>
      <c r="L824">
        <f>'Grid_Requirement'!J39</f>
        <v/>
      </c>
      <c r="M824">
        <f>'Grid_Requirement'!K39</f>
        <v/>
      </c>
      <c r="N824">
        <f>'Grid_Requirement'!L39</f>
        <v/>
      </c>
      <c r="O824">
        <f>'Grid_Requirement'!M39</f>
        <v/>
      </c>
      <c r="P824">
        <f>'Grid_Requirement'!N39</f>
        <v/>
      </c>
      <c r="Q824">
        <f>'Grid_Requirement'!O39</f>
        <v/>
      </c>
      <c r="R824">
        <f>'Grid_Requirement'!P39</f>
        <v/>
      </c>
      <c r="S824">
        <f>'Grid_Requirement'!Q39</f>
        <v/>
      </c>
      <c r="T824">
        <f>'Grid_Requirement'!R39</f>
        <v/>
      </c>
      <c r="U824">
        <f>'Grid_Requirement'!S39</f>
        <v/>
      </c>
      <c r="V824">
        <f>'Grid_Requirement'!T39</f>
        <v/>
      </c>
      <c r="W824">
        <f>'Grid_Requirement'!U39</f>
        <v/>
      </c>
      <c r="X824">
        <f>'Grid_Requirement'!V39</f>
        <v/>
      </c>
      <c r="Y824">
        <f>'Grid_Requirement'!W39</f>
        <v/>
      </c>
      <c r="Z824">
        <f>'Grid_Requirement'!X39</f>
        <v/>
      </c>
      <c r="AA824">
        <f>'Grid_Requirement'!Y39</f>
        <v/>
      </c>
      <c r="AB824">
        <f>'Grid_Requirement'!Z39</f>
        <v/>
      </c>
      <c r="AC824">
        <f>'Grid_Requirement'!AA39</f>
        <v/>
      </c>
      <c r="AD824">
        <f>'Grid_Requirement'!AB39</f>
        <v/>
      </c>
      <c r="AE824">
        <f>'Grid_Requirement'!AC39</f>
        <v/>
      </c>
      <c r="AF824">
        <f>'Grid_Requirement'!AD39</f>
        <v/>
      </c>
      <c r="AG824">
        <f>'Grid_Requirement'!AE39</f>
        <v/>
      </c>
      <c r="AH824">
        <f>'Grid_Requirement'!AF39</f>
        <v/>
      </c>
      <c r="AI824">
        <f>'Grid_Requirement'!AG39</f>
        <v/>
      </c>
      <c r="AJ824">
        <f>'Grid_Requirement'!AH39</f>
        <v/>
      </c>
      <c r="AK824">
        <f>'Grid_Requirement'!AI39</f>
        <v/>
      </c>
      <c r="AL824">
        <f>'Grid_Requirement'!AJ39</f>
        <v/>
      </c>
      <c r="AM824">
        <f>'Grid_Requirement'!AK39</f>
        <v/>
      </c>
      <c r="AN824">
        <f>'Grid_Requirement'!AL39</f>
        <v/>
      </c>
      <c r="AO824">
        <f>'Grid_Requirement'!AM39</f>
        <v/>
      </c>
      <c r="AP824">
        <f>'Grid_Requirement'!AN39</f>
        <v/>
      </c>
      <c r="AQ824">
        <f>'Grid_Requirement'!AO39</f>
        <v/>
      </c>
      <c r="AR824">
        <f>'Grid_Requirement'!AP39</f>
        <v/>
      </c>
      <c r="AS824">
        <f>'Grid_Requirement'!AQ39</f>
        <v/>
      </c>
      <c r="AT824">
        <f>'Grid_Requirement'!AR39</f>
        <v/>
      </c>
      <c r="AU824">
        <f>'Grid_Requirement'!AS39</f>
        <v/>
      </c>
      <c r="AV824">
        <f>'Grid_Requirement'!AT39</f>
        <v/>
      </c>
      <c r="AW824">
        <f>'Grid_Requirement'!AU39</f>
        <v/>
      </c>
      <c r="AX824">
        <f>'Grid_Requirement'!AV39</f>
        <v/>
      </c>
      <c r="AY824">
        <f>'Grid_Requirement'!AW39</f>
        <v/>
      </c>
      <c r="AZ824">
        <f>'Grid_Requirement'!AX39</f>
        <v/>
      </c>
      <c r="BA824">
        <f>'Grid_Requirement'!AY39</f>
        <v/>
      </c>
      <c r="BB824">
        <f>'Grid_Requirement'!AZ39</f>
        <v/>
      </c>
      <c r="BC824">
        <f>'Grid_Requirement'!BA39</f>
        <v/>
      </c>
      <c r="BD824">
        <f>'Grid_Requirement'!BB39</f>
        <v/>
      </c>
      <c r="BE824">
        <f>'Grid_Requirement'!BC39</f>
        <v/>
      </c>
      <c r="BF824">
        <f>'Grid_Requirement'!BD39</f>
        <v/>
      </c>
      <c r="BG824">
        <f>'Grid_Requirement'!BE39</f>
        <v/>
      </c>
      <c r="BH824">
        <f>'Grid_Requirement'!BF39</f>
        <v/>
      </c>
      <c r="BI824">
        <f>'Grid_Requirement'!BG39</f>
        <v/>
      </c>
      <c r="BJ824">
        <f>'Grid_Requirement'!BH39</f>
        <v/>
      </c>
      <c r="BK824">
        <f>'Grid_Requirement'!BI39</f>
        <v/>
      </c>
      <c r="BL824">
        <f>'Grid_Requirement'!BJ39</f>
        <v/>
      </c>
      <c r="BM824">
        <f>'Grid_Requirement'!BK39</f>
        <v/>
      </c>
      <c r="BN824">
        <f>'Grid_Requirement'!BL39</f>
        <v/>
      </c>
      <c r="BO824">
        <f>'Grid_Requirement'!BM39</f>
        <v/>
      </c>
      <c r="BP824">
        <f>'Grid_Requirement'!BN39</f>
        <v/>
      </c>
      <c r="BQ824">
        <f>'Grid_Requirement'!BO39</f>
        <v/>
      </c>
      <c r="BR824">
        <f>'Grid_Requirement'!BP39</f>
        <v/>
      </c>
      <c r="BS824">
        <f>'Grid_Requirement'!BQ39</f>
        <v/>
      </c>
      <c r="BT824">
        <f>'Grid_Requirement'!BR39</f>
        <v/>
      </c>
      <c r="BU824">
        <f>'Grid_Requirement'!BS39</f>
        <v/>
      </c>
      <c r="BV824">
        <f>'Grid_Requirement'!BT39</f>
        <v/>
      </c>
      <c r="BW824">
        <f>'Grid_Requirement'!BU39</f>
        <v/>
      </c>
      <c r="BX824">
        <f>'Grid_Requirement'!BV39</f>
        <v/>
      </c>
      <c r="BY824">
        <f>'Grid_Requirement'!BW39</f>
        <v/>
      </c>
      <c r="BZ824">
        <f>'Grid_Requirement'!BX39</f>
        <v/>
      </c>
      <c r="CA824">
        <f>'Grid_Requirement'!BY39</f>
        <v/>
      </c>
      <c r="CB824">
        <f>'Grid_Requirement'!BZ39</f>
        <v/>
      </c>
      <c r="CC824">
        <f>'Grid_Requirement'!CA39</f>
        <v/>
      </c>
      <c r="CD824">
        <f>'Grid_Requirement'!CB39</f>
        <v/>
      </c>
      <c r="CE824">
        <f>'Grid_Requirement'!CC39</f>
        <v/>
      </c>
      <c r="CF824">
        <f>'Grid_Requirement'!CD39</f>
        <v/>
      </c>
      <c r="CG824">
        <f>'Grid_Requirement'!CE39</f>
        <v/>
      </c>
      <c r="CH824">
        <f>'Grid_Requirement'!CF39</f>
        <v/>
      </c>
      <c r="CI824">
        <f>'Grid_Requirement'!CG39</f>
        <v/>
      </c>
      <c r="CJ824">
        <f>'Grid_Requirement'!CH39</f>
        <v/>
      </c>
      <c r="CK824">
        <f>'Grid_Requirement'!CI39</f>
        <v/>
      </c>
      <c r="CL824">
        <f>'Grid_Requirement'!CJ39</f>
        <v/>
      </c>
      <c r="CM824">
        <f>'Grid_Requirement'!CK39</f>
        <v/>
      </c>
      <c r="CN824">
        <f>'Grid_Requirement'!CL39</f>
        <v/>
      </c>
      <c r="CO824">
        <f>'Grid_Requirement'!CM39</f>
        <v/>
      </c>
      <c r="CP824">
        <f>'Grid_Requirement'!CN39</f>
        <v/>
      </c>
      <c r="CQ824">
        <f>'Grid_Requirement'!CO39</f>
        <v/>
      </c>
      <c r="CR824">
        <f>'Grid_Requirement'!CP39</f>
        <v/>
      </c>
      <c r="CS824">
        <f>'Grid_Requirement'!CQ39</f>
        <v/>
      </c>
      <c r="CT824">
        <f>'Grid_Requirement'!CR39</f>
        <v/>
      </c>
      <c r="CU824">
        <f>'Grid_Requirement'!CS39</f>
        <v/>
      </c>
      <c r="CV824">
        <f>'Grid_Requirement'!CT39</f>
        <v/>
      </c>
      <c r="CW824">
        <f>'Grid_Requirement'!CU39</f>
        <v/>
      </c>
      <c r="CX824">
        <f>'Grid_Requirement'!CV39</f>
        <v/>
      </c>
      <c r="CY824">
        <f>'Grid_Requirement'!CW39</f>
        <v/>
      </c>
      <c r="CZ824">
        <f>'Grid_Requirement'!CX39</f>
        <v/>
      </c>
      <c r="DA824">
        <f>'Grid_Requirement'!CY39</f>
        <v/>
      </c>
      <c r="DB824">
        <f>'Grid_Requirement'!CZ39</f>
        <v/>
      </c>
      <c r="DC824">
        <f>'Grid_Requirement'!DA39</f>
        <v/>
      </c>
    </row>
    <row r="825">
      <c r="B825" t="inlineStr">
        <is>
          <t>TTAF在庫(実績,kg)</t>
        </is>
      </c>
      <c r="D825">
        <f>'T_TTAFStock'!B43</f>
        <v/>
      </c>
      <c r="E825">
        <f>'T_TTAFStock'!C43</f>
        <v/>
      </c>
      <c r="F825">
        <f>'T_TTAFStock'!D43</f>
        <v/>
      </c>
      <c r="G825">
        <f>'T_TTAFStock'!E43</f>
        <v/>
      </c>
      <c r="H825">
        <f>'T_TTAFStock'!F43</f>
        <v/>
      </c>
      <c r="I825">
        <f>'T_TTAFStock'!G43</f>
        <v/>
      </c>
      <c r="J825">
        <f>'T_TTAFStock'!H43</f>
        <v/>
      </c>
      <c r="K825">
        <f>'T_TTAFStock'!I43</f>
        <v/>
      </c>
      <c r="L825">
        <f>'T_TTAFStock'!J43</f>
        <v/>
      </c>
      <c r="M825">
        <f>'T_TTAFStock'!K43</f>
        <v/>
      </c>
      <c r="N825">
        <f>'T_TTAFStock'!L43</f>
        <v/>
      </c>
      <c r="O825">
        <f>'T_TTAFStock'!M43</f>
        <v/>
      </c>
      <c r="P825">
        <f>'T_TTAFStock'!N43</f>
        <v/>
      </c>
      <c r="Q825">
        <f>'T_TTAFStock'!O43</f>
        <v/>
      </c>
      <c r="R825">
        <f>'T_TTAFStock'!P43</f>
        <v/>
      </c>
      <c r="S825">
        <f>'T_TTAFStock'!Q43</f>
        <v/>
      </c>
      <c r="T825">
        <f>'T_TTAFStock'!R43</f>
        <v/>
      </c>
      <c r="U825">
        <f>'T_TTAFStock'!S43</f>
        <v/>
      </c>
      <c r="V825">
        <f>'T_TTAFStock'!T43</f>
        <v/>
      </c>
      <c r="W825">
        <f>'T_TTAFStock'!U43</f>
        <v/>
      </c>
      <c r="X825">
        <f>'T_TTAFStock'!V43</f>
        <v/>
      </c>
      <c r="Y825">
        <f>'T_TTAFStock'!W43</f>
        <v/>
      </c>
      <c r="Z825">
        <f>'T_TTAFStock'!X43</f>
        <v/>
      </c>
      <c r="AA825">
        <f>'T_TTAFStock'!Y43</f>
        <v/>
      </c>
      <c r="AB825">
        <f>'T_TTAFStock'!Z43</f>
        <v/>
      </c>
      <c r="AC825">
        <f>'T_TTAFStock'!AA43</f>
        <v/>
      </c>
      <c r="AD825">
        <f>'T_TTAFStock'!AB43</f>
        <v/>
      </c>
      <c r="AE825">
        <f>'T_TTAFStock'!AC43</f>
        <v/>
      </c>
      <c r="AF825">
        <f>'T_TTAFStock'!AD43</f>
        <v/>
      </c>
      <c r="AG825">
        <f>'T_TTAFStock'!AE43</f>
        <v/>
      </c>
      <c r="AH825">
        <f>'T_TTAFStock'!AF43</f>
        <v/>
      </c>
      <c r="AI825">
        <f>'T_TTAFStock'!AG43</f>
        <v/>
      </c>
      <c r="AJ825">
        <f>'T_TTAFStock'!AH43</f>
        <v/>
      </c>
      <c r="AK825">
        <f>'T_TTAFStock'!AI43</f>
        <v/>
      </c>
      <c r="AL825">
        <f>'T_TTAFStock'!AJ43</f>
        <v/>
      </c>
      <c r="AM825">
        <f>'T_TTAFStock'!AK43</f>
        <v/>
      </c>
      <c r="AN825">
        <f>'T_TTAFStock'!AL43</f>
        <v/>
      </c>
      <c r="AO825">
        <f>'T_TTAFStock'!AM43</f>
        <v/>
      </c>
      <c r="AP825">
        <f>'T_TTAFStock'!AN43</f>
        <v/>
      </c>
      <c r="AQ825">
        <f>'T_TTAFStock'!AO43</f>
        <v/>
      </c>
      <c r="AR825">
        <f>'T_TTAFStock'!AP43</f>
        <v/>
      </c>
      <c r="AS825">
        <f>'T_TTAFStock'!AQ43</f>
        <v/>
      </c>
      <c r="AT825">
        <f>'T_TTAFStock'!AR43</f>
        <v/>
      </c>
      <c r="AU825">
        <f>'T_TTAFStock'!AS43</f>
        <v/>
      </c>
      <c r="AV825">
        <f>'T_TTAFStock'!AT43</f>
        <v/>
      </c>
      <c r="AW825">
        <f>'T_TTAFStock'!AU43</f>
        <v/>
      </c>
      <c r="AX825">
        <f>'T_TTAFStock'!AV43</f>
        <v/>
      </c>
      <c r="AY825">
        <f>'T_TTAFStock'!AW43</f>
        <v/>
      </c>
      <c r="AZ825">
        <f>'T_TTAFStock'!AX43</f>
        <v/>
      </c>
      <c r="BA825">
        <f>'T_TTAFStock'!AY43</f>
        <v/>
      </c>
      <c r="BB825">
        <f>'T_TTAFStock'!AZ43</f>
        <v/>
      </c>
      <c r="BC825">
        <f>'T_TTAFStock'!BA43</f>
        <v/>
      </c>
      <c r="BD825">
        <f>'T_TTAFStock'!BB43</f>
        <v/>
      </c>
      <c r="BE825">
        <f>'T_TTAFStock'!BC43</f>
        <v/>
      </c>
      <c r="BF825">
        <f>'T_TTAFStock'!BD43</f>
        <v/>
      </c>
      <c r="BG825">
        <f>'T_TTAFStock'!BE43</f>
        <v/>
      </c>
      <c r="BH825">
        <f>'T_TTAFStock'!BF43</f>
        <v/>
      </c>
      <c r="BI825">
        <f>'T_TTAFStock'!BG43</f>
        <v/>
      </c>
      <c r="BJ825">
        <f>'T_TTAFStock'!BH43</f>
        <v/>
      </c>
      <c r="BK825">
        <f>'T_TTAFStock'!BI43</f>
        <v/>
      </c>
      <c r="BL825">
        <f>'T_TTAFStock'!BJ43</f>
        <v/>
      </c>
      <c r="BM825">
        <f>'T_TTAFStock'!BK43</f>
        <v/>
      </c>
      <c r="BN825">
        <f>'T_TTAFStock'!BL43</f>
        <v/>
      </c>
      <c r="BO825">
        <f>'T_TTAFStock'!BM43</f>
        <v/>
      </c>
      <c r="BP825">
        <f>'T_TTAFStock'!BN43</f>
        <v/>
      </c>
      <c r="BQ825">
        <f>'T_TTAFStock'!BO43</f>
        <v/>
      </c>
      <c r="BR825">
        <f>'T_TTAFStock'!BP43</f>
        <v/>
      </c>
      <c r="BS825">
        <f>'T_TTAFStock'!BQ43</f>
        <v/>
      </c>
      <c r="BT825">
        <f>'T_TTAFStock'!BR43</f>
        <v/>
      </c>
      <c r="BU825">
        <f>'T_TTAFStock'!BS43</f>
        <v/>
      </c>
      <c r="BV825">
        <f>'T_TTAFStock'!BT43</f>
        <v/>
      </c>
      <c r="BW825">
        <f>'T_TTAFStock'!BU43</f>
        <v/>
      </c>
      <c r="BX825">
        <f>'T_TTAFStock'!BV43</f>
        <v/>
      </c>
      <c r="BY825">
        <f>'T_TTAFStock'!BW43</f>
        <v/>
      </c>
      <c r="BZ825">
        <f>'T_TTAFStock'!BX43</f>
        <v/>
      </c>
      <c r="CA825">
        <f>'T_TTAFStock'!BY43</f>
        <v/>
      </c>
      <c r="CB825">
        <f>'T_TTAFStock'!BZ43</f>
        <v/>
      </c>
      <c r="CC825">
        <f>'T_TTAFStock'!CA43</f>
        <v/>
      </c>
      <c r="CD825">
        <f>'T_TTAFStock'!CB43</f>
        <v/>
      </c>
      <c r="CE825">
        <f>'T_TTAFStock'!CC43</f>
        <v/>
      </c>
      <c r="CF825">
        <f>'T_TTAFStock'!CD43</f>
        <v/>
      </c>
      <c r="CG825">
        <f>'T_TTAFStock'!CE43</f>
        <v/>
      </c>
      <c r="CH825">
        <f>'T_TTAFStock'!CF43</f>
        <v/>
      </c>
      <c r="CI825">
        <f>'T_TTAFStock'!CG43</f>
        <v/>
      </c>
      <c r="CJ825">
        <f>'T_TTAFStock'!CH43</f>
        <v/>
      </c>
      <c r="CK825">
        <f>'T_TTAFStock'!CI43</f>
        <v/>
      </c>
      <c r="CL825">
        <f>'T_TTAFStock'!CJ43</f>
        <v/>
      </c>
      <c r="CM825">
        <f>'T_TTAFStock'!CK43</f>
        <v/>
      </c>
      <c r="CN825">
        <f>'T_TTAFStock'!CL43</f>
        <v/>
      </c>
      <c r="CO825">
        <f>'T_TTAFStock'!CM43</f>
        <v/>
      </c>
      <c r="CP825">
        <f>'T_TTAFStock'!CN43</f>
        <v/>
      </c>
      <c r="CQ825">
        <f>'T_TTAFStock'!CO43</f>
        <v/>
      </c>
      <c r="CR825">
        <f>'T_TTAFStock'!CP43</f>
        <v/>
      </c>
      <c r="CS825">
        <f>'T_TTAFStock'!CQ43</f>
        <v/>
      </c>
      <c r="CT825">
        <f>'T_TTAFStock'!CR43</f>
        <v/>
      </c>
      <c r="CU825">
        <f>'T_TTAFStock'!CS43</f>
        <v/>
      </c>
      <c r="CV825">
        <f>'T_TTAFStock'!CT43</f>
        <v/>
      </c>
      <c r="CW825">
        <f>'T_TTAFStock'!CU43</f>
        <v/>
      </c>
      <c r="CX825">
        <f>'T_TTAFStock'!CV43</f>
        <v/>
      </c>
      <c r="CY825">
        <f>'T_TTAFStock'!CW43</f>
        <v/>
      </c>
      <c r="CZ825">
        <f>'T_TTAFStock'!CX43</f>
        <v/>
      </c>
      <c r="DA825">
        <f>'T_TTAFStock'!CY43</f>
        <v/>
      </c>
      <c r="DB825">
        <f>'T_TTAFStock'!CZ43</f>
        <v/>
      </c>
      <c r="DC825">
        <f>'T_TTAFStock'!DA43</f>
        <v/>
      </c>
    </row>
    <row r="826">
      <c r="B826" t="inlineStr">
        <is>
          <t>自社在庫(実績,kg)</t>
        </is>
      </c>
      <c r="D826">
        <f>'T_SelfStock'!B43</f>
        <v/>
      </c>
      <c r="E826">
        <f>'T_SelfStock'!C43</f>
        <v/>
      </c>
      <c r="F826">
        <f>'T_SelfStock'!D43</f>
        <v/>
      </c>
      <c r="G826">
        <f>'T_SelfStock'!E43</f>
        <v/>
      </c>
      <c r="H826">
        <f>'T_SelfStock'!F43</f>
        <v/>
      </c>
      <c r="I826">
        <f>'T_SelfStock'!G43</f>
        <v/>
      </c>
      <c r="J826">
        <f>'T_SelfStock'!H43</f>
        <v/>
      </c>
      <c r="K826">
        <f>'T_SelfStock'!I43</f>
        <v/>
      </c>
      <c r="L826">
        <f>'T_SelfStock'!J43</f>
        <v/>
      </c>
      <c r="M826">
        <f>'T_SelfStock'!K43</f>
        <v/>
      </c>
      <c r="N826">
        <f>'T_SelfStock'!L43</f>
        <v/>
      </c>
      <c r="O826">
        <f>'T_SelfStock'!M43</f>
        <v/>
      </c>
      <c r="P826">
        <f>'T_SelfStock'!N43</f>
        <v/>
      </c>
      <c r="Q826">
        <f>'T_SelfStock'!O43</f>
        <v/>
      </c>
      <c r="R826">
        <f>'T_SelfStock'!P43</f>
        <v/>
      </c>
      <c r="S826">
        <f>'T_SelfStock'!Q43</f>
        <v/>
      </c>
      <c r="T826">
        <f>'T_SelfStock'!R43</f>
        <v/>
      </c>
      <c r="U826">
        <f>'T_SelfStock'!S43</f>
        <v/>
      </c>
      <c r="V826">
        <f>'T_SelfStock'!T43</f>
        <v/>
      </c>
      <c r="W826">
        <f>'T_SelfStock'!U43</f>
        <v/>
      </c>
      <c r="X826">
        <f>'T_SelfStock'!V43</f>
        <v/>
      </c>
      <c r="Y826">
        <f>'T_SelfStock'!W43</f>
        <v/>
      </c>
      <c r="Z826">
        <f>'T_SelfStock'!X43</f>
        <v/>
      </c>
      <c r="AA826">
        <f>'T_SelfStock'!Y43</f>
        <v/>
      </c>
      <c r="AB826">
        <f>'T_SelfStock'!Z43</f>
        <v/>
      </c>
      <c r="AC826">
        <f>'T_SelfStock'!AA43</f>
        <v/>
      </c>
      <c r="AD826">
        <f>'T_SelfStock'!AB43</f>
        <v/>
      </c>
      <c r="AE826">
        <f>'T_SelfStock'!AC43</f>
        <v/>
      </c>
      <c r="AF826">
        <f>'T_SelfStock'!AD43</f>
        <v/>
      </c>
      <c r="AG826">
        <f>'T_SelfStock'!AE43</f>
        <v/>
      </c>
      <c r="AH826">
        <f>'T_SelfStock'!AF43</f>
        <v/>
      </c>
      <c r="AI826">
        <f>'T_SelfStock'!AG43</f>
        <v/>
      </c>
      <c r="AJ826">
        <f>'T_SelfStock'!AH43</f>
        <v/>
      </c>
      <c r="AK826">
        <f>'T_SelfStock'!AI43</f>
        <v/>
      </c>
      <c r="AL826">
        <f>'T_SelfStock'!AJ43</f>
        <v/>
      </c>
      <c r="AM826">
        <f>'T_SelfStock'!AK43</f>
        <v/>
      </c>
      <c r="AN826">
        <f>'T_SelfStock'!AL43</f>
        <v/>
      </c>
      <c r="AO826">
        <f>'T_SelfStock'!AM43</f>
        <v/>
      </c>
      <c r="AP826">
        <f>'T_SelfStock'!AN43</f>
        <v/>
      </c>
      <c r="AQ826">
        <f>'T_SelfStock'!AO43</f>
        <v/>
      </c>
      <c r="AR826">
        <f>'T_SelfStock'!AP43</f>
        <v/>
      </c>
      <c r="AS826">
        <f>'T_SelfStock'!AQ43</f>
        <v/>
      </c>
      <c r="AT826">
        <f>'T_SelfStock'!AR43</f>
        <v/>
      </c>
      <c r="AU826">
        <f>'T_SelfStock'!AS43</f>
        <v/>
      </c>
      <c r="AV826">
        <f>'T_SelfStock'!AT43</f>
        <v/>
      </c>
      <c r="AW826">
        <f>'T_SelfStock'!AU43</f>
        <v/>
      </c>
      <c r="AX826">
        <f>'T_SelfStock'!AV43</f>
        <v/>
      </c>
      <c r="AY826">
        <f>'T_SelfStock'!AW43</f>
        <v/>
      </c>
      <c r="AZ826">
        <f>'T_SelfStock'!AX43</f>
        <v/>
      </c>
      <c r="BA826">
        <f>'T_SelfStock'!AY43</f>
        <v/>
      </c>
      <c r="BB826">
        <f>'T_SelfStock'!AZ43</f>
        <v/>
      </c>
      <c r="BC826">
        <f>'T_SelfStock'!BA43</f>
        <v/>
      </c>
      <c r="BD826">
        <f>'T_SelfStock'!BB43</f>
        <v/>
      </c>
      <c r="BE826">
        <f>'T_SelfStock'!BC43</f>
        <v/>
      </c>
      <c r="BF826">
        <f>'T_SelfStock'!BD43</f>
        <v/>
      </c>
      <c r="BG826">
        <f>'T_SelfStock'!BE43</f>
        <v/>
      </c>
      <c r="BH826">
        <f>'T_SelfStock'!BF43</f>
        <v/>
      </c>
      <c r="BI826">
        <f>'T_SelfStock'!BG43</f>
        <v/>
      </c>
      <c r="BJ826">
        <f>'T_SelfStock'!BH43</f>
        <v/>
      </c>
      <c r="BK826">
        <f>'T_SelfStock'!BI43</f>
        <v/>
      </c>
      <c r="BL826">
        <f>'T_SelfStock'!BJ43</f>
        <v/>
      </c>
      <c r="BM826">
        <f>'T_SelfStock'!BK43</f>
        <v/>
      </c>
      <c r="BN826">
        <f>'T_SelfStock'!BL43</f>
        <v/>
      </c>
      <c r="BO826">
        <f>'T_SelfStock'!BM43</f>
        <v/>
      </c>
      <c r="BP826">
        <f>'T_SelfStock'!BN43</f>
        <v/>
      </c>
      <c r="BQ826">
        <f>'T_SelfStock'!BO43</f>
        <v/>
      </c>
      <c r="BR826">
        <f>'T_SelfStock'!BP43</f>
        <v/>
      </c>
      <c r="BS826">
        <f>'T_SelfStock'!BQ43</f>
        <v/>
      </c>
      <c r="BT826">
        <f>'T_SelfStock'!BR43</f>
        <v/>
      </c>
      <c r="BU826">
        <f>'T_SelfStock'!BS43</f>
        <v/>
      </c>
      <c r="BV826">
        <f>'T_SelfStock'!BT43</f>
        <v/>
      </c>
      <c r="BW826">
        <f>'T_SelfStock'!BU43</f>
        <v/>
      </c>
      <c r="BX826">
        <f>'T_SelfStock'!BV43</f>
        <v/>
      </c>
      <c r="BY826">
        <f>'T_SelfStock'!BW43</f>
        <v/>
      </c>
      <c r="BZ826">
        <f>'T_SelfStock'!BX43</f>
        <v/>
      </c>
      <c r="CA826">
        <f>'T_SelfStock'!BY43</f>
        <v/>
      </c>
      <c r="CB826">
        <f>'T_SelfStock'!BZ43</f>
        <v/>
      </c>
      <c r="CC826">
        <f>'T_SelfStock'!CA43</f>
        <v/>
      </c>
      <c r="CD826">
        <f>'T_SelfStock'!CB43</f>
        <v/>
      </c>
      <c r="CE826">
        <f>'T_SelfStock'!CC43</f>
        <v/>
      </c>
      <c r="CF826">
        <f>'T_SelfStock'!CD43</f>
        <v/>
      </c>
      <c r="CG826">
        <f>'T_SelfStock'!CE43</f>
        <v/>
      </c>
      <c r="CH826">
        <f>'T_SelfStock'!CF43</f>
        <v/>
      </c>
      <c r="CI826">
        <f>'T_SelfStock'!CG43</f>
        <v/>
      </c>
      <c r="CJ826">
        <f>'T_SelfStock'!CH43</f>
        <v/>
      </c>
      <c r="CK826">
        <f>'T_SelfStock'!CI43</f>
        <v/>
      </c>
      <c r="CL826">
        <f>'T_SelfStock'!CJ43</f>
        <v/>
      </c>
      <c r="CM826">
        <f>'T_SelfStock'!CK43</f>
        <v/>
      </c>
      <c r="CN826">
        <f>'T_SelfStock'!CL43</f>
        <v/>
      </c>
      <c r="CO826">
        <f>'T_SelfStock'!CM43</f>
        <v/>
      </c>
      <c r="CP826">
        <f>'T_SelfStock'!CN43</f>
        <v/>
      </c>
      <c r="CQ826">
        <f>'T_SelfStock'!CO43</f>
        <v/>
      </c>
      <c r="CR826">
        <f>'T_SelfStock'!CP43</f>
        <v/>
      </c>
      <c r="CS826">
        <f>'T_SelfStock'!CQ43</f>
        <v/>
      </c>
      <c r="CT826">
        <f>'T_SelfStock'!CR43</f>
        <v/>
      </c>
      <c r="CU826">
        <f>'T_SelfStock'!CS43</f>
        <v/>
      </c>
      <c r="CV826">
        <f>'T_SelfStock'!CT43</f>
        <v/>
      </c>
      <c r="CW826">
        <f>'T_SelfStock'!CU43</f>
        <v/>
      </c>
      <c r="CX826">
        <f>'T_SelfStock'!CV43</f>
        <v/>
      </c>
      <c r="CY826">
        <f>'T_SelfStock'!CW43</f>
        <v/>
      </c>
      <c r="CZ826">
        <f>'T_SelfStock'!CX43</f>
        <v/>
      </c>
      <c r="DA826">
        <f>'T_SelfStock'!CY43</f>
        <v/>
      </c>
      <c r="DB826">
        <f>'T_SelfStock'!CZ43</f>
        <v/>
      </c>
      <c r="DC826">
        <f>'T_SelfStock'!DA43</f>
        <v/>
      </c>
    </row>
    <row r="827">
      <c r="B827" t="inlineStr">
        <is>
          <t>Order(発注予定,kg)</t>
        </is>
      </c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  <c r="AB827" s="23" t="n"/>
      <c r="AC827" s="23" t="n"/>
      <c r="AD827" s="23" t="n"/>
      <c r="AE827" s="23" t="n"/>
      <c r="AF827" s="23" t="n"/>
      <c r="AG827" s="23" t="n"/>
      <c r="AH827" s="23" t="n"/>
      <c r="AI827" s="23" t="n"/>
      <c r="AJ827" s="23" t="n"/>
      <c r="AK827" s="23" t="n"/>
      <c r="AL827" s="23" t="n"/>
      <c r="AM827" s="23" t="n"/>
      <c r="AN827" s="23" t="n"/>
      <c r="AO827" s="23" t="n"/>
      <c r="AP827" s="23" t="n"/>
      <c r="AQ827" s="23" t="n"/>
      <c r="AR827" s="23" t="n"/>
      <c r="AS827" s="23" t="n"/>
      <c r="AT827" s="23" t="n"/>
      <c r="AU827" s="23" t="n"/>
      <c r="AV827" s="23" t="n"/>
      <c r="AW827" s="23" t="n"/>
      <c r="AX827" s="23" t="n"/>
      <c r="AY827" s="23" t="n"/>
      <c r="AZ827" s="23" t="n"/>
      <c r="BA827" s="23" t="n"/>
      <c r="BB827" s="23" t="n"/>
      <c r="BC827" s="23" t="n"/>
      <c r="BD827" s="23" t="n"/>
      <c r="BE827" s="23" t="n"/>
      <c r="BF827" s="23" t="n"/>
      <c r="BG827" s="23" t="n"/>
      <c r="BH827" s="23" t="n"/>
      <c r="BI827" s="23" t="n"/>
      <c r="BJ827" s="23" t="n"/>
      <c r="BK827" s="23" t="n"/>
      <c r="BL827" s="23" t="n"/>
      <c r="BM827" s="23" t="n"/>
      <c r="BN827" s="23" t="n"/>
      <c r="BO827" s="23" t="n"/>
      <c r="BP827" s="23" t="n"/>
      <c r="BQ827" s="23" t="n"/>
      <c r="BR827" s="23" t="n"/>
      <c r="BS827" s="23" t="n"/>
      <c r="BT827" s="23" t="n"/>
      <c r="BU827" s="23" t="n"/>
      <c r="BV827" s="23" t="n"/>
      <c r="BW827" s="23" t="n"/>
      <c r="BX827" s="23" t="n"/>
      <c r="BY827" s="23" t="n"/>
      <c r="BZ827" s="23" t="n"/>
      <c r="CA827" s="23" t="n"/>
      <c r="CB827" s="23" t="n"/>
      <c r="CC827" s="23" t="n"/>
      <c r="CD827" s="23" t="n"/>
      <c r="CE827" s="23" t="n"/>
      <c r="CF827" s="23" t="n"/>
      <c r="CG827" s="23" t="n"/>
      <c r="CH827" s="23" t="n"/>
      <c r="CI827" s="23" t="n"/>
      <c r="CJ827" s="23" t="n"/>
      <c r="CK827" s="23" t="n"/>
      <c r="CL827" s="23" t="n"/>
      <c r="CM827" s="23" t="n"/>
      <c r="CN827" s="23" t="n"/>
      <c r="CO827" s="23" t="n"/>
      <c r="CP827" s="23" t="n"/>
      <c r="CQ827" s="23" t="n"/>
      <c r="CR827" s="23" t="n"/>
      <c r="CS827" s="23" t="n"/>
      <c r="CT827" s="23" t="n"/>
      <c r="CU827" s="23" t="n"/>
      <c r="CV827" s="23" t="n"/>
      <c r="CW827" s="23" t="n"/>
      <c r="CX827" s="23" t="n"/>
      <c r="CY827" s="23" t="n"/>
      <c r="CZ827" s="23" t="n"/>
      <c r="DA827" s="23" t="n"/>
      <c r="DB827" s="23" t="n"/>
      <c r="DC827" s="23" t="n"/>
      <c r="DE827" s="12" t="inlineStr">
        <is>
          <t>CHEM-1480</t>
        </is>
      </c>
    </row>
    <row r="828">
      <c r="B828" s="5" t="inlineStr">
        <is>
          <t>合計在庫(週末時点,kg)</t>
        </is>
      </c>
      <c r="D828">
        <f>'Grid_Stock'!B39</f>
        <v/>
      </c>
      <c r="E828">
        <f>'Grid_Stock'!C39</f>
        <v/>
      </c>
      <c r="F828">
        <f>'Grid_Stock'!D39</f>
        <v/>
      </c>
      <c r="G828">
        <f>'Grid_Stock'!E39</f>
        <v/>
      </c>
      <c r="H828">
        <f>'Grid_Stock'!F39</f>
        <v/>
      </c>
      <c r="I828">
        <f>'Grid_Stock'!G39</f>
        <v/>
      </c>
      <c r="J828">
        <f>'Grid_Stock'!H39</f>
        <v/>
      </c>
      <c r="K828">
        <f>'Grid_Stock'!I39</f>
        <v/>
      </c>
      <c r="L828">
        <f>'Grid_Stock'!J39</f>
        <v/>
      </c>
      <c r="M828">
        <f>'Grid_Stock'!K39</f>
        <v/>
      </c>
      <c r="N828">
        <f>'Grid_Stock'!L39</f>
        <v/>
      </c>
      <c r="O828">
        <f>'Grid_Stock'!M39</f>
        <v/>
      </c>
      <c r="P828">
        <f>'Grid_Stock'!N39</f>
        <v/>
      </c>
      <c r="Q828">
        <f>'Grid_Stock'!O39</f>
        <v/>
      </c>
      <c r="R828">
        <f>'Grid_Stock'!P39</f>
        <v/>
      </c>
      <c r="S828">
        <f>'Grid_Stock'!Q39</f>
        <v/>
      </c>
      <c r="T828">
        <f>'Grid_Stock'!R39</f>
        <v/>
      </c>
      <c r="U828">
        <f>'Grid_Stock'!S39</f>
        <v/>
      </c>
      <c r="V828">
        <f>'Grid_Stock'!T39</f>
        <v/>
      </c>
      <c r="W828">
        <f>'Grid_Stock'!U39</f>
        <v/>
      </c>
      <c r="X828">
        <f>'Grid_Stock'!V39</f>
        <v/>
      </c>
      <c r="Y828">
        <f>'Grid_Stock'!W39</f>
        <v/>
      </c>
      <c r="Z828">
        <f>'Grid_Stock'!X39</f>
        <v/>
      </c>
      <c r="AA828">
        <f>'Grid_Stock'!Y39</f>
        <v/>
      </c>
      <c r="AB828">
        <f>'Grid_Stock'!Z39</f>
        <v/>
      </c>
      <c r="AC828">
        <f>'Grid_Stock'!AA39</f>
        <v/>
      </c>
      <c r="AD828">
        <f>'Grid_Stock'!AB39</f>
        <v/>
      </c>
      <c r="AE828">
        <f>'Grid_Stock'!AC39</f>
        <v/>
      </c>
      <c r="AF828">
        <f>'Grid_Stock'!AD39</f>
        <v/>
      </c>
      <c r="AG828">
        <f>'Grid_Stock'!AE39</f>
        <v/>
      </c>
      <c r="AH828">
        <f>'Grid_Stock'!AF39</f>
        <v/>
      </c>
      <c r="AI828">
        <f>'Grid_Stock'!AG39</f>
        <v/>
      </c>
      <c r="AJ828">
        <f>'Grid_Stock'!AH39</f>
        <v/>
      </c>
      <c r="AK828">
        <f>'Grid_Stock'!AI39</f>
        <v/>
      </c>
      <c r="AL828">
        <f>'Grid_Stock'!AJ39</f>
        <v/>
      </c>
      <c r="AM828">
        <f>'Grid_Stock'!AK39</f>
        <v/>
      </c>
      <c r="AN828">
        <f>'Grid_Stock'!AL39</f>
        <v/>
      </c>
      <c r="AO828">
        <f>'Grid_Stock'!AM39</f>
        <v/>
      </c>
      <c r="AP828">
        <f>'Grid_Stock'!AN39</f>
        <v/>
      </c>
      <c r="AQ828">
        <f>'Grid_Stock'!AO39</f>
        <v/>
      </c>
      <c r="AR828">
        <f>'Grid_Stock'!AP39</f>
        <v/>
      </c>
      <c r="AS828">
        <f>'Grid_Stock'!AQ39</f>
        <v/>
      </c>
      <c r="AT828">
        <f>'Grid_Stock'!AR39</f>
        <v/>
      </c>
      <c r="AU828">
        <f>'Grid_Stock'!AS39</f>
        <v/>
      </c>
      <c r="AV828">
        <f>'Grid_Stock'!AT39</f>
        <v/>
      </c>
      <c r="AW828">
        <f>'Grid_Stock'!AU39</f>
        <v/>
      </c>
      <c r="AX828">
        <f>'Grid_Stock'!AV39</f>
        <v/>
      </c>
      <c r="AY828">
        <f>'Grid_Stock'!AW39</f>
        <v/>
      </c>
      <c r="AZ828">
        <f>'Grid_Stock'!AX39</f>
        <v/>
      </c>
      <c r="BA828">
        <f>'Grid_Stock'!AY39</f>
        <v/>
      </c>
      <c r="BB828">
        <f>'Grid_Stock'!AZ39</f>
        <v/>
      </c>
      <c r="BC828">
        <f>'Grid_Stock'!BA39</f>
        <v/>
      </c>
      <c r="BD828">
        <f>'Grid_Stock'!BB39</f>
        <v/>
      </c>
      <c r="BE828">
        <f>'Grid_Stock'!BC39</f>
        <v/>
      </c>
      <c r="BF828">
        <f>'Grid_Stock'!BD39</f>
        <v/>
      </c>
      <c r="BG828">
        <f>'Grid_Stock'!BE39</f>
        <v/>
      </c>
      <c r="BH828">
        <f>'Grid_Stock'!BF39</f>
        <v/>
      </c>
      <c r="BI828">
        <f>'Grid_Stock'!BG39</f>
        <v/>
      </c>
      <c r="BJ828">
        <f>'Grid_Stock'!BH39</f>
        <v/>
      </c>
      <c r="BK828">
        <f>'Grid_Stock'!BI39</f>
        <v/>
      </c>
      <c r="BL828">
        <f>'Grid_Stock'!BJ39</f>
        <v/>
      </c>
      <c r="BM828">
        <f>'Grid_Stock'!BK39</f>
        <v/>
      </c>
      <c r="BN828">
        <f>'Grid_Stock'!BL39</f>
        <v/>
      </c>
      <c r="BO828">
        <f>'Grid_Stock'!BM39</f>
        <v/>
      </c>
      <c r="BP828">
        <f>'Grid_Stock'!BN39</f>
        <v/>
      </c>
      <c r="BQ828">
        <f>'Grid_Stock'!BO39</f>
        <v/>
      </c>
      <c r="BR828">
        <f>'Grid_Stock'!BP39</f>
        <v/>
      </c>
      <c r="BS828">
        <f>'Grid_Stock'!BQ39</f>
        <v/>
      </c>
      <c r="BT828">
        <f>'Grid_Stock'!BR39</f>
        <v/>
      </c>
      <c r="BU828">
        <f>'Grid_Stock'!BS39</f>
        <v/>
      </c>
      <c r="BV828">
        <f>'Grid_Stock'!BT39</f>
        <v/>
      </c>
      <c r="BW828">
        <f>'Grid_Stock'!BU39</f>
        <v/>
      </c>
      <c r="BX828">
        <f>'Grid_Stock'!BV39</f>
        <v/>
      </c>
      <c r="BY828">
        <f>'Grid_Stock'!BW39</f>
        <v/>
      </c>
      <c r="BZ828">
        <f>'Grid_Stock'!BX39</f>
        <v/>
      </c>
      <c r="CA828">
        <f>'Grid_Stock'!BY39</f>
        <v/>
      </c>
      <c r="CB828">
        <f>'Grid_Stock'!BZ39</f>
        <v/>
      </c>
      <c r="CC828">
        <f>'Grid_Stock'!CA39</f>
        <v/>
      </c>
      <c r="CD828">
        <f>'Grid_Stock'!CB39</f>
        <v/>
      </c>
      <c r="CE828">
        <f>'Grid_Stock'!CC39</f>
        <v/>
      </c>
      <c r="CF828">
        <f>'Grid_Stock'!CD39</f>
        <v/>
      </c>
      <c r="CG828">
        <f>'Grid_Stock'!CE39</f>
        <v/>
      </c>
      <c r="CH828">
        <f>'Grid_Stock'!CF39</f>
        <v/>
      </c>
      <c r="CI828">
        <f>'Grid_Stock'!CG39</f>
        <v/>
      </c>
      <c r="CJ828">
        <f>'Grid_Stock'!CH39</f>
        <v/>
      </c>
      <c r="CK828">
        <f>'Grid_Stock'!CI39</f>
        <v/>
      </c>
      <c r="CL828">
        <f>'Grid_Stock'!CJ39</f>
        <v/>
      </c>
      <c r="CM828">
        <f>'Grid_Stock'!CK39</f>
        <v/>
      </c>
      <c r="CN828">
        <f>'Grid_Stock'!CL39</f>
        <v/>
      </c>
      <c r="CO828">
        <f>'Grid_Stock'!CM39</f>
        <v/>
      </c>
      <c r="CP828">
        <f>'Grid_Stock'!CN39</f>
        <v/>
      </c>
      <c r="CQ828">
        <f>'Grid_Stock'!CO39</f>
        <v/>
      </c>
      <c r="CR828">
        <f>'Grid_Stock'!CP39</f>
        <v/>
      </c>
      <c r="CS828">
        <f>'Grid_Stock'!CQ39</f>
        <v/>
      </c>
      <c r="CT828">
        <f>'Grid_Stock'!CR39</f>
        <v/>
      </c>
      <c r="CU828">
        <f>'Grid_Stock'!CS39</f>
        <v/>
      </c>
      <c r="CV828">
        <f>'Grid_Stock'!CT39</f>
        <v/>
      </c>
      <c r="CW828">
        <f>'Grid_Stock'!CU39</f>
        <v/>
      </c>
      <c r="CX828">
        <f>'Grid_Stock'!CV39</f>
        <v/>
      </c>
      <c r="CY828">
        <f>'Grid_Stock'!CW39</f>
        <v/>
      </c>
      <c r="CZ828">
        <f>'Grid_Stock'!CX39</f>
        <v/>
      </c>
      <c r="DA828">
        <f>'Grid_Stock'!CY39</f>
        <v/>
      </c>
      <c r="DB828">
        <f>'Grid_Stock'!CZ39</f>
        <v/>
      </c>
      <c r="DC828">
        <f>'Grid_Stock'!DA39</f>
        <v/>
      </c>
    </row>
    <row r="829">
      <c r="B829" s="24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'Grid_Requirement'!B40</f>
        <v/>
      </c>
      <c r="E870">
        <f>'Grid_Requirement'!C40</f>
        <v/>
      </c>
      <c r="F870">
        <f>'Grid_Requirement'!D40</f>
        <v/>
      </c>
      <c r="G870">
        <f>'Grid_Requirement'!E40</f>
        <v/>
      </c>
      <c r="H870">
        <f>'Grid_Requirement'!F40</f>
        <v/>
      </c>
      <c r="I870">
        <f>'Grid_Requirement'!G40</f>
        <v/>
      </c>
      <c r="J870">
        <f>'Grid_Requirement'!H40</f>
        <v/>
      </c>
      <c r="K870">
        <f>'Grid_Requirement'!I40</f>
        <v/>
      </c>
      <c r="L870">
        <f>'Grid_Requirement'!J40</f>
        <v/>
      </c>
      <c r="M870">
        <f>'Grid_Requirement'!K40</f>
        <v/>
      </c>
      <c r="N870">
        <f>'Grid_Requirement'!L40</f>
        <v/>
      </c>
      <c r="O870">
        <f>'Grid_Requirement'!M40</f>
        <v/>
      </c>
      <c r="P870">
        <f>'Grid_Requirement'!N40</f>
        <v/>
      </c>
      <c r="Q870">
        <f>'Grid_Requirement'!O40</f>
        <v/>
      </c>
      <c r="R870">
        <f>'Grid_Requirement'!P40</f>
        <v/>
      </c>
      <c r="S870">
        <f>'Grid_Requirement'!Q40</f>
        <v/>
      </c>
      <c r="T870">
        <f>'Grid_Requirement'!R40</f>
        <v/>
      </c>
      <c r="U870">
        <f>'Grid_Requirement'!S40</f>
        <v/>
      </c>
      <c r="V870">
        <f>'Grid_Requirement'!T40</f>
        <v/>
      </c>
      <c r="W870">
        <f>'Grid_Requirement'!U40</f>
        <v/>
      </c>
      <c r="X870">
        <f>'Grid_Requirement'!V40</f>
        <v/>
      </c>
      <c r="Y870">
        <f>'Grid_Requirement'!W40</f>
        <v/>
      </c>
      <c r="Z870">
        <f>'Grid_Requirement'!X40</f>
        <v/>
      </c>
      <c r="AA870">
        <f>'Grid_Requirement'!Y40</f>
        <v/>
      </c>
      <c r="AB870">
        <f>'Grid_Requirement'!Z40</f>
        <v/>
      </c>
      <c r="AC870">
        <f>'Grid_Requirement'!AA40</f>
        <v/>
      </c>
      <c r="AD870">
        <f>'Grid_Requirement'!AB40</f>
        <v/>
      </c>
      <c r="AE870">
        <f>'Grid_Requirement'!AC40</f>
        <v/>
      </c>
      <c r="AF870">
        <f>'Grid_Requirement'!AD40</f>
        <v/>
      </c>
      <c r="AG870">
        <f>'Grid_Requirement'!AE40</f>
        <v/>
      </c>
      <c r="AH870">
        <f>'Grid_Requirement'!AF40</f>
        <v/>
      </c>
      <c r="AI870">
        <f>'Grid_Requirement'!AG40</f>
        <v/>
      </c>
      <c r="AJ870">
        <f>'Grid_Requirement'!AH40</f>
        <v/>
      </c>
      <c r="AK870">
        <f>'Grid_Requirement'!AI40</f>
        <v/>
      </c>
      <c r="AL870">
        <f>'Grid_Requirement'!AJ40</f>
        <v/>
      </c>
      <c r="AM870">
        <f>'Grid_Requirement'!AK40</f>
        <v/>
      </c>
      <c r="AN870">
        <f>'Grid_Requirement'!AL40</f>
        <v/>
      </c>
      <c r="AO870">
        <f>'Grid_Requirement'!AM40</f>
        <v/>
      </c>
      <c r="AP870">
        <f>'Grid_Requirement'!AN40</f>
        <v/>
      </c>
      <c r="AQ870">
        <f>'Grid_Requirement'!AO40</f>
        <v/>
      </c>
      <c r="AR870">
        <f>'Grid_Requirement'!AP40</f>
        <v/>
      </c>
      <c r="AS870">
        <f>'Grid_Requirement'!AQ40</f>
        <v/>
      </c>
      <c r="AT870">
        <f>'Grid_Requirement'!AR40</f>
        <v/>
      </c>
      <c r="AU870">
        <f>'Grid_Requirement'!AS40</f>
        <v/>
      </c>
      <c r="AV870">
        <f>'Grid_Requirement'!AT40</f>
        <v/>
      </c>
      <c r="AW870">
        <f>'Grid_Requirement'!AU40</f>
        <v/>
      </c>
      <c r="AX870">
        <f>'Grid_Requirement'!AV40</f>
        <v/>
      </c>
      <c r="AY870">
        <f>'Grid_Requirement'!AW40</f>
        <v/>
      </c>
      <c r="AZ870">
        <f>'Grid_Requirement'!AX40</f>
        <v/>
      </c>
      <c r="BA870">
        <f>'Grid_Requirement'!AY40</f>
        <v/>
      </c>
      <c r="BB870">
        <f>'Grid_Requirement'!AZ40</f>
        <v/>
      </c>
      <c r="BC870">
        <f>'Grid_Requirement'!BA40</f>
        <v/>
      </c>
      <c r="BD870">
        <f>'Grid_Requirement'!BB40</f>
        <v/>
      </c>
      <c r="BE870">
        <f>'Grid_Requirement'!BC40</f>
        <v/>
      </c>
      <c r="BF870">
        <f>'Grid_Requirement'!BD40</f>
        <v/>
      </c>
      <c r="BG870">
        <f>'Grid_Requirement'!BE40</f>
        <v/>
      </c>
      <c r="BH870">
        <f>'Grid_Requirement'!BF40</f>
        <v/>
      </c>
      <c r="BI870">
        <f>'Grid_Requirement'!BG40</f>
        <v/>
      </c>
      <c r="BJ870">
        <f>'Grid_Requirement'!BH40</f>
        <v/>
      </c>
      <c r="BK870">
        <f>'Grid_Requirement'!BI40</f>
        <v/>
      </c>
      <c r="BL870">
        <f>'Grid_Requirement'!BJ40</f>
        <v/>
      </c>
      <c r="BM870">
        <f>'Grid_Requirement'!BK40</f>
        <v/>
      </c>
      <c r="BN870">
        <f>'Grid_Requirement'!BL40</f>
        <v/>
      </c>
      <c r="BO870">
        <f>'Grid_Requirement'!BM40</f>
        <v/>
      </c>
      <c r="BP870">
        <f>'Grid_Requirement'!BN40</f>
        <v/>
      </c>
      <c r="BQ870">
        <f>'Grid_Requirement'!BO40</f>
        <v/>
      </c>
      <c r="BR870">
        <f>'Grid_Requirement'!BP40</f>
        <v/>
      </c>
      <c r="BS870">
        <f>'Grid_Requirement'!BQ40</f>
        <v/>
      </c>
      <c r="BT870">
        <f>'Grid_Requirement'!BR40</f>
        <v/>
      </c>
      <c r="BU870">
        <f>'Grid_Requirement'!BS40</f>
        <v/>
      </c>
      <c r="BV870">
        <f>'Grid_Requirement'!BT40</f>
        <v/>
      </c>
      <c r="BW870">
        <f>'Grid_Requirement'!BU40</f>
        <v/>
      </c>
      <c r="BX870">
        <f>'Grid_Requirement'!BV40</f>
        <v/>
      </c>
      <c r="BY870">
        <f>'Grid_Requirement'!BW40</f>
        <v/>
      </c>
      <c r="BZ870">
        <f>'Grid_Requirement'!BX40</f>
        <v/>
      </c>
      <c r="CA870">
        <f>'Grid_Requirement'!BY40</f>
        <v/>
      </c>
      <c r="CB870">
        <f>'Grid_Requirement'!BZ40</f>
        <v/>
      </c>
      <c r="CC870">
        <f>'Grid_Requirement'!CA40</f>
        <v/>
      </c>
      <c r="CD870">
        <f>'Grid_Requirement'!CB40</f>
        <v/>
      </c>
      <c r="CE870">
        <f>'Grid_Requirement'!CC40</f>
        <v/>
      </c>
      <c r="CF870">
        <f>'Grid_Requirement'!CD40</f>
        <v/>
      </c>
      <c r="CG870">
        <f>'Grid_Requirement'!CE40</f>
        <v/>
      </c>
      <c r="CH870">
        <f>'Grid_Requirement'!CF40</f>
        <v/>
      </c>
      <c r="CI870">
        <f>'Grid_Requirement'!CG40</f>
        <v/>
      </c>
      <c r="CJ870">
        <f>'Grid_Requirement'!CH40</f>
        <v/>
      </c>
      <c r="CK870">
        <f>'Grid_Requirement'!CI40</f>
        <v/>
      </c>
      <c r="CL870">
        <f>'Grid_Requirement'!CJ40</f>
        <v/>
      </c>
      <c r="CM870">
        <f>'Grid_Requirement'!CK40</f>
        <v/>
      </c>
      <c r="CN870">
        <f>'Grid_Requirement'!CL40</f>
        <v/>
      </c>
      <c r="CO870">
        <f>'Grid_Requirement'!CM40</f>
        <v/>
      </c>
      <c r="CP870">
        <f>'Grid_Requirement'!CN40</f>
        <v/>
      </c>
      <c r="CQ870">
        <f>'Grid_Requirement'!CO40</f>
        <v/>
      </c>
      <c r="CR870">
        <f>'Grid_Requirement'!CP40</f>
        <v/>
      </c>
      <c r="CS870">
        <f>'Grid_Requirement'!CQ40</f>
        <v/>
      </c>
      <c r="CT870">
        <f>'Grid_Requirement'!CR40</f>
        <v/>
      </c>
      <c r="CU870">
        <f>'Grid_Requirement'!CS40</f>
        <v/>
      </c>
      <c r="CV870">
        <f>'Grid_Requirement'!CT40</f>
        <v/>
      </c>
      <c r="CW870">
        <f>'Grid_Requirement'!CU40</f>
        <v/>
      </c>
      <c r="CX870">
        <f>'Grid_Requirement'!CV40</f>
        <v/>
      </c>
      <c r="CY870">
        <f>'Grid_Requirement'!CW40</f>
        <v/>
      </c>
      <c r="CZ870">
        <f>'Grid_Requirement'!CX40</f>
        <v/>
      </c>
      <c r="DA870">
        <f>'Grid_Requirement'!CY40</f>
        <v/>
      </c>
      <c r="DB870">
        <f>'Grid_Requirement'!CZ40</f>
        <v/>
      </c>
      <c r="DC870">
        <f>'Grid_Requirement'!DA40</f>
        <v/>
      </c>
    </row>
    <row r="871">
      <c r="B871" t="inlineStr">
        <is>
          <t>TTAF在庫(実績,kg)</t>
        </is>
      </c>
      <c r="D871">
        <f>'T_TTAFStock'!B44</f>
        <v/>
      </c>
      <c r="E871">
        <f>'T_TTAFStock'!C44</f>
        <v/>
      </c>
      <c r="F871">
        <f>'T_TTAFStock'!D44</f>
        <v/>
      </c>
      <c r="G871">
        <f>'T_TTAFStock'!E44</f>
        <v/>
      </c>
      <c r="H871">
        <f>'T_TTAFStock'!F44</f>
        <v/>
      </c>
      <c r="I871">
        <f>'T_TTAFStock'!G44</f>
        <v/>
      </c>
      <c r="J871">
        <f>'T_TTAFStock'!H44</f>
        <v/>
      </c>
      <c r="K871">
        <f>'T_TTAFStock'!I44</f>
        <v/>
      </c>
      <c r="L871">
        <f>'T_TTAFStock'!J44</f>
        <v/>
      </c>
      <c r="M871">
        <f>'T_TTAFStock'!K44</f>
        <v/>
      </c>
      <c r="N871">
        <f>'T_TTAFStock'!L44</f>
        <v/>
      </c>
      <c r="O871">
        <f>'T_TTAFStock'!M44</f>
        <v/>
      </c>
      <c r="P871">
        <f>'T_TTAFStock'!N44</f>
        <v/>
      </c>
      <c r="Q871">
        <f>'T_TTAFStock'!O44</f>
        <v/>
      </c>
      <c r="R871">
        <f>'T_TTAFStock'!P44</f>
        <v/>
      </c>
      <c r="S871">
        <f>'T_TTAFStock'!Q44</f>
        <v/>
      </c>
      <c r="T871">
        <f>'T_TTAFStock'!R44</f>
        <v/>
      </c>
      <c r="U871">
        <f>'T_TTAFStock'!S44</f>
        <v/>
      </c>
      <c r="V871">
        <f>'T_TTAFStock'!T44</f>
        <v/>
      </c>
      <c r="W871">
        <f>'T_TTAFStock'!U44</f>
        <v/>
      </c>
      <c r="X871">
        <f>'T_TTAFStock'!V44</f>
        <v/>
      </c>
      <c r="Y871">
        <f>'T_TTAFStock'!W44</f>
        <v/>
      </c>
      <c r="Z871">
        <f>'T_TTAFStock'!X44</f>
        <v/>
      </c>
      <c r="AA871">
        <f>'T_TTAFStock'!Y44</f>
        <v/>
      </c>
      <c r="AB871">
        <f>'T_TTAFStock'!Z44</f>
        <v/>
      </c>
      <c r="AC871">
        <f>'T_TTAFStock'!AA44</f>
        <v/>
      </c>
      <c r="AD871">
        <f>'T_TTAFStock'!AB44</f>
        <v/>
      </c>
      <c r="AE871">
        <f>'T_TTAFStock'!AC44</f>
        <v/>
      </c>
      <c r="AF871">
        <f>'T_TTAFStock'!AD44</f>
        <v/>
      </c>
      <c r="AG871">
        <f>'T_TTAFStock'!AE44</f>
        <v/>
      </c>
      <c r="AH871">
        <f>'T_TTAFStock'!AF44</f>
        <v/>
      </c>
      <c r="AI871">
        <f>'T_TTAFStock'!AG44</f>
        <v/>
      </c>
      <c r="AJ871">
        <f>'T_TTAFStock'!AH44</f>
        <v/>
      </c>
      <c r="AK871">
        <f>'T_TTAFStock'!AI44</f>
        <v/>
      </c>
      <c r="AL871">
        <f>'T_TTAFStock'!AJ44</f>
        <v/>
      </c>
      <c r="AM871">
        <f>'T_TTAFStock'!AK44</f>
        <v/>
      </c>
      <c r="AN871">
        <f>'T_TTAFStock'!AL44</f>
        <v/>
      </c>
      <c r="AO871">
        <f>'T_TTAFStock'!AM44</f>
        <v/>
      </c>
      <c r="AP871">
        <f>'T_TTAFStock'!AN44</f>
        <v/>
      </c>
      <c r="AQ871">
        <f>'T_TTAFStock'!AO44</f>
        <v/>
      </c>
      <c r="AR871">
        <f>'T_TTAFStock'!AP44</f>
        <v/>
      </c>
      <c r="AS871">
        <f>'T_TTAFStock'!AQ44</f>
        <v/>
      </c>
      <c r="AT871">
        <f>'T_TTAFStock'!AR44</f>
        <v/>
      </c>
      <c r="AU871">
        <f>'T_TTAFStock'!AS44</f>
        <v/>
      </c>
      <c r="AV871">
        <f>'T_TTAFStock'!AT44</f>
        <v/>
      </c>
      <c r="AW871">
        <f>'T_TTAFStock'!AU44</f>
        <v/>
      </c>
      <c r="AX871">
        <f>'T_TTAFStock'!AV44</f>
        <v/>
      </c>
      <c r="AY871">
        <f>'T_TTAFStock'!AW44</f>
        <v/>
      </c>
      <c r="AZ871">
        <f>'T_TTAFStock'!AX44</f>
        <v/>
      </c>
      <c r="BA871">
        <f>'T_TTAFStock'!AY44</f>
        <v/>
      </c>
      <c r="BB871">
        <f>'T_TTAFStock'!AZ44</f>
        <v/>
      </c>
      <c r="BC871">
        <f>'T_TTAFStock'!BA44</f>
        <v/>
      </c>
      <c r="BD871">
        <f>'T_TTAFStock'!BB44</f>
        <v/>
      </c>
      <c r="BE871">
        <f>'T_TTAFStock'!BC44</f>
        <v/>
      </c>
      <c r="BF871">
        <f>'T_TTAFStock'!BD44</f>
        <v/>
      </c>
      <c r="BG871">
        <f>'T_TTAFStock'!BE44</f>
        <v/>
      </c>
      <c r="BH871">
        <f>'T_TTAFStock'!BF44</f>
        <v/>
      </c>
      <c r="BI871">
        <f>'T_TTAFStock'!BG44</f>
        <v/>
      </c>
      <c r="BJ871">
        <f>'T_TTAFStock'!BH44</f>
        <v/>
      </c>
      <c r="BK871">
        <f>'T_TTAFStock'!BI44</f>
        <v/>
      </c>
      <c r="BL871">
        <f>'T_TTAFStock'!BJ44</f>
        <v/>
      </c>
      <c r="BM871">
        <f>'T_TTAFStock'!BK44</f>
        <v/>
      </c>
      <c r="BN871">
        <f>'T_TTAFStock'!BL44</f>
        <v/>
      </c>
      <c r="BO871">
        <f>'T_TTAFStock'!BM44</f>
        <v/>
      </c>
      <c r="BP871">
        <f>'T_TTAFStock'!BN44</f>
        <v/>
      </c>
      <c r="BQ871">
        <f>'T_TTAFStock'!BO44</f>
        <v/>
      </c>
      <c r="BR871">
        <f>'T_TTAFStock'!BP44</f>
        <v/>
      </c>
      <c r="BS871">
        <f>'T_TTAFStock'!BQ44</f>
        <v/>
      </c>
      <c r="BT871">
        <f>'T_TTAFStock'!BR44</f>
        <v/>
      </c>
      <c r="BU871">
        <f>'T_TTAFStock'!BS44</f>
        <v/>
      </c>
      <c r="BV871">
        <f>'T_TTAFStock'!BT44</f>
        <v/>
      </c>
      <c r="BW871">
        <f>'T_TTAFStock'!BU44</f>
        <v/>
      </c>
      <c r="BX871">
        <f>'T_TTAFStock'!BV44</f>
        <v/>
      </c>
      <c r="BY871">
        <f>'T_TTAFStock'!BW44</f>
        <v/>
      </c>
      <c r="BZ871">
        <f>'T_TTAFStock'!BX44</f>
        <v/>
      </c>
      <c r="CA871">
        <f>'T_TTAFStock'!BY44</f>
        <v/>
      </c>
      <c r="CB871">
        <f>'T_TTAFStock'!BZ44</f>
        <v/>
      </c>
      <c r="CC871">
        <f>'T_TTAFStock'!CA44</f>
        <v/>
      </c>
      <c r="CD871">
        <f>'T_TTAFStock'!CB44</f>
        <v/>
      </c>
      <c r="CE871">
        <f>'T_TTAFStock'!CC44</f>
        <v/>
      </c>
      <c r="CF871">
        <f>'T_TTAFStock'!CD44</f>
        <v/>
      </c>
      <c r="CG871">
        <f>'T_TTAFStock'!CE44</f>
        <v/>
      </c>
      <c r="CH871">
        <f>'T_TTAFStock'!CF44</f>
        <v/>
      </c>
      <c r="CI871">
        <f>'T_TTAFStock'!CG44</f>
        <v/>
      </c>
      <c r="CJ871">
        <f>'T_TTAFStock'!CH44</f>
        <v/>
      </c>
      <c r="CK871">
        <f>'T_TTAFStock'!CI44</f>
        <v/>
      </c>
      <c r="CL871">
        <f>'T_TTAFStock'!CJ44</f>
        <v/>
      </c>
      <c r="CM871">
        <f>'T_TTAFStock'!CK44</f>
        <v/>
      </c>
      <c r="CN871">
        <f>'T_TTAFStock'!CL44</f>
        <v/>
      </c>
      <c r="CO871">
        <f>'T_TTAFStock'!CM44</f>
        <v/>
      </c>
      <c r="CP871">
        <f>'T_TTAFStock'!CN44</f>
        <v/>
      </c>
      <c r="CQ871">
        <f>'T_TTAFStock'!CO44</f>
        <v/>
      </c>
      <c r="CR871">
        <f>'T_TTAFStock'!CP44</f>
        <v/>
      </c>
      <c r="CS871">
        <f>'T_TTAFStock'!CQ44</f>
        <v/>
      </c>
      <c r="CT871">
        <f>'T_TTAFStock'!CR44</f>
        <v/>
      </c>
      <c r="CU871">
        <f>'T_TTAFStock'!CS44</f>
        <v/>
      </c>
      <c r="CV871">
        <f>'T_TTAFStock'!CT44</f>
        <v/>
      </c>
      <c r="CW871">
        <f>'T_TTAFStock'!CU44</f>
        <v/>
      </c>
      <c r="CX871">
        <f>'T_TTAFStock'!CV44</f>
        <v/>
      </c>
      <c r="CY871">
        <f>'T_TTAFStock'!CW44</f>
        <v/>
      </c>
      <c r="CZ871">
        <f>'T_TTAFStock'!CX44</f>
        <v/>
      </c>
      <c r="DA871">
        <f>'T_TTAFStock'!CY44</f>
        <v/>
      </c>
      <c r="DB871">
        <f>'T_TTAFStock'!CZ44</f>
        <v/>
      </c>
      <c r="DC871">
        <f>'T_TTAFStock'!DA44</f>
        <v/>
      </c>
    </row>
    <row r="872">
      <c r="B872" t="inlineStr">
        <is>
          <t>自社在庫(実績,kg)</t>
        </is>
      </c>
      <c r="D872">
        <f>'T_SelfStock'!B44</f>
        <v/>
      </c>
      <c r="E872">
        <f>'T_SelfStock'!C44</f>
        <v/>
      </c>
      <c r="F872">
        <f>'T_SelfStock'!D44</f>
        <v/>
      </c>
      <c r="G872">
        <f>'T_SelfStock'!E44</f>
        <v/>
      </c>
      <c r="H872">
        <f>'T_SelfStock'!F44</f>
        <v/>
      </c>
      <c r="I872">
        <f>'T_SelfStock'!G44</f>
        <v/>
      </c>
      <c r="J872">
        <f>'T_SelfStock'!H44</f>
        <v/>
      </c>
      <c r="K872">
        <f>'T_SelfStock'!I44</f>
        <v/>
      </c>
      <c r="L872">
        <f>'T_SelfStock'!J44</f>
        <v/>
      </c>
      <c r="M872">
        <f>'T_SelfStock'!K44</f>
        <v/>
      </c>
      <c r="N872">
        <f>'T_SelfStock'!L44</f>
        <v/>
      </c>
      <c r="O872">
        <f>'T_SelfStock'!M44</f>
        <v/>
      </c>
      <c r="P872">
        <f>'T_SelfStock'!N44</f>
        <v/>
      </c>
      <c r="Q872">
        <f>'T_SelfStock'!O44</f>
        <v/>
      </c>
      <c r="R872">
        <f>'T_SelfStock'!P44</f>
        <v/>
      </c>
      <c r="S872">
        <f>'T_SelfStock'!Q44</f>
        <v/>
      </c>
      <c r="T872">
        <f>'T_SelfStock'!R44</f>
        <v/>
      </c>
      <c r="U872">
        <f>'T_SelfStock'!S44</f>
        <v/>
      </c>
      <c r="V872">
        <f>'T_SelfStock'!T44</f>
        <v/>
      </c>
      <c r="W872">
        <f>'T_SelfStock'!U44</f>
        <v/>
      </c>
      <c r="X872">
        <f>'T_SelfStock'!V44</f>
        <v/>
      </c>
      <c r="Y872">
        <f>'T_SelfStock'!W44</f>
        <v/>
      </c>
      <c r="Z872">
        <f>'T_SelfStock'!X44</f>
        <v/>
      </c>
      <c r="AA872">
        <f>'T_SelfStock'!Y44</f>
        <v/>
      </c>
      <c r="AB872">
        <f>'T_SelfStock'!Z44</f>
        <v/>
      </c>
      <c r="AC872">
        <f>'T_SelfStock'!AA44</f>
        <v/>
      </c>
      <c r="AD872">
        <f>'T_SelfStock'!AB44</f>
        <v/>
      </c>
      <c r="AE872">
        <f>'T_SelfStock'!AC44</f>
        <v/>
      </c>
      <c r="AF872">
        <f>'T_SelfStock'!AD44</f>
        <v/>
      </c>
      <c r="AG872">
        <f>'T_SelfStock'!AE44</f>
        <v/>
      </c>
      <c r="AH872">
        <f>'T_SelfStock'!AF44</f>
        <v/>
      </c>
      <c r="AI872">
        <f>'T_SelfStock'!AG44</f>
        <v/>
      </c>
      <c r="AJ872">
        <f>'T_SelfStock'!AH44</f>
        <v/>
      </c>
      <c r="AK872">
        <f>'T_SelfStock'!AI44</f>
        <v/>
      </c>
      <c r="AL872">
        <f>'T_SelfStock'!AJ44</f>
        <v/>
      </c>
      <c r="AM872">
        <f>'T_SelfStock'!AK44</f>
        <v/>
      </c>
      <c r="AN872">
        <f>'T_SelfStock'!AL44</f>
        <v/>
      </c>
      <c r="AO872">
        <f>'T_SelfStock'!AM44</f>
        <v/>
      </c>
      <c r="AP872">
        <f>'T_SelfStock'!AN44</f>
        <v/>
      </c>
      <c r="AQ872">
        <f>'T_SelfStock'!AO44</f>
        <v/>
      </c>
      <c r="AR872">
        <f>'T_SelfStock'!AP44</f>
        <v/>
      </c>
      <c r="AS872">
        <f>'T_SelfStock'!AQ44</f>
        <v/>
      </c>
      <c r="AT872">
        <f>'T_SelfStock'!AR44</f>
        <v/>
      </c>
      <c r="AU872">
        <f>'T_SelfStock'!AS44</f>
        <v/>
      </c>
      <c r="AV872">
        <f>'T_SelfStock'!AT44</f>
        <v/>
      </c>
      <c r="AW872">
        <f>'T_SelfStock'!AU44</f>
        <v/>
      </c>
      <c r="AX872">
        <f>'T_SelfStock'!AV44</f>
        <v/>
      </c>
      <c r="AY872">
        <f>'T_SelfStock'!AW44</f>
        <v/>
      </c>
      <c r="AZ872">
        <f>'T_SelfStock'!AX44</f>
        <v/>
      </c>
      <c r="BA872">
        <f>'T_SelfStock'!AY44</f>
        <v/>
      </c>
      <c r="BB872">
        <f>'T_SelfStock'!AZ44</f>
        <v/>
      </c>
      <c r="BC872">
        <f>'T_SelfStock'!BA44</f>
        <v/>
      </c>
      <c r="BD872">
        <f>'T_SelfStock'!BB44</f>
        <v/>
      </c>
      <c r="BE872">
        <f>'T_SelfStock'!BC44</f>
        <v/>
      </c>
      <c r="BF872">
        <f>'T_SelfStock'!BD44</f>
        <v/>
      </c>
      <c r="BG872">
        <f>'T_SelfStock'!BE44</f>
        <v/>
      </c>
      <c r="BH872">
        <f>'T_SelfStock'!BF44</f>
        <v/>
      </c>
      <c r="BI872">
        <f>'T_SelfStock'!BG44</f>
        <v/>
      </c>
      <c r="BJ872">
        <f>'T_SelfStock'!BH44</f>
        <v/>
      </c>
      <c r="BK872">
        <f>'T_SelfStock'!BI44</f>
        <v/>
      </c>
      <c r="BL872">
        <f>'T_SelfStock'!BJ44</f>
        <v/>
      </c>
      <c r="BM872">
        <f>'T_SelfStock'!BK44</f>
        <v/>
      </c>
      <c r="BN872">
        <f>'T_SelfStock'!BL44</f>
        <v/>
      </c>
      <c r="BO872">
        <f>'T_SelfStock'!BM44</f>
        <v/>
      </c>
      <c r="BP872">
        <f>'T_SelfStock'!BN44</f>
        <v/>
      </c>
      <c r="BQ872">
        <f>'T_SelfStock'!BO44</f>
        <v/>
      </c>
      <c r="BR872">
        <f>'T_SelfStock'!BP44</f>
        <v/>
      </c>
      <c r="BS872">
        <f>'T_SelfStock'!BQ44</f>
        <v/>
      </c>
      <c r="BT872">
        <f>'T_SelfStock'!BR44</f>
        <v/>
      </c>
      <c r="BU872">
        <f>'T_SelfStock'!BS44</f>
        <v/>
      </c>
      <c r="BV872">
        <f>'T_SelfStock'!BT44</f>
        <v/>
      </c>
      <c r="BW872">
        <f>'T_SelfStock'!BU44</f>
        <v/>
      </c>
      <c r="BX872">
        <f>'T_SelfStock'!BV44</f>
        <v/>
      </c>
      <c r="BY872">
        <f>'T_SelfStock'!BW44</f>
        <v/>
      </c>
      <c r="BZ872">
        <f>'T_SelfStock'!BX44</f>
        <v/>
      </c>
      <c r="CA872">
        <f>'T_SelfStock'!BY44</f>
        <v/>
      </c>
      <c r="CB872">
        <f>'T_SelfStock'!BZ44</f>
        <v/>
      </c>
      <c r="CC872">
        <f>'T_SelfStock'!CA44</f>
        <v/>
      </c>
      <c r="CD872">
        <f>'T_SelfStock'!CB44</f>
        <v/>
      </c>
      <c r="CE872">
        <f>'T_SelfStock'!CC44</f>
        <v/>
      </c>
      <c r="CF872">
        <f>'T_SelfStock'!CD44</f>
        <v/>
      </c>
      <c r="CG872">
        <f>'T_SelfStock'!CE44</f>
        <v/>
      </c>
      <c r="CH872">
        <f>'T_SelfStock'!CF44</f>
        <v/>
      </c>
      <c r="CI872">
        <f>'T_SelfStock'!CG44</f>
        <v/>
      </c>
      <c r="CJ872">
        <f>'T_SelfStock'!CH44</f>
        <v/>
      </c>
      <c r="CK872">
        <f>'T_SelfStock'!CI44</f>
        <v/>
      </c>
      <c r="CL872">
        <f>'T_SelfStock'!CJ44</f>
        <v/>
      </c>
      <c r="CM872">
        <f>'T_SelfStock'!CK44</f>
        <v/>
      </c>
      <c r="CN872">
        <f>'T_SelfStock'!CL44</f>
        <v/>
      </c>
      <c r="CO872">
        <f>'T_SelfStock'!CM44</f>
        <v/>
      </c>
      <c r="CP872">
        <f>'T_SelfStock'!CN44</f>
        <v/>
      </c>
      <c r="CQ872">
        <f>'T_SelfStock'!CO44</f>
        <v/>
      </c>
      <c r="CR872">
        <f>'T_SelfStock'!CP44</f>
        <v/>
      </c>
      <c r="CS872">
        <f>'T_SelfStock'!CQ44</f>
        <v/>
      </c>
      <c r="CT872">
        <f>'T_SelfStock'!CR44</f>
        <v/>
      </c>
      <c r="CU872">
        <f>'T_SelfStock'!CS44</f>
        <v/>
      </c>
      <c r="CV872">
        <f>'T_SelfStock'!CT44</f>
        <v/>
      </c>
      <c r="CW872">
        <f>'T_SelfStock'!CU44</f>
        <v/>
      </c>
      <c r="CX872">
        <f>'T_SelfStock'!CV44</f>
        <v/>
      </c>
      <c r="CY872">
        <f>'T_SelfStock'!CW44</f>
        <v/>
      </c>
      <c r="CZ872">
        <f>'T_SelfStock'!CX44</f>
        <v/>
      </c>
      <c r="DA872">
        <f>'T_SelfStock'!CY44</f>
        <v/>
      </c>
      <c r="DB872">
        <f>'T_SelfStock'!CZ44</f>
        <v/>
      </c>
      <c r="DC872">
        <f>'T_SelfStock'!DA44</f>
        <v/>
      </c>
    </row>
    <row r="873">
      <c r="B873" t="inlineStr">
        <is>
          <t>Order(発注予定,kg)</t>
        </is>
      </c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  <c r="AB873" s="23" t="n"/>
      <c r="AC873" s="23" t="n"/>
      <c r="AD873" s="23" t="n"/>
      <c r="AE873" s="23" t="n"/>
      <c r="AF873" s="23" t="n"/>
      <c r="AG873" s="23" t="n"/>
      <c r="AH873" s="23" t="n"/>
      <c r="AI873" s="23" t="n"/>
      <c r="AJ873" s="23" t="n"/>
      <c r="AK873" s="23" t="n"/>
      <c r="AL873" s="23" t="n"/>
      <c r="AM873" s="23" t="n"/>
      <c r="AN873" s="23" t="n"/>
      <c r="AO873" s="23" t="n"/>
      <c r="AP873" s="23" t="n"/>
      <c r="AQ873" s="23" t="n"/>
      <c r="AR873" s="23" t="n"/>
      <c r="AS873" s="23" t="n"/>
      <c r="AT873" s="23" t="n"/>
      <c r="AU873" s="23" t="n"/>
      <c r="AV873" s="23" t="n"/>
      <c r="AW873" s="23" t="n"/>
      <c r="AX873" s="23" t="n"/>
      <c r="AY873" s="23" t="n"/>
      <c r="AZ873" s="23" t="n"/>
      <c r="BA873" s="23" t="n"/>
      <c r="BB873" s="23" t="n"/>
      <c r="BC873" s="23" t="n"/>
      <c r="BD873" s="23" t="n"/>
      <c r="BE873" s="23" t="n"/>
      <c r="BF873" s="23" t="n"/>
      <c r="BG873" s="23" t="n"/>
      <c r="BH873" s="23" t="n"/>
      <c r="BI873" s="23" t="n"/>
      <c r="BJ873" s="23" t="n"/>
      <c r="BK873" s="23" t="n"/>
      <c r="BL873" s="23" t="n"/>
      <c r="BM873" s="23" t="n"/>
      <c r="BN873" s="23" t="n"/>
      <c r="BO873" s="23" t="n"/>
      <c r="BP873" s="23" t="n"/>
      <c r="BQ873" s="23" t="n"/>
      <c r="BR873" s="23" t="n"/>
      <c r="BS873" s="23" t="n"/>
      <c r="BT873" s="23" t="n"/>
      <c r="BU873" s="23" t="n"/>
      <c r="BV873" s="23" t="n"/>
      <c r="BW873" s="23" t="n"/>
      <c r="BX873" s="23" t="n"/>
      <c r="BY873" s="23" t="n"/>
      <c r="BZ873" s="23" t="n"/>
      <c r="CA873" s="23" t="n"/>
      <c r="CB873" s="23" t="n"/>
      <c r="CC873" s="23" t="n"/>
      <c r="CD873" s="23" t="n"/>
      <c r="CE873" s="23" t="n"/>
      <c r="CF873" s="23" t="n"/>
      <c r="CG873" s="23" t="n"/>
      <c r="CH873" s="23" t="n"/>
      <c r="CI873" s="23" t="n"/>
      <c r="CJ873" s="23" t="n"/>
      <c r="CK873" s="23" t="n"/>
      <c r="CL873" s="23" t="n"/>
      <c r="CM873" s="23" t="n"/>
      <c r="CN873" s="23" t="n"/>
      <c r="CO873" s="23" t="n"/>
      <c r="CP873" s="23" t="n"/>
      <c r="CQ873" s="23" t="n"/>
      <c r="CR873" s="23" t="n"/>
      <c r="CS873" s="23" t="n"/>
      <c r="CT873" s="23" t="n"/>
      <c r="CU873" s="23" t="n"/>
      <c r="CV873" s="23" t="n"/>
      <c r="CW873" s="23" t="n"/>
      <c r="CX873" s="23" t="n"/>
      <c r="CY873" s="23" t="n"/>
      <c r="CZ873" s="23" t="n"/>
      <c r="DA873" s="23" t="n"/>
      <c r="DB873" s="23" t="n"/>
      <c r="DC873" s="23" t="n"/>
      <c r="DE873" s="12" t="inlineStr">
        <is>
          <t>CHEM-1540</t>
        </is>
      </c>
    </row>
    <row r="874">
      <c r="B874" s="5" t="inlineStr">
        <is>
          <t>合計在庫(週末時点,kg)</t>
        </is>
      </c>
      <c r="D874">
        <f>'Grid_Stock'!B40</f>
        <v/>
      </c>
      <c r="E874">
        <f>'Grid_Stock'!C40</f>
        <v/>
      </c>
      <c r="F874">
        <f>'Grid_Stock'!D40</f>
        <v/>
      </c>
      <c r="G874">
        <f>'Grid_Stock'!E40</f>
        <v/>
      </c>
      <c r="H874">
        <f>'Grid_Stock'!F40</f>
        <v/>
      </c>
      <c r="I874">
        <f>'Grid_Stock'!G40</f>
        <v/>
      </c>
      <c r="J874">
        <f>'Grid_Stock'!H40</f>
        <v/>
      </c>
      <c r="K874">
        <f>'Grid_Stock'!I40</f>
        <v/>
      </c>
      <c r="L874">
        <f>'Grid_Stock'!J40</f>
        <v/>
      </c>
      <c r="M874">
        <f>'Grid_Stock'!K40</f>
        <v/>
      </c>
      <c r="N874">
        <f>'Grid_Stock'!L40</f>
        <v/>
      </c>
      <c r="O874">
        <f>'Grid_Stock'!M40</f>
        <v/>
      </c>
      <c r="P874">
        <f>'Grid_Stock'!N40</f>
        <v/>
      </c>
      <c r="Q874">
        <f>'Grid_Stock'!O40</f>
        <v/>
      </c>
      <c r="R874">
        <f>'Grid_Stock'!P40</f>
        <v/>
      </c>
      <c r="S874">
        <f>'Grid_Stock'!Q40</f>
        <v/>
      </c>
      <c r="T874">
        <f>'Grid_Stock'!R40</f>
        <v/>
      </c>
      <c r="U874">
        <f>'Grid_Stock'!S40</f>
        <v/>
      </c>
      <c r="V874">
        <f>'Grid_Stock'!T40</f>
        <v/>
      </c>
      <c r="W874">
        <f>'Grid_Stock'!U40</f>
        <v/>
      </c>
      <c r="X874">
        <f>'Grid_Stock'!V40</f>
        <v/>
      </c>
      <c r="Y874">
        <f>'Grid_Stock'!W40</f>
        <v/>
      </c>
      <c r="Z874">
        <f>'Grid_Stock'!X40</f>
        <v/>
      </c>
      <c r="AA874">
        <f>'Grid_Stock'!Y40</f>
        <v/>
      </c>
      <c r="AB874">
        <f>'Grid_Stock'!Z40</f>
        <v/>
      </c>
      <c r="AC874">
        <f>'Grid_Stock'!AA40</f>
        <v/>
      </c>
      <c r="AD874">
        <f>'Grid_Stock'!AB40</f>
        <v/>
      </c>
      <c r="AE874">
        <f>'Grid_Stock'!AC40</f>
        <v/>
      </c>
      <c r="AF874">
        <f>'Grid_Stock'!AD40</f>
        <v/>
      </c>
      <c r="AG874">
        <f>'Grid_Stock'!AE40</f>
        <v/>
      </c>
      <c r="AH874">
        <f>'Grid_Stock'!AF40</f>
        <v/>
      </c>
      <c r="AI874">
        <f>'Grid_Stock'!AG40</f>
        <v/>
      </c>
      <c r="AJ874">
        <f>'Grid_Stock'!AH40</f>
        <v/>
      </c>
      <c r="AK874">
        <f>'Grid_Stock'!AI40</f>
        <v/>
      </c>
      <c r="AL874">
        <f>'Grid_Stock'!AJ40</f>
        <v/>
      </c>
      <c r="AM874">
        <f>'Grid_Stock'!AK40</f>
        <v/>
      </c>
      <c r="AN874">
        <f>'Grid_Stock'!AL40</f>
        <v/>
      </c>
      <c r="AO874">
        <f>'Grid_Stock'!AM40</f>
        <v/>
      </c>
      <c r="AP874">
        <f>'Grid_Stock'!AN40</f>
        <v/>
      </c>
      <c r="AQ874">
        <f>'Grid_Stock'!AO40</f>
        <v/>
      </c>
      <c r="AR874">
        <f>'Grid_Stock'!AP40</f>
        <v/>
      </c>
      <c r="AS874">
        <f>'Grid_Stock'!AQ40</f>
        <v/>
      </c>
      <c r="AT874">
        <f>'Grid_Stock'!AR40</f>
        <v/>
      </c>
      <c r="AU874">
        <f>'Grid_Stock'!AS40</f>
        <v/>
      </c>
      <c r="AV874">
        <f>'Grid_Stock'!AT40</f>
        <v/>
      </c>
      <c r="AW874">
        <f>'Grid_Stock'!AU40</f>
        <v/>
      </c>
      <c r="AX874">
        <f>'Grid_Stock'!AV40</f>
        <v/>
      </c>
      <c r="AY874">
        <f>'Grid_Stock'!AW40</f>
        <v/>
      </c>
      <c r="AZ874">
        <f>'Grid_Stock'!AX40</f>
        <v/>
      </c>
      <c r="BA874">
        <f>'Grid_Stock'!AY40</f>
        <v/>
      </c>
      <c r="BB874">
        <f>'Grid_Stock'!AZ40</f>
        <v/>
      </c>
      <c r="BC874">
        <f>'Grid_Stock'!BA40</f>
        <v/>
      </c>
      <c r="BD874">
        <f>'Grid_Stock'!BB40</f>
        <v/>
      </c>
      <c r="BE874">
        <f>'Grid_Stock'!BC40</f>
        <v/>
      </c>
      <c r="BF874">
        <f>'Grid_Stock'!BD40</f>
        <v/>
      </c>
      <c r="BG874">
        <f>'Grid_Stock'!BE40</f>
        <v/>
      </c>
      <c r="BH874">
        <f>'Grid_Stock'!BF40</f>
        <v/>
      </c>
      <c r="BI874">
        <f>'Grid_Stock'!BG40</f>
        <v/>
      </c>
      <c r="BJ874">
        <f>'Grid_Stock'!BH40</f>
        <v/>
      </c>
      <c r="BK874">
        <f>'Grid_Stock'!BI40</f>
        <v/>
      </c>
      <c r="BL874">
        <f>'Grid_Stock'!BJ40</f>
        <v/>
      </c>
      <c r="BM874">
        <f>'Grid_Stock'!BK40</f>
        <v/>
      </c>
      <c r="BN874">
        <f>'Grid_Stock'!BL40</f>
        <v/>
      </c>
      <c r="BO874">
        <f>'Grid_Stock'!BM40</f>
        <v/>
      </c>
      <c r="BP874">
        <f>'Grid_Stock'!BN40</f>
        <v/>
      </c>
      <c r="BQ874">
        <f>'Grid_Stock'!BO40</f>
        <v/>
      </c>
      <c r="BR874">
        <f>'Grid_Stock'!BP40</f>
        <v/>
      </c>
      <c r="BS874">
        <f>'Grid_Stock'!BQ40</f>
        <v/>
      </c>
      <c r="BT874">
        <f>'Grid_Stock'!BR40</f>
        <v/>
      </c>
      <c r="BU874">
        <f>'Grid_Stock'!BS40</f>
        <v/>
      </c>
      <c r="BV874">
        <f>'Grid_Stock'!BT40</f>
        <v/>
      </c>
      <c r="BW874">
        <f>'Grid_Stock'!BU40</f>
        <v/>
      </c>
      <c r="BX874">
        <f>'Grid_Stock'!BV40</f>
        <v/>
      </c>
      <c r="BY874">
        <f>'Grid_Stock'!BW40</f>
        <v/>
      </c>
      <c r="BZ874">
        <f>'Grid_Stock'!BX40</f>
        <v/>
      </c>
      <c r="CA874">
        <f>'Grid_Stock'!BY40</f>
        <v/>
      </c>
      <c r="CB874">
        <f>'Grid_Stock'!BZ40</f>
        <v/>
      </c>
      <c r="CC874">
        <f>'Grid_Stock'!CA40</f>
        <v/>
      </c>
      <c r="CD874">
        <f>'Grid_Stock'!CB40</f>
        <v/>
      </c>
      <c r="CE874">
        <f>'Grid_Stock'!CC40</f>
        <v/>
      </c>
      <c r="CF874">
        <f>'Grid_Stock'!CD40</f>
        <v/>
      </c>
      <c r="CG874">
        <f>'Grid_Stock'!CE40</f>
        <v/>
      </c>
      <c r="CH874">
        <f>'Grid_Stock'!CF40</f>
        <v/>
      </c>
      <c r="CI874">
        <f>'Grid_Stock'!CG40</f>
        <v/>
      </c>
      <c r="CJ874">
        <f>'Grid_Stock'!CH40</f>
        <v/>
      </c>
      <c r="CK874">
        <f>'Grid_Stock'!CI40</f>
        <v/>
      </c>
      <c r="CL874">
        <f>'Grid_Stock'!CJ40</f>
        <v/>
      </c>
      <c r="CM874">
        <f>'Grid_Stock'!CK40</f>
        <v/>
      </c>
      <c r="CN874">
        <f>'Grid_Stock'!CL40</f>
        <v/>
      </c>
      <c r="CO874">
        <f>'Grid_Stock'!CM40</f>
        <v/>
      </c>
      <c r="CP874">
        <f>'Grid_Stock'!CN40</f>
        <v/>
      </c>
      <c r="CQ874">
        <f>'Grid_Stock'!CO40</f>
        <v/>
      </c>
      <c r="CR874">
        <f>'Grid_Stock'!CP40</f>
        <v/>
      </c>
      <c r="CS874">
        <f>'Grid_Stock'!CQ40</f>
        <v/>
      </c>
      <c r="CT874">
        <f>'Grid_Stock'!CR40</f>
        <v/>
      </c>
      <c r="CU874">
        <f>'Grid_Stock'!CS40</f>
        <v/>
      </c>
      <c r="CV874">
        <f>'Grid_Stock'!CT40</f>
        <v/>
      </c>
      <c r="CW874">
        <f>'Grid_Stock'!CU40</f>
        <v/>
      </c>
      <c r="CX874">
        <f>'Grid_Stock'!CV40</f>
        <v/>
      </c>
      <c r="CY874">
        <f>'Grid_Stock'!CW40</f>
        <v/>
      </c>
      <c r="CZ874">
        <f>'Grid_Stock'!CX40</f>
        <v/>
      </c>
      <c r="DA874">
        <f>'Grid_Stock'!CY40</f>
        <v/>
      </c>
      <c r="DB874">
        <f>'Grid_Stock'!CZ40</f>
        <v/>
      </c>
      <c r="DC874">
        <f>'Grid_Stock'!DA40</f>
        <v/>
      </c>
    </row>
    <row r="875">
      <c r="B875" s="24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'Grid_Requirement'!B41</f>
        <v/>
      </c>
      <c r="E918">
        <f>'Grid_Requirement'!C41</f>
        <v/>
      </c>
      <c r="F918">
        <f>'Grid_Requirement'!D41</f>
        <v/>
      </c>
      <c r="G918">
        <f>'Grid_Requirement'!E41</f>
        <v/>
      </c>
      <c r="H918">
        <f>'Grid_Requirement'!F41</f>
        <v/>
      </c>
      <c r="I918">
        <f>'Grid_Requirement'!G41</f>
        <v/>
      </c>
      <c r="J918">
        <f>'Grid_Requirement'!H41</f>
        <v/>
      </c>
      <c r="K918">
        <f>'Grid_Requirement'!I41</f>
        <v/>
      </c>
      <c r="L918">
        <f>'Grid_Requirement'!J41</f>
        <v/>
      </c>
      <c r="M918">
        <f>'Grid_Requirement'!K41</f>
        <v/>
      </c>
      <c r="N918">
        <f>'Grid_Requirement'!L41</f>
        <v/>
      </c>
      <c r="O918">
        <f>'Grid_Requirement'!M41</f>
        <v/>
      </c>
      <c r="P918">
        <f>'Grid_Requirement'!N41</f>
        <v/>
      </c>
      <c r="Q918">
        <f>'Grid_Requirement'!O41</f>
        <v/>
      </c>
      <c r="R918">
        <f>'Grid_Requirement'!P41</f>
        <v/>
      </c>
      <c r="S918">
        <f>'Grid_Requirement'!Q41</f>
        <v/>
      </c>
      <c r="T918">
        <f>'Grid_Requirement'!R41</f>
        <v/>
      </c>
      <c r="U918">
        <f>'Grid_Requirement'!S41</f>
        <v/>
      </c>
      <c r="V918">
        <f>'Grid_Requirement'!T41</f>
        <v/>
      </c>
      <c r="W918">
        <f>'Grid_Requirement'!U41</f>
        <v/>
      </c>
      <c r="X918">
        <f>'Grid_Requirement'!V41</f>
        <v/>
      </c>
      <c r="Y918">
        <f>'Grid_Requirement'!W41</f>
        <v/>
      </c>
      <c r="Z918">
        <f>'Grid_Requirement'!X41</f>
        <v/>
      </c>
      <c r="AA918">
        <f>'Grid_Requirement'!Y41</f>
        <v/>
      </c>
      <c r="AB918">
        <f>'Grid_Requirement'!Z41</f>
        <v/>
      </c>
      <c r="AC918">
        <f>'Grid_Requirement'!AA41</f>
        <v/>
      </c>
      <c r="AD918">
        <f>'Grid_Requirement'!AB41</f>
        <v/>
      </c>
      <c r="AE918">
        <f>'Grid_Requirement'!AC41</f>
        <v/>
      </c>
      <c r="AF918">
        <f>'Grid_Requirement'!AD41</f>
        <v/>
      </c>
      <c r="AG918">
        <f>'Grid_Requirement'!AE41</f>
        <v/>
      </c>
      <c r="AH918">
        <f>'Grid_Requirement'!AF41</f>
        <v/>
      </c>
      <c r="AI918">
        <f>'Grid_Requirement'!AG41</f>
        <v/>
      </c>
      <c r="AJ918">
        <f>'Grid_Requirement'!AH41</f>
        <v/>
      </c>
      <c r="AK918">
        <f>'Grid_Requirement'!AI41</f>
        <v/>
      </c>
      <c r="AL918">
        <f>'Grid_Requirement'!AJ41</f>
        <v/>
      </c>
      <c r="AM918">
        <f>'Grid_Requirement'!AK41</f>
        <v/>
      </c>
      <c r="AN918">
        <f>'Grid_Requirement'!AL41</f>
        <v/>
      </c>
      <c r="AO918">
        <f>'Grid_Requirement'!AM41</f>
        <v/>
      </c>
      <c r="AP918">
        <f>'Grid_Requirement'!AN41</f>
        <v/>
      </c>
      <c r="AQ918">
        <f>'Grid_Requirement'!AO41</f>
        <v/>
      </c>
      <c r="AR918">
        <f>'Grid_Requirement'!AP41</f>
        <v/>
      </c>
      <c r="AS918">
        <f>'Grid_Requirement'!AQ41</f>
        <v/>
      </c>
      <c r="AT918">
        <f>'Grid_Requirement'!AR41</f>
        <v/>
      </c>
      <c r="AU918">
        <f>'Grid_Requirement'!AS41</f>
        <v/>
      </c>
      <c r="AV918">
        <f>'Grid_Requirement'!AT41</f>
        <v/>
      </c>
      <c r="AW918">
        <f>'Grid_Requirement'!AU41</f>
        <v/>
      </c>
      <c r="AX918">
        <f>'Grid_Requirement'!AV41</f>
        <v/>
      </c>
      <c r="AY918">
        <f>'Grid_Requirement'!AW41</f>
        <v/>
      </c>
      <c r="AZ918">
        <f>'Grid_Requirement'!AX41</f>
        <v/>
      </c>
      <c r="BA918">
        <f>'Grid_Requirement'!AY41</f>
        <v/>
      </c>
      <c r="BB918">
        <f>'Grid_Requirement'!AZ41</f>
        <v/>
      </c>
      <c r="BC918">
        <f>'Grid_Requirement'!BA41</f>
        <v/>
      </c>
      <c r="BD918">
        <f>'Grid_Requirement'!BB41</f>
        <v/>
      </c>
      <c r="BE918">
        <f>'Grid_Requirement'!BC41</f>
        <v/>
      </c>
      <c r="BF918">
        <f>'Grid_Requirement'!BD41</f>
        <v/>
      </c>
      <c r="BG918">
        <f>'Grid_Requirement'!BE41</f>
        <v/>
      </c>
      <c r="BH918">
        <f>'Grid_Requirement'!BF41</f>
        <v/>
      </c>
      <c r="BI918">
        <f>'Grid_Requirement'!BG41</f>
        <v/>
      </c>
      <c r="BJ918">
        <f>'Grid_Requirement'!BH41</f>
        <v/>
      </c>
      <c r="BK918">
        <f>'Grid_Requirement'!BI41</f>
        <v/>
      </c>
      <c r="BL918">
        <f>'Grid_Requirement'!BJ41</f>
        <v/>
      </c>
      <c r="BM918">
        <f>'Grid_Requirement'!BK41</f>
        <v/>
      </c>
      <c r="BN918">
        <f>'Grid_Requirement'!BL41</f>
        <v/>
      </c>
      <c r="BO918">
        <f>'Grid_Requirement'!BM41</f>
        <v/>
      </c>
      <c r="BP918">
        <f>'Grid_Requirement'!BN41</f>
        <v/>
      </c>
      <c r="BQ918">
        <f>'Grid_Requirement'!BO41</f>
        <v/>
      </c>
      <c r="BR918">
        <f>'Grid_Requirement'!BP41</f>
        <v/>
      </c>
      <c r="BS918">
        <f>'Grid_Requirement'!BQ41</f>
        <v/>
      </c>
      <c r="BT918">
        <f>'Grid_Requirement'!BR41</f>
        <v/>
      </c>
      <c r="BU918">
        <f>'Grid_Requirement'!BS41</f>
        <v/>
      </c>
      <c r="BV918">
        <f>'Grid_Requirement'!BT41</f>
        <v/>
      </c>
      <c r="BW918">
        <f>'Grid_Requirement'!BU41</f>
        <v/>
      </c>
      <c r="BX918">
        <f>'Grid_Requirement'!BV41</f>
        <v/>
      </c>
      <c r="BY918">
        <f>'Grid_Requirement'!BW41</f>
        <v/>
      </c>
      <c r="BZ918">
        <f>'Grid_Requirement'!BX41</f>
        <v/>
      </c>
      <c r="CA918">
        <f>'Grid_Requirement'!BY41</f>
        <v/>
      </c>
      <c r="CB918">
        <f>'Grid_Requirement'!BZ41</f>
        <v/>
      </c>
      <c r="CC918">
        <f>'Grid_Requirement'!CA41</f>
        <v/>
      </c>
      <c r="CD918">
        <f>'Grid_Requirement'!CB41</f>
        <v/>
      </c>
      <c r="CE918">
        <f>'Grid_Requirement'!CC41</f>
        <v/>
      </c>
      <c r="CF918">
        <f>'Grid_Requirement'!CD41</f>
        <v/>
      </c>
      <c r="CG918">
        <f>'Grid_Requirement'!CE41</f>
        <v/>
      </c>
      <c r="CH918">
        <f>'Grid_Requirement'!CF41</f>
        <v/>
      </c>
      <c r="CI918">
        <f>'Grid_Requirement'!CG41</f>
        <v/>
      </c>
      <c r="CJ918">
        <f>'Grid_Requirement'!CH41</f>
        <v/>
      </c>
      <c r="CK918">
        <f>'Grid_Requirement'!CI41</f>
        <v/>
      </c>
      <c r="CL918">
        <f>'Grid_Requirement'!CJ41</f>
        <v/>
      </c>
      <c r="CM918">
        <f>'Grid_Requirement'!CK41</f>
        <v/>
      </c>
      <c r="CN918">
        <f>'Grid_Requirement'!CL41</f>
        <v/>
      </c>
      <c r="CO918">
        <f>'Grid_Requirement'!CM41</f>
        <v/>
      </c>
      <c r="CP918">
        <f>'Grid_Requirement'!CN41</f>
        <v/>
      </c>
      <c r="CQ918">
        <f>'Grid_Requirement'!CO41</f>
        <v/>
      </c>
      <c r="CR918">
        <f>'Grid_Requirement'!CP41</f>
        <v/>
      </c>
      <c r="CS918">
        <f>'Grid_Requirement'!CQ41</f>
        <v/>
      </c>
      <c r="CT918">
        <f>'Grid_Requirement'!CR41</f>
        <v/>
      </c>
      <c r="CU918">
        <f>'Grid_Requirement'!CS41</f>
        <v/>
      </c>
      <c r="CV918">
        <f>'Grid_Requirement'!CT41</f>
        <v/>
      </c>
      <c r="CW918">
        <f>'Grid_Requirement'!CU41</f>
        <v/>
      </c>
      <c r="CX918">
        <f>'Grid_Requirement'!CV41</f>
        <v/>
      </c>
      <c r="CY918">
        <f>'Grid_Requirement'!CW41</f>
        <v/>
      </c>
      <c r="CZ918">
        <f>'Grid_Requirement'!CX41</f>
        <v/>
      </c>
      <c r="DA918">
        <f>'Grid_Requirement'!CY41</f>
        <v/>
      </c>
      <c r="DB918">
        <f>'Grid_Requirement'!CZ41</f>
        <v/>
      </c>
      <c r="DC918">
        <f>'Grid_Requirement'!DA41</f>
        <v/>
      </c>
    </row>
    <row r="919">
      <c r="B919" t="inlineStr">
        <is>
          <t>TTAF在庫(実績,kg)</t>
        </is>
      </c>
      <c r="D919">
        <f>'T_TTAFStock'!B45</f>
        <v/>
      </c>
      <c r="E919">
        <f>'T_TTAFStock'!C45</f>
        <v/>
      </c>
      <c r="F919">
        <f>'T_TTAFStock'!D45</f>
        <v/>
      </c>
      <c r="G919">
        <f>'T_TTAFStock'!E45</f>
        <v/>
      </c>
      <c r="H919">
        <f>'T_TTAFStock'!F45</f>
        <v/>
      </c>
      <c r="I919">
        <f>'T_TTAFStock'!G45</f>
        <v/>
      </c>
      <c r="J919">
        <f>'T_TTAFStock'!H45</f>
        <v/>
      </c>
      <c r="K919">
        <f>'T_TTAFStock'!I45</f>
        <v/>
      </c>
      <c r="L919">
        <f>'T_TTAFStock'!J45</f>
        <v/>
      </c>
      <c r="M919">
        <f>'T_TTAFStock'!K45</f>
        <v/>
      </c>
      <c r="N919">
        <f>'T_TTAFStock'!L45</f>
        <v/>
      </c>
      <c r="O919">
        <f>'T_TTAFStock'!M45</f>
        <v/>
      </c>
      <c r="P919">
        <f>'T_TTAFStock'!N45</f>
        <v/>
      </c>
      <c r="Q919">
        <f>'T_TTAFStock'!O45</f>
        <v/>
      </c>
      <c r="R919">
        <f>'T_TTAFStock'!P45</f>
        <v/>
      </c>
      <c r="S919">
        <f>'T_TTAFStock'!Q45</f>
        <v/>
      </c>
      <c r="T919">
        <f>'T_TTAFStock'!R45</f>
        <v/>
      </c>
      <c r="U919">
        <f>'T_TTAFStock'!S45</f>
        <v/>
      </c>
      <c r="V919">
        <f>'T_TTAFStock'!T45</f>
        <v/>
      </c>
      <c r="W919">
        <f>'T_TTAFStock'!U45</f>
        <v/>
      </c>
      <c r="X919">
        <f>'T_TTAFStock'!V45</f>
        <v/>
      </c>
      <c r="Y919">
        <f>'T_TTAFStock'!W45</f>
        <v/>
      </c>
      <c r="Z919">
        <f>'T_TTAFStock'!X45</f>
        <v/>
      </c>
      <c r="AA919">
        <f>'T_TTAFStock'!Y45</f>
        <v/>
      </c>
      <c r="AB919">
        <f>'T_TTAFStock'!Z45</f>
        <v/>
      </c>
      <c r="AC919">
        <f>'T_TTAFStock'!AA45</f>
        <v/>
      </c>
      <c r="AD919">
        <f>'T_TTAFStock'!AB45</f>
        <v/>
      </c>
      <c r="AE919">
        <f>'T_TTAFStock'!AC45</f>
        <v/>
      </c>
      <c r="AF919">
        <f>'T_TTAFStock'!AD45</f>
        <v/>
      </c>
      <c r="AG919">
        <f>'T_TTAFStock'!AE45</f>
        <v/>
      </c>
      <c r="AH919">
        <f>'T_TTAFStock'!AF45</f>
        <v/>
      </c>
      <c r="AI919">
        <f>'T_TTAFStock'!AG45</f>
        <v/>
      </c>
      <c r="AJ919">
        <f>'T_TTAFStock'!AH45</f>
        <v/>
      </c>
      <c r="AK919">
        <f>'T_TTAFStock'!AI45</f>
        <v/>
      </c>
      <c r="AL919">
        <f>'T_TTAFStock'!AJ45</f>
        <v/>
      </c>
      <c r="AM919">
        <f>'T_TTAFStock'!AK45</f>
        <v/>
      </c>
      <c r="AN919">
        <f>'T_TTAFStock'!AL45</f>
        <v/>
      </c>
      <c r="AO919">
        <f>'T_TTAFStock'!AM45</f>
        <v/>
      </c>
      <c r="AP919">
        <f>'T_TTAFStock'!AN45</f>
        <v/>
      </c>
      <c r="AQ919">
        <f>'T_TTAFStock'!AO45</f>
        <v/>
      </c>
      <c r="AR919">
        <f>'T_TTAFStock'!AP45</f>
        <v/>
      </c>
      <c r="AS919">
        <f>'T_TTAFStock'!AQ45</f>
        <v/>
      </c>
      <c r="AT919">
        <f>'T_TTAFStock'!AR45</f>
        <v/>
      </c>
      <c r="AU919">
        <f>'T_TTAFStock'!AS45</f>
        <v/>
      </c>
      <c r="AV919">
        <f>'T_TTAFStock'!AT45</f>
        <v/>
      </c>
      <c r="AW919">
        <f>'T_TTAFStock'!AU45</f>
        <v/>
      </c>
      <c r="AX919">
        <f>'T_TTAFStock'!AV45</f>
        <v/>
      </c>
      <c r="AY919">
        <f>'T_TTAFStock'!AW45</f>
        <v/>
      </c>
      <c r="AZ919">
        <f>'T_TTAFStock'!AX45</f>
        <v/>
      </c>
      <c r="BA919">
        <f>'T_TTAFStock'!AY45</f>
        <v/>
      </c>
      <c r="BB919">
        <f>'T_TTAFStock'!AZ45</f>
        <v/>
      </c>
      <c r="BC919">
        <f>'T_TTAFStock'!BA45</f>
        <v/>
      </c>
      <c r="BD919">
        <f>'T_TTAFStock'!BB45</f>
        <v/>
      </c>
      <c r="BE919">
        <f>'T_TTAFStock'!BC45</f>
        <v/>
      </c>
      <c r="BF919">
        <f>'T_TTAFStock'!BD45</f>
        <v/>
      </c>
      <c r="BG919">
        <f>'T_TTAFStock'!BE45</f>
        <v/>
      </c>
      <c r="BH919">
        <f>'T_TTAFStock'!BF45</f>
        <v/>
      </c>
      <c r="BI919">
        <f>'T_TTAFStock'!BG45</f>
        <v/>
      </c>
      <c r="BJ919">
        <f>'T_TTAFStock'!BH45</f>
        <v/>
      </c>
      <c r="BK919">
        <f>'T_TTAFStock'!BI45</f>
        <v/>
      </c>
      <c r="BL919">
        <f>'T_TTAFStock'!BJ45</f>
        <v/>
      </c>
      <c r="BM919">
        <f>'T_TTAFStock'!BK45</f>
        <v/>
      </c>
      <c r="BN919">
        <f>'T_TTAFStock'!BL45</f>
        <v/>
      </c>
      <c r="BO919">
        <f>'T_TTAFStock'!BM45</f>
        <v/>
      </c>
      <c r="BP919">
        <f>'T_TTAFStock'!BN45</f>
        <v/>
      </c>
      <c r="BQ919">
        <f>'T_TTAFStock'!BO45</f>
        <v/>
      </c>
      <c r="BR919">
        <f>'T_TTAFStock'!BP45</f>
        <v/>
      </c>
      <c r="BS919">
        <f>'T_TTAFStock'!BQ45</f>
        <v/>
      </c>
      <c r="BT919">
        <f>'T_TTAFStock'!BR45</f>
        <v/>
      </c>
      <c r="BU919">
        <f>'T_TTAFStock'!BS45</f>
        <v/>
      </c>
      <c r="BV919">
        <f>'T_TTAFStock'!BT45</f>
        <v/>
      </c>
      <c r="BW919">
        <f>'T_TTAFStock'!BU45</f>
        <v/>
      </c>
      <c r="BX919">
        <f>'T_TTAFStock'!BV45</f>
        <v/>
      </c>
      <c r="BY919">
        <f>'T_TTAFStock'!BW45</f>
        <v/>
      </c>
      <c r="BZ919">
        <f>'T_TTAFStock'!BX45</f>
        <v/>
      </c>
      <c r="CA919">
        <f>'T_TTAFStock'!BY45</f>
        <v/>
      </c>
      <c r="CB919">
        <f>'T_TTAFStock'!BZ45</f>
        <v/>
      </c>
      <c r="CC919">
        <f>'T_TTAFStock'!CA45</f>
        <v/>
      </c>
      <c r="CD919">
        <f>'T_TTAFStock'!CB45</f>
        <v/>
      </c>
      <c r="CE919">
        <f>'T_TTAFStock'!CC45</f>
        <v/>
      </c>
      <c r="CF919">
        <f>'T_TTAFStock'!CD45</f>
        <v/>
      </c>
      <c r="CG919">
        <f>'T_TTAFStock'!CE45</f>
        <v/>
      </c>
      <c r="CH919">
        <f>'T_TTAFStock'!CF45</f>
        <v/>
      </c>
      <c r="CI919">
        <f>'T_TTAFStock'!CG45</f>
        <v/>
      </c>
      <c r="CJ919">
        <f>'T_TTAFStock'!CH45</f>
        <v/>
      </c>
      <c r="CK919">
        <f>'T_TTAFStock'!CI45</f>
        <v/>
      </c>
      <c r="CL919">
        <f>'T_TTAFStock'!CJ45</f>
        <v/>
      </c>
      <c r="CM919">
        <f>'T_TTAFStock'!CK45</f>
        <v/>
      </c>
      <c r="CN919">
        <f>'T_TTAFStock'!CL45</f>
        <v/>
      </c>
      <c r="CO919">
        <f>'T_TTAFStock'!CM45</f>
        <v/>
      </c>
      <c r="CP919">
        <f>'T_TTAFStock'!CN45</f>
        <v/>
      </c>
      <c r="CQ919">
        <f>'T_TTAFStock'!CO45</f>
        <v/>
      </c>
      <c r="CR919">
        <f>'T_TTAFStock'!CP45</f>
        <v/>
      </c>
      <c r="CS919">
        <f>'T_TTAFStock'!CQ45</f>
        <v/>
      </c>
      <c r="CT919">
        <f>'T_TTAFStock'!CR45</f>
        <v/>
      </c>
      <c r="CU919">
        <f>'T_TTAFStock'!CS45</f>
        <v/>
      </c>
      <c r="CV919">
        <f>'T_TTAFStock'!CT45</f>
        <v/>
      </c>
      <c r="CW919">
        <f>'T_TTAFStock'!CU45</f>
        <v/>
      </c>
      <c r="CX919">
        <f>'T_TTAFStock'!CV45</f>
        <v/>
      </c>
      <c r="CY919">
        <f>'T_TTAFStock'!CW45</f>
        <v/>
      </c>
      <c r="CZ919">
        <f>'T_TTAFStock'!CX45</f>
        <v/>
      </c>
      <c r="DA919">
        <f>'T_TTAFStock'!CY45</f>
        <v/>
      </c>
      <c r="DB919">
        <f>'T_TTAFStock'!CZ45</f>
        <v/>
      </c>
      <c r="DC919">
        <f>'T_TTAFStock'!DA45</f>
        <v/>
      </c>
    </row>
    <row r="920">
      <c r="B920" t="inlineStr">
        <is>
          <t>自社在庫(実績,kg)</t>
        </is>
      </c>
      <c r="D920">
        <f>'T_SelfStock'!B45</f>
        <v/>
      </c>
      <c r="E920">
        <f>'T_SelfStock'!C45</f>
        <v/>
      </c>
      <c r="F920">
        <f>'T_SelfStock'!D45</f>
        <v/>
      </c>
      <c r="G920">
        <f>'T_SelfStock'!E45</f>
        <v/>
      </c>
      <c r="H920">
        <f>'T_SelfStock'!F45</f>
        <v/>
      </c>
      <c r="I920">
        <f>'T_SelfStock'!G45</f>
        <v/>
      </c>
      <c r="J920">
        <f>'T_SelfStock'!H45</f>
        <v/>
      </c>
      <c r="K920">
        <f>'T_SelfStock'!I45</f>
        <v/>
      </c>
      <c r="L920">
        <f>'T_SelfStock'!J45</f>
        <v/>
      </c>
      <c r="M920">
        <f>'T_SelfStock'!K45</f>
        <v/>
      </c>
      <c r="N920">
        <f>'T_SelfStock'!L45</f>
        <v/>
      </c>
      <c r="O920">
        <f>'T_SelfStock'!M45</f>
        <v/>
      </c>
      <c r="P920">
        <f>'T_SelfStock'!N45</f>
        <v/>
      </c>
      <c r="Q920">
        <f>'T_SelfStock'!O45</f>
        <v/>
      </c>
      <c r="R920">
        <f>'T_SelfStock'!P45</f>
        <v/>
      </c>
      <c r="S920">
        <f>'T_SelfStock'!Q45</f>
        <v/>
      </c>
      <c r="T920">
        <f>'T_SelfStock'!R45</f>
        <v/>
      </c>
      <c r="U920">
        <f>'T_SelfStock'!S45</f>
        <v/>
      </c>
      <c r="V920">
        <f>'T_SelfStock'!T45</f>
        <v/>
      </c>
      <c r="W920">
        <f>'T_SelfStock'!U45</f>
        <v/>
      </c>
      <c r="X920">
        <f>'T_SelfStock'!V45</f>
        <v/>
      </c>
      <c r="Y920">
        <f>'T_SelfStock'!W45</f>
        <v/>
      </c>
      <c r="Z920">
        <f>'T_SelfStock'!X45</f>
        <v/>
      </c>
      <c r="AA920">
        <f>'T_SelfStock'!Y45</f>
        <v/>
      </c>
      <c r="AB920">
        <f>'T_SelfStock'!Z45</f>
        <v/>
      </c>
      <c r="AC920">
        <f>'T_SelfStock'!AA45</f>
        <v/>
      </c>
      <c r="AD920">
        <f>'T_SelfStock'!AB45</f>
        <v/>
      </c>
      <c r="AE920">
        <f>'T_SelfStock'!AC45</f>
        <v/>
      </c>
      <c r="AF920">
        <f>'T_SelfStock'!AD45</f>
        <v/>
      </c>
      <c r="AG920">
        <f>'T_SelfStock'!AE45</f>
        <v/>
      </c>
      <c r="AH920">
        <f>'T_SelfStock'!AF45</f>
        <v/>
      </c>
      <c r="AI920">
        <f>'T_SelfStock'!AG45</f>
        <v/>
      </c>
      <c r="AJ920">
        <f>'T_SelfStock'!AH45</f>
        <v/>
      </c>
      <c r="AK920">
        <f>'T_SelfStock'!AI45</f>
        <v/>
      </c>
      <c r="AL920">
        <f>'T_SelfStock'!AJ45</f>
        <v/>
      </c>
      <c r="AM920">
        <f>'T_SelfStock'!AK45</f>
        <v/>
      </c>
      <c r="AN920">
        <f>'T_SelfStock'!AL45</f>
        <v/>
      </c>
      <c r="AO920">
        <f>'T_SelfStock'!AM45</f>
        <v/>
      </c>
      <c r="AP920">
        <f>'T_SelfStock'!AN45</f>
        <v/>
      </c>
      <c r="AQ920">
        <f>'T_SelfStock'!AO45</f>
        <v/>
      </c>
      <c r="AR920">
        <f>'T_SelfStock'!AP45</f>
        <v/>
      </c>
      <c r="AS920">
        <f>'T_SelfStock'!AQ45</f>
        <v/>
      </c>
      <c r="AT920">
        <f>'T_SelfStock'!AR45</f>
        <v/>
      </c>
      <c r="AU920">
        <f>'T_SelfStock'!AS45</f>
        <v/>
      </c>
      <c r="AV920">
        <f>'T_SelfStock'!AT45</f>
        <v/>
      </c>
      <c r="AW920">
        <f>'T_SelfStock'!AU45</f>
        <v/>
      </c>
      <c r="AX920">
        <f>'T_SelfStock'!AV45</f>
        <v/>
      </c>
      <c r="AY920">
        <f>'T_SelfStock'!AW45</f>
        <v/>
      </c>
      <c r="AZ920">
        <f>'T_SelfStock'!AX45</f>
        <v/>
      </c>
      <c r="BA920">
        <f>'T_SelfStock'!AY45</f>
        <v/>
      </c>
      <c r="BB920">
        <f>'T_SelfStock'!AZ45</f>
        <v/>
      </c>
      <c r="BC920">
        <f>'T_SelfStock'!BA45</f>
        <v/>
      </c>
      <c r="BD920">
        <f>'T_SelfStock'!BB45</f>
        <v/>
      </c>
      <c r="BE920">
        <f>'T_SelfStock'!BC45</f>
        <v/>
      </c>
      <c r="BF920">
        <f>'T_SelfStock'!BD45</f>
        <v/>
      </c>
      <c r="BG920">
        <f>'T_SelfStock'!BE45</f>
        <v/>
      </c>
      <c r="BH920">
        <f>'T_SelfStock'!BF45</f>
        <v/>
      </c>
      <c r="BI920">
        <f>'T_SelfStock'!BG45</f>
        <v/>
      </c>
      <c r="BJ920">
        <f>'T_SelfStock'!BH45</f>
        <v/>
      </c>
      <c r="BK920">
        <f>'T_SelfStock'!BI45</f>
        <v/>
      </c>
      <c r="BL920">
        <f>'T_SelfStock'!BJ45</f>
        <v/>
      </c>
      <c r="BM920">
        <f>'T_SelfStock'!BK45</f>
        <v/>
      </c>
      <c r="BN920">
        <f>'T_SelfStock'!BL45</f>
        <v/>
      </c>
      <c r="BO920">
        <f>'T_SelfStock'!BM45</f>
        <v/>
      </c>
      <c r="BP920">
        <f>'T_SelfStock'!BN45</f>
        <v/>
      </c>
      <c r="BQ920">
        <f>'T_SelfStock'!BO45</f>
        <v/>
      </c>
      <c r="BR920">
        <f>'T_SelfStock'!BP45</f>
        <v/>
      </c>
      <c r="BS920">
        <f>'T_SelfStock'!BQ45</f>
        <v/>
      </c>
      <c r="BT920">
        <f>'T_SelfStock'!BR45</f>
        <v/>
      </c>
      <c r="BU920">
        <f>'T_SelfStock'!BS45</f>
        <v/>
      </c>
      <c r="BV920">
        <f>'T_SelfStock'!BT45</f>
        <v/>
      </c>
      <c r="BW920">
        <f>'T_SelfStock'!BU45</f>
        <v/>
      </c>
      <c r="BX920">
        <f>'T_SelfStock'!BV45</f>
        <v/>
      </c>
      <c r="BY920">
        <f>'T_SelfStock'!BW45</f>
        <v/>
      </c>
      <c r="BZ920">
        <f>'T_SelfStock'!BX45</f>
        <v/>
      </c>
      <c r="CA920">
        <f>'T_SelfStock'!BY45</f>
        <v/>
      </c>
      <c r="CB920">
        <f>'T_SelfStock'!BZ45</f>
        <v/>
      </c>
      <c r="CC920">
        <f>'T_SelfStock'!CA45</f>
        <v/>
      </c>
      <c r="CD920">
        <f>'T_SelfStock'!CB45</f>
        <v/>
      </c>
      <c r="CE920">
        <f>'T_SelfStock'!CC45</f>
        <v/>
      </c>
      <c r="CF920">
        <f>'T_SelfStock'!CD45</f>
        <v/>
      </c>
      <c r="CG920">
        <f>'T_SelfStock'!CE45</f>
        <v/>
      </c>
      <c r="CH920">
        <f>'T_SelfStock'!CF45</f>
        <v/>
      </c>
      <c r="CI920">
        <f>'T_SelfStock'!CG45</f>
        <v/>
      </c>
      <c r="CJ920">
        <f>'T_SelfStock'!CH45</f>
        <v/>
      </c>
      <c r="CK920">
        <f>'T_SelfStock'!CI45</f>
        <v/>
      </c>
      <c r="CL920">
        <f>'T_SelfStock'!CJ45</f>
        <v/>
      </c>
      <c r="CM920">
        <f>'T_SelfStock'!CK45</f>
        <v/>
      </c>
      <c r="CN920">
        <f>'T_SelfStock'!CL45</f>
        <v/>
      </c>
      <c r="CO920">
        <f>'T_SelfStock'!CM45</f>
        <v/>
      </c>
      <c r="CP920">
        <f>'T_SelfStock'!CN45</f>
        <v/>
      </c>
      <c r="CQ920">
        <f>'T_SelfStock'!CO45</f>
        <v/>
      </c>
      <c r="CR920">
        <f>'T_SelfStock'!CP45</f>
        <v/>
      </c>
      <c r="CS920">
        <f>'T_SelfStock'!CQ45</f>
        <v/>
      </c>
      <c r="CT920">
        <f>'T_SelfStock'!CR45</f>
        <v/>
      </c>
      <c r="CU920">
        <f>'T_SelfStock'!CS45</f>
        <v/>
      </c>
      <c r="CV920">
        <f>'T_SelfStock'!CT45</f>
        <v/>
      </c>
      <c r="CW920">
        <f>'T_SelfStock'!CU45</f>
        <v/>
      </c>
      <c r="CX920">
        <f>'T_SelfStock'!CV45</f>
        <v/>
      </c>
      <c r="CY920">
        <f>'T_SelfStock'!CW45</f>
        <v/>
      </c>
      <c r="CZ920">
        <f>'T_SelfStock'!CX45</f>
        <v/>
      </c>
      <c r="DA920">
        <f>'T_SelfStock'!CY45</f>
        <v/>
      </c>
      <c r="DB920">
        <f>'T_SelfStock'!CZ45</f>
        <v/>
      </c>
      <c r="DC920">
        <f>'T_SelfStock'!DA45</f>
        <v/>
      </c>
    </row>
    <row r="921">
      <c r="B921" t="inlineStr">
        <is>
          <t>Order(発注予定,kg)</t>
        </is>
      </c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  <c r="AB921" s="23" t="n"/>
      <c r="AC921" s="23" t="n"/>
      <c r="AD921" s="23" t="n"/>
      <c r="AE921" s="23" t="n"/>
      <c r="AF921" s="23" t="n"/>
      <c r="AG921" s="23" t="n"/>
      <c r="AH921" s="23" t="n"/>
      <c r="AI921" s="23" t="n"/>
      <c r="AJ921" s="23" t="n"/>
      <c r="AK921" s="23" t="n"/>
      <c r="AL921" s="23" t="n"/>
      <c r="AM921" s="23" t="n"/>
      <c r="AN921" s="23" t="n"/>
      <c r="AO921" s="23" t="n"/>
      <c r="AP921" s="23" t="n"/>
      <c r="AQ921" s="23" t="n"/>
      <c r="AR921" s="23" t="n"/>
      <c r="AS921" s="23" t="n"/>
      <c r="AT921" s="23" t="n"/>
      <c r="AU921" s="23" t="n"/>
      <c r="AV921" s="23" t="n"/>
      <c r="AW921" s="23" t="n"/>
      <c r="AX921" s="23" t="n"/>
      <c r="AY921" s="23" t="n"/>
      <c r="AZ921" s="23" t="n"/>
      <c r="BA921" s="23" t="n"/>
      <c r="BB921" s="23" t="n"/>
      <c r="BC921" s="23" t="n"/>
      <c r="BD921" s="23" t="n"/>
      <c r="BE921" s="23" t="n"/>
      <c r="BF921" s="23" t="n"/>
      <c r="BG921" s="23" t="n"/>
      <c r="BH921" s="23" t="n"/>
      <c r="BI921" s="23" t="n"/>
      <c r="BJ921" s="23" t="n"/>
      <c r="BK921" s="23" t="n"/>
      <c r="BL921" s="23" t="n"/>
      <c r="BM921" s="23" t="n"/>
      <c r="BN921" s="23" t="n"/>
      <c r="BO921" s="23" t="n"/>
      <c r="BP921" s="23" t="n"/>
      <c r="BQ921" s="23" t="n"/>
      <c r="BR921" s="23" t="n"/>
      <c r="BS921" s="23" t="n"/>
      <c r="BT921" s="23" t="n"/>
      <c r="BU921" s="23" t="n"/>
      <c r="BV921" s="23" t="n"/>
      <c r="BW921" s="23" t="n"/>
      <c r="BX921" s="23" t="n"/>
      <c r="BY921" s="23" t="n"/>
      <c r="BZ921" s="23" t="n"/>
      <c r="CA921" s="23" t="n"/>
      <c r="CB921" s="23" t="n"/>
      <c r="CC921" s="23" t="n"/>
      <c r="CD921" s="23" t="n"/>
      <c r="CE921" s="23" t="n"/>
      <c r="CF921" s="23" t="n"/>
      <c r="CG921" s="23" t="n"/>
      <c r="CH921" s="23" t="n"/>
      <c r="CI921" s="23" t="n"/>
      <c r="CJ921" s="23" t="n"/>
      <c r="CK921" s="23" t="n"/>
      <c r="CL921" s="23" t="n"/>
      <c r="CM921" s="23" t="n"/>
      <c r="CN921" s="23" t="n"/>
      <c r="CO921" s="23" t="n"/>
      <c r="CP921" s="23" t="n"/>
      <c r="CQ921" s="23" t="n"/>
      <c r="CR921" s="23" t="n"/>
      <c r="CS921" s="23" t="n"/>
      <c r="CT921" s="23" t="n"/>
      <c r="CU921" s="23" t="n"/>
      <c r="CV921" s="23" t="n"/>
      <c r="CW921" s="23" t="n"/>
      <c r="CX921" s="23" t="n"/>
      <c r="CY921" s="23" t="n"/>
      <c r="CZ921" s="23" t="n"/>
      <c r="DA921" s="23" t="n"/>
      <c r="DB921" s="23" t="n"/>
      <c r="DC921" s="23" t="n"/>
      <c r="DE921" s="12" t="inlineStr">
        <is>
          <t>CHEM-1680</t>
        </is>
      </c>
    </row>
    <row r="922">
      <c r="B922" s="5" t="inlineStr">
        <is>
          <t>合計在庫(週末時点,kg)</t>
        </is>
      </c>
      <c r="D922">
        <f>'Grid_Stock'!B41</f>
        <v/>
      </c>
      <c r="E922">
        <f>'Grid_Stock'!C41</f>
        <v/>
      </c>
      <c r="F922">
        <f>'Grid_Stock'!D41</f>
        <v/>
      </c>
      <c r="G922">
        <f>'Grid_Stock'!E41</f>
        <v/>
      </c>
      <c r="H922">
        <f>'Grid_Stock'!F41</f>
        <v/>
      </c>
      <c r="I922">
        <f>'Grid_Stock'!G41</f>
        <v/>
      </c>
      <c r="J922">
        <f>'Grid_Stock'!H41</f>
        <v/>
      </c>
      <c r="K922">
        <f>'Grid_Stock'!I41</f>
        <v/>
      </c>
      <c r="L922">
        <f>'Grid_Stock'!J41</f>
        <v/>
      </c>
      <c r="M922">
        <f>'Grid_Stock'!K41</f>
        <v/>
      </c>
      <c r="N922">
        <f>'Grid_Stock'!L41</f>
        <v/>
      </c>
      <c r="O922">
        <f>'Grid_Stock'!M41</f>
        <v/>
      </c>
      <c r="P922">
        <f>'Grid_Stock'!N41</f>
        <v/>
      </c>
      <c r="Q922">
        <f>'Grid_Stock'!O41</f>
        <v/>
      </c>
      <c r="R922">
        <f>'Grid_Stock'!P41</f>
        <v/>
      </c>
      <c r="S922">
        <f>'Grid_Stock'!Q41</f>
        <v/>
      </c>
      <c r="T922">
        <f>'Grid_Stock'!R41</f>
        <v/>
      </c>
      <c r="U922">
        <f>'Grid_Stock'!S41</f>
        <v/>
      </c>
      <c r="V922">
        <f>'Grid_Stock'!T41</f>
        <v/>
      </c>
      <c r="W922">
        <f>'Grid_Stock'!U41</f>
        <v/>
      </c>
      <c r="X922">
        <f>'Grid_Stock'!V41</f>
        <v/>
      </c>
      <c r="Y922">
        <f>'Grid_Stock'!W41</f>
        <v/>
      </c>
      <c r="Z922">
        <f>'Grid_Stock'!X41</f>
        <v/>
      </c>
      <c r="AA922">
        <f>'Grid_Stock'!Y41</f>
        <v/>
      </c>
      <c r="AB922">
        <f>'Grid_Stock'!Z41</f>
        <v/>
      </c>
      <c r="AC922">
        <f>'Grid_Stock'!AA41</f>
        <v/>
      </c>
      <c r="AD922">
        <f>'Grid_Stock'!AB41</f>
        <v/>
      </c>
      <c r="AE922">
        <f>'Grid_Stock'!AC41</f>
        <v/>
      </c>
      <c r="AF922">
        <f>'Grid_Stock'!AD41</f>
        <v/>
      </c>
      <c r="AG922">
        <f>'Grid_Stock'!AE41</f>
        <v/>
      </c>
      <c r="AH922">
        <f>'Grid_Stock'!AF41</f>
        <v/>
      </c>
      <c r="AI922">
        <f>'Grid_Stock'!AG41</f>
        <v/>
      </c>
      <c r="AJ922">
        <f>'Grid_Stock'!AH41</f>
        <v/>
      </c>
      <c r="AK922">
        <f>'Grid_Stock'!AI41</f>
        <v/>
      </c>
      <c r="AL922">
        <f>'Grid_Stock'!AJ41</f>
        <v/>
      </c>
      <c r="AM922">
        <f>'Grid_Stock'!AK41</f>
        <v/>
      </c>
      <c r="AN922">
        <f>'Grid_Stock'!AL41</f>
        <v/>
      </c>
      <c r="AO922">
        <f>'Grid_Stock'!AM41</f>
        <v/>
      </c>
      <c r="AP922">
        <f>'Grid_Stock'!AN41</f>
        <v/>
      </c>
      <c r="AQ922">
        <f>'Grid_Stock'!AO41</f>
        <v/>
      </c>
      <c r="AR922">
        <f>'Grid_Stock'!AP41</f>
        <v/>
      </c>
      <c r="AS922">
        <f>'Grid_Stock'!AQ41</f>
        <v/>
      </c>
      <c r="AT922">
        <f>'Grid_Stock'!AR41</f>
        <v/>
      </c>
      <c r="AU922">
        <f>'Grid_Stock'!AS41</f>
        <v/>
      </c>
      <c r="AV922">
        <f>'Grid_Stock'!AT41</f>
        <v/>
      </c>
      <c r="AW922">
        <f>'Grid_Stock'!AU41</f>
        <v/>
      </c>
      <c r="AX922">
        <f>'Grid_Stock'!AV41</f>
        <v/>
      </c>
      <c r="AY922">
        <f>'Grid_Stock'!AW41</f>
        <v/>
      </c>
      <c r="AZ922">
        <f>'Grid_Stock'!AX41</f>
        <v/>
      </c>
      <c r="BA922">
        <f>'Grid_Stock'!AY41</f>
        <v/>
      </c>
      <c r="BB922">
        <f>'Grid_Stock'!AZ41</f>
        <v/>
      </c>
      <c r="BC922">
        <f>'Grid_Stock'!BA41</f>
        <v/>
      </c>
      <c r="BD922">
        <f>'Grid_Stock'!BB41</f>
        <v/>
      </c>
      <c r="BE922">
        <f>'Grid_Stock'!BC41</f>
        <v/>
      </c>
      <c r="BF922">
        <f>'Grid_Stock'!BD41</f>
        <v/>
      </c>
      <c r="BG922">
        <f>'Grid_Stock'!BE41</f>
        <v/>
      </c>
      <c r="BH922">
        <f>'Grid_Stock'!BF41</f>
        <v/>
      </c>
      <c r="BI922">
        <f>'Grid_Stock'!BG41</f>
        <v/>
      </c>
      <c r="BJ922">
        <f>'Grid_Stock'!BH41</f>
        <v/>
      </c>
      <c r="BK922">
        <f>'Grid_Stock'!BI41</f>
        <v/>
      </c>
      <c r="BL922">
        <f>'Grid_Stock'!BJ41</f>
        <v/>
      </c>
      <c r="BM922">
        <f>'Grid_Stock'!BK41</f>
        <v/>
      </c>
      <c r="BN922">
        <f>'Grid_Stock'!BL41</f>
        <v/>
      </c>
      <c r="BO922">
        <f>'Grid_Stock'!BM41</f>
        <v/>
      </c>
      <c r="BP922">
        <f>'Grid_Stock'!BN41</f>
        <v/>
      </c>
      <c r="BQ922">
        <f>'Grid_Stock'!BO41</f>
        <v/>
      </c>
      <c r="BR922">
        <f>'Grid_Stock'!BP41</f>
        <v/>
      </c>
      <c r="BS922">
        <f>'Grid_Stock'!BQ41</f>
        <v/>
      </c>
      <c r="BT922">
        <f>'Grid_Stock'!BR41</f>
        <v/>
      </c>
      <c r="BU922">
        <f>'Grid_Stock'!BS41</f>
        <v/>
      </c>
      <c r="BV922">
        <f>'Grid_Stock'!BT41</f>
        <v/>
      </c>
      <c r="BW922">
        <f>'Grid_Stock'!BU41</f>
        <v/>
      </c>
      <c r="BX922">
        <f>'Grid_Stock'!BV41</f>
        <v/>
      </c>
      <c r="BY922">
        <f>'Grid_Stock'!BW41</f>
        <v/>
      </c>
      <c r="BZ922">
        <f>'Grid_Stock'!BX41</f>
        <v/>
      </c>
      <c r="CA922">
        <f>'Grid_Stock'!BY41</f>
        <v/>
      </c>
      <c r="CB922">
        <f>'Grid_Stock'!BZ41</f>
        <v/>
      </c>
      <c r="CC922">
        <f>'Grid_Stock'!CA41</f>
        <v/>
      </c>
      <c r="CD922">
        <f>'Grid_Stock'!CB41</f>
        <v/>
      </c>
      <c r="CE922">
        <f>'Grid_Stock'!CC41</f>
        <v/>
      </c>
      <c r="CF922">
        <f>'Grid_Stock'!CD41</f>
        <v/>
      </c>
      <c r="CG922">
        <f>'Grid_Stock'!CE41</f>
        <v/>
      </c>
      <c r="CH922">
        <f>'Grid_Stock'!CF41</f>
        <v/>
      </c>
      <c r="CI922">
        <f>'Grid_Stock'!CG41</f>
        <v/>
      </c>
      <c r="CJ922">
        <f>'Grid_Stock'!CH41</f>
        <v/>
      </c>
      <c r="CK922">
        <f>'Grid_Stock'!CI41</f>
        <v/>
      </c>
      <c r="CL922">
        <f>'Grid_Stock'!CJ41</f>
        <v/>
      </c>
      <c r="CM922">
        <f>'Grid_Stock'!CK41</f>
        <v/>
      </c>
      <c r="CN922">
        <f>'Grid_Stock'!CL41</f>
        <v/>
      </c>
      <c r="CO922">
        <f>'Grid_Stock'!CM41</f>
        <v/>
      </c>
      <c r="CP922">
        <f>'Grid_Stock'!CN41</f>
        <v/>
      </c>
      <c r="CQ922">
        <f>'Grid_Stock'!CO41</f>
        <v/>
      </c>
      <c r="CR922">
        <f>'Grid_Stock'!CP41</f>
        <v/>
      </c>
      <c r="CS922">
        <f>'Grid_Stock'!CQ41</f>
        <v/>
      </c>
      <c r="CT922">
        <f>'Grid_Stock'!CR41</f>
        <v/>
      </c>
      <c r="CU922">
        <f>'Grid_Stock'!CS41</f>
        <v/>
      </c>
      <c r="CV922">
        <f>'Grid_Stock'!CT41</f>
        <v/>
      </c>
      <c r="CW922">
        <f>'Grid_Stock'!CU41</f>
        <v/>
      </c>
      <c r="CX922">
        <f>'Grid_Stock'!CV41</f>
        <v/>
      </c>
      <c r="CY922">
        <f>'Grid_Stock'!CW41</f>
        <v/>
      </c>
      <c r="CZ922">
        <f>'Grid_Stock'!CX41</f>
        <v/>
      </c>
      <c r="DA922">
        <f>'Grid_Stock'!CY41</f>
        <v/>
      </c>
      <c r="DB922">
        <f>'Grid_Stock'!CZ41</f>
        <v/>
      </c>
      <c r="DC922">
        <f>'Grid_Stock'!DA41</f>
        <v/>
      </c>
    </row>
    <row r="923">
      <c r="B923" s="24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'Grid_Requirement'!B42</f>
        <v/>
      </c>
      <c r="E934">
        <f>'Grid_Requirement'!C42</f>
        <v/>
      </c>
      <c r="F934">
        <f>'Grid_Requirement'!D42</f>
        <v/>
      </c>
      <c r="G934">
        <f>'Grid_Requirement'!E42</f>
        <v/>
      </c>
      <c r="H934">
        <f>'Grid_Requirement'!F42</f>
        <v/>
      </c>
      <c r="I934">
        <f>'Grid_Requirement'!G42</f>
        <v/>
      </c>
      <c r="J934">
        <f>'Grid_Requirement'!H42</f>
        <v/>
      </c>
      <c r="K934">
        <f>'Grid_Requirement'!I42</f>
        <v/>
      </c>
      <c r="L934">
        <f>'Grid_Requirement'!J42</f>
        <v/>
      </c>
      <c r="M934">
        <f>'Grid_Requirement'!K42</f>
        <v/>
      </c>
      <c r="N934">
        <f>'Grid_Requirement'!L42</f>
        <v/>
      </c>
      <c r="O934">
        <f>'Grid_Requirement'!M42</f>
        <v/>
      </c>
      <c r="P934">
        <f>'Grid_Requirement'!N42</f>
        <v/>
      </c>
      <c r="Q934">
        <f>'Grid_Requirement'!O42</f>
        <v/>
      </c>
      <c r="R934">
        <f>'Grid_Requirement'!P42</f>
        <v/>
      </c>
      <c r="S934">
        <f>'Grid_Requirement'!Q42</f>
        <v/>
      </c>
      <c r="T934">
        <f>'Grid_Requirement'!R42</f>
        <v/>
      </c>
      <c r="U934">
        <f>'Grid_Requirement'!S42</f>
        <v/>
      </c>
      <c r="V934">
        <f>'Grid_Requirement'!T42</f>
        <v/>
      </c>
      <c r="W934">
        <f>'Grid_Requirement'!U42</f>
        <v/>
      </c>
      <c r="X934">
        <f>'Grid_Requirement'!V42</f>
        <v/>
      </c>
      <c r="Y934">
        <f>'Grid_Requirement'!W42</f>
        <v/>
      </c>
      <c r="Z934">
        <f>'Grid_Requirement'!X42</f>
        <v/>
      </c>
      <c r="AA934">
        <f>'Grid_Requirement'!Y42</f>
        <v/>
      </c>
      <c r="AB934">
        <f>'Grid_Requirement'!Z42</f>
        <v/>
      </c>
      <c r="AC934">
        <f>'Grid_Requirement'!AA42</f>
        <v/>
      </c>
      <c r="AD934">
        <f>'Grid_Requirement'!AB42</f>
        <v/>
      </c>
      <c r="AE934">
        <f>'Grid_Requirement'!AC42</f>
        <v/>
      </c>
      <c r="AF934">
        <f>'Grid_Requirement'!AD42</f>
        <v/>
      </c>
      <c r="AG934">
        <f>'Grid_Requirement'!AE42</f>
        <v/>
      </c>
      <c r="AH934">
        <f>'Grid_Requirement'!AF42</f>
        <v/>
      </c>
      <c r="AI934">
        <f>'Grid_Requirement'!AG42</f>
        <v/>
      </c>
      <c r="AJ934">
        <f>'Grid_Requirement'!AH42</f>
        <v/>
      </c>
      <c r="AK934">
        <f>'Grid_Requirement'!AI42</f>
        <v/>
      </c>
      <c r="AL934">
        <f>'Grid_Requirement'!AJ42</f>
        <v/>
      </c>
      <c r="AM934">
        <f>'Grid_Requirement'!AK42</f>
        <v/>
      </c>
      <c r="AN934">
        <f>'Grid_Requirement'!AL42</f>
        <v/>
      </c>
      <c r="AO934">
        <f>'Grid_Requirement'!AM42</f>
        <v/>
      </c>
      <c r="AP934">
        <f>'Grid_Requirement'!AN42</f>
        <v/>
      </c>
      <c r="AQ934">
        <f>'Grid_Requirement'!AO42</f>
        <v/>
      </c>
      <c r="AR934">
        <f>'Grid_Requirement'!AP42</f>
        <v/>
      </c>
      <c r="AS934">
        <f>'Grid_Requirement'!AQ42</f>
        <v/>
      </c>
      <c r="AT934">
        <f>'Grid_Requirement'!AR42</f>
        <v/>
      </c>
      <c r="AU934">
        <f>'Grid_Requirement'!AS42</f>
        <v/>
      </c>
      <c r="AV934">
        <f>'Grid_Requirement'!AT42</f>
        <v/>
      </c>
      <c r="AW934">
        <f>'Grid_Requirement'!AU42</f>
        <v/>
      </c>
      <c r="AX934">
        <f>'Grid_Requirement'!AV42</f>
        <v/>
      </c>
      <c r="AY934">
        <f>'Grid_Requirement'!AW42</f>
        <v/>
      </c>
      <c r="AZ934">
        <f>'Grid_Requirement'!AX42</f>
        <v/>
      </c>
      <c r="BA934">
        <f>'Grid_Requirement'!AY42</f>
        <v/>
      </c>
      <c r="BB934">
        <f>'Grid_Requirement'!AZ42</f>
        <v/>
      </c>
      <c r="BC934">
        <f>'Grid_Requirement'!BA42</f>
        <v/>
      </c>
      <c r="BD934">
        <f>'Grid_Requirement'!BB42</f>
        <v/>
      </c>
      <c r="BE934">
        <f>'Grid_Requirement'!BC42</f>
        <v/>
      </c>
      <c r="BF934">
        <f>'Grid_Requirement'!BD42</f>
        <v/>
      </c>
      <c r="BG934">
        <f>'Grid_Requirement'!BE42</f>
        <v/>
      </c>
      <c r="BH934">
        <f>'Grid_Requirement'!BF42</f>
        <v/>
      </c>
      <c r="BI934">
        <f>'Grid_Requirement'!BG42</f>
        <v/>
      </c>
      <c r="BJ934">
        <f>'Grid_Requirement'!BH42</f>
        <v/>
      </c>
      <c r="BK934">
        <f>'Grid_Requirement'!BI42</f>
        <v/>
      </c>
      <c r="BL934">
        <f>'Grid_Requirement'!BJ42</f>
        <v/>
      </c>
      <c r="BM934">
        <f>'Grid_Requirement'!BK42</f>
        <v/>
      </c>
      <c r="BN934">
        <f>'Grid_Requirement'!BL42</f>
        <v/>
      </c>
      <c r="BO934">
        <f>'Grid_Requirement'!BM42</f>
        <v/>
      </c>
      <c r="BP934">
        <f>'Grid_Requirement'!BN42</f>
        <v/>
      </c>
      <c r="BQ934">
        <f>'Grid_Requirement'!BO42</f>
        <v/>
      </c>
      <c r="BR934">
        <f>'Grid_Requirement'!BP42</f>
        <v/>
      </c>
      <c r="BS934">
        <f>'Grid_Requirement'!BQ42</f>
        <v/>
      </c>
      <c r="BT934">
        <f>'Grid_Requirement'!BR42</f>
        <v/>
      </c>
      <c r="BU934">
        <f>'Grid_Requirement'!BS42</f>
        <v/>
      </c>
      <c r="BV934">
        <f>'Grid_Requirement'!BT42</f>
        <v/>
      </c>
      <c r="BW934">
        <f>'Grid_Requirement'!BU42</f>
        <v/>
      </c>
      <c r="BX934">
        <f>'Grid_Requirement'!BV42</f>
        <v/>
      </c>
      <c r="BY934">
        <f>'Grid_Requirement'!BW42</f>
        <v/>
      </c>
      <c r="BZ934">
        <f>'Grid_Requirement'!BX42</f>
        <v/>
      </c>
      <c r="CA934">
        <f>'Grid_Requirement'!BY42</f>
        <v/>
      </c>
      <c r="CB934">
        <f>'Grid_Requirement'!BZ42</f>
        <v/>
      </c>
      <c r="CC934">
        <f>'Grid_Requirement'!CA42</f>
        <v/>
      </c>
      <c r="CD934">
        <f>'Grid_Requirement'!CB42</f>
        <v/>
      </c>
      <c r="CE934">
        <f>'Grid_Requirement'!CC42</f>
        <v/>
      </c>
      <c r="CF934">
        <f>'Grid_Requirement'!CD42</f>
        <v/>
      </c>
      <c r="CG934">
        <f>'Grid_Requirement'!CE42</f>
        <v/>
      </c>
      <c r="CH934">
        <f>'Grid_Requirement'!CF42</f>
        <v/>
      </c>
      <c r="CI934">
        <f>'Grid_Requirement'!CG42</f>
        <v/>
      </c>
      <c r="CJ934">
        <f>'Grid_Requirement'!CH42</f>
        <v/>
      </c>
      <c r="CK934">
        <f>'Grid_Requirement'!CI42</f>
        <v/>
      </c>
      <c r="CL934">
        <f>'Grid_Requirement'!CJ42</f>
        <v/>
      </c>
      <c r="CM934">
        <f>'Grid_Requirement'!CK42</f>
        <v/>
      </c>
      <c r="CN934">
        <f>'Grid_Requirement'!CL42</f>
        <v/>
      </c>
      <c r="CO934">
        <f>'Grid_Requirement'!CM42</f>
        <v/>
      </c>
      <c r="CP934">
        <f>'Grid_Requirement'!CN42</f>
        <v/>
      </c>
      <c r="CQ934">
        <f>'Grid_Requirement'!CO42</f>
        <v/>
      </c>
      <c r="CR934">
        <f>'Grid_Requirement'!CP42</f>
        <v/>
      </c>
      <c r="CS934">
        <f>'Grid_Requirement'!CQ42</f>
        <v/>
      </c>
      <c r="CT934">
        <f>'Grid_Requirement'!CR42</f>
        <v/>
      </c>
      <c r="CU934">
        <f>'Grid_Requirement'!CS42</f>
        <v/>
      </c>
      <c r="CV934">
        <f>'Grid_Requirement'!CT42</f>
        <v/>
      </c>
      <c r="CW934">
        <f>'Grid_Requirement'!CU42</f>
        <v/>
      </c>
      <c r="CX934">
        <f>'Grid_Requirement'!CV42</f>
        <v/>
      </c>
      <c r="CY934">
        <f>'Grid_Requirement'!CW42</f>
        <v/>
      </c>
      <c r="CZ934">
        <f>'Grid_Requirement'!CX42</f>
        <v/>
      </c>
      <c r="DA934">
        <f>'Grid_Requirement'!CY42</f>
        <v/>
      </c>
      <c r="DB934">
        <f>'Grid_Requirement'!CZ42</f>
        <v/>
      </c>
      <c r="DC934">
        <f>'Grid_Requirement'!DA42</f>
        <v/>
      </c>
    </row>
    <row r="935">
      <c r="B935" t="inlineStr">
        <is>
          <t>TTAF在庫(実績,kg)</t>
        </is>
      </c>
      <c r="D935">
        <f>'T_TTAFStock'!B46</f>
        <v/>
      </c>
      <c r="E935">
        <f>'T_TTAFStock'!C46</f>
        <v/>
      </c>
      <c r="F935">
        <f>'T_TTAFStock'!D46</f>
        <v/>
      </c>
      <c r="G935">
        <f>'T_TTAFStock'!E46</f>
        <v/>
      </c>
      <c r="H935">
        <f>'T_TTAFStock'!F46</f>
        <v/>
      </c>
      <c r="I935">
        <f>'T_TTAFStock'!G46</f>
        <v/>
      </c>
      <c r="J935">
        <f>'T_TTAFStock'!H46</f>
        <v/>
      </c>
      <c r="K935">
        <f>'T_TTAFStock'!I46</f>
        <v/>
      </c>
      <c r="L935">
        <f>'T_TTAFStock'!J46</f>
        <v/>
      </c>
      <c r="M935">
        <f>'T_TTAFStock'!K46</f>
        <v/>
      </c>
      <c r="N935">
        <f>'T_TTAFStock'!L46</f>
        <v/>
      </c>
      <c r="O935">
        <f>'T_TTAFStock'!M46</f>
        <v/>
      </c>
      <c r="P935">
        <f>'T_TTAFStock'!N46</f>
        <v/>
      </c>
      <c r="Q935">
        <f>'T_TTAFStock'!O46</f>
        <v/>
      </c>
      <c r="R935">
        <f>'T_TTAFStock'!P46</f>
        <v/>
      </c>
      <c r="S935">
        <f>'T_TTAFStock'!Q46</f>
        <v/>
      </c>
      <c r="T935">
        <f>'T_TTAFStock'!R46</f>
        <v/>
      </c>
      <c r="U935">
        <f>'T_TTAFStock'!S46</f>
        <v/>
      </c>
      <c r="V935">
        <f>'T_TTAFStock'!T46</f>
        <v/>
      </c>
      <c r="W935">
        <f>'T_TTAFStock'!U46</f>
        <v/>
      </c>
      <c r="X935">
        <f>'T_TTAFStock'!V46</f>
        <v/>
      </c>
      <c r="Y935">
        <f>'T_TTAFStock'!W46</f>
        <v/>
      </c>
      <c r="Z935">
        <f>'T_TTAFStock'!X46</f>
        <v/>
      </c>
      <c r="AA935">
        <f>'T_TTAFStock'!Y46</f>
        <v/>
      </c>
      <c r="AB935">
        <f>'T_TTAFStock'!Z46</f>
        <v/>
      </c>
      <c r="AC935">
        <f>'T_TTAFStock'!AA46</f>
        <v/>
      </c>
      <c r="AD935">
        <f>'T_TTAFStock'!AB46</f>
        <v/>
      </c>
      <c r="AE935">
        <f>'T_TTAFStock'!AC46</f>
        <v/>
      </c>
      <c r="AF935">
        <f>'T_TTAFStock'!AD46</f>
        <v/>
      </c>
      <c r="AG935">
        <f>'T_TTAFStock'!AE46</f>
        <v/>
      </c>
      <c r="AH935">
        <f>'T_TTAFStock'!AF46</f>
        <v/>
      </c>
      <c r="AI935">
        <f>'T_TTAFStock'!AG46</f>
        <v/>
      </c>
      <c r="AJ935">
        <f>'T_TTAFStock'!AH46</f>
        <v/>
      </c>
      <c r="AK935">
        <f>'T_TTAFStock'!AI46</f>
        <v/>
      </c>
      <c r="AL935">
        <f>'T_TTAFStock'!AJ46</f>
        <v/>
      </c>
      <c r="AM935">
        <f>'T_TTAFStock'!AK46</f>
        <v/>
      </c>
      <c r="AN935">
        <f>'T_TTAFStock'!AL46</f>
        <v/>
      </c>
      <c r="AO935">
        <f>'T_TTAFStock'!AM46</f>
        <v/>
      </c>
      <c r="AP935">
        <f>'T_TTAFStock'!AN46</f>
        <v/>
      </c>
      <c r="AQ935">
        <f>'T_TTAFStock'!AO46</f>
        <v/>
      </c>
      <c r="AR935">
        <f>'T_TTAFStock'!AP46</f>
        <v/>
      </c>
      <c r="AS935">
        <f>'T_TTAFStock'!AQ46</f>
        <v/>
      </c>
      <c r="AT935">
        <f>'T_TTAFStock'!AR46</f>
        <v/>
      </c>
      <c r="AU935">
        <f>'T_TTAFStock'!AS46</f>
        <v/>
      </c>
      <c r="AV935">
        <f>'T_TTAFStock'!AT46</f>
        <v/>
      </c>
      <c r="AW935">
        <f>'T_TTAFStock'!AU46</f>
        <v/>
      </c>
      <c r="AX935">
        <f>'T_TTAFStock'!AV46</f>
        <v/>
      </c>
      <c r="AY935">
        <f>'T_TTAFStock'!AW46</f>
        <v/>
      </c>
      <c r="AZ935">
        <f>'T_TTAFStock'!AX46</f>
        <v/>
      </c>
      <c r="BA935">
        <f>'T_TTAFStock'!AY46</f>
        <v/>
      </c>
      <c r="BB935">
        <f>'T_TTAFStock'!AZ46</f>
        <v/>
      </c>
      <c r="BC935">
        <f>'T_TTAFStock'!BA46</f>
        <v/>
      </c>
      <c r="BD935">
        <f>'T_TTAFStock'!BB46</f>
        <v/>
      </c>
      <c r="BE935">
        <f>'T_TTAFStock'!BC46</f>
        <v/>
      </c>
      <c r="BF935">
        <f>'T_TTAFStock'!BD46</f>
        <v/>
      </c>
      <c r="BG935">
        <f>'T_TTAFStock'!BE46</f>
        <v/>
      </c>
      <c r="BH935">
        <f>'T_TTAFStock'!BF46</f>
        <v/>
      </c>
      <c r="BI935">
        <f>'T_TTAFStock'!BG46</f>
        <v/>
      </c>
      <c r="BJ935">
        <f>'T_TTAFStock'!BH46</f>
        <v/>
      </c>
      <c r="BK935">
        <f>'T_TTAFStock'!BI46</f>
        <v/>
      </c>
      <c r="BL935">
        <f>'T_TTAFStock'!BJ46</f>
        <v/>
      </c>
      <c r="BM935">
        <f>'T_TTAFStock'!BK46</f>
        <v/>
      </c>
      <c r="BN935">
        <f>'T_TTAFStock'!BL46</f>
        <v/>
      </c>
      <c r="BO935">
        <f>'T_TTAFStock'!BM46</f>
        <v/>
      </c>
      <c r="BP935">
        <f>'T_TTAFStock'!BN46</f>
        <v/>
      </c>
      <c r="BQ935">
        <f>'T_TTAFStock'!BO46</f>
        <v/>
      </c>
      <c r="BR935">
        <f>'T_TTAFStock'!BP46</f>
        <v/>
      </c>
      <c r="BS935">
        <f>'T_TTAFStock'!BQ46</f>
        <v/>
      </c>
      <c r="BT935">
        <f>'T_TTAFStock'!BR46</f>
        <v/>
      </c>
      <c r="BU935">
        <f>'T_TTAFStock'!BS46</f>
        <v/>
      </c>
      <c r="BV935">
        <f>'T_TTAFStock'!BT46</f>
        <v/>
      </c>
      <c r="BW935">
        <f>'T_TTAFStock'!BU46</f>
        <v/>
      </c>
      <c r="BX935">
        <f>'T_TTAFStock'!BV46</f>
        <v/>
      </c>
      <c r="BY935">
        <f>'T_TTAFStock'!BW46</f>
        <v/>
      </c>
      <c r="BZ935">
        <f>'T_TTAFStock'!BX46</f>
        <v/>
      </c>
      <c r="CA935">
        <f>'T_TTAFStock'!BY46</f>
        <v/>
      </c>
      <c r="CB935">
        <f>'T_TTAFStock'!BZ46</f>
        <v/>
      </c>
      <c r="CC935">
        <f>'T_TTAFStock'!CA46</f>
        <v/>
      </c>
      <c r="CD935">
        <f>'T_TTAFStock'!CB46</f>
        <v/>
      </c>
      <c r="CE935">
        <f>'T_TTAFStock'!CC46</f>
        <v/>
      </c>
      <c r="CF935">
        <f>'T_TTAFStock'!CD46</f>
        <v/>
      </c>
      <c r="CG935">
        <f>'T_TTAFStock'!CE46</f>
        <v/>
      </c>
      <c r="CH935">
        <f>'T_TTAFStock'!CF46</f>
        <v/>
      </c>
      <c r="CI935">
        <f>'T_TTAFStock'!CG46</f>
        <v/>
      </c>
      <c r="CJ935">
        <f>'T_TTAFStock'!CH46</f>
        <v/>
      </c>
      <c r="CK935">
        <f>'T_TTAFStock'!CI46</f>
        <v/>
      </c>
      <c r="CL935">
        <f>'T_TTAFStock'!CJ46</f>
        <v/>
      </c>
      <c r="CM935">
        <f>'T_TTAFStock'!CK46</f>
        <v/>
      </c>
      <c r="CN935">
        <f>'T_TTAFStock'!CL46</f>
        <v/>
      </c>
      <c r="CO935">
        <f>'T_TTAFStock'!CM46</f>
        <v/>
      </c>
      <c r="CP935">
        <f>'T_TTAFStock'!CN46</f>
        <v/>
      </c>
      <c r="CQ935">
        <f>'T_TTAFStock'!CO46</f>
        <v/>
      </c>
      <c r="CR935">
        <f>'T_TTAFStock'!CP46</f>
        <v/>
      </c>
      <c r="CS935">
        <f>'T_TTAFStock'!CQ46</f>
        <v/>
      </c>
      <c r="CT935">
        <f>'T_TTAFStock'!CR46</f>
        <v/>
      </c>
      <c r="CU935">
        <f>'T_TTAFStock'!CS46</f>
        <v/>
      </c>
      <c r="CV935">
        <f>'T_TTAFStock'!CT46</f>
        <v/>
      </c>
      <c r="CW935">
        <f>'T_TTAFStock'!CU46</f>
        <v/>
      </c>
      <c r="CX935">
        <f>'T_TTAFStock'!CV46</f>
        <v/>
      </c>
      <c r="CY935">
        <f>'T_TTAFStock'!CW46</f>
        <v/>
      </c>
      <c r="CZ935">
        <f>'T_TTAFStock'!CX46</f>
        <v/>
      </c>
      <c r="DA935">
        <f>'T_TTAFStock'!CY46</f>
        <v/>
      </c>
      <c r="DB935">
        <f>'T_TTAFStock'!CZ46</f>
        <v/>
      </c>
      <c r="DC935">
        <f>'T_TTAFStock'!DA46</f>
        <v/>
      </c>
    </row>
    <row r="936">
      <c r="B936" t="inlineStr">
        <is>
          <t>自社在庫(実績,kg)</t>
        </is>
      </c>
      <c r="D936">
        <f>'T_SelfStock'!B46</f>
        <v/>
      </c>
      <c r="E936">
        <f>'T_SelfStock'!C46</f>
        <v/>
      </c>
      <c r="F936">
        <f>'T_SelfStock'!D46</f>
        <v/>
      </c>
      <c r="G936">
        <f>'T_SelfStock'!E46</f>
        <v/>
      </c>
      <c r="H936">
        <f>'T_SelfStock'!F46</f>
        <v/>
      </c>
      <c r="I936">
        <f>'T_SelfStock'!G46</f>
        <v/>
      </c>
      <c r="J936">
        <f>'T_SelfStock'!H46</f>
        <v/>
      </c>
      <c r="K936">
        <f>'T_SelfStock'!I46</f>
        <v/>
      </c>
      <c r="L936">
        <f>'T_SelfStock'!J46</f>
        <v/>
      </c>
      <c r="M936">
        <f>'T_SelfStock'!K46</f>
        <v/>
      </c>
      <c r="N936">
        <f>'T_SelfStock'!L46</f>
        <v/>
      </c>
      <c r="O936">
        <f>'T_SelfStock'!M46</f>
        <v/>
      </c>
      <c r="P936">
        <f>'T_SelfStock'!N46</f>
        <v/>
      </c>
      <c r="Q936">
        <f>'T_SelfStock'!O46</f>
        <v/>
      </c>
      <c r="R936">
        <f>'T_SelfStock'!P46</f>
        <v/>
      </c>
      <c r="S936">
        <f>'T_SelfStock'!Q46</f>
        <v/>
      </c>
      <c r="T936">
        <f>'T_SelfStock'!R46</f>
        <v/>
      </c>
      <c r="U936">
        <f>'T_SelfStock'!S46</f>
        <v/>
      </c>
      <c r="V936">
        <f>'T_SelfStock'!T46</f>
        <v/>
      </c>
      <c r="W936">
        <f>'T_SelfStock'!U46</f>
        <v/>
      </c>
      <c r="X936">
        <f>'T_SelfStock'!V46</f>
        <v/>
      </c>
      <c r="Y936">
        <f>'T_SelfStock'!W46</f>
        <v/>
      </c>
      <c r="Z936">
        <f>'T_SelfStock'!X46</f>
        <v/>
      </c>
      <c r="AA936">
        <f>'T_SelfStock'!Y46</f>
        <v/>
      </c>
      <c r="AB936">
        <f>'T_SelfStock'!Z46</f>
        <v/>
      </c>
      <c r="AC936">
        <f>'T_SelfStock'!AA46</f>
        <v/>
      </c>
      <c r="AD936">
        <f>'T_SelfStock'!AB46</f>
        <v/>
      </c>
      <c r="AE936">
        <f>'T_SelfStock'!AC46</f>
        <v/>
      </c>
      <c r="AF936">
        <f>'T_SelfStock'!AD46</f>
        <v/>
      </c>
      <c r="AG936">
        <f>'T_SelfStock'!AE46</f>
        <v/>
      </c>
      <c r="AH936">
        <f>'T_SelfStock'!AF46</f>
        <v/>
      </c>
      <c r="AI936">
        <f>'T_SelfStock'!AG46</f>
        <v/>
      </c>
      <c r="AJ936">
        <f>'T_SelfStock'!AH46</f>
        <v/>
      </c>
      <c r="AK936">
        <f>'T_SelfStock'!AI46</f>
        <v/>
      </c>
      <c r="AL936">
        <f>'T_SelfStock'!AJ46</f>
        <v/>
      </c>
      <c r="AM936">
        <f>'T_SelfStock'!AK46</f>
        <v/>
      </c>
      <c r="AN936">
        <f>'T_SelfStock'!AL46</f>
        <v/>
      </c>
      <c r="AO936">
        <f>'T_SelfStock'!AM46</f>
        <v/>
      </c>
      <c r="AP936">
        <f>'T_SelfStock'!AN46</f>
        <v/>
      </c>
      <c r="AQ936">
        <f>'T_SelfStock'!AO46</f>
        <v/>
      </c>
      <c r="AR936">
        <f>'T_SelfStock'!AP46</f>
        <v/>
      </c>
      <c r="AS936">
        <f>'T_SelfStock'!AQ46</f>
        <v/>
      </c>
      <c r="AT936">
        <f>'T_SelfStock'!AR46</f>
        <v/>
      </c>
      <c r="AU936">
        <f>'T_SelfStock'!AS46</f>
        <v/>
      </c>
      <c r="AV936">
        <f>'T_SelfStock'!AT46</f>
        <v/>
      </c>
      <c r="AW936">
        <f>'T_SelfStock'!AU46</f>
        <v/>
      </c>
      <c r="AX936">
        <f>'T_SelfStock'!AV46</f>
        <v/>
      </c>
      <c r="AY936">
        <f>'T_SelfStock'!AW46</f>
        <v/>
      </c>
      <c r="AZ936">
        <f>'T_SelfStock'!AX46</f>
        <v/>
      </c>
      <c r="BA936">
        <f>'T_SelfStock'!AY46</f>
        <v/>
      </c>
      <c r="BB936">
        <f>'T_SelfStock'!AZ46</f>
        <v/>
      </c>
      <c r="BC936">
        <f>'T_SelfStock'!BA46</f>
        <v/>
      </c>
      <c r="BD936">
        <f>'T_SelfStock'!BB46</f>
        <v/>
      </c>
      <c r="BE936">
        <f>'T_SelfStock'!BC46</f>
        <v/>
      </c>
      <c r="BF936">
        <f>'T_SelfStock'!BD46</f>
        <v/>
      </c>
      <c r="BG936">
        <f>'T_SelfStock'!BE46</f>
        <v/>
      </c>
      <c r="BH936">
        <f>'T_SelfStock'!BF46</f>
        <v/>
      </c>
      <c r="BI936">
        <f>'T_SelfStock'!BG46</f>
        <v/>
      </c>
      <c r="BJ936">
        <f>'T_SelfStock'!BH46</f>
        <v/>
      </c>
      <c r="BK936">
        <f>'T_SelfStock'!BI46</f>
        <v/>
      </c>
      <c r="BL936">
        <f>'T_SelfStock'!BJ46</f>
        <v/>
      </c>
      <c r="BM936">
        <f>'T_SelfStock'!BK46</f>
        <v/>
      </c>
      <c r="BN936">
        <f>'T_SelfStock'!BL46</f>
        <v/>
      </c>
      <c r="BO936">
        <f>'T_SelfStock'!BM46</f>
        <v/>
      </c>
      <c r="BP936">
        <f>'T_SelfStock'!BN46</f>
        <v/>
      </c>
      <c r="BQ936">
        <f>'T_SelfStock'!BO46</f>
        <v/>
      </c>
      <c r="BR936">
        <f>'T_SelfStock'!BP46</f>
        <v/>
      </c>
      <c r="BS936">
        <f>'T_SelfStock'!BQ46</f>
        <v/>
      </c>
      <c r="BT936">
        <f>'T_SelfStock'!BR46</f>
        <v/>
      </c>
      <c r="BU936">
        <f>'T_SelfStock'!BS46</f>
        <v/>
      </c>
      <c r="BV936">
        <f>'T_SelfStock'!BT46</f>
        <v/>
      </c>
      <c r="BW936">
        <f>'T_SelfStock'!BU46</f>
        <v/>
      </c>
      <c r="BX936">
        <f>'T_SelfStock'!BV46</f>
        <v/>
      </c>
      <c r="BY936">
        <f>'T_SelfStock'!BW46</f>
        <v/>
      </c>
      <c r="BZ936">
        <f>'T_SelfStock'!BX46</f>
        <v/>
      </c>
      <c r="CA936">
        <f>'T_SelfStock'!BY46</f>
        <v/>
      </c>
      <c r="CB936">
        <f>'T_SelfStock'!BZ46</f>
        <v/>
      </c>
      <c r="CC936">
        <f>'T_SelfStock'!CA46</f>
        <v/>
      </c>
      <c r="CD936">
        <f>'T_SelfStock'!CB46</f>
        <v/>
      </c>
      <c r="CE936">
        <f>'T_SelfStock'!CC46</f>
        <v/>
      </c>
      <c r="CF936">
        <f>'T_SelfStock'!CD46</f>
        <v/>
      </c>
      <c r="CG936">
        <f>'T_SelfStock'!CE46</f>
        <v/>
      </c>
      <c r="CH936">
        <f>'T_SelfStock'!CF46</f>
        <v/>
      </c>
      <c r="CI936">
        <f>'T_SelfStock'!CG46</f>
        <v/>
      </c>
      <c r="CJ936">
        <f>'T_SelfStock'!CH46</f>
        <v/>
      </c>
      <c r="CK936">
        <f>'T_SelfStock'!CI46</f>
        <v/>
      </c>
      <c r="CL936">
        <f>'T_SelfStock'!CJ46</f>
        <v/>
      </c>
      <c r="CM936">
        <f>'T_SelfStock'!CK46</f>
        <v/>
      </c>
      <c r="CN936">
        <f>'T_SelfStock'!CL46</f>
        <v/>
      </c>
      <c r="CO936">
        <f>'T_SelfStock'!CM46</f>
        <v/>
      </c>
      <c r="CP936">
        <f>'T_SelfStock'!CN46</f>
        <v/>
      </c>
      <c r="CQ936">
        <f>'T_SelfStock'!CO46</f>
        <v/>
      </c>
      <c r="CR936">
        <f>'T_SelfStock'!CP46</f>
        <v/>
      </c>
      <c r="CS936">
        <f>'T_SelfStock'!CQ46</f>
        <v/>
      </c>
      <c r="CT936">
        <f>'T_SelfStock'!CR46</f>
        <v/>
      </c>
      <c r="CU936">
        <f>'T_SelfStock'!CS46</f>
        <v/>
      </c>
      <c r="CV936">
        <f>'T_SelfStock'!CT46</f>
        <v/>
      </c>
      <c r="CW936">
        <f>'T_SelfStock'!CU46</f>
        <v/>
      </c>
      <c r="CX936">
        <f>'T_SelfStock'!CV46</f>
        <v/>
      </c>
      <c r="CY936">
        <f>'T_SelfStock'!CW46</f>
        <v/>
      </c>
      <c r="CZ936">
        <f>'T_SelfStock'!CX46</f>
        <v/>
      </c>
      <c r="DA936">
        <f>'T_SelfStock'!CY46</f>
        <v/>
      </c>
      <c r="DB936">
        <f>'T_SelfStock'!CZ46</f>
        <v/>
      </c>
      <c r="DC936">
        <f>'T_SelfStock'!DA46</f>
        <v/>
      </c>
    </row>
    <row r="937">
      <c r="B937" t="inlineStr">
        <is>
          <t>Order(発注予定,kg)</t>
        </is>
      </c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  <c r="AB937" s="23" t="n"/>
      <c r="AC937" s="23" t="n"/>
      <c r="AD937" s="23" t="n"/>
      <c r="AE937" s="23" t="n"/>
      <c r="AF937" s="23" t="n"/>
      <c r="AG937" s="23" t="n"/>
      <c r="AH937" s="23" t="n"/>
      <c r="AI937" s="23" t="n"/>
      <c r="AJ937" s="23" t="n"/>
      <c r="AK937" s="23" t="n"/>
      <c r="AL937" s="23" t="n"/>
      <c r="AM937" s="23" t="n"/>
      <c r="AN937" s="23" t="n"/>
      <c r="AO937" s="23" t="n"/>
      <c r="AP937" s="23" t="n"/>
      <c r="AQ937" s="23" t="n"/>
      <c r="AR937" s="23" t="n"/>
      <c r="AS937" s="23" t="n"/>
      <c r="AT937" s="23" t="n"/>
      <c r="AU937" s="23" t="n"/>
      <c r="AV937" s="23" t="n"/>
      <c r="AW937" s="23" t="n"/>
      <c r="AX937" s="23" t="n"/>
      <c r="AY937" s="23" t="n"/>
      <c r="AZ937" s="23" t="n"/>
      <c r="BA937" s="23" t="n"/>
      <c r="BB937" s="23" t="n"/>
      <c r="BC937" s="23" t="n"/>
      <c r="BD937" s="23" t="n"/>
      <c r="BE937" s="23" t="n"/>
      <c r="BF937" s="23" t="n"/>
      <c r="BG937" s="23" t="n"/>
      <c r="BH937" s="23" t="n"/>
      <c r="BI937" s="23" t="n"/>
      <c r="BJ937" s="23" t="n"/>
      <c r="BK937" s="23" t="n"/>
      <c r="BL937" s="23" t="n"/>
      <c r="BM937" s="23" t="n"/>
      <c r="BN937" s="23" t="n"/>
      <c r="BO937" s="23" t="n"/>
      <c r="BP937" s="23" t="n"/>
      <c r="BQ937" s="23" t="n"/>
      <c r="BR937" s="23" t="n"/>
      <c r="BS937" s="23" t="n"/>
      <c r="BT937" s="23" t="n"/>
      <c r="BU937" s="23" t="n"/>
      <c r="BV937" s="23" t="n"/>
      <c r="BW937" s="23" t="n"/>
      <c r="BX937" s="23" t="n"/>
      <c r="BY937" s="23" t="n"/>
      <c r="BZ937" s="23" t="n"/>
      <c r="CA937" s="23" t="n"/>
      <c r="CB937" s="23" t="n"/>
      <c r="CC937" s="23" t="n"/>
      <c r="CD937" s="23" t="n"/>
      <c r="CE937" s="23" t="n"/>
      <c r="CF937" s="23" t="n"/>
      <c r="CG937" s="23" t="n"/>
      <c r="CH937" s="23" t="n"/>
      <c r="CI937" s="23" t="n"/>
      <c r="CJ937" s="23" t="n"/>
      <c r="CK937" s="23" t="n"/>
      <c r="CL937" s="23" t="n"/>
      <c r="CM937" s="23" t="n"/>
      <c r="CN937" s="23" t="n"/>
      <c r="CO937" s="23" t="n"/>
      <c r="CP937" s="23" t="n"/>
      <c r="CQ937" s="23" t="n"/>
      <c r="CR937" s="23" t="n"/>
      <c r="CS937" s="23" t="n"/>
      <c r="CT937" s="23" t="n"/>
      <c r="CU937" s="23" t="n"/>
      <c r="CV937" s="23" t="n"/>
      <c r="CW937" s="23" t="n"/>
      <c r="CX937" s="23" t="n"/>
      <c r="CY937" s="23" t="n"/>
      <c r="CZ937" s="23" t="n"/>
      <c r="DA937" s="23" t="n"/>
      <c r="DB937" s="23" t="n"/>
      <c r="DC937" s="23" t="n"/>
      <c r="DE937" s="12" t="inlineStr">
        <is>
          <t>CHEM-1730</t>
        </is>
      </c>
    </row>
    <row r="938">
      <c r="B938" s="5" t="inlineStr">
        <is>
          <t>合計在庫(週末時点,kg)</t>
        </is>
      </c>
      <c r="D938">
        <f>'Grid_Stock'!B42</f>
        <v/>
      </c>
      <c r="E938">
        <f>'Grid_Stock'!C42</f>
        <v/>
      </c>
      <c r="F938">
        <f>'Grid_Stock'!D42</f>
        <v/>
      </c>
      <c r="G938">
        <f>'Grid_Stock'!E42</f>
        <v/>
      </c>
      <c r="H938">
        <f>'Grid_Stock'!F42</f>
        <v/>
      </c>
      <c r="I938">
        <f>'Grid_Stock'!G42</f>
        <v/>
      </c>
      <c r="J938">
        <f>'Grid_Stock'!H42</f>
        <v/>
      </c>
      <c r="K938">
        <f>'Grid_Stock'!I42</f>
        <v/>
      </c>
      <c r="L938">
        <f>'Grid_Stock'!J42</f>
        <v/>
      </c>
      <c r="M938">
        <f>'Grid_Stock'!K42</f>
        <v/>
      </c>
      <c r="N938">
        <f>'Grid_Stock'!L42</f>
        <v/>
      </c>
      <c r="O938">
        <f>'Grid_Stock'!M42</f>
        <v/>
      </c>
      <c r="P938">
        <f>'Grid_Stock'!N42</f>
        <v/>
      </c>
      <c r="Q938">
        <f>'Grid_Stock'!O42</f>
        <v/>
      </c>
      <c r="R938">
        <f>'Grid_Stock'!P42</f>
        <v/>
      </c>
      <c r="S938">
        <f>'Grid_Stock'!Q42</f>
        <v/>
      </c>
      <c r="T938">
        <f>'Grid_Stock'!R42</f>
        <v/>
      </c>
      <c r="U938">
        <f>'Grid_Stock'!S42</f>
        <v/>
      </c>
      <c r="V938">
        <f>'Grid_Stock'!T42</f>
        <v/>
      </c>
      <c r="W938">
        <f>'Grid_Stock'!U42</f>
        <v/>
      </c>
      <c r="X938">
        <f>'Grid_Stock'!V42</f>
        <v/>
      </c>
      <c r="Y938">
        <f>'Grid_Stock'!W42</f>
        <v/>
      </c>
      <c r="Z938">
        <f>'Grid_Stock'!X42</f>
        <v/>
      </c>
      <c r="AA938">
        <f>'Grid_Stock'!Y42</f>
        <v/>
      </c>
      <c r="AB938">
        <f>'Grid_Stock'!Z42</f>
        <v/>
      </c>
      <c r="AC938">
        <f>'Grid_Stock'!AA42</f>
        <v/>
      </c>
      <c r="AD938">
        <f>'Grid_Stock'!AB42</f>
        <v/>
      </c>
      <c r="AE938">
        <f>'Grid_Stock'!AC42</f>
        <v/>
      </c>
      <c r="AF938">
        <f>'Grid_Stock'!AD42</f>
        <v/>
      </c>
      <c r="AG938">
        <f>'Grid_Stock'!AE42</f>
        <v/>
      </c>
      <c r="AH938">
        <f>'Grid_Stock'!AF42</f>
        <v/>
      </c>
      <c r="AI938">
        <f>'Grid_Stock'!AG42</f>
        <v/>
      </c>
      <c r="AJ938">
        <f>'Grid_Stock'!AH42</f>
        <v/>
      </c>
      <c r="AK938">
        <f>'Grid_Stock'!AI42</f>
        <v/>
      </c>
      <c r="AL938">
        <f>'Grid_Stock'!AJ42</f>
        <v/>
      </c>
      <c r="AM938">
        <f>'Grid_Stock'!AK42</f>
        <v/>
      </c>
      <c r="AN938">
        <f>'Grid_Stock'!AL42</f>
        <v/>
      </c>
      <c r="AO938">
        <f>'Grid_Stock'!AM42</f>
        <v/>
      </c>
      <c r="AP938">
        <f>'Grid_Stock'!AN42</f>
        <v/>
      </c>
      <c r="AQ938">
        <f>'Grid_Stock'!AO42</f>
        <v/>
      </c>
      <c r="AR938">
        <f>'Grid_Stock'!AP42</f>
        <v/>
      </c>
      <c r="AS938">
        <f>'Grid_Stock'!AQ42</f>
        <v/>
      </c>
      <c r="AT938">
        <f>'Grid_Stock'!AR42</f>
        <v/>
      </c>
      <c r="AU938">
        <f>'Grid_Stock'!AS42</f>
        <v/>
      </c>
      <c r="AV938">
        <f>'Grid_Stock'!AT42</f>
        <v/>
      </c>
      <c r="AW938">
        <f>'Grid_Stock'!AU42</f>
        <v/>
      </c>
      <c r="AX938">
        <f>'Grid_Stock'!AV42</f>
        <v/>
      </c>
      <c r="AY938">
        <f>'Grid_Stock'!AW42</f>
        <v/>
      </c>
      <c r="AZ938">
        <f>'Grid_Stock'!AX42</f>
        <v/>
      </c>
      <c r="BA938">
        <f>'Grid_Stock'!AY42</f>
        <v/>
      </c>
      <c r="BB938">
        <f>'Grid_Stock'!AZ42</f>
        <v/>
      </c>
      <c r="BC938">
        <f>'Grid_Stock'!BA42</f>
        <v/>
      </c>
      <c r="BD938">
        <f>'Grid_Stock'!BB42</f>
        <v/>
      </c>
      <c r="BE938">
        <f>'Grid_Stock'!BC42</f>
        <v/>
      </c>
      <c r="BF938">
        <f>'Grid_Stock'!BD42</f>
        <v/>
      </c>
      <c r="BG938">
        <f>'Grid_Stock'!BE42</f>
        <v/>
      </c>
      <c r="BH938">
        <f>'Grid_Stock'!BF42</f>
        <v/>
      </c>
      <c r="BI938">
        <f>'Grid_Stock'!BG42</f>
        <v/>
      </c>
      <c r="BJ938">
        <f>'Grid_Stock'!BH42</f>
        <v/>
      </c>
      <c r="BK938">
        <f>'Grid_Stock'!BI42</f>
        <v/>
      </c>
      <c r="BL938">
        <f>'Grid_Stock'!BJ42</f>
        <v/>
      </c>
      <c r="BM938">
        <f>'Grid_Stock'!BK42</f>
        <v/>
      </c>
      <c r="BN938">
        <f>'Grid_Stock'!BL42</f>
        <v/>
      </c>
      <c r="BO938">
        <f>'Grid_Stock'!BM42</f>
        <v/>
      </c>
      <c r="BP938">
        <f>'Grid_Stock'!BN42</f>
        <v/>
      </c>
      <c r="BQ938">
        <f>'Grid_Stock'!BO42</f>
        <v/>
      </c>
      <c r="BR938">
        <f>'Grid_Stock'!BP42</f>
        <v/>
      </c>
      <c r="BS938">
        <f>'Grid_Stock'!BQ42</f>
        <v/>
      </c>
      <c r="BT938">
        <f>'Grid_Stock'!BR42</f>
        <v/>
      </c>
      <c r="BU938">
        <f>'Grid_Stock'!BS42</f>
        <v/>
      </c>
      <c r="BV938">
        <f>'Grid_Stock'!BT42</f>
        <v/>
      </c>
      <c r="BW938">
        <f>'Grid_Stock'!BU42</f>
        <v/>
      </c>
      <c r="BX938">
        <f>'Grid_Stock'!BV42</f>
        <v/>
      </c>
      <c r="BY938">
        <f>'Grid_Stock'!BW42</f>
        <v/>
      </c>
      <c r="BZ938">
        <f>'Grid_Stock'!BX42</f>
        <v/>
      </c>
      <c r="CA938">
        <f>'Grid_Stock'!BY42</f>
        <v/>
      </c>
      <c r="CB938">
        <f>'Grid_Stock'!BZ42</f>
        <v/>
      </c>
      <c r="CC938">
        <f>'Grid_Stock'!CA42</f>
        <v/>
      </c>
      <c r="CD938">
        <f>'Grid_Stock'!CB42</f>
        <v/>
      </c>
      <c r="CE938">
        <f>'Grid_Stock'!CC42</f>
        <v/>
      </c>
      <c r="CF938">
        <f>'Grid_Stock'!CD42</f>
        <v/>
      </c>
      <c r="CG938">
        <f>'Grid_Stock'!CE42</f>
        <v/>
      </c>
      <c r="CH938">
        <f>'Grid_Stock'!CF42</f>
        <v/>
      </c>
      <c r="CI938">
        <f>'Grid_Stock'!CG42</f>
        <v/>
      </c>
      <c r="CJ938">
        <f>'Grid_Stock'!CH42</f>
        <v/>
      </c>
      <c r="CK938">
        <f>'Grid_Stock'!CI42</f>
        <v/>
      </c>
      <c r="CL938">
        <f>'Grid_Stock'!CJ42</f>
        <v/>
      </c>
      <c r="CM938">
        <f>'Grid_Stock'!CK42</f>
        <v/>
      </c>
      <c r="CN938">
        <f>'Grid_Stock'!CL42</f>
        <v/>
      </c>
      <c r="CO938">
        <f>'Grid_Stock'!CM42</f>
        <v/>
      </c>
      <c r="CP938">
        <f>'Grid_Stock'!CN42</f>
        <v/>
      </c>
      <c r="CQ938">
        <f>'Grid_Stock'!CO42</f>
        <v/>
      </c>
      <c r="CR938">
        <f>'Grid_Stock'!CP42</f>
        <v/>
      </c>
      <c r="CS938">
        <f>'Grid_Stock'!CQ42</f>
        <v/>
      </c>
      <c r="CT938">
        <f>'Grid_Stock'!CR42</f>
        <v/>
      </c>
      <c r="CU938">
        <f>'Grid_Stock'!CS42</f>
        <v/>
      </c>
      <c r="CV938">
        <f>'Grid_Stock'!CT42</f>
        <v/>
      </c>
      <c r="CW938">
        <f>'Grid_Stock'!CU42</f>
        <v/>
      </c>
      <c r="CX938">
        <f>'Grid_Stock'!CV42</f>
        <v/>
      </c>
      <c r="CY938">
        <f>'Grid_Stock'!CW42</f>
        <v/>
      </c>
      <c r="CZ938">
        <f>'Grid_Stock'!CX42</f>
        <v/>
      </c>
      <c r="DA938">
        <f>'Grid_Stock'!CY42</f>
        <v/>
      </c>
      <c r="DB938">
        <f>'Grid_Stock'!CZ42</f>
        <v/>
      </c>
      <c r="DC938">
        <f>'Grid_Stock'!DA42</f>
        <v/>
      </c>
    </row>
    <row r="939">
      <c r="B939" s="24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'Grid_Requirement'!B43</f>
        <v/>
      </c>
      <c r="E946">
        <f>'Grid_Requirement'!C43</f>
        <v/>
      </c>
      <c r="F946">
        <f>'Grid_Requirement'!D43</f>
        <v/>
      </c>
      <c r="G946">
        <f>'Grid_Requirement'!E43</f>
        <v/>
      </c>
      <c r="H946">
        <f>'Grid_Requirement'!F43</f>
        <v/>
      </c>
      <c r="I946">
        <f>'Grid_Requirement'!G43</f>
        <v/>
      </c>
      <c r="J946">
        <f>'Grid_Requirement'!H43</f>
        <v/>
      </c>
      <c r="K946">
        <f>'Grid_Requirement'!I43</f>
        <v/>
      </c>
      <c r="L946">
        <f>'Grid_Requirement'!J43</f>
        <v/>
      </c>
      <c r="M946">
        <f>'Grid_Requirement'!K43</f>
        <v/>
      </c>
      <c r="N946">
        <f>'Grid_Requirement'!L43</f>
        <v/>
      </c>
      <c r="O946">
        <f>'Grid_Requirement'!M43</f>
        <v/>
      </c>
      <c r="P946">
        <f>'Grid_Requirement'!N43</f>
        <v/>
      </c>
      <c r="Q946">
        <f>'Grid_Requirement'!O43</f>
        <v/>
      </c>
      <c r="R946">
        <f>'Grid_Requirement'!P43</f>
        <v/>
      </c>
      <c r="S946">
        <f>'Grid_Requirement'!Q43</f>
        <v/>
      </c>
      <c r="T946">
        <f>'Grid_Requirement'!R43</f>
        <v/>
      </c>
      <c r="U946">
        <f>'Grid_Requirement'!S43</f>
        <v/>
      </c>
      <c r="V946">
        <f>'Grid_Requirement'!T43</f>
        <v/>
      </c>
      <c r="W946">
        <f>'Grid_Requirement'!U43</f>
        <v/>
      </c>
      <c r="X946">
        <f>'Grid_Requirement'!V43</f>
        <v/>
      </c>
      <c r="Y946">
        <f>'Grid_Requirement'!W43</f>
        <v/>
      </c>
      <c r="Z946">
        <f>'Grid_Requirement'!X43</f>
        <v/>
      </c>
      <c r="AA946">
        <f>'Grid_Requirement'!Y43</f>
        <v/>
      </c>
      <c r="AB946">
        <f>'Grid_Requirement'!Z43</f>
        <v/>
      </c>
      <c r="AC946">
        <f>'Grid_Requirement'!AA43</f>
        <v/>
      </c>
      <c r="AD946">
        <f>'Grid_Requirement'!AB43</f>
        <v/>
      </c>
      <c r="AE946">
        <f>'Grid_Requirement'!AC43</f>
        <v/>
      </c>
      <c r="AF946">
        <f>'Grid_Requirement'!AD43</f>
        <v/>
      </c>
      <c r="AG946">
        <f>'Grid_Requirement'!AE43</f>
        <v/>
      </c>
      <c r="AH946">
        <f>'Grid_Requirement'!AF43</f>
        <v/>
      </c>
      <c r="AI946">
        <f>'Grid_Requirement'!AG43</f>
        <v/>
      </c>
      <c r="AJ946">
        <f>'Grid_Requirement'!AH43</f>
        <v/>
      </c>
      <c r="AK946">
        <f>'Grid_Requirement'!AI43</f>
        <v/>
      </c>
      <c r="AL946">
        <f>'Grid_Requirement'!AJ43</f>
        <v/>
      </c>
      <c r="AM946">
        <f>'Grid_Requirement'!AK43</f>
        <v/>
      </c>
      <c r="AN946">
        <f>'Grid_Requirement'!AL43</f>
        <v/>
      </c>
      <c r="AO946">
        <f>'Grid_Requirement'!AM43</f>
        <v/>
      </c>
      <c r="AP946">
        <f>'Grid_Requirement'!AN43</f>
        <v/>
      </c>
      <c r="AQ946">
        <f>'Grid_Requirement'!AO43</f>
        <v/>
      </c>
      <c r="AR946">
        <f>'Grid_Requirement'!AP43</f>
        <v/>
      </c>
      <c r="AS946">
        <f>'Grid_Requirement'!AQ43</f>
        <v/>
      </c>
      <c r="AT946">
        <f>'Grid_Requirement'!AR43</f>
        <v/>
      </c>
      <c r="AU946">
        <f>'Grid_Requirement'!AS43</f>
        <v/>
      </c>
      <c r="AV946">
        <f>'Grid_Requirement'!AT43</f>
        <v/>
      </c>
      <c r="AW946">
        <f>'Grid_Requirement'!AU43</f>
        <v/>
      </c>
      <c r="AX946">
        <f>'Grid_Requirement'!AV43</f>
        <v/>
      </c>
      <c r="AY946">
        <f>'Grid_Requirement'!AW43</f>
        <v/>
      </c>
      <c r="AZ946">
        <f>'Grid_Requirement'!AX43</f>
        <v/>
      </c>
      <c r="BA946">
        <f>'Grid_Requirement'!AY43</f>
        <v/>
      </c>
      <c r="BB946">
        <f>'Grid_Requirement'!AZ43</f>
        <v/>
      </c>
      <c r="BC946">
        <f>'Grid_Requirement'!BA43</f>
        <v/>
      </c>
      <c r="BD946">
        <f>'Grid_Requirement'!BB43</f>
        <v/>
      </c>
      <c r="BE946">
        <f>'Grid_Requirement'!BC43</f>
        <v/>
      </c>
      <c r="BF946">
        <f>'Grid_Requirement'!BD43</f>
        <v/>
      </c>
      <c r="BG946">
        <f>'Grid_Requirement'!BE43</f>
        <v/>
      </c>
      <c r="BH946">
        <f>'Grid_Requirement'!BF43</f>
        <v/>
      </c>
      <c r="BI946">
        <f>'Grid_Requirement'!BG43</f>
        <v/>
      </c>
      <c r="BJ946">
        <f>'Grid_Requirement'!BH43</f>
        <v/>
      </c>
      <c r="BK946">
        <f>'Grid_Requirement'!BI43</f>
        <v/>
      </c>
      <c r="BL946">
        <f>'Grid_Requirement'!BJ43</f>
        <v/>
      </c>
      <c r="BM946">
        <f>'Grid_Requirement'!BK43</f>
        <v/>
      </c>
      <c r="BN946">
        <f>'Grid_Requirement'!BL43</f>
        <v/>
      </c>
      <c r="BO946">
        <f>'Grid_Requirement'!BM43</f>
        <v/>
      </c>
      <c r="BP946">
        <f>'Grid_Requirement'!BN43</f>
        <v/>
      </c>
      <c r="BQ946">
        <f>'Grid_Requirement'!BO43</f>
        <v/>
      </c>
      <c r="BR946">
        <f>'Grid_Requirement'!BP43</f>
        <v/>
      </c>
      <c r="BS946">
        <f>'Grid_Requirement'!BQ43</f>
        <v/>
      </c>
      <c r="BT946">
        <f>'Grid_Requirement'!BR43</f>
        <v/>
      </c>
      <c r="BU946">
        <f>'Grid_Requirement'!BS43</f>
        <v/>
      </c>
      <c r="BV946">
        <f>'Grid_Requirement'!BT43</f>
        <v/>
      </c>
      <c r="BW946">
        <f>'Grid_Requirement'!BU43</f>
        <v/>
      </c>
      <c r="BX946">
        <f>'Grid_Requirement'!BV43</f>
        <v/>
      </c>
      <c r="BY946">
        <f>'Grid_Requirement'!BW43</f>
        <v/>
      </c>
      <c r="BZ946">
        <f>'Grid_Requirement'!BX43</f>
        <v/>
      </c>
      <c r="CA946">
        <f>'Grid_Requirement'!BY43</f>
        <v/>
      </c>
      <c r="CB946">
        <f>'Grid_Requirement'!BZ43</f>
        <v/>
      </c>
      <c r="CC946">
        <f>'Grid_Requirement'!CA43</f>
        <v/>
      </c>
      <c r="CD946">
        <f>'Grid_Requirement'!CB43</f>
        <v/>
      </c>
      <c r="CE946">
        <f>'Grid_Requirement'!CC43</f>
        <v/>
      </c>
      <c r="CF946">
        <f>'Grid_Requirement'!CD43</f>
        <v/>
      </c>
      <c r="CG946">
        <f>'Grid_Requirement'!CE43</f>
        <v/>
      </c>
      <c r="CH946">
        <f>'Grid_Requirement'!CF43</f>
        <v/>
      </c>
      <c r="CI946">
        <f>'Grid_Requirement'!CG43</f>
        <v/>
      </c>
      <c r="CJ946">
        <f>'Grid_Requirement'!CH43</f>
        <v/>
      </c>
      <c r="CK946">
        <f>'Grid_Requirement'!CI43</f>
        <v/>
      </c>
      <c r="CL946">
        <f>'Grid_Requirement'!CJ43</f>
        <v/>
      </c>
      <c r="CM946">
        <f>'Grid_Requirement'!CK43</f>
        <v/>
      </c>
      <c r="CN946">
        <f>'Grid_Requirement'!CL43</f>
        <v/>
      </c>
      <c r="CO946">
        <f>'Grid_Requirement'!CM43</f>
        <v/>
      </c>
      <c r="CP946">
        <f>'Grid_Requirement'!CN43</f>
        <v/>
      </c>
      <c r="CQ946">
        <f>'Grid_Requirement'!CO43</f>
        <v/>
      </c>
      <c r="CR946">
        <f>'Grid_Requirement'!CP43</f>
        <v/>
      </c>
      <c r="CS946">
        <f>'Grid_Requirement'!CQ43</f>
        <v/>
      </c>
      <c r="CT946">
        <f>'Grid_Requirement'!CR43</f>
        <v/>
      </c>
      <c r="CU946">
        <f>'Grid_Requirement'!CS43</f>
        <v/>
      </c>
      <c r="CV946">
        <f>'Grid_Requirement'!CT43</f>
        <v/>
      </c>
      <c r="CW946">
        <f>'Grid_Requirement'!CU43</f>
        <v/>
      </c>
      <c r="CX946">
        <f>'Grid_Requirement'!CV43</f>
        <v/>
      </c>
      <c r="CY946">
        <f>'Grid_Requirement'!CW43</f>
        <v/>
      </c>
      <c r="CZ946">
        <f>'Grid_Requirement'!CX43</f>
        <v/>
      </c>
      <c r="DA946">
        <f>'Grid_Requirement'!CY43</f>
        <v/>
      </c>
      <c r="DB946">
        <f>'Grid_Requirement'!CZ43</f>
        <v/>
      </c>
      <c r="DC946">
        <f>'Grid_Requirement'!DA43</f>
        <v/>
      </c>
    </row>
    <row r="947">
      <c r="B947" t="inlineStr">
        <is>
          <t>TTAF在庫(実績,kg)</t>
        </is>
      </c>
      <c r="D947">
        <f>'T_TTAFStock'!B47</f>
        <v/>
      </c>
      <c r="E947">
        <f>'T_TTAFStock'!C47</f>
        <v/>
      </c>
      <c r="F947">
        <f>'T_TTAFStock'!D47</f>
        <v/>
      </c>
      <c r="G947">
        <f>'T_TTAFStock'!E47</f>
        <v/>
      </c>
      <c r="H947">
        <f>'T_TTAFStock'!F47</f>
        <v/>
      </c>
      <c r="I947">
        <f>'T_TTAFStock'!G47</f>
        <v/>
      </c>
      <c r="J947">
        <f>'T_TTAFStock'!H47</f>
        <v/>
      </c>
      <c r="K947">
        <f>'T_TTAFStock'!I47</f>
        <v/>
      </c>
      <c r="L947">
        <f>'T_TTAFStock'!J47</f>
        <v/>
      </c>
      <c r="M947">
        <f>'T_TTAFStock'!K47</f>
        <v/>
      </c>
      <c r="N947">
        <f>'T_TTAFStock'!L47</f>
        <v/>
      </c>
      <c r="O947">
        <f>'T_TTAFStock'!M47</f>
        <v/>
      </c>
      <c r="P947">
        <f>'T_TTAFStock'!N47</f>
        <v/>
      </c>
      <c r="Q947">
        <f>'T_TTAFStock'!O47</f>
        <v/>
      </c>
      <c r="R947">
        <f>'T_TTAFStock'!P47</f>
        <v/>
      </c>
      <c r="S947">
        <f>'T_TTAFStock'!Q47</f>
        <v/>
      </c>
      <c r="T947">
        <f>'T_TTAFStock'!R47</f>
        <v/>
      </c>
      <c r="U947">
        <f>'T_TTAFStock'!S47</f>
        <v/>
      </c>
      <c r="V947">
        <f>'T_TTAFStock'!T47</f>
        <v/>
      </c>
      <c r="W947">
        <f>'T_TTAFStock'!U47</f>
        <v/>
      </c>
      <c r="X947">
        <f>'T_TTAFStock'!V47</f>
        <v/>
      </c>
      <c r="Y947">
        <f>'T_TTAFStock'!W47</f>
        <v/>
      </c>
      <c r="Z947">
        <f>'T_TTAFStock'!X47</f>
        <v/>
      </c>
      <c r="AA947">
        <f>'T_TTAFStock'!Y47</f>
        <v/>
      </c>
      <c r="AB947">
        <f>'T_TTAFStock'!Z47</f>
        <v/>
      </c>
      <c r="AC947">
        <f>'T_TTAFStock'!AA47</f>
        <v/>
      </c>
      <c r="AD947">
        <f>'T_TTAFStock'!AB47</f>
        <v/>
      </c>
      <c r="AE947">
        <f>'T_TTAFStock'!AC47</f>
        <v/>
      </c>
      <c r="AF947">
        <f>'T_TTAFStock'!AD47</f>
        <v/>
      </c>
      <c r="AG947">
        <f>'T_TTAFStock'!AE47</f>
        <v/>
      </c>
      <c r="AH947">
        <f>'T_TTAFStock'!AF47</f>
        <v/>
      </c>
      <c r="AI947">
        <f>'T_TTAFStock'!AG47</f>
        <v/>
      </c>
      <c r="AJ947">
        <f>'T_TTAFStock'!AH47</f>
        <v/>
      </c>
      <c r="AK947">
        <f>'T_TTAFStock'!AI47</f>
        <v/>
      </c>
      <c r="AL947">
        <f>'T_TTAFStock'!AJ47</f>
        <v/>
      </c>
      <c r="AM947">
        <f>'T_TTAFStock'!AK47</f>
        <v/>
      </c>
      <c r="AN947">
        <f>'T_TTAFStock'!AL47</f>
        <v/>
      </c>
      <c r="AO947">
        <f>'T_TTAFStock'!AM47</f>
        <v/>
      </c>
      <c r="AP947">
        <f>'T_TTAFStock'!AN47</f>
        <v/>
      </c>
      <c r="AQ947">
        <f>'T_TTAFStock'!AO47</f>
        <v/>
      </c>
      <c r="AR947">
        <f>'T_TTAFStock'!AP47</f>
        <v/>
      </c>
      <c r="AS947">
        <f>'T_TTAFStock'!AQ47</f>
        <v/>
      </c>
      <c r="AT947">
        <f>'T_TTAFStock'!AR47</f>
        <v/>
      </c>
      <c r="AU947">
        <f>'T_TTAFStock'!AS47</f>
        <v/>
      </c>
      <c r="AV947">
        <f>'T_TTAFStock'!AT47</f>
        <v/>
      </c>
      <c r="AW947">
        <f>'T_TTAFStock'!AU47</f>
        <v/>
      </c>
      <c r="AX947">
        <f>'T_TTAFStock'!AV47</f>
        <v/>
      </c>
      <c r="AY947">
        <f>'T_TTAFStock'!AW47</f>
        <v/>
      </c>
      <c r="AZ947">
        <f>'T_TTAFStock'!AX47</f>
        <v/>
      </c>
      <c r="BA947">
        <f>'T_TTAFStock'!AY47</f>
        <v/>
      </c>
      <c r="BB947">
        <f>'T_TTAFStock'!AZ47</f>
        <v/>
      </c>
      <c r="BC947">
        <f>'T_TTAFStock'!BA47</f>
        <v/>
      </c>
      <c r="BD947">
        <f>'T_TTAFStock'!BB47</f>
        <v/>
      </c>
      <c r="BE947">
        <f>'T_TTAFStock'!BC47</f>
        <v/>
      </c>
      <c r="BF947">
        <f>'T_TTAFStock'!BD47</f>
        <v/>
      </c>
      <c r="BG947">
        <f>'T_TTAFStock'!BE47</f>
        <v/>
      </c>
      <c r="BH947">
        <f>'T_TTAFStock'!BF47</f>
        <v/>
      </c>
      <c r="BI947">
        <f>'T_TTAFStock'!BG47</f>
        <v/>
      </c>
      <c r="BJ947">
        <f>'T_TTAFStock'!BH47</f>
        <v/>
      </c>
      <c r="BK947">
        <f>'T_TTAFStock'!BI47</f>
        <v/>
      </c>
      <c r="BL947">
        <f>'T_TTAFStock'!BJ47</f>
        <v/>
      </c>
      <c r="BM947">
        <f>'T_TTAFStock'!BK47</f>
        <v/>
      </c>
      <c r="BN947">
        <f>'T_TTAFStock'!BL47</f>
        <v/>
      </c>
      <c r="BO947">
        <f>'T_TTAFStock'!BM47</f>
        <v/>
      </c>
      <c r="BP947">
        <f>'T_TTAFStock'!BN47</f>
        <v/>
      </c>
      <c r="BQ947">
        <f>'T_TTAFStock'!BO47</f>
        <v/>
      </c>
      <c r="BR947">
        <f>'T_TTAFStock'!BP47</f>
        <v/>
      </c>
      <c r="BS947">
        <f>'T_TTAFStock'!BQ47</f>
        <v/>
      </c>
      <c r="BT947">
        <f>'T_TTAFStock'!BR47</f>
        <v/>
      </c>
      <c r="BU947">
        <f>'T_TTAFStock'!BS47</f>
        <v/>
      </c>
      <c r="BV947">
        <f>'T_TTAFStock'!BT47</f>
        <v/>
      </c>
      <c r="BW947">
        <f>'T_TTAFStock'!BU47</f>
        <v/>
      </c>
      <c r="BX947">
        <f>'T_TTAFStock'!BV47</f>
        <v/>
      </c>
      <c r="BY947">
        <f>'T_TTAFStock'!BW47</f>
        <v/>
      </c>
      <c r="BZ947">
        <f>'T_TTAFStock'!BX47</f>
        <v/>
      </c>
      <c r="CA947">
        <f>'T_TTAFStock'!BY47</f>
        <v/>
      </c>
      <c r="CB947">
        <f>'T_TTAFStock'!BZ47</f>
        <v/>
      </c>
      <c r="CC947">
        <f>'T_TTAFStock'!CA47</f>
        <v/>
      </c>
      <c r="CD947">
        <f>'T_TTAFStock'!CB47</f>
        <v/>
      </c>
      <c r="CE947">
        <f>'T_TTAFStock'!CC47</f>
        <v/>
      </c>
      <c r="CF947">
        <f>'T_TTAFStock'!CD47</f>
        <v/>
      </c>
      <c r="CG947">
        <f>'T_TTAFStock'!CE47</f>
        <v/>
      </c>
      <c r="CH947">
        <f>'T_TTAFStock'!CF47</f>
        <v/>
      </c>
      <c r="CI947">
        <f>'T_TTAFStock'!CG47</f>
        <v/>
      </c>
      <c r="CJ947">
        <f>'T_TTAFStock'!CH47</f>
        <v/>
      </c>
      <c r="CK947">
        <f>'T_TTAFStock'!CI47</f>
        <v/>
      </c>
      <c r="CL947">
        <f>'T_TTAFStock'!CJ47</f>
        <v/>
      </c>
      <c r="CM947">
        <f>'T_TTAFStock'!CK47</f>
        <v/>
      </c>
      <c r="CN947">
        <f>'T_TTAFStock'!CL47</f>
        <v/>
      </c>
      <c r="CO947">
        <f>'T_TTAFStock'!CM47</f>
        <v/>
      </c>
      <c r="CP947">
        <f>'T_TTAFStock'!CN47</f>
        <v/>
      </c>
      <c r="CQ947">
        <f>'T_TTAFStock'!CO47</f>
        <v/>
      </c>
      <c r="CR947">
        <f>'T_TTAFStock'!CP47</f>
        <v/>
      </c>
      <c r="CS947">
        <f>'T_TTAFStock'!CQ47</f>
        <v/>
      </c>
      <c r="CT947">
        <f>'T_TTAFStock'!CR47</f>
        <v/>
      </c>
      <c r="CU947">
        <f>'T_TTAFStock'!CS47</f>
        <v/>
      </c>
      <c r="CV947">
        <f>'T_TTAFStock'!CT47</f>
        <v/>
      </c>
      <c r="CW947">
        <f>'T_TTAFStock'!CU47</f>
        <v/>
      </c>
      <c r="CX947">
        <f>'T_TTAFStock'!CV47</f>
        <v/>
      </c>
      <c r="CY947">
        <f>'T_TTAFStock'!CW47</f>
        <v/>
      </c>
      <c r="CZ947">
        <f>'T_TTAFStock'!CX47</f>
        <v/>
      </c>
      <c r="DA947">
        <f>'T_TTAFStock'!CY47</f>
        <v/>
      </c>
      <c r="DB947">
        <f>'T_TTAFStock'!CZ47</f>
        <v/>
      </c>
      <c r="DC947">
        <f>'T_TTAFStock'!DA47</f>
        <v/>
      </c>
    </row>
    <row r="948">
      <c r="B948" t="inlineStr">
        <is>
          <t>自社在庫(実績,kg)</t>
        </is>
      </c>
      <c r="D948">
        <f>'T_SelfStock'!B47</f>
        <v/>
      </c>
      <c r="E948">
        <f>'T_SelfStock'!C47</f>
        <v/>
      </c>
      <c r="F948">
        <f>'T_SelfStock'!D47</f>
        <v/>
      </c>
      <c r="G948">
        <f>'T_SelfStock'!E47</f>
        <v/>
      </c>
      <c r="H948">
        <f>'T_SelfStock'!F47</f>
        <v/>
      </c>
      <c r="I948">
        <f>'T_SelfStock'!G47</f>
        <v/>
      </c>
      <c r="J948">
        <f>'T_SelfStock'!H47</f>
        <v/>
      </c>
      <c r="K948">
        <f>'T_SelfStock'!I47</f>
        <v/>
      </c>
      <c r="L948">
        <f>'T_SelfStock'!J47</f>
        <v/>
      </c>
      <c r="M948">
        <f>'T_SelfStock'!K47</f>
        <v/>
      </c>
      <c r="N948">
        <f>'T_SelfStock'!L47</f>
        <v/>
      </c>
      <c r="O948">
        <f>'T_SelfStock'!M47</f>
        <v/>
      </c>
      <c r="P948">
        <f>'T_SelfStock'!N47</f>
        <v/>
      </c>
      <c r="Q948">
        <f>'T_SelfStock'!O47</f>
        <v/>
      </c>
      <c r="R948">
        <f>'T_SelfStock'!P47</f>
        <v/>
      </c>
      <c r="S948">
        <f>'T_SelfStock'!Q47</f>
        <v/>
      </c>
      <c r="T948">
        <f>'T_SelfStock'!R47</f>
        <v/>
      </c>
      <c r="U948">
        <f>'T_SelfStock'!S47</f>
        <v/>
      </c>
      <c r="V948">
        <f>'T_SelfStock'!T47</f>
        <v/>
      </c>
      <c r="W948">
        <f>'T_SelfStock'!U47</f>
        <v/>
      </c>
      <c r="X948">
        <f>'T_SelfStock'!V47</f>
        <v/>
      </c>
      <c r="Y948">
        <f>'T_SelfStock'!W47</f>
        <v/>
      </c>
      <c r="Z948">
        <f>'T_SelfStock'!X47</f>
        <v/>
      </c>
      <c r="AA948">
        <f>'T_SelfStock'!Y47</f>
        <v/>
      </c>
      <c r="AB948">
        <f>'T_SelfStock'!Z47</f>
        <v/>
      </c>
      <c r="AC948">
        <f>'T_SelfStock'!AA47</f>
        <v/>
      </c>
      <c r="AD948">
        <f>'T_SelfStock'!AB47</f>
        <v/>
      </c>
      <c r="AE948">
        <f>'T_SelfStock'!AC47</f>
        <v/>
      </c>
      <c r="AF948">
        <f>'T_SelfStock'!AD47</f>
        <v/>
      </c>
      <c r="AG948">
        <f>'T_SelfStock'!AE47</f>
        <v/>
      </c>
      <c r="AH948">
        <f>'T_SelfStock'!AF47</f>
        <v/>
      </c>
      <c r="AI948">
        <f>'T_SelfStock'!AG47</f>
        <v/>
      </c>
      <c r="AJ948">
        <f>'T_SelfStock'!AH47</f>
        <v/>
      </c>
      <c r="AK948">
        <f>'T_SelfStock'!AI47</f>
        <v/>
      </c>
      <c r="AL948">
        <f>'T_SelfStock'!AJ47</f>
        <v/>
      </c>
      <c r="AM948">
        <f>'T_SelfStock'!AK47</f>
        <v/>
      </c>
      <c r="AN948">
        <f>'T_SelfStock'!AL47</f>
        <v/>
      </c>
      <c r="AO948">
        <f>'T_SelfStock'!AM47</f>
        <v/>
      </c>
      <c r="AP948">
        <f>'T_SelfStock'!AN47</f>
        <v/>
      </c>
      <c r="AQ948">
        <f>'T_SelfStock'!AO47</f>
        <v/>
      </c>
      <c r="AR948">
        <f>'T_SelfStock'!AP47</f>
        <v/>
      </c>
      <c r="AS948">
        <f>'T_SelfStock'!AQ47</f>
        <v/>
      </c>
      <c r="AT948">
        <f>'T_SelfStock'!AR47</f>
        <v/>
      </c>
      <c r="AU948">
        <f>'T_SelfStock'!AS47</f>
        <v/>
      </c>
      <c r="AV948">
        <f>'T_SelfStock'!AT47</f>
        <v/>
      </c>
      <c r="AW948">
        <f>'T_SelfStock'!AU47</f>
        <v/>
      </c>
      <c r="AX948">
        <f>'T_SelfStock'!AV47</f>
        <v/>
      </c>
      <c r="AY948">
        <f>'T_SelfStock'!AW47</f>
        <v/>
      </c>
      <c r="AZ948">
        <f>'T_SelfStock'!AX47</f>
        <v/>
      </c>
      <c r="BA948">
        <f>'T_SelfStock'!AY47</f>
        <v/>
      </c>
      <c r="BB948">
        <f>'T_SelfStock'!AZ47</f>
        <v/>
      </c>
      <c r="BC948">
        <f>'T_SelfStock'!BA47</f>
        <v/>
      </c>
      <c r="BD948">
        <f>'T_SelfStock'!BB47</f>
        <v/>
      </c>
      <c r="BE948">
        <f>'T_SelfStock'!BC47</f>
        <v/>
      </c>
      <c r="BF948">
        <f>'T_SelfStock'!BD47</f>
        <v/>
      </c>
      <c r="BG948">
        <f>'T_SelfStock'!BE47</f>
        <v/>
      </c>
      <c r="BH948">
        <f>'T_SelfStock'!BF47</f>
        <v/>
      </c>
      <c r="BI948">
        <f>'T_SelfStock'!BG47</f>
        <v/>
      </c>
      <c r="BJ948">
        <f>'T_SelfStock'!BH47</f>
        <v/>
      </c>
      <c r="BK948">
        <f>'T_SelfStock'!BI47</f>
        <v/>
      </c>
      <c r="BL948">
        <f>'T_SelfStock'!BJ47</f>
        <v/>
      </c>
      <c r="BM948">
        <f>'T_SelfStock'!BK47</f>
        <v/>
      </c>
      <c r="BN948">
        <f>'T_SelfStock'!BL47</f>
        <v/>
      </c>
      <c r="BO948">
        <f>'T_SelfStock'!BM47</f>
        <v/>
      </c>
      <c r="BP948">
        <f>'T_SelfStock'!BN47</f>
        <v/>
      </c>
      <c r="BQ948">
        <f>'T_SelfStock'!BO47</f>
        <v/>
      </c>
      <c r="BR948">
        <f>'T_SelfStock'!BP47</f>
        <v/>
      </c>
      <c r="BS948">
        <f>'T_SelfStock'!BQ47</f>
        <v/>
      </c>
      <c r="BT948">
        <f>'T_SelfStock'!BR47</f>
        <v/>
      </c>
      <c r="BU948">
        <f>'T_SelfStock'!BS47</f>
        <v/>
      </c>
      <c r="BV948">
        <f>'T_SelfStock'!BT47</f>
        <v/>
      </c>
      <c r="BW948">
        <f>'T_SelfStock'!BU47</f>
        <v/>
      </c>
      <c r="BX948">
        <f>'T_SelfStock'!BV47</f>
        <v/>
      </c>
      <c r="BY948">
        <f>'T_SelfStock'!BW47</f>
        <v/>
      </c>
      <c r="BZ948">
        <f>'T_SelfStock'!BX47</f>
        <v/>
      </c>
      <c r="CA948">
        <f>'T_SelfStock'!BY47</f>
        <v/>
      </c>
      <c r="CB948">
        <f>'T_SelfStock'!BZ47</f>
        <v/>
      </c>
      <c r="CC948">
        <f>'T_SelfStock'!CA47</f>
        <v/>
      </c>
      <c r="CD948">
        <f>'T_SelfStock'!CB47</f>
        <v/>
      </c>
      <c r="CE948">
        <f>'T_SelfStock'!CC47</f>
        <v/>
      </c>
      <c r="CF948">
        <f>'T_SelfStock'!CD47</f>
        <v/>
      </c>
      <c r="CG948">
        <f>'T_SelfStock'!CE47</f>
        <v/>
      </c>
      <c r="CH948">
        <f>'T_SelfStock'!CF47</f>
        <v/>
      </c>
      <c r="CI948">
        <f>'T_SelfStock'!CG47</f>
        <v/>
      </c>
      <c r="CJ948">
        <f>'T_SelfStock'!CH47</f>
        <v/>
      </c>
      <c r="CK948">
        <f>'T_SelfStock'!CI47</f>
        <v/>
      </c>
      <c r="CL948">
        <f>'T_SelfStock'!CJ47</f>
        <v/>
      </c>
      <c r="CM948">
        <f>'T_SelfStock'!CK47</f>
        <v/>
      </c>
      <c r="CN948">
        <f>'T_SelfStock'!CL47</f>
        <v/>
      </c>
      <c r="CO948">
        <f>'T_SelfStock'!CM47</f>
        <v/>
      </c>
      <c r="CP948">
        <f>'T_SelfStock'!CN47</f>
        <v/>
      </c>
      <c r="CQ948">
        <f>'T_SelfStock'!CO47</f>
        <v/>
      </c>
      <c r="CR948">
        <f>'T_SelfStock'!CP47</f>
        <v/>
      </c>
      <c r="CS948">
        <f>'T_SelfStock'!CQ47</f>
        <v/>
      </c>
      <c r="CT948">
        <f>'T_SelfStock'!CR47</f>
        <v/>
      </c>
      <c r="CU948">
        <f>'T_SelfStock'!CS47</f>
        <v/>
      </c>
      <c r="CV948">
        <f>'T_SelfStock'!CT47</f>
        <v/>
      </c>
      <c r="CW948">
        <f>'T_SelfStock'!CU47</f>
        <v/>
      </c>
      <c r="CX948">
        <f>'T_SelfStock'!CV47</f>
        <v/>
      </c>
      <c r="CY948">
        <f>'T_SelfStock'!CW47</f>
        <v/>
      </c>
      <c r="CZ948">
        <f>'T_SelfStock'!CX47</f>
        <v/>
      </c>
      <c r="DA948">
        <f>'T_SelfStock'!CY47</f>
        <v/>
      </c>
      <c r="DB948">
        <f>'T_SelfStock'!CZ47</f>
        <v/>
      </c>
      <c r="DC948">
        <f>'T_SelfStock'!DA47</f>
        <v/>
      </c>
    </row>
    <row r="949">
      <c r="B949" t="inlineStr">
        <is>
          <t>Order(発注予定,kg)</t>
        </is>
      </c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  <c r="AB949" s="23" t="n"/>
      <c r="AC949" s="23" t="n"/>
      <c r="AD949" s="23" t="n"/>
      <c r="AE949" s="23" t="n"/>
      <c r="AF949" s="23" t="n"/>
      <c r="AG949" s="23" t="n"/>
      <c r="AH949" s="23" t="n"/>
      <c r="AI949" s="23" t="n"/>
      <c r="AJ949" s="23" t="n"/>
      <c r="AK949" s="23" t="n"/>
      <c r="AL949" s="23" t="n"/>
      <c r="AM949" s="23" t="n"/>
      <c r="AN949" s="23" t="n"/>
      <c r="AO949" s="23" t="n"/>
      <c r="AP949" s="23" t="n"/>
      <c r="AQ949" s="23" t="n"/>
      <c r="AR949" s="23" t="n"/>
      <c r="AS949" s="23" t="n"/>
      <c r="AT949" s="23" t="n"/>
      <c r="AU949" s="23" t="n"/>
      <c r="AV949" s="23" t="n"/>
      <c r="AW949" s="23" t="n"/>
      <c r="AX949" s="23" t="n"/>
      <c r="AY949" s="23" t="n"/>
      <c r="AZ949" s="23" t="n"/>
      <c r="BA949" s="23" t="n"/>
      <c r="BB949" s="23" t="n"/>
      <c r="BC949" s="23" t="n"/>
      <c r="BD949" s="23" t="n"/>
      <c r="BE949" s="23" t="n"/>
      <c r="BF949" s="23" t="n"/>
      <c r="BG949" s="23" t="n"/>
      <c r="BH949" s="23" t="n"/>
      <c r="BI949" s="23" t="n"/>
      <c r="BJ949" s="23" t="n"/>
      <c r="BK949" s="23" t="n"/>
      <c r="BL949" s="23" t="n"/>
      <c r="BM949" s="23" t="n"/>
      <c r="BN949" s="23" t="n"/>
      <c r="BO949" s="23" t="n"/>
      <c r="BP949" s="23" t="n"/>
      <c r="BQ949" s="23" t="n"/>
      <c r="BR949" s="23" t="n"/>
      <c r="BS949" s="23" t="n"/>
      <c r="BT949" s="23" t="n"/>
      <c r="BU949" s="23" t="n"/>
      <c r="BV949" s="23" t="n"/>
      <c r="BW949" s="23" t="n"/>
      <c r="BX949" s="23" t="n"/>
      <c r="BY949" s="23" t="n"/>
      <c r="BZ949" s="23" t="n"/>
      <c r="CA949" s="23" t="n"/>
      <c r="CB949" s="23" t="n"/>
      <c r="CC949" s="23" t="n"/>
      <c r="CD949" s="23" t="n"/>
      <c r="CE949" s="23" t="n"/>
      <c r="CF949" s="23" t="n"/>
      <c r="CG949" s="23" t="n"/>
      <c r="CH949" s="23" t="n"/>
      <c r="CI949" s="23" t="n"/>
      <c r="CJ949" s="23" t="n"/>
      <c r="CK949" s="23" t="n"/>
      <c r="CL949" s="23" t="n"/>
      <c r="CM949" s="23" t="n"/>
      <c r="CN949" s="23" t="n"/>
      <c r="CO949" s="23" t="n"/>
      <c r="CP949" s="23" t="n"/>
      <c r="CQ949" s="23" t="n"/>
      <c r="CR949" s="23" t="n"/>
      <c r="CS949" s="23" t="n"/>
      <c r="CT949" s="23" t="n"/>
      <c r="CU949" s="23" t="n"/>
      <c r="CV949" s="23" t="n"/>
      <c r="CW949" s="23" t="n"/>
      <c r="CX949" s="23" t="n"/>
      <c r="CY949" s="23" t="n"/>
      <c r="CZ949" s="23" t="n"/>
      <c r="DA949" s="23" t="n"/>
      <c r="DB949" s="23" t="n"/>
      <c r="DC949" s="23" t="n"/>
      <c r="DE949" s="12" t="inlineStr">
        <is>
          <t>CHEM-1280</t>
        </is>
      </c>
    </row>
    <row r="950">
      <c r="B950" s="5" t="inlineStr">
        <is>
          <t>合計在庫(週末時点,kg)</t>
        </is>
      </c>
      <c r="D950">
        <f>'Grid_Stock'!B43</f>
        <v/>
      </c>
      <c r="E950">
        <f>'Grid_Stock'!C43</f>
        <v/>
      </c>
      <c r="F950">
        <f>'Grid_Stock'!D43</f>
        <v/>
      </c>
      <c r="G950">
        <f>'Grid_Stock'!E43</f>
        <v/>
      </c>
      <c r="H950">
        <f>'Grid_Stock'!F43</f>
        <v/>
      </c>
      <c r="I950">
        <f>'Grid_Stock'!G43</f>
        <v/>
      </c>
      <c r="J950">
        <f>'Grid_Stock'!H43</f>
        <v/>
      </c>
      <c r="K950">
        <f>'Grid_Stock'!I43</f>
        <v/>
      </c>
      <c r="L950">
        <f>'Grid_Stock'!J43</f>
        <v/>
      </c>
      <c r="M950">
        <f>'Grid_Stock'!K43</f>
        <v/>
      </c>
      <c r="N950">
        <f>'Grid_Stock'!L43</f>
        <v/>
      </c>
      <c r="O950">
        <f>'Grid_Stock'!M43</f>
        <v/>
      </c>
      <c r="P950">
        <f>'Grid_Stock'!N43</f>
        <v/>
      </c>
      <c r="Q950">
        <f>'Grid_Stock'!O43</f>
        <v/>
      </c>
      <c r="R950">
        <f>'Grid_Stock'!P43</f>
        <v/>
      </c>
      <c r="S950">
        <f>'Grid_Stock'!Q43</f>
        <v/>
      </c>
      <c r="T950">
        <f>'Grid_Stock'!R43</f>
        <v/>
      </c>
      <c r="U950">
        <f>'Grid_Stock'!S43</f>
        <v/>
      </c>
      <c r="V950">
        <f>'Grid_Stock'!T43</f>
        <v/>
      </c>
      <c r="W950">
        <f>'Grid_Stock'!U43</f>
        <v/>
      </c>
      <c r="X950">
        <f>'Grid_Stock'!V43</f>
        <v/>
      </c>
      <c r="Y950">
        <f>'Grid_Stock'!W43</f>
        <v/>
      </c>
      <c r="Z950">
        <f>'Grid_Stock'!X43</f>
        <v/>
      </c>
      <c r="AA950">
        <f>'Grid_Stock'!Y43</f>
        <v/>
      </c>
      <c r="AB950">
        <f>'Grid_Stock'!Z43</f>
        <v/>
      </c>
      <c r="AC950">
        <f>'Grid_Stock'!AA43</f>
        <v/>
      </c>
      <c r="AD950">
        <f>'Grid_Stock'!AB43</f>
        <v/>
      </c>
      <c r="AE950">
        <f>'Grid_Stock'!AC43</f>
        <v/>
      </c>
      <c r="AF950">
        <f>'Grid_Stock'!AD43</f>
        <v/>
      </c>
      <c r="AG950">
        <f>'Grid_Stock'!AE43</f>
        <v/>
      </c>
      <c r="AH950">
        <f>'Grid_Stock'!AF43</f>
        <v/>
      </c>
      <c r="AI950">
        <f>'Grid_Stock'!AG43</f>
        <v/>
      </c>
      <c r="AJ950">
        <f>'Grid_Stock'!AH43</f>
        <v/>
      </c>
      <c r="AK950">
        <f>'Grid_Stock'!AI43</f>
        <v/>
      </c>
      <c r="AL950">
        <f>'Grid_Stock'!AJ43</f>
        <v/>
      </c>
      <c r="AM950">
        <f>'Grid_Stock'!AK43</f>
        <v/>
      </c>
      <c r="AN950">
        <f>'Grid_Stock'!AL43</f>
        <v/>
      </c>
      <c r="AO950">
        <f>'Grid_Stock'!AM43</f>
        <v/>
      </c>
      <c r="AP950">
        <f>'Grid_Stock'!AN43</f>
        <v/>
      </c>
      <c r="AQ950">
        <f>'Grid_Stock'!AO43</f>
        <v/>
      </c>
      <c r="AR950">
        <f>'Grid_Stock'!AP43</f>
        <v/>
      </c>
      <c r="AS950">
        <f>'Grid_Stock'!AQ43</f>
        <v/>
      </c>
      <c r="AT950">
        <f>'Grid_Stock'!AR43</f>
        <v/>
      </c>
      <c r="AU950">
        <f>'Grid_Stock'!AS43</f>
        <v/>
      </c>
      <c r="AV950">
        <f>'Grid_Stock'!AT43</f>
        <v/>
      </c>
      <c r="AW950">
        <f>'Grid_Stock'!AU43</f>
        <v/>
      </c>
      <c r="AX950">
        <f>'Grid_Stock'!AV43</f>
        <v/>
      </c>
      <c r="AY950">
        <f>'Grid_Stock'!AW43</f>
        <v/>
      </c>
      <c r="AZ950">
        <f>'Grid_Stock'!AX43</f>
        <v/>
      </c>
      <c r="BA950">
        <f>'Grid_Stock'!AY43</f>
        <v/>
      </c>
      <c r="BB950">
        <f>'Grid_Stock'!AZ43</f>
        <v/>
      </c>
      <c r="BC950">
        <f>'Grid_Stock'!BA43</f>
        <v/>
      </c>
      <c r="BD950">
        <f>'Grid_Stock'!BB43</f>
        <v/>
      </c>
      <c r="BE950">
        <f>'Grid_Stock'!BC43</f>
        <v/>
      </c>
      <c r="BF950">
        <f>'Grid_Stock'!BD43</f>
        <v/>
      </c>
      <c r="BG950">
        <f>'Grid_Stock'!BE43</f>
        <v/>
      </c>
      <c r="BH950">
        <f>'Grid_Stock'!BF43</f>
        <v/>
      </c>
      <c r="BI950">
        <f>'Grid_Stock'!BG43</f>
        <v/>
      </c>
      <c r="BJ950">
        <f>'Grid_Stock'!BH43</f>
        <v/>
      </c>
      <c r="BK950">
        <f>'Grid_Stock'!BI43</f>
        <v/>
      </c>
      <c r="BL950">
        <f>'Grid_Stock'!BJ43</f>
        <v/>
      </c>
      <c r="BM950">
        <f>'Grid_Stock'!BK43</f>
        <v/>
      </c>
      <c r="BN950">
        <f>'Grid_Stock'!BL43</f>
        <v/>
      </c>
      <c r="BO950">
        <f>'Grid_Stock'!BM43</f>
        <v/>
      </c>
      <c r="BP950">
        <f>'Grid_Stock'!BN43</f>
        <v/>
      </c>
      <c r="BQ950">
        <f>'Grid_Stock'!BO43</f>
        <v/>
      </c>
      <c r="BR950">
        <f>'Grid_Stock'!BP43</f>
        <v/>
      </c>
      <c r="BS950">
        <f>'Grid_Stock'!BQ43</f>
        <v/>
      </c>
      <c r="BT950">
        <f>'Grid_Stock'!BR43</f>
        <v/>
      </c>
      <c r="BU950">
        <f>'Grid_Stock'!BS43</f>
        <v/>
      </c>
      <c r="BV950">
        <f>'Grid_Stock'!BT43</f>
        <v/>
      </c>
      <c r="BW950">
        <f>'Grid_Stock'!BU43</f>
        <v/>
      </c>
      <c r="BX950">
        <f>'Grid_Stock'!BV43</f>
        <v/>
      </c>
      <c r="BY950">
        <f>'Grid_Stock'!BW43</f>
        <v/>
      </c>
      <c r="BZ950">
        <f>'Grid_Stock'!BX43</f>
        <v/>
      </c>
      <c r="CA950">
        <f>'Grid_Stock'!BY43</f>
        <v/>
      </c>
      <c r="CB950">
        <f>'Grid_Stock'!BZ43</f>
        <v/>
      </c>
      <c r="CC950">
        <f>'Grid_Stock'!CA43</f>
        <v/>
      </c>
      <c r="CD950">
        <f>'Grid_Stock'!CB43</f>
        <v/>
      </c>
      <c r="CE950">
        <f>'Grid_Stock'!CC43</f>
        <v/>
      </c>
      <c r="CF950">
        <f>'Grid_Stock'!CD43</f>
        <v/>
      </c>
      <c r="CG950">
        <f>'Grid_Stock'!CE43</f>
        <v/>
      </c>
      <c r="CH950">
        <f>'Grid_Stock'!CF43</f>
        <v/>
      </c>
      <c r="CI950">
        <f>'Grid_Stock'!CG43</f>
        <v/>
      </c>
      <c r="CJ950">
        <f>'Grid_Stock'!CH43</f>
        <v/>
      </c>
      <c r="CK950">
        <f>'Grid_Stock'!CI43</f>
        <v/>
      </c>
      <c r="CL950">
        <f>'Grid_Stock'!CJ43</f>
        <v/>
      </c>
      <c r="CM950">
        <f>'Grid_Stock'!CK43</f>
        <v/>
      </c>
      <c r="CN950">
        <f>'Grid_Stock'!CL43</f>
        <v/>
      </c>
      <c r="CO950">
        <f>'Grid_Stock'!CM43</f>
        <v/>
      </c>
      <c r="CP950">
        <f>'Grid_Stock'!CN43</f>
        <v/>
      </c>
      <c r="CQ950">
        <f>'Grid_Stock'!CO43</f>
        <v/>
      </c>
      <c r="CR950">
        <f>'Grid_Stock'!CP43</f>
        <v/>
      </c>
      <c r="CS950">
        <f>'Grid_Stock'!CQ43</f>
        <v/>
      </c>
      <c r="CT950">
        <f>'Grid_Stock'!CR43</f>
        <v/>
      </c>
      <c r="CU950">
        <f>'Grid_Stock'!CS43</f>
        <v/>
      </c>
      <c r="CV950">
        <f>'Grid_Stock'!CT43</f>
        <v/>
      </c>
      <c r="CW950">
        <f>'Grid_Stock'!CU43</f>
        <v/>
      </c>
      <c r="CX950">
        <f>'Grid_Stock'!CV43</f>
        <v/>
      </c>
      <c r="CY950">
        <f>'Grid_Stock'!CW43</f>
        <v/>
      </c>
      <c r="CZ950">
        <f>'Grid_Stock'!CX43</f>
        <v/>
      </c>
      <c r="DA950">
        <f>'Grid_Stock'!CY43</f>
        <v/>
      </c>
      <c r="DB950">
        <f>'Grid_Stock'!CZ43</f>
        <v/>
      </c>
      <c r="DC950">
        <f>'Grid_Stock'!DA43</f>
        <v/>
      </c>
    </row>
    <row r="951">
      <c r="B951" s="24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TSP-1448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TSP-1449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TSP-1449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TSP-558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TSP-618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TSP-620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TSP-623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TSP-655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TSP-656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TSP-828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TSP-903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TSP-924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TSP-925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TSP-934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TSP-934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TSP-935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TSP-935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TSP-936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TSP-936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TSP-937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TSP-937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TSP-959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TSP-966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TSZ-616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TSZ-938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TVS-267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TVS-500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TVS-664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TVS-833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Name],$A953)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VSP-820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Name],$A953)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VSP-822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Name],$A953)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VSP-910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Name],$A953)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VSP-989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Name],$A953)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VSP-990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Name],$A953)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 s="23" t="n"/>
      <c r="E1029" s="23" t="n"/>
      <c r="F1029" s="23" t="n"/>
      <c r="G1029" s="23" t="n"/>
      <c r="H1029" s="23" t="n"/>
      <c r="I1029" s="23" t="n"/>
      <c r="J1029" s="23" t="n"/>
      <c r="K1029" s="23" t="n"/>
      <c r="L1029" s="23" t="n"/>
      <c r="M1029" s="23" t="n"/>
      <c r="N1029" s="23" t="n"/>
      <c r="O1029" s="23" t="n"/>
      <c r="P1029" s="23" t="n"/>
      <c r="Q1029" s="23" t="n"/>
      <c r="R1029" s="23" t="n"/>
      <c r="S1029" s="23" t="n"/>
      <c r="T1029" s="23" t="n"/>
      <c r="U1029" s="23" t="n"/>
      <c r="V1029" s="23" t="n"/>
      <c r="W1029" s="23" t="n"/>
      <c r="X1029" s="23" t="n"/>
      <c r="Y1029" s="23" t="n"/>
      <c r="Z1029" s="23" t="n"/>
      <c r="AA1029" s="23" t="n"/>
      <c r="AB1029" s="23" t="n"/>
      <c r="AC1029" s="23" t="n"/>
      <c r="AD1029" s="23" t="n"/>
      <c r="AE1029" s="23" t="n"/>
      <c r="AF1029" s="23" t="n"/>
      <c r="AG1029" s="23" t="n"/>
      <c r="AH1029" s="23" t="n"/>
      <c r="AI1029" s="23" t="n"/>
      <c r="AJ1029" s="23" t="n"/>
      <c r="AK1029" s="23" t="n"/>
      <c r="AL1029" s="23" t="n"/>
      <c r="AM1029" s="23" t="n"/>
      <c r="AN1029" s="23" t="n"/>
      <c r="AO1029" s="23" t="n"/>
      <c r="AP1029" s="23" t="n"/>
      <c r="AQ1029" s="23" t="n"/>
      <c r="AR1029" s="23" t="n"/>
      <c r="AS1029" s="23" t="n"/>
      <c r="AT1029" s="23" t="n"/>
      <c r="AU1029" s="23" t="n"/>
      <c r="AV1029" s="23" t="n"/>
      <c r="AW1029" s="23" t="n"/>
      <c r="AX1029" s="23" t="n"/>
      <c r="AY1029" s="23" t="n"/>
      <c r="AZ1029" s="23" t="n"/>
      <c r="BA1029" s="23" t="n"/>
      <c r="BB1029" s="23" t="n"/>
      <c r="BC1029" s="23" t="n"/>
      <c r="BD1029" s="23" t="n"/>
      <c r="BE1029" s="23" t="n"/>
      <c r="BF1029" s="23" t="n"/>
      <c r="BG1029" s="23" t="n"/>
      <c r="BH1029" s="23" t="n"/>
      <c r="BI1029" s="23" t="n"/>
      <c r="BJ1029" s="23" t="n"/>
      <c r="BK1029" s="23" t="n"/>
      <c r="BL1029" s="23" t="n"/>
      <c r="BM1029" s="23" t="n"/>
      <c r="BN1029" s="23" t="n"/>
      <c r="BO1029" s="23" t="n"/>
      <c r="BP1029" s="23" t="n"/>
      <c r="BQ1029" s="23" t="n"/>
      <c r="BR1029" s="23" t="n"/>
      <c r="BS1029" s="23" t="n"/>
      <c r="BT1029" s="23" t="n"/>
      <c r="BU1029" s="23" t="n"/>
      <c r="BV1029" s="23" t="n"/>
      <c r="BW1029" s="23" t="n"/>
      <c r="BX1029" s="23" t="n"/>
      <c r="BY1029" s="23" t="n"/>
      <c r="BZ1029" s="23" t="n"/>
      <c r="CA1029" s="23" t="n"/>
      <c r="CB1029" s="23" t="n"/>
      <c r="CC1029" s="23" t="n"/>
      <c r="CD1029" s="23" t="n"/>
      <c r="CE1029" s="23" t="n"/>
      <c r="CF1029" s="23" t="n"/>
      <c r="CG1029" s="23" t="n"/>
      <c r="CH1029" s="23" t="n"/>
      <c r="CI1029" s="23" t="n"/>
      <c r="CJ1029" s="23" t="n"/>
      <c r="CK1029" s="23" t="n"/>
      <c r="CL1029" s="23" t="n"/>
      <c r="CM1029" s="23" t="n"/>
      <c r="CN1029" s="23" t="n"/>
      <c r="CO1029" s="23" t="n"/>
      <c r="CP1029" s="23" t="n"/>
      <c r="CQ1029" s="23" t="n"/>
      <c r="CR1029" s="23" t="n"/>
      <c r="CS1029" s="23" t="n"/>
      <c r="CT1029" s="23" t="n"/>
      <c r="CU1029" s="23" t="n"/>
      <c r="CV1029" s="23" t="n"/>
      <c r="CW1029" s="23" t="n"/>
      <c r="CX1029" s="23" t="n"/>
      <c r="CY1029" s="23" t="n"/>
      <c r="CZ1029" s="23" t="n"/>
      <c r="DA1029" s="23" t="n"/>
      <c r="DB1029" s="23" t="n"/>
      <c r="DC1029" s="23" t="n"/>
      <c r="DE1029" s="12" t="inlineStr">
        <is>
          <t>CHEM-1570</t>
        </is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4" t="inlineStr">
        <is>
          <t>（発注の目安はDashboardの基準在庫[下限/上限]と色分けを参照）</t>
        </is>
      </c>
    </row>
    <row r="1033">
      <c r="A1033" s="21" t="inlineStr">
        <is>
          <t>CHEM-1450</t>
        </is>
      </c>
      <c r="B1033" s="21" t="inlineStr">
        <is>
          <t>Noptechs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TSP-225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TSP-558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 s="23" t="n"/>
      <c r="E1041" s="23" t="n"/>
      <c r="F1041" s="23" t="n"/>
      <c r="G1041" s="23" t="n"/>
      <c r="H1041" s="23" t="n"/>
      <c r="I1041" s="23" t="n"/>
      <c r="J1041" s="23" t="n"/>
      <c r="K1041" s="23" t="n"/>
      <c r="L1041" s="23" t="n"/>
      <c r="M1041" s="23" t="n"/>
      <c r="N1041" s="23" t="n"/>
      <c r="O1041" s="23" t="n"/>
      <c r="P1041" s="23" t="n"/>
      <c r="Q1041" s="23" t="n"/>
      <c r="R1041" s="23" t="n"/>
      <c r="S1041" s="23" t="n"/>
      <c r="T1041" s="23" t="n"/>
      <c r="U1041" s="23" t="n"/>
      <c r="V1041" s="23" t="n"/>
      <c r="W1041" s="23" t="n"/>
      <c r="X1041" s="23" t="n"/>
      <c r="Y1041" s="23" t="n"/>
      <c r="Z1041" s="23" t="n"/>
      <c r="AA1041" s="23" t="n"/>
      <c r="AB1041" s="23" t="n"/>
      <c r="AC1041" s="23" t="n"/>
      <c r="AD1041" s="23" t="n"/>
      <c r="AE1041" s="23" t="n"/>
      <c r="AF1041" s="23" t="n"/>
      <c r="AG1041" s="23" t="n"/>
      <c r="AH1041" s="23" t="n"/>
      <c r="AI1041" s="23" t="n"/>
      <c r="AJ1041" s="23" t="n"/>
      <c r="AK1041" s="23" t="n"/>
      <c r="AL1041" s="23" t="n"/>
      <c r="AM1041" s="23" t="n"/>
      <c r="AN1041" s="23" t="n"/>
      <c r="AO1041" s="23" t="n"/>
      <c r="AP1041" s="23" t="n"/>
      <c r="AQ1041" s="23" t="n"/>
      <c r="AR1041" s="23" t="n"/>
      <c r="AS1041" s="23" t="n"/>
      <c r="AT1041" s="23" t="n"/>
      <c r="AU1041" s="23" t="n"/>
      <c r="AV1041" s="23" t="n"/>
      <c r="AW1041" s="23" t="n"/>
      <c r="AX1041" s="23" t="n"/>
      <c r="AY1041" s="23" t="n"/>
      <c r="AZ1041" s="23" t="n"/>
      <c r="BA1041" s="23" t="n"/>
      <c r="BB1041" s="23" t="n"/>
      <c r="BC1041" s="23" t="n"/>
      <c r="BD1041" s="23" t="n"/>
      <c r="BE1041" s="23" t="n"/>
      <c r="BF1041" s="23" t="n"/>
      <c r="BG1041" s="23" t="n"/>
      <c r="BH1041" s="23" t="n"/>
      <c r="BI1041" s="23" t="n"/>
      <c r="BJ1041" s="23" t="n"/>
      <c r="BK1041" s="23" t="n"/>
      <c r="BL1041" s="23" t="n"/>
      <c r="BM1041" s="23" t="n"/>
      <c r="BN1041" s="23" t="n"/>
      <c r="BO1041" s="23" t="n"/>
      <c r="BP1041" s="23" t="n"/>
      <c r="BQ1041" s="23" t="n"/>
      <c r="BR1041" s="23" t="n"/>
      <c r="BS1041" s="23" t="n"/>
      <c r="BT1041" s="23" t="n"/>
      <c r="BU1041" s="23" t="n"/>
      <c r="BV1041" s="23" t="n"/>
      <c r="BW1041" s="23" t="n"/>
      <c r="BX1041" s="23" t="n"/>
      <c r="BY1041" s="23" t="n"/>
      <c r="BZ1041" s="23" t="n"/>
      <c r="CA1041" s="23" t="n"/>
      <c r="CB1041" s="23" t="n"/>
      <c r="CC1041" s="23" t="n"/>
      <c r="CD1041" s="23" t="n"/>
      <c r="CE1041" s="23" t="n"/>
      <c r="CF1041" s="23" t="n"/>
      <c r="CG1041" s="23" t="n"/>
      <c r="CH1041" s="23" t="n"/>
      <c r="CI1041" s="23" t="n"/>
      <c r="CJ1041" s="23" t="n"/>
      <c r="CK1041" s="23" t="n"/>
      <c r="CL1041" s="23" t="n"/>
      <c r="CM1041" s="23" t="n"/>
      <c r="CN1041" s="23" t="n"/>
      <c r="CO1041" s="23" t="n"/>
      <c r="CP1041" s="23" t="n"/>
      <c r="CQ1041" s="23" t="n"/>
      <c r="CR1041" s="23" t="n"/>
      <c r="CS1041" s="23" t="n"/>
      <c r="CT1041" s="23" t="n"/>
      <c r="CU1041" s="23" t="n"/>
      <c r="CV1041" s="23" t="n"/>
      <c r="CW1041" s="23" t="n"/>
      <c r="CX1041" s="23" t="n"/>
      <c r="CY1041" s="23" t="n"/>
      <c r="CZ1041" s="23" t="n"/>
      <c r="DA1041" s="23" t="n"/>
      <c r="DB1041" s="23" t="n"/>
      <c r="DC1041" s="23" t="n"/>
      <c r="DE1041" s="12" t="inlineStr">
        <is>
          <t>CHEM-1450</t>
        </is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4" t="inlineStr">
        <is>
          <t>（発注の目安はDashboardの基準在庫[下限/上限]と色分けを参照）</t>
        </is>
      </c>
    </row>
    <row r="1045">
      <c r="A1045" s="21" t="inlineStr">
        <is>
          <t>CHEM-1770</t>
        </is>
      </c>
      <c r="B1045" s="21" t="inlineStr">
        <is>
          <t>RCT39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TPP-635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TSP-903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s="5" t="inlineStr">
        <is>
          <t>合計使用量(kg)/週</t>
        </is>
      </c>
      <c r="D1050">
        <f>'Grid_Requirement'!B46</f>
        <v/>
      </c>
      <c r="E1050">
        <f>'Grid_Requirement'!C46</f>
        <v/>
      </c>
      <c r="F1050">
        <f>'Grid_Requirement'!D46</f>
        <v/>
      </c>
      <c r="G1050">
        <f>'Grid_Requirement'!E46</f>
        <v/>
      </c>
      <c r="H1050">
        <f>'Grid_Requirement'!F46</f>
        <v/>
      </c>
      <c r="I1050">
        <f>'Grid_Requirement'!G46</f>
        <v/>
      </c>
      <c r="J1050">
        <f>'Grid_Requirement'!H46</f>
        <v/>
      </c>
      <c r="K1050">
        <f>'Grid_Requirement'!I46</f>
        <v/>
      </c>
      <c r="L1050">
        <f>'Grid_Requirement'!J46</f>
        <v/>
      </c>
      <c r="M1050">
        <f>'Grid_Requirement'!K46</f>
        <v/>
      </c>
      <c r="N1050">
        <f>'Grid_Requirement'!L46</f>
        <v/>
      </c>
      <c r="O1050">
        <f>'Grid_Requirement'!M46</f>
        <v/>
      </c>
      <c r="P1050">
        <f>'Grid_Requirement'!N46</f>
        <v/>
      </c>
      <c r="Q1050">
        <f>'Grid_Requirement'!O46</f>
        <v/>
      </c>
      <c r="R1050">
        <f>'Grid_Requirement'!P46</f>
        <v/>
      </c>
      <c r="S1050">
        <f>'Grid_Requirement'!Q46</f>
        <v/>
      </c>
      <c r="T1050">
        <f>'Grid_Requirement'!R46</f>
        <v/>
      </c>
      <c r="U1050">
        <f>'Grid_Requirement'!S46</f>
        <v/>
      </c>
      <c r="V1050">
        <f>'Grid_Requirement'!T46</f>
        <v/>
      </c>
      <c r="W1050">
        <f>'Grid_Requirement'!U46</f>
        <v/>
      </c>
      <c r="X1050">
        <f>'Grid_Requirement'!V46</f>
        <v/>
      </c>
      <c r="Y1050">
        <f>'Grid_Requirement'!W46</f>
        <v/>
      </c>
      <c r="Z1050">
        <f>'Grid_Requirement'!X46</f>
        <v/>
      </c>
      <c r="AA1050">
        <f>'Grid_Requirement'!Y46</f>
        <v/>
      </c>
      <c r="AB1050">
        <f>'Grid_Requirement'!Z46</f>
        <v/>
      </c>
      <c r="AC1050">
        <f>'Grid_Requirement'!AA46</f>
        <v/>
      </c>
      <c r="AD1050">
        <f>'Grid_Requirement'!AB46</f>
        <v/>
      </c>
      <c r="AE1050">
        <f>'Grid_Requirement'!AC46</f>
        <v/>
      </c>
      <c r="AF1050">
        <f>'Grid_Requirement'!AD46</f>
        <v/>
      </c>
      <c r="AG1050">
        <f>'Grid_Requirement'!AE46</f>
        <v/>
      </c>
      <c r="AH1050">
        <f>'Grid_Requirement'!AF46</f>
        <v/>
      </c>
      <c r="AI1050">
        <f>'Grid_Requirement'!AG46</f>
        <v/>
      </c>
      <c r="AJ1050">
        <f>'Grid_Requirement'!AH46</f>
        <v/>
      </c>
      <c r="AK1050">
        <f>'Grid_Requirement'!AI46</f>
        <v/>
      </c>
      <c r="AL1050">
        <f>'Grid_Requirement'!AJ46</f>
        <v/>
      </c>
      <c r="AM1050">
        <f>'Grid_Requirement'!AK46</f>
        <v/>
      </c>
      <c r="AN1050">
        <f>'Grid_Requirement'!AL46</f>
        <v/>
      </c>
      <c r="AO1050">
        <f>'Grid_Requirement'!AM46</f>
        <v/>
      </c>
      <c r="AP1050">
        <f>'Grid_Requirement'!AN46</f>
        <v/>
      </c>
      <c r="AQ1050">
        <f>'Grid_Requirement'!AO46</f>
        <v/>
      </c>
      <c r="AR1050">
        <f>'Grid_Requirement'!AP46</f>
        <v/>
      </c>
      <c r="AS1050">
        <f>'Grid_Requirement'!AQ46</f>
        <v/>
      </c>
      <c r="AT1050">
        <f>'Grid_Requirement'!AR46</f>
        <v/>
      </c>
      <c r="AU1050">
        <f>'Grid_Requirement'!AS46</f>
        <v/>
      </c>
      <c r="AV1050">
        <f>'Grid_Requirement'!AT46</f>
        <v/>
      </c>
      <c r="AW1050">
        <f>'Grid_Requirement'!AU46</f>
        <v/>
      </c>
      <c r="AX1050">
        <f>'Grid_Requirement'!AV46</f>
        <v/>
      </c>
      <c r="AY1050">
        <f>'Grid_Requirement'!AW46</f>
        <v/>
      </c>
      <c r="AZ1050">
        <f>'Grid_Requirement'!AX46</f>
        <v/>
      </c>
      <c r="BA1050">
        <f>'Grid_Requirement'!AY46</f>
        <v/>
      </c>
      <c r="BB1050">
        <f>'Grid_Requirement'!AZ46</f>
        <v/>
      </c>
      <c r="BC1050">
        <f>'Grid_Requirement'!BA46</f>
        <v/>
      </c>
      <c r="BD1050">
        <f>'Grid_Requirement'!BB46</f>
        <v/>
      </c>
      <c r="BE1050">
        <f>'Grid_Requirement'!BC46</f>
        <v/>
      </c>
      <c r="BF1050">
        <f>'Grid_Requirement'!BD46</f>
        <v/>
      </c>
      <c r="BG1050">
        <f>'Grid_Requirement'!BE46</f>
        <v/>
      </c>
      <c r="BH1050">
        <f>'Grid_Requirement'!BF46</f>
        <v/>
      </c>
      <c r="BI1050">
        <f>'Grid_Requirement'!BG46</f>
        <v/>
      </c>
      <c r="BJ1050">
        <f>'Grid_Requirement'!BH46</f>
        <v/>
      </c>
      <c r="BK1050">
        <f>'Grid_Requirement'!BI46</f>
        <v/>
      </c>
      <c r="BL1050">
        <f>'Grid_Requirement'!BJ46</f>
        <v/>
      </c>
      <c r="BM1050">
        <f>'Grid_Requirement'!BK46</f>
        <v/>
      </c>
      <c r="BN1050">
        <f>'Grid_Requirement'!BL46</f>
        <v/>
      </c>
      <c r="BO1050">
        <f>'Grid_Requirement'!BM46</f>
        <v/>
      </c>
      <c r="BP1050">
        <f>'Grid_Requirement'!BN46</f>
        <v/>
      </c>
      <c r="BQ1050">
        <f>'Grid_Requirement'!BO46</f>
        <v/>
      </c>
      <c r="BR1050">
        <f>'Grid_Requirement'!BP46</f>
        <v/>
      </c>
      <c r="BS1050">
        <f>'Grid_Requirement'!BQ46</f>
        <v/>
      </c>
      <c r="BT1050">
        <f>'Grid_Requirement'!BR46</f>
        <v/>
      </c>
      <c r="BU1050">
        <f>'Grid_Requirement'!BS46</f>
        <v/>
      </c>
      <c r="BV1050">
        <f>'Grid_Requirement'!BT46</f>
        <v/>
      </c>
      <c r="BW1050">
        <f>'Grid_Requirement'!BU46</f>
        <v/>
      </c>
      <c r="BX1050">
        <f>'Grid_Requirement'!BV46</f>
        <v/>
      </c>
      <c r="BY1050">
        <f>'Grid_Requirement'!BW46</f>
        <v/>
      </c>
      <c r="BZ1050">
        <f>'Grid_Requirement'!BX46</f>
        <v/>
      </c>
      <c r="CA1050">
        <f>'Grid_Requirement'!BY46</f>
        <v/>
      </c>
      <c r="CB1050">
        <f>'Grid_Requirement'!BZ46</f>
        <v/>
      </c>
      <c r="CC1050">
        <f>'Grid_Requirement'!CA46</f>
        <v/>
      </c>
      <c r="CD1050">
        <f>'Grid_Requirement'!CB46</f>
        <v/>
      </c>
      <c r="CE1050">
        <f>'Grid_Requirement'!CC46</f>
        <v/>
      </c>
      <c r="CF1050">
        <f>'Grid_Requirement'!CD46</f>
        <v/>
      </c>
      <c r="CG1050">
        <f>'Grid_Requirement'!CE46</f>
        <v/>
      </c>
      <c r="CH1050">
        <f>'Grid_Requirement'!CF46</f>
        <v/>
      </c>
      <c r="CI1050">
        <f>'Grid_Requirement'!CG46</f>
        <v/>
      </c>
      <c r="CJ1050">
        <f>'Grid_Requirement'!CH46</f>
        <v/>
      </c>
      <c r="CK1050">
        <f>'Grid_Requirement'!CI46</f>
        <v/>
      </c>
      <c r="CL1050">
        <f>'Grid_Requirement'!CJ46</f>
        <v/>
      </c>
      <c r="CM1050">
        <f>'Grid_Requirement'!CK46</f>
        <v/>
      </c>
      <c r="CN1050">
        <f>'Grid_Requirement'!CL46</f>
        <v/>
      </c>
      <c r="CO1050">
        <f>'Grid_Requirement'!CM46</f>
        <v/>
      </c>
      <c r="CP1050">
        <f>'Grid_Requirement'!CN46</f>
        <v/>
      </c>
      <c r="CQ1050">
        <f>'Grid_Requirement'!CO46</f>
        <v/>
      </c>
      <c r="CR1050">
        <f>'Grid_Requirement'!CP46</f>
        <v/>
      </c>
      <c r="CS1050">
        <f>'Grid_Requirement'!CQ46</f>
        <v/>
      </c>
      <c r="CT1050">
        <f>'Grid_Requirement'!CR46</f>
        <v/>
      </c>
      <c r="CU1050">
        <f>'Grid_Requirement'!CS46</f>
        <v/>
      </c>
      <c r="CV1050">
        <f>'Grid_Requirement'!CT46</f>
        <v/>
      </c>
      <c r="CW1050">
        <f>'Grid_Requirement'!CU46</f>
        <v/>
      </c>
      <c r="CX1050">
        <f>'Grid_Requirement'!CV46</f>
        <v/>
      </c>
      <c r="CY1050">
        <f>'Grid_Requirement'!CW46</f>
        <v/>
      </c>
      <c r="CZ1050">
        <f>'Grid_Requirement'!CX46</f>
        <v/>
      </c>
      <c r="DA1050">
        <f>'Grid_Requirement'!CY46</f>
        <v/>
      </c>
      <c r="DB1050">
        <f>'Grid_Requirement'!CZ46</f>
        <v/>
      </c>
      <c r="DC1050">
        <f>'Grid_Requirement'!DA46</f>
        <v/>
      </c>
    </row>
    <row r="1051">
      <c r="B1051" t="inlineStr">
        <is>
          <t>TTAF在庫(実績,kg)</t>
        </is>
      </c>
      <c r="D1051">
        <f>'T_TTAFStock'!B50</f>
        <v/>
      </c>
      <c r="E1051">
        <f>'T_TTAFStock'!C50</f>
        <v/>
      </c>
      <c r="F1051">
        <f>'T_TTAFStock'!D50</f>
        <v/>
      </c>
      <c r="G1051">
        <f>'T_TTAFStock'!E50</f>
        <v/>
      </c>
      <c r="H1051">
        <f>'T_TTAFStock'!F50</f>
        <v/>
      </c>
      <c r="I1051">
        <f>'T_TTAFStock'!G50</f>
        <v/>
      </c>
      <c r="J1051">
        <f>'T_TTAFStock'!H50</f>
        <v/>
      </c>
      <c r="K1051">
        <f>'T_TTAFStock'!I50</f>
        <v/>
      </c>
      <c r="L1051">
        <f>'T_TTAFStock'!J50</f>
        <v/>
      </c>
      <c r="M1051">
        <f>'T_TTAFStock'!K50</f>
        <v/>
      </c>
      <c r="N1051">
        <f>'T_TTAFStock'!L50</f>
        <v/>
      </c>
      <c r="O1051">
        <f>'T_TTAFStock'!M50</f>
        <v/>
      </c>
      <c r="P1051">
        <f>'T_TTAFStock'!N50</f>
        <v/>
      </c>
      <c r="Q1051">
        <f>'T_TTAFStock'!O50</f>
        <v/>
      </c>
      <c r="R1051">
        <f>'T_TTAFStock'!P50</f>
        <v/>
      </c>
      <c r="S1051">
        <f>'T_TTAFStock'!Q50</f>
        <v/>
      </c>
      <c r="T1051">
        <f>'T_TTAFStock'!R50</f>
        <v/>
      </c>
      <c r="U1051">
        <f>'T_TTAFStock'!S50</f>
        <v/>
      </c>
      <c r="V1051">
        <f>'T_TTAFStock'!T50</f>
        <v/>
      </c>
      <c r="W1051">
        <f>'T_TTAFStock'!U50</f>
        <v/>
      </c>
      <c r="X1051">
        <f>'T_TTAFStock'!V50</f>
        <v/>
      </c>
      <c r="Y1051">
        <f>'T_TTAFStock'!W50</f>
        <v/>
      </c>
      <c r="Z1051">
        <f>'T_TTAFStock'!X50</f>
        <v/>
      </c>
      <c r="AA1051">
        <f>'T_TTAFStock'!Y50</f>
        <v/>
      </c>
      <c r="AB1051">
        <f>'T_TTAFStock'!Z50</f>
        <v/>
      </c>
      <c r="AC1051">
        <f>'T_TTAFStock'!AA50</f>
        <v/>
      </c>
      <c r="AD1051">
        <f>'T_TTAFStock'!AB50</f>
        <v/>
      </c>
      <c r="AE1051">
        <f>'T_TTAFStock'!AC50</f>
        <v/>
      </c>
      <c r="AF1051">
        <f>'T_TTAFStock'!AD50</f>
        <v/>
      </c>
      <c r="AG1051">
        <f>'T_TTAFStock'!AE50</f>
        <v/>
      </c>
      <c r="AH1051">
        <f>'T_TTAFStock'!AF50</f>
        <v/>
      </c>
      <c r="AI1051">
        <f>'T_TTAFStock'!AG50</f>
        <v/>
      </c>
      <c r="AJ1051">
        <f>'T_TTAFStock'!AH50</f>
        <v/>
      </c>
      <c r="AK1051">
        <f>'T_TTAFStock'!AI50</f>
        <v/>
      </c>
      <c r="AL1051">
        <f>'T_TTAFStock'!AJ50</f>
        <v/>
      </c>
      <c r="AM1051">
        <f>'T_TTAFStock'!AK50</f>
        <v/>
      </c>
      <c r="AN1051">
        <f>'T_TTAFStock'!AL50</f>
        <v/>
      </c>
      <c r="AO1051">
        <f>'T_TTAFStock'!AM50</f>
        <v/>
      </c>
      <c r="AP1051">
        <f>'T_TTAFStock'!AN50</f>
        <v/>
      </c>
      <c r="AQ1051">
        <f>'T_TTAFStock'!AO50</f>
        <v/>
      </c>
      <c r="AR1051">
        <f>'T_TTAFStock'!AP50</f>
        <v/>
      </c>
      <c r="AS1051">
        <f>'T_TTAFStock'!AQ50</f>
        <v/>
      </c>
      <c r="AT1051">
        <f>'T_TTAFStock'!AR50</f>
        <v/>
      </c>
      <c r="AU1051">
        <f>'T_TTAFStock'!AS50</f>
        <v/>
      </c>
      <c r="AV1051">
        <f>'T_TTAFStock'!AT50</f>
        <v/>
      </c>
      <c r="AW1051">
        <f>'T_TTAFStock'!AU50</f>
        <v/>
      </c>
      <c r="AX1051">
        <f>'T_TTAFStock'!AV50</f>
        <v/>
      </c>
      <c r="AY1051">
        <f>'T_TTAFStock'!AW50</f>
        <v/>
      </c>
      <c r="AZ1051">
        <f>'T_TTAFStock'!AX50</f>
        <v/>
      </c>
      <c r="BA1051">
        <f>'T_TTAFStock'!AY50</f>
        <v/>
      </c>
      <c r="BB1051">
        <f>'T_TTAFStock'!AZ50</f>
        <v/>
      </c>
      <c r="BC1051">
        <f>'T_TTAFStock'!BA50</f>
        <v/>
      </c>
      <c r="BD1051">
        <f>'T_TTAFStock'!BB50</f>
        <v/>
      </c>
      <c r="BE1051">
        <f>'T_TTAFStock'!BC50</f>
        <v/>
      </c>
      <c r="BF1051">
        <f>'T_TTAFStock'!BD50</f>
        <v/>
      </c>
      <c r="BG1051">
        <f>'T_TTAFStock'!BE50</f>
        <v/>
      </c>
      <c r="BH1051">
        <f>'T_TTAFStock'!BF50</f>
        <v/>
      </c>
      <c r="BI1051">
        <f>'T_TTAFStock'!BG50</f>
        <v/>
      </c>
      <c r="BJ1051">
        <f>'T_TTAFStock'!BH50</f>
        <v/>
      </c>
      <c r="BK1051">
        <f>'T_TTAFStock'!BI50</f>
        <v/>
      </c>
      <c r="BL1051">
        <f>'T_TTAFStock'!BJ50</f>
        <v/>
      </c>
      <c r="BM1051">
        <f>'T_TTAFStock'!BK50</f>
        <v/>
      </c>
      <c r="BN1051">
        <f>'T_TTAFStock'!BL50</f>
        <v/>
      </c>
      <c r="BO1051">
        <f>'T_TTAFStock'!BM50</f>
        <v/>
      </c>
      <c r="BP1051">
        <f>'T_TTAFStock'!BN50</f>
        <v/>
      </c>
      <c r="BQ1051">
        <f>'T_TTAFStock'!BO50</f>
        <v/>
      </c>
      <c r="BR1051">
        <f>'T_TTAFStock'!BP50</f>
        <v/>
      </c>
      <c r="BS1051">
        <f>'T_TTAFStock'!BQ50</f>
        <v/>
      </c>
      <c r="BT1051">
        <f>'T_TTAFStock'!BR50</f>
        <v/>
      </c>
      <c r="BU1051">
        <f>'T_TTAFStock'!BS50</f>
        <v/>
      </c>
      <c r="BV1051">
        <f>'T_TTAFStock'!BT50</f>
        <v/>
      </c>
      <c r="BW1051">
        <f>'T_TTAFStock'!BU50</f>
        <v/>
      </c>
      <c r="BX1051">
        <f>'T_TTAFStock'!BV50</f>
        <v/>
      </c>
      <c r="BY1051">
        <f>'T_TTAFStock'!BW50</f>
        <v/>
      </c>
      <c r="BZ1051">
        <f>'T_TTAFStock'!BX50</f>
        <v/>
      </c>
      <c r="CA1051">
        <f>'T_TTAFStock'!BY50</f>
        <v/>
      </c>
      <c r="CB1051">
        <f>'T_TTAFStock'!BZ50</f>
        <v/>
      </c>
      <c r="CC1051">
        <f>'T_TTAFStock'!CA50</f>
        <v/>
      </c>
      <c r="CD1051">
        <f>'T_TTAFStock'!CB50</f>
        <v/>
      </c>
      <c r="CE1051">
        <f>'T_TTAFStock'!CC50</f>
        <v/>
      </c>
      <c r="CF1051">
        <f>'T_TTAFStock'!CD50</f>
        <v/>
      </c>
      <c r="CG1051">
        <f>'T_TTAFStock'!CE50</f>
        <v/>
      </c>
      <c r="CH1051">
        <f>'T_TTAFStock'!CF50</f>
        <v/>
      </c>
      <c r="CI1051">
        <f>'T_TTAFStock'!CG50</f>
        <v/>
      </c>
      <c r="CJ1051">
        <f>'T_TTAFStock'!CH50</f>
        <v/>
      </c>
      <c r="CK1051">
        <f>'T_TTAFStock'!CI50</f>
        <v/>
      </c>
      <c r="CL1051">
        <f>'T_TTAFStock'!CJ50</f>
        <v/>
      </c>
      <c r="CM1051">
        <f>'T_TTAFStock'!CK50</f>
        <v/>
      </c>
      <c r="CN1051">
        <f>'T_TTAFStock'!CL50</f>
        <v/>
      </c>
      <c r="CO1051">
        <f>'T_TTAFStock'!CM50</f>
        <v/>
      </c>
      <c r="CP1051">
        <f>'T_TTAFStock'!CN50</f>
        <v/>
      </c>
      <c r="CQ1051">
        <f>'T_TTAFStock'!CO50</f>
        <v/>
      </c>
      <c r="CR1051">
        <f>'T_TTAFStock'!CP50</f>
        <v/>
      </c>
      <c r="CS1051">
        <f>'T_TTAFStock'!CQ50</f>
        <v/>
      </c>
      <c r="CT1051">
        <f>'T_TTAFStock'!CR50</f>
        <v/>
      </c>
      <c r="CU1051">
        <f>'T_TTAFStock'!CS50</f>
        <v/>
      </c>
      <c r="CV1051">
        <f>'T_TTAFStock'!CT50</f>
        <v/>
      </c>
      <c r="CW1051">
        <f>'T_TTAFStock'!CU50</f>
        <v/>
      </c>
      <c r="CX1051">
        <f>'T_TTAFStock'!CV50</f>
        <v/>
      </c>
      <c r="CY1051">
        <f>'T_TTAFStock'!CW50</f>
        <v/>
      </c>
      <c r="CZ1051">
        <f>'T_TTAFStock'!CX50</f>
        <v/>
      </c>
      <c r="DA1051">
        <f>'T_TTAFStock'!CY50</f>
        <v/>
      </c>
      <c r="DB1051">
        <f>'T_TTAFStock'!CZ50</f>
        <v/>
      </c>
      <c r="DC1051">
        <f>'T_TTAFStock'!DA50</f>
        <v/>
      </c>
    </row>
    <row r="1052">
      <c r="B1052" t="inlineStr">
        <is>
          <t>自社在庫(実績,kg)</t>
        </is>
      </c>
      <c r="D1052">
        <f>'T_SelfStock'!B50</f>
        <v/>
      </c>
      <c r="E1052">
        <f>'T_SelfStock'!C50</f>
        <v/>
      </c>
      <c r="F1052">
        <f>'T_SelfStock'!D50</f>
        <v/>
      </c>
      <c r="G1052">
        <f>'T_SelfStock'!E50</f>
        <v/>
      </c>
      <c r="H1052">
        <f>'T_SelfStock'!F50</f>
        <v/>
      </c>
      <c r="I1052">
        <f>'T_SelfStock'!G50</f>
        <v/>
      </c>
      <c r="J1052">
        <f>'T_SelfStock'!H50</f>
        <v/>
      </c>
      <c r="K1052">
        <f>'T_SelfStock'!I50</f>
        <v/>
      </c>
      <c r="L1052">
        <f>'T_SelfStock'!J50</f>
        <v/>
      </c>
      <c r="M1052">
        <f>'T_SelfStock'!K50</f>
        <v/>
      </c>
      <c r="N1052">
        <f>'T_SelfStock'!L50</f>
        <v/>
      </c>
      <c r="O1052">
        <f>'T_SelfStock'!M50</f>
        <v/>
      </c>
      <c r="P1052">
        <f>'T_SelfStock'!N50</f>
        <v/>
      </c>
      <c r="Q1052">
        <f>'T_SelfStock'!O50</f>
        <v/>
      </c>
      <c r="R1052">
        <f>'T_SelfStock'!P50</f>
        <v/>
      </c>
      <c r="S1052">
        <f>'T_SelfStock'!Q50</f>
        <v/>
      </c>
      <c r="T1052">
        <f>'T_SelfStock'!R50</f>
        <v/>
      </c>
      <c r="U1052">
        <f>'T_SelfStock'!S50</f>
        <v/>
      </c>
      <c r="V1052">
        <f>'T_SelfStock'!T50</f>
        <v/>
      </c>
      <c r="W1052">
        <f>'T_SelfStock'!U50</f>
        <v/>
      </c>
      <c r="X1052">
        <f>'T_SelfStock'!V50</f>
        <v/>
      </c>
      <c r="Y1052">
        <f>'T_SelfStock'!W50</f>
        <v/>
      </c>
      <c r="Z1052">
        <f>'T_SelfStock'!X50</f>
        <v/>
      </c>
      <c r="AA1052">
        <f>'T_SelfStock'!Y50</f>
        <v/>
      </c>
      <c r="AB1052">
        <f>'T_SelfStock'!Z50</f>
        <v/>
      </c>
      <c r="AC1052">
        <f>'T_SelfStock'!AA50</f>
        <v/>
      </c>
      <c r="AD1052">
        <f>'T_SelfStock'!AB50</f>
        <v/>
      </c>
      <c r="AE1052">
        <f>'T_SelfStock'!AC50</f>
        <v/>
      </c>
      <c r="AF1052">
        <f>'T_SelfStock'!AD50</f>
        <v/>
      </c>
      <c r="AG1052">
        <f>'T_SelfStock'!AE50</f>
        <v/>
      </c>
      <c r="AH1052">
        <f>'T_SelfStock'!AF50</f>
        <v/>
      </c>
      <c r="AI1052">
        <f>'T_SelfStock'!AG50</f>
        <v/>
      </c>
      <c r="AJ1052">
        <f>'T_SelfStock'!AH50</f>
        <v/>
      </c>
      <c r="AK1052">
        <f>'T_SelfStock'!AI50</f>
        <v/>
      </c>
      <c r="AL1052">
        <f>'T_SelfStock'!AJ50</f>
        <v/>
      </c>
      <c r="AM1052">
        <f>'T_SelfStock'!AK50</f>
        <v/>
      </c>
      <c r="AN1052">
        <f>'T_SelfStock'!AL50</f>
        <v/>
      </c>
      <c r="AO1052">
        <f>'T_SelfStock'!AM50</f>
        <v/>
      </c>
      <c r="AP1052">
        <f>'T_SelfStock'!AN50</f>
        <v/>
      </c>
      <c r="AQ1052">
        <f>'T_SelfStock'!AO50</f>
        <v/>
      </c>
      <c r="AR1052">
        <f>'T_SelfStock'!AP50</f>
        <v/>
      </c>
      <c r="AS1052">
        <f>'T_SelfStock'!AQ50</f>
        <v/>
      </c>
      <c r="AT1052">
        <f>'T_SelfStock'!AR50</f>
        <v/>
      </c>
      <c r="AU1052">
        <f>'T_SelfStock'!AS50</f>
        <v/>
      </c>
      <c r="AV1052">
        <f>'T_SelfStock'!AT50</f>
        <v/>
      </c>
      <c r="AW1052">
        <f>'T_SelfStock'!AU50</f>
        <v/>
      </c>
      <c r="AX1052">
        <f>'T_SelfStock'!AV50</f>
        <v/>
      </c>
      <c r="AY1052">
        <f>'T_SelfStock'!AW50</f>
        <v/>
      </c>
      <c r="AZ1052">
        <f>'T_SelfStock'!AX50</f>
        <v/>
      </c>
      <c r="BA1052">
        <f>'T_SelfStock'!AY50</f>
        <v/>
      </c>
      <c r="BB1052">
        <f>'T_SelfStock'!AZ50</f>
        <v/>
      </c>
      <c r="BC1052">
        <f>'T_SelfStock'!BA50</f>
        <v/>
      </c>
      <c r="BD1052">
        <f>'T_SelfStock'!BB50</f>
        <v/>
      </c>
      <c r="BE1052">
        <f>'T_SelfStock'!BC50</f>
        <v/>
      </c>
      <c r="BF1052">
        <f>'T_SelfStock'!BD50</f>
        <v/>
      </c>
      <c r="BG1052">
        <f>'T_SelfStock'!BE50</f>
        <v/>
      </c>
      <c r="BH1052">
        <f>'T_SelfStock'!BF50</f>
        <v/>
      </c>
      <c r="BI1052">
        <f>'T_SelfStock'!BG50</f>
        <v/>
      </c>
      <c r="BJ1052">
        <f>'T_SelfStock'!BH50</f>
        <v/>
      </c>
      <c r="BK1052">
        <f>'T_SelfStock'!BI50</f>
        <v/>
      </c>
      <c r="BL1052">
        <f>'T_SelfStock'!BJ50</f>
        <v/>
      </c>
      <c r="BM1052">
        <f>'T_SelfStock'!BK50</f>
        <v/>
      </c>
      <c r="BN1052">
        <f>'T_SelfStock'!BL50</f>
        <v/>
      </c>
      <c r="BO1052">
        <f>'T_SelfStock'!BM50</f>
        <v/>
      </c>
      <c r="BP1052">
        <f>'T_SelfStock'!BN50</f>
        <v/>
      </c>
      <c r="BQ1052">
        <f>'T_SelfStock'!BO50</f>
        <v/>
      </c>
      <c r="BR1052">
        <f>'T_SelfStock'!BP50</f>
        <v/>
      </c>
      <c r="BS1052">
        <f>'T_SelfStock'!BQ50</f>
        <v/>
      </c>
      <c r="BT1052">
        <f>'T_SelfStock'!BR50</f>
        <v/>
      </c>
      <c r="BU1052">
        <f>'T_SelfStock'!BS50</f>
        <v/>
      </c>
      <c r="BV1052">
        <f>'T_SelfStock'!BT50</f>
        <v/>
      </c>
      <c r="BW1052">
        <f>'T_SelfStock'!BU50</f>
        <v/>
      </c>
      <c r="BX1052">
        <f>'T_SelfStock'!BV50</f>
        <v/>
      </c>
      <c r="BY1052">
        <f>'T_SelfStock'!BW50</f>
        <v/>
      </c>
      <c r="BZ1052">
        <f>'T_SelfStock'!BX50</f>
        <v/>
      </c>
      <c r="CA1052">
        <f>'T_SelfStock'!BY50</f>
        <v/>
      </c>
      <c r="CB1052">
        <f>'T_SelfStock'!BZ50</f>
        <v/>
      </c>
      <c r="CC1052">
        <f>'T_SelfStock'!CA50</f>
        <v/>
      </c>
      <c r="CD1052">
        <f>'T_SelfStock'!CB50</f>
        <v/>
      </c>
      <c r="CE1052">
        <f>'T_SelfStock'!CC50</f>
        <v/>
      </c>
      <c r="CF1052">
        <f>'T_SelfStock'!CD50</f>
        <v/>
      </c>
      <c r="CG1052">
        <f>'T_SelfStock'!CE50</f>
        <v/>
      </c>
      <c r="CH1052">
        <f>'T_SelfStock'!CF50</f>
        <v/>
      </c>
      <c r="CI1052">
        <f>'T_SelfStock'!CG50</f>
        <v/>
      </c>
      <c r="CJ1052">
        <f>'T_SelfStock'!CH50</f>
        <v/>
      </c>
      <c r="CK1052">
        <f>'T_SelfStock'!CI50</f>
        <v/>
      </c>
      <c r="CL1052">
        <f>'T_SelfStock'!CJ50</f>
        <v/>
      </c>
      <c r="CM1052">
        <f>'T_SelfStock'!CK50</f>
        <v/>
      </c>
      <c r="CN1052">
        <f>'T_SelfStock'!CL50</f>
        <v/>
      </c>
      <c r="CO1052">
        <f>'T_SelfStock'!CM50</f>
        <v/>
      </c>
      <c r="CP1052">
        <f>'T_SelfStock'!CN50</f>
        <v/>
      </c>
      <c r="CQ1052">
        <f>'T_SelfStock'!CO50</f>
        <v/>
      </c>
      <c r="CR1052">
        <f>'T_SelfStock'!CP50</f>
        <v/>
      </c>
      <c r="CS1052">
        <f>'T_SelfStock'!CQ50</f>
        <v/>
      </c>
      <c r="CT1052">
        <f>'T_SelfStock'!CR50</f>
        <v/>
      </c>
      <c r="CU1052">
        <f>'T_SelfStock'!CS50</f>
        <v/>
      </c>
      <c r="CV1052">
        <f>'T_SelfStock'!CT50</f>
        <v/>
      </c>
      <c r="CW1052">
        <f>'T_SelfStock'!CU50</f>
        <v/>
      </c>
      <c r="CX1052">
        <f>'T_SelfStock'!CV50</f>
        <v/>
      </c>
      <c r="CY1052">
        <f>'T_SelfStock'!CW50</f>
        <v/>
      </c>
      <c r="CZ1052">
        <f>'T_SelfStock'!CX50</f>
        <v/>
      </c>
      <c r="DA1052">
        <f>'T_SelfStock'!CY50</f>
        <v/>
      </c>
      <c r="DB1052">
        <f>'T_SelfStock'!CZ50</f>
        <v/>
      </c>
      <c r="DC1052">
        <f>'T_SelfStock'!DA50</f>
        <v/>
      </c>
    </row>
    <row r="1053">
      <c r="B1053" t="inlineStr">
        <is>
          <t>Order(発注予定,kg)</t>
        </is>
      </c>
      <c r="D1053" s="23" t="n"/>
      <c r="E1053" s="23" t="n"/>
      <c r="F1053" s="23" t="n"/>
      <c r="G1053" s="23" t="n"/>
      <c r="H1053" s="23" t="n"/>
      <c r="I1053" s="23" t="n"/>
      <c r="J1053" s="23" t="n"/>
      <c r="K1053" s="23" t="n"/>
      <c r="L1053" s="23" t="n"/>
      <c r="M1053" s="23" t="n"/>
      <c r="N1053" s="23" t="n"/>
      <c r="O1053" s="23" t="n"/>
      <c r="P1053" s="23" t="n"/>
      <c r="Q1053" s="23" t="n"/>
      <c r="R1053" s="23" t="n"/>
      <c r="S1053" s="23" t="n"/>
      <c r="T1053" s="23" t="n"/>
      <c r="U1053" s="23" t="n"/>
      <c r="V1053" s="23" t="n"/>
      <c r="W1053" s="23" t="n"/>
      <c r="X1053" s="23" t="n"/>
      <c r="Y1053" s="23" t="n"/>
      <c r="Z1053" s="23" t="n"/>
      <c r="AA1053" s="23" t="n"/>
      <c r="AB1053" s="23" t="n"/>
      <c r="AC1053" s="23" t="n"/>
      <c r="AD1053" s="23" t="n"/>
      <c r="AE1053" s="23" t="n"/>
      <c r="AF1053" s="23" t="n"/>
      <c r="AG1053" s="23" t="n"/>
      <c r="AH1053" s="23" t="n"/>
      <c r="AI1053" s="23" t="n"/>
      <c r="AJ1053" s="23" t="n"/>
      <c r="AK1053" s="23" t="n"/>
      <c r="AL1053" s="23" t="n"/>
      <c r="AM1053" s="23" t="n"/>
      <c r="AN1053" s="23" t="n"/>
      <c r="AO1053" s="23" t="n"/>
      <c r="AP1053" s="23" t="n"/>
      <c r="AQ1053" s="23" t="n"/>
      <c r="AR1053" s="23" t="n"/>
      <c r="AS1053" s="23" t="n"/>
      <c r="AT1053" s="23" t="n"/>
      <c r="AU1053" s="23" t="n"/>
      <c r="AV1053" s="23" t="n"/>
      <c r="AW1053" s="23" t="n"/>
      <c r="AX1053" s="23" t="n"/>
      <c r="AY1053" s="23" t="n"/>
      <c r="AZ1053" s="23" t="n"/>
      <c r="BA1053" s="23" t="n"/>
      <c r="BB1053" s="23" t="n"/>
      <c r="BC1053" s="23" t="n"/>
      <c r="BD1053" s="23" t="n"/>
      <c r="BE1053" s="23" t="n"/>
      <c r="BF1053" s="23" t="n"/>
      <c r="BG1053" s="23" t="n"/>
      <c r="BH1053" s="23" t="n"/>
      <c r="BI1053" s="23" t="n"/>
      <c r="BJ1053" s="23" t="n"/>
      <c r="BK1053" s="23" t="n"/>
      <c r="BL1053" s="23" t="n"/>
      <c r="BM1053" s="23" t="n"/>
      <c r="BN1053" s="23" t="n"/>
      <c r="BO1053" s="23" t="n"/>
      <c r="BP1053" s="23" t="n"/>
      <c r="BQ1053" s="23" t="n"/>
      <c r="BR1053" s="23" t="n"/>
      <c r="BS1053" s="23" t="n"/>
      <c r="BT1053" s="23" t="n"/>
      <c r="BU1053" s="23" t="n"/>
      <c r="BV1053" s="23" t="n"/>
      <c r="BW1053" s="23" t="n"/>
      <c r="BX1053" s="23" t="n"/>
      <c r="BY1053" s="23" t="n"/>
      <c r="BZ1053" s="23" t="n"/>
      <c r="CA1053" s="23" t="n"/>
      <c r="CB1053" s="23" t="n"/>
      <c r="CC1053" s="23" t="n"/>
      <c r="CD1053" s="23" t="n"/>
      <c r="CE1053" s="23" t="n"/>
      <c r="CF1053" s="23" t="n"/>
      <c r="CG1053" s="23" t="n"/>
      <c r="CH1053" s="23" t="n"/>
      <c r="CI1053" s="23" t="n"/>
      <c r="CJ1053" s="23" t="n"/>
      <c r="CK1053" s="23" t="n"/>
      <c r="CL1053" s="23" t="n"/>
      <c r="CM1053" s="23" t="n"/>
      <c r="CN1053" s="23" t="n"/>
      <c r="CO1053" s="23" t="n"/>
      <c r="CP1053" s="23" t="n"/>
      <c r="CQ1053" s="23" t="n"/>
      <c r="CR1053" s="23" t="n"/>
      <c r="CS1053" s="23" t="n"/>
      <c r="CT1053" s="23" t="n"/>
      <c r="CU1053" s="23" t="n"/>
      <c r="CV1053" s="23" t="n"/>
      <c r="CW1053" s="23" t="n"/>
      <c r="CX1053" s="23" t="n"/>
      <c r="CY1053" s="23" t="n"/>
      <c r="CZ1053" s="23" t="n"/>
      <c r="DA1053" s="23" t="n"/>
      <c r="DB1053" s="23" t="n"/>
      <c r="DC1053" s="23" t="n"/>
      <c r="DE1053" s="12" t="inlineStr">
        <is>
          <t>CHEM-1770</t>
        </is>
      </c>
    </row>
    <row r="1054">
      <c r="B1054" s="5" t="inlineStr">
        <is>
          <t>合計在庫(週末時点,kg)</t>
        </is>
      </c>
      <c r="D1054">
        <f>'Grid_Stock'!B46</f>
        <v/>
      </c>
      <c r="E1054">
        <f>'Grid_Stock'!C46</f>
        <v/>
      </c>
      <c r="F1054">
        <f>'Grid_Stock'!D46</f>
        <v/>
      </c>
      <c r="G1054">
        <f>'Grid_Stock'!E46</f>
        <v/>
      </c>
      <c r="H1054">
        <f>'Grid_Stock'!F46</f>
        <v/>
      </c>
      <c r="I1054">
        <f>'Grid_Stock'!G46</f>
        <v/>
      </c>
      <c r="J1054">
        <f>'Grid_Stock'!H46</f>
        <v/>
      </c>
      <c r="K1054">
        <f>'Grid_Stock'!I46</f>
        <v/>
      </c>
      <c r="L1054">
        <f>'Grid_Stock'!J46</f>
        <v/>
      </c>
      <c r="M1054">
        <f>'Grid_Stock'!K46</f>
        <v/>
      </c>
      <c r="N1054">
        <f>'Grid_Stock'!L46</f>
        <v/>
      </c>
      <c r="O1054">
        <f>'Grid_Stock'!M46</f>
        <v/>
      </c>
      <c r="P1054">
        <f>'Grid_Stock'!N46</f>
        <v/>
      </c>
      <c r="Q1054">
        <f>'Grid_Stock'!O46</f>
        <v/>
      </c>
      <c r="R1054">
        <f>'Grid_Stock'!P46</f>
        <v/>
      </c>
      <c r="S1054">
        <f>'Grid_Stock'!Q46</f>
        <v/>
      </c>
      <c r="T1054">
        <f>'Grid_Stock'!R46</f>
        <v/>
      </c>
      <c r="U1054">
        <f>'Grid_Stock'!S46</f>
        <v/>
      </c>
      <c r="V1054">
        <f>'Grid_Stock'!T46</f>
        <v/>
      </c>
      <c r="W1054">
        <f>'Grid_Stock'!U46</f>
        <v/>
      </c>
      <c r="X1054">
        <f>'Grid_Stock'!V46</f>
        <v/>
      </c>
      <c r="Y1054">
        <f>'Grid_Stock'!W46</f>
        <v/>
      </c>
      <c r="Z1054">
        <f>'Grid_Stock'!X46</f>
        <v/>
      </c>
      <c r="AA1054">
        <f>'Grid_Stock'!Y46</f>
        <v/>
      </c>
      <c r="AB1054">
        <f>'Grid_Stock'!Z46</f>
        <v/>
      </c>
      <c r="AC1054">
        <f>'Grid_Stock'!AA46</f>
        <v/>
      </c>
      <c r="AD1054">
        <f>'Grid_Stock'!AB46</f>
        <v/>
      </c>
      <c r="AE1054">
        <f>'Grid_Stock'!AC46</f>
        <v/>
      </c>
      <c r="AF1054">
        <f>'Grid_Stock'!AD46</f>
        <v/>
      </c>
      <c r="AG1054">
        <f>'Grid_Stock'!AE46</f>
        <v/>
      </c>
      <c r="AH1054">
        <f>'Grid_Stock'!AF46</f>
        <v/>
      </c>
      <c r="AI1054">
        <f>'Grid_Stock'!AG46</f>
        <v/>
      </c>
      <c r="AJ1054">
        <f>'Grid_Stock'!AH46</f>
        <v/>
      </c>
      <c r="AK1054">
        <f>'Grid_Stock'!AI46</f>
        <v/>
      </c>
      <c r="AL1054">
        <f>'Grid_Stock'!AJ46</f>
        <v/>
      </c>
      <c r="AM1054">
        <f>'Grid_Stock'!AK46</f>
        <v/>
      </c>
      <c r="AN1054">
        <f>'Grid_Stock'!AL46</f>
        <v/>
      </c>
      <c r="AO1054">
        <f>'Grid_Stock'!AM46</f>
        <v/>
      </c>
      <c r="AP1054">
        <f>'Grid_Stock'!AN46</f>
        <v/>
      </c>
      <c r="AQ1054">
        <f>'Grid_Stock'!AO46</f>
        <v/>
      </c>
      <c r="AR1054">
        <f>'Grid_Stock'!AP46</f>
        <v/>
      </c>
      <c r="AS1054">
        <f>'Grid_Stock'!AQ46</f>
        <v/>
      </c>
      <c r="AT1054">
        <f>'Grid_Stock'!AR46</f>
        <v/>
      </c>
      <c r="AU1054">
        <f>'Grid_Stock'!AS46</f>
        <v/>
      </c>
      <c r="AV1054">
        <f>'Grid_Stock'!AT46</f>
        <v/>
      </c>
      <c r="AW1054">
        <f>'Grid_Stock'!AU46</f>
        <v/>
      </c>
      <c r="AX1054">
        <f>'Grid_Stock'!AV46</f>
        <v/>
      </c>
      <c r="AY1054">
        <f>'Grid_Stock'!AW46</f>
        <v/>
      </c>
      <c r="AZ1054">
        <f>'Grid_Stock'!AX46</f>
        <v/>
      </c>
      <c r="BA1054">
        <f>'Grid_Stock'!AY46</f>
        <v/>
      </c>
      <c r="BB1054">
        <f>'Grid_Stock'!AZ46</f>
        <v/>
      </c>
      <c r="BC1054">
        <f>'Grid_Stock'!BA46</f>
        <v/>
      </c>
      <c r="BD1054">
        <f>'Grid_Stock'!BB46</f>
        <v/>
      </c>
      <c r="BE1054">
        <f>'Grid_Stock'!BC46</f>
        <v/>
      </c>
      <c r="BF1054">
        <f>'Grid_Stock'!BD46</f>
        <v/>
      </c>
      <c r="BG1054">
        <f>'Grid_Stock'!BE46</f>
        <v/>
      </c>
      <c r="BH1054">
        <f>'Grid_Stock'!BF46</f>
        <v/>
      </c>
      <c r="BI1054">
        <f>'Grid_Stock'!BG46</f>
        <v/>
      </c>
      <c r="BJ1054">
        <f>'Grid_Stock'!BH46</f>
        <v/>
      </c>
      <c r="BK1054">
        <f>'Grid_Stock'!BI46</f>
        <v/>
      </c>
      <c r="BL1054">
        <f>'Grid_Stock'!BJ46</f>
        <v/>
      </c>
      <c r="BM1054">
        <f>'Grid_Stock'!BK46</f>
        <v/>
      </c>
      <c r="BN1054">
        <f>'Grid_Stock'!BL46</f>
        <v/>
      </c>
      <c r="BO1054">
        <f>'Grid_Stock'!BM46</f>
        <v/>
      </c>
      <c r="BP1054">
        <f>'Grid_Stock'!BN46</f>
        <v/>
      </c>
      <c r="BQ1054">
        <f>'Grid_Stock'!BO46</f>
        <v/>
      </c>
      <c r="BR1054">
        <f>'Grid_Stock'!BP46</f>
        <v/>
      </c>
      <c r="BS1054">
        <f>'Grid_Stock'!BQ46</f>
        <v/>
      </c>
      <c r="BT1054">
        <f>'Grid_Stock'!BR46</f>
        <v/>
      </c>
      <c r="BU1054">
        <f>'Grid_Stock'!BS46</f>
        <v/>
      </c>
      <c r="BV1054">
        <f>'Grid_Stock'!BT46</f>
        <v/>
      </c>
      <c r="BW1054">
        <f>'Grid_Stock'!BU46</f>
        <v/>
      </c>
      <c r="BX1054">
        <f>'Grid_Stock'!BV46</f>
        <v/>
      </c>
      <c r="BY1054">
        <f>'Grid_Stock'!BW46</f>
        <v/>
      </c>
      <c r="BZ1054">
        <f>'Grid_Stock'!BX46</f>
        <v/>
      </c>
      <c r="CA1054">
        <f>'Grid_Stock'!BY46</f>
        <v/>
      </c>
      <c r="CB1054">
        <f>'Grid_Stock'!BZ46</f>
        <v/>
      </c>
      <c r="CC1054">
        <f>'Grid_Stock'!CA46</f>
        <v/>
      </c>
      <c r="CD1054">
        <f>'Grid_Stock'!CB46</f>
        <v/>
      </c>
      <c r="CE1054">
        <f>'Grid_Stock'!CC46</f>
        <v/>
      </c>
      <c r="CF1054">
        <f>'Grid_Stock'!CD46</f>
        <v/>
      </c>
      <c r="CG1054">
        <f>'Grid_Stock'!CE46</f>
        <v/>
      </c>
      <c r="CH1054">
        <f>'Grid_Stock'!CF46</f>
        <v/>
      </c>
      <c r="CI1054">
        <f>'Grid_Stock'!CG46</f>
        <v/>
      </c>
      <c r="CJ1054">
        <f>'Grid_Stock'!CH46</f>
        <v/>
      </c>
      <c r="CK1054">
        <f>'Grid_Stock'!CI46</f>
        <v/>
      </c>
      <c r="CL1054">
        <f>'Grid_Stock'!CJ46</f>
        <v/>
      </c>
      <c r="CM1054">
        <f>'Grid_Stock'!CK46</f>
        <v/>
      </c>
      <c r="CN1054">
        <f>'Grid_Stock'!CL46</f>
        <v/>
      </c>
      <c r="CO1054">
        <f>'Grid_Stock'!CM46</f>
        <v/>
      </c>
      <c r="CP1054">
        <f>'Grid_Stock'!CN46</f>
        <v/>
      </c>
      <c r="CQ1054">
        <f>'Grid_Stock'!CO46</f>
        <v/>
      </c>
      <c r="CR1054">
        <f>'Grid_Stock'!CP46</f>
        <v/>
      </c>
      <c r="CS1054">
        <f>'Grid_Stock'!CQ46</f>
        <v/>
      </c>
      <c r="CT1054">
        <f>'Grid_Stock'!CR46</f>
        <v/>
      </c>
      <c r="CU1054">
        <f>'Grid_Stock'!CS46</f>
        <v/>
      </c>
      <c r="CV1054">
        <f>'Grid_Stock'!CT46</f>
        <v/>
      </c>
      <c r="CW1054">
        <f>'Grid_Stock'!CU46</f>
        <v/>
      </c>
      <c r="CX1054">
        <f>'Grid_Stock'!CV46</f>
        <v/>
      </c>
      <c r="CY1054">
        <f>'Grid_Stock'!CW46</f>
        <v/>
      </c>
      <c r="CZ1054">
        <f>'Grid_Stock'!CX46</f>
        <v/>
      </c>
      <c r="DA1054">
        <f>'Grid_Stock'!CY46</f>
        <v/>
      </c>
      <c r="DB1054">
        <f>'Grid_Stock'!CZ46</f>
        <v/>
      </c>
      <c r="DC1054">
        <f>'Grid_Stock'!DA46</f>
        <v/>
      </c>
    </row>
    <row r="1055">
      <c r="B1055" s="24" t="inlineStr">
        <is>
          <t>（発注の目安はDashboardの基準在庫[下限/上限]と色分けを参照）</t>
        </is>
      </c>
    </row>
    <row r="1057">
      <c r="A1057" s="21" t="inlineStr">
        <is>
          <t>CHEM-1430</t>
        </is>
      </c>
      <c r="B1057" s="21" t="inlineStr">
        <is>
          <t>RCT22</t>
        </is>
      </c>
      <c r="C1057" s="22" t="n"/>
      <c r="D1057" s="21" t="n"/>
      <c r="E1057" s="21" t="n"/>
      <c r="F1057" s="21" t="n"/>
      <c r="G1057" s="21" t="n"/>
      <c r="H1057" s="21" t="n"/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  <c r="AA1057" s="21" t="n"/>
      <c r="AB1057" s="21" t="n"/>
      <c r="AC1057" s="21" t="n"/>
      <c r="AD1057" s="21" t="n"/>
      <c r="AE1057" s="21" t="n"/>
      <c r="AF1057" s="21" t="n"/>
      <c r="AG1057" s="21" t="n"/>
      <c r="AH1057" s="21" t="n"/>
      <c r="AI1057" s="21" t="n"/>
      <c r="AJ1057" s="21" t="n"/>
      <c r="AK1057" s="21" t="n"/>
      <c r="AL1057" s="21" t="n"/>
      <c r="AM1057" s="21" t="n"/>
      <c r="AN1057" s="21" t="n"/>
      <c r="AO1057" s="21" t="n"/>
      <c r="AP1057" s="21" t="n"/>
      <c r="AQ1057" s="21" t="n"/>
      <c r="AR1057" s="21" t="n"/>
      <c r="AS1057" s="21" t="n"/>
      <c r="AT1057" s="21" t="n"/>
      <c r="AU1057" s="21" t="n"/>
      <c r="AV1057" s="21" t="n"/>
      <c r="AW1057" s="21" t="n"/>
      <c r="AX1057" s="21" t="n"/>
      <c r="AY1057" s="21" t="n"/>
      <c r="AZ1057" s="21" t="n"/>
      <c r="BA1057" s="21" t="n"/>
      <c r="BB1057" s="21" t="n"/>
      <c r="BC1057" s="21" t="n"/>
      <c r="BD1057" s="21" t="n"/>
      <c r="BE1057" s="21" t="n"/>
      <c r="BF1057" s="21" t="n"/>
      <c r="BG1057" s="21" t="n"/>
      <c r="BH1057" s="21" t="n"/>
      <c r="BI1057" s="21" t="n"/>
      <c r="BJ1057" s="21" t="n"/>
      <c r="BK1057" s="21" t="n"/>
      <c r="BL1057" s="21" t="n"/>
      <c r="BM1057" s="21" t="n"/>
      <c r="BN1057" s="21" t="n"/>
      <c r="BO1057" s="21" t="n"/>
      <c r="BP1057" s="21" t="n"/>
      <c r="BQ1057" s="21" t="n"/>
      <c r="BR1057" s="21" t="n"/>
      <c r="BS1057" s="21" t="n"/>
      <c r="BT1057" s="21" t="n"/>
      <c r="BU1057" s="21" t="n"/>
      <c r="BV1057" s="21" t="n"/>
      <c r="BW1057" s="21" t="n"/>
      <c r="BX1057" s="21" t="n"/>
      <c r="BY1057" s="21" t="n"/>
      <c r="BZ1057" s="21" t="n"/>
      <c r="CA1057" s="21" t="n"/>
      <c r="CB1057" s="21" t="n"/>
      <c r="CC1057" s="21" t="n"/>
      <c r="CD1057" s="21" t="n"/>
      <c r="CE1057" s="21" t="n"/>
      <c r="CF1057" s="21" t="n"/>
      <c r="CG1057" s="21" t="n"/>
      <c r="CH1057" s="21" t="n"/>
      <c r="CI1057" s="21" t="n"/>
      <c r="CJ1057" s="21" t="n"/>
      <c r="CK1057" s="21" t="n"/>
      <c r="CL1057" s="21" t="n"/>
      <c r="CM1057" s="21" t="n"/>
      <c r="CN1057" s="21" t="n"/>
      <c r="CO1057" s="21" t="n"/>
      <c r="CP1057" s="21" t="n"/>
      <c r="CQ1057" s="21" t="n"/>
      <c r="CR1057" s="21" t="n"/>
      <c r="CS1057" s="21" t="n"/>
      <c r="CT1057" s="21" t="n"/>
      <c r="CU1057" s="21" t="n"/>
      <c r="CV1057" s="21" t="n"/>
      <c r="CW1057" s="21" t="n"/>
      <c r="CX1057" s="21" t="n"/>
      <c r="CY1057" s="21" t="n"/>
      <c r="CZ1057" s="21" t="n"/>
      <c r="DA1057" s="21" t="n"/>
      <c r="DB1057" s="21" t="n"/>
      <c r="DC1057" s="21" t="n"/>
    </row>
    <row r="1058">
      <c r="B1058" t="inlineStr">
        <is>
          <t>TSP-050</t>
        </is>
      </c>
      <c r="C1058" t="inlineStr">
        <is>
          <t>No. of batches</t>
        </is>
      </c>
      <c r="D1058">
        <f>IFERROR(INDEX(PP_Grid[#Data],$DD1058,2),0)</f>
        <v/>
      </c>
      <c r="E1058">
        <f>IFERROR(INDEX(PP_Grid[#Data],$DD1058,3),0)</f>
        <v/>
      </c>
      <c r="F1058">
        <f>IFERROR(INDEX(PP_Grid[#Data],$DD1058,4),0)</f>
        <v/>
      </c>
      <c r="G1058">
        <f>IFERROR(INDEX(PP_Grid[#Data],$DD1058,5),0)</f>
        <v/>
      </c>
      <c r="H1058">
        <f>IFERROR(INDEX(PP_Grid[#Data],$DD1058,6),0)</f>
        <v/>
      </c>
      <c r="I1058">
        <f>IFERROR(INDEX(PP_Grid[#Data],$DD1058,7),0)</f>
        <v/>
      </c>
      <c r="J1058">
        <f>IFERROR(INDEX(PP_Grid[#Data],$DD1058,8),0)</f>
        <v/>
      </c>
      <c r="K1058">
        <f>IFERROR(INDEX(PP_Grid[#Data],$DD1058,9),0)</f>
        <v/>
      </c>
      <c r="L1058">
        <f>IFERROR(INDEX(PP_Grid[#Data],$DD1058,10),0)</f>
        <v/>
      </c>
      <c r="M1058">
        <f>IFERROR(INDEX(PP_Grid[#Data],$DD1058,11),0)</f>
        <v/>
      </c>
      <c r="N1058">
        <f>IFERROR(INDEX(PP_Grid[#Data],$DD1058,12),0)</f>
        <v/>
      </c>
      <c r="O1058">
        <f>IFERROR(INDEX(PP_Grid[#Data],$DD1058,13),0)</f>
        <v/>
      </c>
      <c r="P1058">
        <f>IFERROR(INDEX(PP_Grid[#Data],$DD1058,14),0)</f>
        <v/>
      </c>
      <c r="Q1058">
        <f>IFERROR(INDEX(PP_Grid[#Data],$DD1058,15),0)</f>
        <v/>
      </c>
      <c r="R1058">
        <f>IFERROR(INDEX(PP_Grid[#Data],$DD1058,16),0)</f>
        <v/>
      </c>
      <c r="S1058">
        <f>IFERROR(INDEX(PP_Grid[#Data],$DD1058,17),0)</f>
        <v/>
      </c>
      <c r="T1058">
        <f>IFERROR(INDEX(PP_Grid[#Data],$DD1058,18),0)</f>
        <v/>
      </c>
      <c r="U1058">
        <f>IFERROR(INDEX(PP_Grid[#Data],$DD1058,19),0)</f>
        <v/>
      </c>
      <c r="V1058">
        <f>IFERROR(INDEX(PP_Grid[#Data],$DD1058,20),0)</f>
        <v/>
      </c>
      <c r="W1058">
        <f>IFERROR(INDEX(PP_Grid[#Data],$DD1058,21),0)</f>
        <v/>
      </c>
      <c r="X1058">
        <f>IFERROR(INDEX(PP_Grid[#Data],$DD1058,22),0)</f>
        <v/>
      </c>
      <c r="Y1058">
        <f>IFERROR(INDEX(PP_Grid[#Data],$DD1058,23),0)</f>
        <v/>
      </c>
      <c r="Z1058">
        <f>IFERROR(INDEX(PP_Grid[#Data],$DD1058,24),0)</f>
        <v/>
      </c>
      <c r="AA1058">
        <f>IFERROR(INDEX(PP_Grid[#Data],$DD1058,25),0)</f>
        <v/>
      </c>
      <c r="AB1058">
        <f>IFERROR(INDEX(PP_Grid[#Data],$DD1058,26),0)</f>
        <v/>
      </c>
      <c r="AC1058">
        <f>IFERROR(INDEX(PP_Grid[#Data],$DD1058,27),0)</f>
        <v/>
      </c>
      <c r="AD1058">
        <f>IFERROR(INDEX(PP_Grid[#Data],$DD1058,28),0)</f>
        <v/>
      </c>
      <c r="AE1058">
        <f>IFERROR(INDEX(PP_Grid[#Data],$DD1058,29),0)</f>
        <v/>
      </c>
      <c r="AF1058">
        <f>IFERROR(INDEX(PP_Grid[#Data],$DD1058,30),0)</f>
        <v/>
      </c>
      <c r="AG1058">
        <f>IFERROR(INDEX(PP_Grid[#Data],$DD1058,31),0)</f>
        <v/>
      </c>
      <c r="AH1058">
        <f>IFERROR(INDEX(PP_Grid[#Data],$DD1058,32),0)</f>
        <v/>
      </c>
      <c r="AI1058">
        <f>IFERROR(INDEX(PP_Grid[#Data],$DD1058,33),0)</f>
        <v/>
      </c>
      <c r="AJ1058">
        <f>IFERROR(INDEX(PP_Grid[#Data],$DD1058,34),0)</f>
        <v/>
      </c>
      <c r="AK1058">
        <f>IFERROR(INDEX(PP_Grid[#Data],$DD1058,35),0)</f>
        <v/>
      </c>
      <c r="AL1058">
        <f>IFERROR(INDEX(PP_Grid[#Data],$DD1058,36),0)</f>
        <v/>
      </c>
      <c r="AM1058">
        <f>IFERROR(INDEX(PP_Grid[#Data],$DD1058,37),0)</f>
        <v/>
      </c>
      <c r="AN1058">
        <f>IFERROR(INDEX(PP_Grid[#Data],$DD1058,38),0)</f>
        <v/>
      </c>
      <c r="AO1058">
        <f>IFERROR(INDEX(PP_Grid[#Data],$DD1058,39),0)</f>
        <v/>
      </c>
      <c r="AP1058">
        <f>IFERROR(INDEX(PP_Grid[#Data],$DD1058,40),0)</f>
        <v/>
      </c>
      <c r="AQ1058">
        <f>IFERROR(INDEX(PP_Grid[#Data],$DD1058,41),0)</f>
        <v/>
      </c>
      <c r="AR1058">
        <f>IFERROR(INDEX(PP_Grid[#Data],$DD1058,42),0)</f>
        <v/>
      </c>
      <c r="AS1058">
        <f>IFERROR(INDEX(PP_Grid[#Data],$DD1058,43),0)</f>
        <v/>
      </c>
      <c r="AT1058">
        <f>IFERROR(INDEX(PP_Grid[#Data],$DD1058,44),0)</f>
        <v/>
      </c>
      <c r="AU1058">
        <f>IFERROR(INDEX(PP_Grid[#Data],$DD1058,45),0)</f>
        <v/>
      </c>
      <c r="AV1058">
        <f>IFERROR(INDEX(PP_Grid[#Data],$DD1058,46),0)</f>
        <v/>
      </c>
      <c r="AW1058">
        <f>IFERROR(INDEX(PP_Grid[#Data],$DD1058,47),0)</f>
        <v/>
      </c>
      <c r="AX1058">
        <f>IFERROR(INDEX(PP_Grid[#Data],$DD1058,48),0)</f>
        <v/>
      </c>
      <c r="AY1058">
        <f>IFERROR(INDEX(PP_Grid[#Data],$DD1058,49),0)</f>
        <v/>
      </c>
      <c r="AZ1058">
        <f>IFERROR(INDEX(PP_Grid[#Data],$DD1058,50),0)</f>
        <v/>
      </c>
      <c r="BA1058">
        <f>IFERROR(INDEX(PP_Grid[#Data],$DD1058,51),0)</f>
        <v/>
      </c>
      <c r="BB1058">
        <f>IFERROR(INDEX(PP_Grid[#Data],$DD1058,52),0)</f>
        <v/>
      </c>
      <c r="BC1058">
        <f>IFERROR(INDEX(PP_Grid[#Data],$DD1058,53),0)</f>
        <v/>
      </c>
      <c r="BD1058">
        <f>IFERROR(INDEX(PP_Grid[#Data],$DD1058,54),0)</f>
        <v/>
      </c>
      <c r="BE1058">
        <f>IFERROR(INDEX(PP_Grid[#Data],$DD1058,55),0)</f>
        <v/>
      </c>
      <c r="BF1058">
        <f>IFERROR(INDEX(PP_Grid[#Data],$DD1058,56),0)</f>
        <v/>
      </c>
      <c r="BG1058">
        <f>IFERROR(INDEX(PP_Grid[#Data],$DD1058,57),0)</f>
        <v/>
      </c>
      <c r="BH1058">
        <f>IFERROR(INDEX(PP_Grid[#Data],$DD1058,58),0)</f>
        <v/>
      </c>
      <c r="BI1058">
        <f>IFERROR(INDEX(PP_Grid[#Data],$DD1058,59),0)</f>
        <v/>
      </c>
      <c r="BJ1058">
        <f>IFERROR(INDEX(PP_Grid[#Data],$DD1058,60),0)</f>
        <v/>
      </c>
      <c r="BK1058">
        <f>IFERROR(INDEX(PP_Grid[#Data],$DD1058,61),0)</f>
        <v/>
      </c>
      <c r="BL1058">
        <f>IFERROR(INDEX(PP_Grid[#Data],$DD1058,62),0)</f>
        <v/>
      </c>
      <c r="BM1058">
        <f>IFERROR(INDEX(PP_Grid[#Data],$DD1058,63),0)</f>
        <v/>
      </c>
      <c r="BN1058">
        <f>IFERROR(INDEX(PP_Grid[#Data],$DD1058,64),0)</f>
        <v/>
      </c>
      <c r="BO1058">
        <f>IFERROR(INDEX(PP_Grid[#Data],$DD1058,65),0)</f>
        <v/>
      </c>
      <c r="BP1058">
        <f>IFERROR(INDEX(PP_Grid[#Data],$DD1058,66),0)</f>
        <v/>
      </c>
      <c r="BQ1058">
        <f>IFERROR(INDEX(PP_Grid[#Data],$DD1058,67),0)</f>
        <v/>
      </c>
      <c r="BR1058">
        <f>IFERROR(INDEX(PP_Grid[#Data],$DD1058,68),0)</f>
        <v/>
      </c>
      <c r="BS1058">
        <f>IFERROR(INDEX(PP_Grid[#Data],$DD1058,69),0)</f>
        <v/>
      </c>
      <c r="BT1058">
        <f>IFERROR(INDEX(PP_Grid[#Data],$DD1058,70),0)</f>
        <v/>
      </c>
      <c r="BU1058">
        <f>IFERROR(INDEX(PP_Grid[#Data],$DD1058,71),0)</f>
        <v/>
      </c>
      <c r="BV1058">
        <f>IFERROR(INDEX(PP_Grid[#Data],$DD1058,72),0)</f>
        <v/>
      </c>
      <c r="BW1058">
        <f>IFERROR(INDEX(PP_Grid[#Data],$DD1058,73),0)</f>
        <v/>
      </c>
      <c r="BX1058">
        <f>IFERROR(INDEX(PP_Grid[#Data],$DD1058,74),0)</f>
        <v/>
      </c>
      <c r="BY1058">
        <f>IFERROR(INDEX(PP_Grid[#Data],$DD1058,75),0)</f>
        <v/>
      </c>
      <c r="BZ1058">
        <f>IFERROR(INDEX(PP_Grid[#Data],$DD1058,76),0)</f>
        <v/>
      </c>
      <c r="CA1058">
        <f>IFERROR(INDEX(PP_Grid[#Data],$DD1058,77),0)</f>
        <v/>
      </c>
      <c r="CB1058">
        <f>IFERROR(INDEX(PP_Grid[#Data],$DD1058,78),0)</f>
        <v/>
      </c>
      <c r="CC1058">
        <f>IFERROR(INDEX(PP_Grid[#Data],$DD1058,79),0)</f>
        <v/>
      </c>
      <c r="CD1058">
        <f>IFERROR(INDEX(PP_Grid[#Data],$DD1058,80),0)</f>
        <v/>
      </c>
      <c r="CE1058">
        <f>IFERROR(INDEX(PP_Grid[#Data],$DD1058,81),0)</f>
        <v/>
      </c>
      <c r="CF1058">
        <f>IFERROR(INDEX(PP_Grid[#Data],$DD1058,82),0)</f>
        <v/>
      </c>
      <c r="CG1058">
        <f>IFERROR(INDEX(PP_Grid[#Data],$DD1058,83),0)</f>
        <v/>
      </c>
      <c r="CH1058">
        <f>IFERROR(INDEX(PP_Grid[#Data],$DD1058,84),0)</f>
        <v/>
      </c>
      <c r="CI1058">
        <f>IFERROR(INDEX(PP_Grid[#Data],$DD1058,85),0)</f>
        <v/>
      </c>
      <c r="CJ1058">
        <f>IFERROR(INDEX(PP_Grid[#Data],$DD1058,86),0)</f>
        <v/>
      </c>
      <c r="CK1058">
        <f>IFERROR(INDEX(PP_Grid[#Data],$DD1058,87),0)</f>
        <v/>
      </c>
      <c r="CL1058">
        <f>IFERROR(INDEX(PP_Grid[#Data],$DD1058,88),0)</f>
        <v/>
      </c>
      <c r="CM1058">
        <f>IFERROR(INDEX(PP_Grid[#Data],$DD1058,89),0)</f>
        <v/>
      </c>
      <c r="CN1058">
        <f>IFERROR(INDEX(PP_Grid[#Data],$DD1058,90),0)</f>
        <v/>
      </c>
      <c r="CO1058">
        <f>IFERROR(INDEX(PP_Grid[#Data],$DD1058,91),0)</f>
        <v/>
      </c>
      <c r="CP1058">
        <f>IFERROR(INDEX(PP_Grid[#Data],$DD1058,92),0)</f>
        <v/>
      </c>
      <c r="CQ1058">
        <f>IFERROR(INDEX(PP_Grid[#Data],$DD1058,93),0)</f>
        <v/>
      </c>
      <c r="CR1058">
        <f>IFERROR(INDEX(PP_Grid[#Data],$DD1058,94),0)</f>
        <v/>
      </c>
      <c r="CS1058">
        <f>IFERROR(INDEX(PP_Grid[#Data],$DD1058,95),0)</f>
        <v/>
      </c>
      <c r="CT1058">
        <f>IFERROR(INDEX(PP_Grid[#Data],$DD1058,96),0)</f>
        <v/>
      </c>
      <c r="CU1058">
        <f>IFERROR(INDEX(PP_Grid[#Data],$DD1058,97),0)</f>
        <v/>
      </c>
      <c r="CV1058">
        <f>IFERROR(INDEX(PP_Grid[#Data],$DD1058,98),0)</f>
        <v/>
      </c>
      <c r="CW1058">
        <f>IFERROR(INDEX(PP_Grid[#Data],$DD1058,99),0)</f>
        <v/>
      </c>
      <c r="CX1058">
        <f>IFERROR(INDEX(PP_Grid[#Data],$DD1058,100),0)</f>
        <v/>
      </c>
      <c r="CY1058">
        <f>IFERROR(INDEX(PP_Grid[#Data],$DD1058,101),0)</f>
        <v/>
      </c>
      <c r="CZ1058">
        <f>IFERROR(INDEX(PP_Grid[#Data],$DD1058,102),0)</f>
        <v/>
      </c>
      <c r="DA1058">
        <f>IFERROR(INDEX(PP_Grid[#Data],$DD1058,103),0)</f>
        <v/>
      </c>
      <c r="DB1058">
        <f>IFERROR(INDEX(PP_Grid[#Data],$DD1058,104),0)</f>
        <v/>
      </c>
      <c r="DC1058">
        <f>IFERROR(INDEX(PP_Grid[#Data],$DD1058,105),0)</f>
        <v/>
      </c>
      <c r="DD1058" s="12">
        <f>IFERROR(MATCH($B1058,PP_Grid[Intermediate],0),99999)</f>
        <v/>
      </c>
    </row>
    <row r="1059">
      <c r="B1059" t="inlineStr">
        <is>
          <t>使用量(kg)</t>
        </is>
      </c>
      <c r="C1059">
        <f>SUMIFS(M_BOM[RM_Qty_Per_Batch],M_BOM[Intermediate],$B1058,M_BOM[Part Name],$A1057)</f>
        <v/>
      </c>
      <c r="D1059">
        <f>$C1059*D1058</f>
        <v/>
      </c>
      <c r="E1059">
        <f>$C1059*E1058</f>
        <v/>
      </c>
      <c r="F1059">
        <f>$C1059*F1058</f>
        <v/>
      </c>
      <c r="G1059">
        <f>$C1059*G1058</f>
        <v/>
      </c>
      <c r="H1059">
        <f>$C1059*H1058</f>
        <v/>
      </c>
      <c r="I1059">
        <f>$C1059*I1058</f>
        <v/>
      </c>
      <c r="J1059">
        <f>$C1059*J1058</f>
        <v/>
      </c>
      <c r="K1059">
        <f>$C1059*K1058</f>
        <v/>
      </c>
      <c r="L1059">
        <f>$C1059*L1058</f>
        <v/>
      </c>
      <c r="M1059">
        <f>$C1059*M1058</f>
        <v/>
      </c>
      <c r="N1059">
        <f>$C1059*N1058</f>
        <v/>
      </c>
      <c r="O1059">
        <f>$C1059*O1058</f>
        <v/>
      </c>
      <c r="P1059">
        <f>$C1059*P1058</f>
        <v/>
      </c>
      <c r="Q1059">
        <f>$C1059*Q1058</f>
        <v/>
      </c>
      <c r="R1059">
        <f>$C1059*R1058</f>
        <v/>
      </c>
      <c r="S1059">
        <f>$C1059*S1058</f>
        <v/>
      </c>
      <c r="T1059">
        <f>$C1059*T1058</f>
        <v/>
      </c>
      <c r="U1059">
        <f>$C1059*U1058</f>
        <v/>
      </c>
      <c r="V1059">
        <f>$C1059*V1058</f>
        <v/>
      </c>
      <c r="W1059">
        <f>$C1059*W1058</f>
        <v/>
      </c>
      <c r="X1059">
        <f>$C1059*X1058</f>
        <v/>
      </c>
      <c r="Y1059">
        <f>$C1059*Y1058</f>
        <v/>
      </c>
      <c r="Z1059">
        <f>$C1059*Z1058</f>
        <v/>
      </c>
      <c r="AA1059">
        <f>$C1059*AA1058</f>
        <v/>
      </c>
      <c r="AB1059">
        <f>$C1059*AB1058</f>
        <v/>
      </c>
      <c r="AC1059">
        <f>$C1059*AC1058</f>
        <v/>
      </c>
      <c r="AD1059">
        <f>$C1059*AD1058</f>
        <v/>
      </c>
      <c r="AE1059">
        <f>$C1059*AE1058</f>
        <v/>
      </c>
      <c r="AF1059">
        <f>$C1059*AF1058</f>
        <v/>
      </c>
      <c r="AG1059">
        <f>$C1059*AG1058</f>
        <v/>
      </c>
      <c r="AH1059">
        <f>$C1059*AH1058</f>
        <v/>
      </c>
      <c r="AI1059">
        <f>$C1059*AI1058</f>
        <v/>
      </c>
      <c r="AJ1059">
        <f>$C1059*AJ1058</f>
        <v/>
      </c>
      <c r="AK1059">
        <f>$C1059*AK1058</f>
        <v/>
      </c>
      <c r="AL1059">
        <f>$C1059*AL1058</f>
        <v/>
      </c>
      <c r="AM1059">
        <f>$C1059*AM1058</f>
        <v/>
      </c>
      <c r="AN1059">
        <f>$C1059*AN1058</f>
        <v/>
      </c>
      <c r="AO1059">
        <f>$C1059*AO1058</f>
        <v/>
      </c>
      <c r="AP1059">
        <f>$C1059*AP1058</f>
        <v/>
      </c>
      <c r="AQ1059">
        <f>$C1059*AQ1058</f>
        <v/>
      </c>
      <c r="AR1059">
        <f>$C1059*AR1058</f>
        <v/>
      </c>
      <c r="AS1059">
        <f>$C1059*AS1058</f>
        <v/>
      </c>
      <c r="AT1059">
        <f>$C1059*AT1058</f>
        <v/>
      </c>
      <c r="AU1059">
        <f>$C1059*AU1058</f>
        <v/>
      </c>
      <c r="AV1059">
        <f>$C1059*AV1058</f>
        <v/>
      </c>
      <c r="AW1059">
        <f>$C1059*AW1058</f>
        <v/>
      </c>
      <c r="AX1059">
        <f>$C1059*AX1058</f>
        <v/>
      </c>
      <c r="AY1059">
        <f>$C1059*AY1058</f>
        <v/>
      </c>
      <c r="AZ1059">
        <f>$C1059*AZ1058</f>
        <v/>
      </c>
      <c r="BA1059">
        <f>$C1059*BA1058</f>
        <v/>
      </c>
      <c r="BB1059">
        <f>$C1059*BB1058</f>
        <v/>
      </c>
      <c r="BC1059">
        <f>$C1059*BC1058</f>
        <v/>
      </c>
      <c r="BD1059">
        <f>$C1059*BD1058</f>
        <v/>
      </c>
      <c r="BE1059">
        <f>$C1059*BE1058</f>
        <v/>
      </c>
      <c r="BF1059">
        <f>$C1059*BF1058</f>
        <v/>
      </c>
      <c r="BG1059">
        <f>$C1059*BG1058</f>
        <v/>
      </c>
      <c r="BH1059">
        <f>$C1059*BH1058</f>
        <v/>
      </c>
      <c r="BI1059">
        <f>$C1059*BI1058</f>
        <v/>
      </c>
      <c r="BJ1059">
        <f>$C1059*BJ1058</f>
        <v/>
      </c>
      <c r="BK1059">
        <f>$C1059*BK1058</f>
        <v/>
      </c>
      <c r="BL1059">
        <f>$C1059*BL1058</f>
        <v/>
      </c>
      <c r="BM1059">
        <f>$C1059*BM1058</f>
        <v/>
      </c>
      <c r="BN1059">
        <f>$C1059*BN1058</f>
        <v/>
      </c>
      <c r="BO1059">
        <f>$C1059*BO1058</f>
        <v/>
      </c>
      <c r="BP1059">
        <f>$C1059*BP1058</f>
        <v/>
      </c>
      <c r="BQ1059">
        <f>$C1059*BQ1058</f>
        <v/>
      </c>
      <c r="BR1059">
        <f>$C1059*BR1058</f>
        <v/>
      </c>
      <c r="BS1059">
        <f>$C1059*BS1058</f>
        <v/>
      </c>
      <c r="BT1059">
        <f>$C1059*BT1058</f>
        <v/>
      </c>
      <c r="BU1059">
        <f>$C1059*BU1058</f>
        <v/>
      </c>
      <c r="BV1059">
        <f>$C1059*BV1058</f>
        <v/>
      </c>
      <c r="BW1059">
        <f>$C1059*BW1058</f>
        <v/>
      </c>
      <c r="BX1059">
        <f>$C1059*BX1058</f>
        <v/>
      </c>
      <c r="BY1059">
        <f>$C1059*BY1058</f>
        <v/>
      </c>
      <c r="BZ1059">
        <f>$C1059*BZ1058</f>
        <v/>
      </c>
      <c r="CA1059">
        <f>$C1059*CA1058</f>
        <v/>
      </c>
      <c r="CB1059">
        <f>$C1059*CB1058</f>
        <v/>
      </c>
      <c r="CC1059">
        <f>$C1059*CC1058</f>
        <v/>
      </c>
      <c r="CD1059">
        <f>$C1059*CD1058</f>
        <v/>
      </c>
      <c r="CE1059">
        <f>$C1059*CE1058</f>
        <v/>
      </c>
      <c r="CF1059">
        <f>$C1059*CF1058</f>
        <v/>
      </c>
      <c r="CG1059">
        <f>$C1059*CG1058</f>
        <v/>
      </c>
      <c r="CH1059">
        <f>$C1059*CH1058</f>
        <v/>
      </c>
      <c r="CI1059">
        <f>$C1059*CI1058</f>
        <v/>
      </c>
      <c r="CJ1059">
        <f>$C1059*CJ1058</f>
        <v/>
      </c>
      <c r="CK1059">
        <f>$C1059*CK1058</f>
        <v/>
      </c>
      <c r="CL1059">
        <f>$C1059*CL1058</f>
        <v/>
      </c>
      <c r="CM1059">
        <f>$C1059*CM1058</f>
        <v/>
      </c>
      <c r="CN1059">
        <f>$C1059*CN1058</f>
        <v/>
      </c>
      <c r="CO1059">
        <f>$C1059*CO1058</f>
        <v/>
      </c>
      <c r="CP1059">
        <f>$C1059*CP1058</f>
        <v/>
      </c>
      <c r="CQ1059">
        <f>$C1059*CQ1058</f>
        <v/>
      </c>
      <c r="CR1059">
        <f>$C1059*CR1058</f>
        <v/>
      </c>
      <c r="CS1059">
        <f>$C1059*CS1058</f>
        <v/>
      </c>
      <c r="CT1059">
        <f>$C1059*CT1058</f>
        <v/>
      </c>
      <c r="CU1059">
        <f>$C1059*CU1058</f>
        <v/>
      </c>
      <c r="CV1059">
        <f>$C1059*CV1058</f>
        <v/>
      </c>
      <c r="CW1059">
        <f>$C1059*CW1058</f>
        <v/>
      </c>
      <c r="CX1059">
        <f>$C1059*CX1058</f>
        <v/>
      </c>
      <c r="CY1059">
        <f>$C1059*CY1058</f>
        <v/>
      </c>
      <c r="CZ1059">
        <f>$C1059*CZ1058</f>
        <v/>
      </c>
      <c r="DA1059">
        <f>$C1059*DA1058</f>
        <v/>
      </c>
      <c r="DB1059">
        <f>$C1059*DB1058</f>
        <v/>
      </c>
      <c r="DC1059">
        <f>$C1059*DC1058</f>
        <v/>
      </c>
    </row>
    <row r="1060">
      <c r="B1060" t="inlineStr">
        <is>
          <t>TSP-078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Name],$A1057)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t="inlineStr">
        <is>
          <t>TSP-080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12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Name],$A1057)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TSP-105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Name],$A1057)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Name],$A1057)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 s="23" t="n"/>
      <c r="E1071" s="23" t="n"/>
      <c r="F1071" s="23" t="n"/>
      <c r="G1071" s="23" t="n"/>
      <c r="H1071" s="23" t="n"/>
      <c r="I1071" s="23" t="n"/>
      <c r="J1071" s="23" t="n"/>
      <c r="K1071" s="23" t="n"/>
      <c r="L1071" s="23" t="n"/>
      <c r="M1071" s="23" t="n"/>
      <c r="N1071" s="23" t="n"/>
      <c r="O1071" s="23" t="n"/>
      <c r="P1071" s="23" t="n"/>
      <c r="Q1071" s="23" t="n"/>
      <c r="R1071" s="23" t="n"/>
      <c r="S1071" s="23" t="n"/>
      <c r="T1071" s="23" t="n"/>
      <c r="U1071" s="23" t="n"/>
      <c r="V1071" s="23" t="n"/>
      <c r="W1071" s="23" t="n"/>
      <c r="X1071" s="23" t="n"/>
      <c r="Y1071" s="23" t="n"/>
      <c r="Z1071" s="23" t="n"/>
      <c r="AA1071" s="23" t="n"/>
      <c r="AB1071" s="23" t="n"/>
      <c r="AC1071" s="23" t="n"/>
      <c r="AD1071" s="23" t="n"/>
      <c r="AE1071" s="23" t="n"/>
      <c r="AF1071" s="23" t="n"/>
      <c r="AG1071" s="23" t="n"/>
      <c r="AH1071" s="23" t="n"/>
      <c r="AI1071" s="23" t="n"/>
      <c r="AJ1071" s="23" t="n"/>
      <c r="AK1071" s="23" t="n"/>
      <c r="AL1071" s="23" t="n"/>
      <c r="AM1071" s="23" t="n"/>
      <c r="AN1071" s="23" t="n"/>
      <c r="AO1071" s="23" t="n"/>
      <c r="AP1071" s="23" t="n"/>
      <c r="AQ1071" s="23" t="n"/>
      <c r="AR1071" s="23" t="n"/>
      <c r="AS1071" s="23" t="n"/>
      <c r="AT1071" s="23" t="n"/>
      <c r="AU1071" s="23" t="n"/>
      <c r="AV1071" s="23" t="n"/>
      <c r="AW1071" s="23" t="n"/>
      <c r="AX1071" s="23" t="n"/>
      <c r="AY1071" s="23" t="n"/>
      <c r="AZ1071" s="23" t="n"/>
      <c r="BA1071" s="23" t="n"/>
      <c r="BB1071" s="23" t="n"/>
      <c r="BC1071" s="23" t="n"/>
      <c r="BD1071" s="23" t="n"/>
      <c r="BE1071" s="23" t="n"/>
      <c r="BF1071" s="23" t="n"/>
      <c r="BG1071" s="23" t="n"/>
      <c r="BH1071" s="23" t="n"/>
      <c r="BI1071" s="23" t="n"/>
      <c r="BJ1071" s="23" t="n"/>
      <c r="BK1071" s="23" t="n"/>
      <c r="BL1071" s="23" t="n"/>
      <c r="BM1071" s="23" t="n"/>
      <c r="BN1071" s="23" t="n"/>
      <c r="BO1071" s="23" t="n"/>
      <c r="BP1071" s="23" t="n"/>
      <c r="BQ1071" s="23" t="n"/>
      <c r="BR1071" s="23" t="n"/>
      <c r="BS1071" s="23" t="n"/>
      <c r="BT1071" s="23" t="n"/>
      <c r="BU1071" s="23" t="n"/>
      <c r="BV1071" s="23" t="n"/>
      <c r="BW1071" s="23" t="n"/>
      <c r="BX1071" s="23" t="n"/>
      <c r="BY1071" s="23" t="n"/>
      <c r="BZ1071" s="23" t="n"/>
      <c r="CA1071" s="23" t="n"/>
      <c r="CB1071" s="23" t="n"/>
      <c r="CC1071" s="23" t="n"/>
      <c r="CD1071" s="23" t="n"/>
      <c r="CE1071" s="23" t="n"/>
      <c r="CF1071" s="23" t="n"/>
      <c r="CG1071" s="23" t="n"/>
      <c r="CH1071" s="23" t="n"/>
      <c r="CI1071" s="23" t="n"/>
      <c r="CJ1071" s="23" t="n"/>
      <c r="CK1071" s="23" t="n"/>
      <c r="CL1071" s="23" t="n"/>
      <c r="CM1071" s="23" t="n"/>
      <c r="CN1071" s="23" t="n"/>
      <c r="CO1071" s="23" t="n"/>
      <c r="CP1071" s="23" t="n"/>
      <c r="CQ1071" s="23" t="n"/>
      <c r="CR1071" s="23" t="n"/>
      <c r="CS1071" s="23" t="n"/>
      <c r="CT1071" s="23" t="n"/>
      <c r="CU1071" s="23" t="n"/>
      <c r="CV1071" s="23" t="n"/>
      <c r="CW1071" s="23" t="n"/>
      <c r="CX1071" s="23" t="n"/>
      <c r="CY1071" s="23" t="n"/>
      <c r="CZ1071" s="23" t="n"/>
      <c r="DA1071" s="23" t="n"/>
      <c r="DB1071" s="23" t="n"/>
      <c r="DC1071" s="23" t="n"/>
      <c r="DE1071" s="12" t="inlineStr">
        <is>
          <t>CHEM-1430</t>
        </is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4" t="inlineStr">
        <is>
          <t>（発注の目安はDashboardの基準在庫[下限/上限]と色分けを参照）</t>
        </is>
      </c>
    </row>
    <row r="1075">
      <c r="A1075" s="21" t="inlineStr">
        <is>
          <t>CHEM-1470</t>
        </is>
      </c>
      <c r="B1075" s="21" t="inlineStr">
        <is>
          <t>Aluminium Oxide [SCFA-100] - NO LANTHANUM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TSP-224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TSP-225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s="5" t="inlineStr">
        <is>
          <t>合計使用量(kg)/週</t>
        </is>
      </c>
      <c r="D1080">
        <f>'Grid_Requirement'!B48</f>
        <v/>
      </c>
      <c r="E1080">
        <f>'Grid_Requirement'!C48</f>
        <v/>
      </c>
      <c r="F1080">
        <f>'Grid_Requirement'!D48</f>
        <v/>
      </c>
      <c r="G1080">
        <f>'Grid_Requirement'!E48</f>
        <v/>
      </c>
      <c r="H1080">
        <f>'Grid_Requirement'!F48</f>
        <v/>
      </c>
      <c r="I1080">
        <f>'Grid_Requirement'!G48</f>
        <v/>
      </c>
      <c r="J1080">
        <f>'Grid_Requirement'!H48</f>
        <v/>
      </c>
      <c r="K1080">
        <f>'Grid_Requirement'!I48</f>
        <v/>
      </c>
      <c r="L1080">
        <f>'Grid_Requirement'!J48</f>
        <v/>
      </c>
      <c r="M1080">
        <f>'Grid_Requirement'!K48</f>
        <v/>
      </c>
      <c r="N1080">
        <f>'Grid_Requirement'!L48</f>
        <v/>
      </c>
      <c r="O1080">
        <f>'Grid_Requirement'!M48</f>
        <v/>
      </c>
      <c r="P1080">
        <f>'Grid_Requirement'!N48</f>
        <v/>
      </c>
      <c r="Q1080">
        <f>'Grid_Requirement'!O48</f>
        <v/>
      </c>
      <c r="R1080">
        <f>'Grid_Requirement'!P48</f>
        <v/>
      </c>
      <c r="S1080">
        <f>'Grid_Requirement'!Q48</f>
        <v/>
      </c>
      <c r="T1080">
        <f>'Grid_Requirement'!R48</f>
        <v/>
      </c>
      <c r="U1080">
        <f>'Grid_Requirement'!S48</f>
        <v/>
      </c>
      <c r="V1080">
        <f>'Grid_Requirement'!T48</f>
        <v/>
      </c>
      <c r="W1080">
        <f>'Grid_Requirement'!U48</f>
        <v/>
      </c>
      <c r="X1080">
        <f>'Grid_Requirement'!V48</f>
        <v/>
      </c>
      <c r="Y1080">
        <f>'Grid_Requirement'!W48</f>
        <v/>
      </c>
      <c r="Z1080">
        <f>'Grid_Requirement'!X48</f>
        <v/>
      </c>
      <c r="AA1080">
        <f>'Grid_Requirement'!Y48</f>
        <v/>
      </c>
      <c r="AB1080">
        <f>'Grid_Requirement'!Z48</f>
        <v/>
      </c>
      <c r="AC1080">
        <f>'Grid_Requirement'!AA48</f>
        <v/>
      </c>
      <c r="AD1080">
        <f>'Grid_Requirement'!AB48</f>
        <v/>
      </c>
      <c r="AE1080">
        <f>'Grid_Requirement'!AC48</f>
        <v/>
      </c>
      <c r="AF1080">
        <f>'Grid_Requirement'!AD48</f>
        <v/>
      </c>
      <c r="AG1080">
        <f>'Grid_Requirement'!AE48</f>
        <v/>
      </c>
      <c r="AH1080">
        <f>'Grid_Requirement'!AF48</f>
        <v/>
      </c>
      <c r="AI1080">
        <f>'Grid_Requirement'!AG48</f>
        <v/>
      </c>
      <c r="AJ1080">
        <f>'Grid_Requirement'!AH48</f>
        <v/>
      </c>
      <c r="AK1080">
        <f>'Grid_Requirement'!AI48</f>
        <v/>
      </c>
      <c r="AL1080">
        <f>'Grid_Requirement'!AJ48</f>
        <v/>
      </c>
      <c r="AM1080">
        <f>'Grid_Requirement'!AK48</f>
        <v/>
      </c>
      <c r="AN1080">
        <f>'Grid_Requirement'!AL48</f>
        <v/>
      </c>
      <c r="AO1080">
        <f>'Grid_Requirement'!AM48</f>
        <v/>
      </c>
      <c r="AP1080">
        <f>'Grid_Requirement'!AN48</f>
        <v/>
      </c>
      <c r="AQ1080">
        <f>'Grid_Requirement'!AO48</f>
        <v/>
      </c>
      <c r="AR1080">
        <f>'Grid_Requirement'!AP48</f>
        <v/>
      </c>
      <c r="AS1080">
        <f>'Grid_Requirement'!AQ48</f>
        <v/>
      </c>
      <c r="AT1080">
        <f>'Grid_Requirement'!AR48</f>
        <v/>
      </c>
      <c r="AU1080">
        <f>'Grid_Requirement'!AS48</f>
        <v/>
      </c>
      <c r="AV1080">
        <f>'Grid_Requirement'!AT48</f>
        <v/>
      </c>
      <c r="AW1080">
        <f>'Grid_Requirement'!AU48</f>
        <v/>
      </c>
      <c r="AX1080">
        <f>'Grid_Requirement'!AV48</f>
        <v/>
      </c>
      <c r="AY1080">
        <f>'Grid_Requirement'!AW48</f>
        <v/>
      </c>
      <c r="AZ1080">
        <f>'Grid_Requirement'!AX48</f>
        <v/>
      </c>
      <c r="BA1080">
        <f>'Grid_Requirement'!AY48</f>
        <v/>
      </c>
      <c r="BB1080">
        <f>'Grid_Requirement'!AZ48</f>
        <v/>
      </c>
      <c r="BC1080">
        <f>'Grid_Requirement'!BA48</f>
        <v/>
      </c>
      <c r="BD1080">
        <f>'Grid_Requirement'!BB48</f>
        <v/>
      </c>
      <c r="BE1080">
        <f>'Grid_Requirement'!BC48</f>
        <v/>
      </c>
      <c r="BF1080">
        <f>'Grid_Requirement'!BD48</f>
        <v/>
      </c>
      <c r="BG1080">
        <f>'Grid_Requirement'!BE48</f>
        <v/>
      </c>
      <c r="BH1080">
        <f>'Grid_Requirement'!BF48</f>
        <v/>
      </c>
      <c r="BI1080">
        <f>'Grid_Requirement'!BG48</f>
        <v/>
      </c>
      <c r="BJ1080">
        <f>'Grid_Requirement'!BH48</f>
        <v/>
      </c>
      <c r="BK1080">
        <f>'Grid_Requirement'!BI48</f>
        <v/>
      </c>
      <c r="BL1080">
        <f>'Grid_Requirement'!BJ48</f>
        <v/>
      </c>
      <c r="BM1080">
        <f>'Grid_Requirement'!BK48</f>
        <v/>
      </c>
      <c r="BN1080">
        <f>'Grid_Requirement'!BL48</f>
        <v/>
      </c>
      <c r="BO1080">
        <f>'Grid_Requirement'!BM48</f>
        <v/>
      </c>
      <c r="BP1080">
        <f>'Grid_Requirement'!BN48</f>
        <v/>
      </c>
      <c r="BQ1080">
        <f>'Grid_Requirement'!BO48</f>
        <v/>
      </c>
      <c r="BR1080">
        <f>'Grid_Requirement'!BP48</f>
        <v/>
      </c>
      <c r="BS1080">
        <f>'Grid_Requirement'!BQ48</f>
        <v/>
      </c>
      <c r="BT1080">
        <f>'Grid_Requirement'!BR48</f>
        <v/>
      </c>
      <c r="BU1080">
        <f>'Grid_Requirement'!BS48</f>
        <v/>
      </c>
      <c r="BV1080">
        <f>'Grid_Requirement'!BT48</f>
        <v/>
      </c>
      <c r="BW1080">
        <f>'Grid_Requirement'!BU48</f>
        <v/>
      </c>
      <c r="BX1080">
        <f>'Grid_Requirement'!BV48</f>
        <v/>
      </c>
      <c r="BY1080">
        <f>'Grid_Requirement'!BW48</f>
        <v/>
      </c>
      <c r="BZ1080">
        <f>'Grid_Requirement'!BX48</f>
        <v/>
      </c>
      <c r="CA1080">
        <f>'Grid_Requirement'!BY48</f>
        <v/>
      </c>
      <c r="CB1080">
        <f>'Grid_Requirement'!BZ48</f>
        <v/>
      </c>
      <c r="CC1080">
        <f>'Grid_Requirement'!CA48</f>
        <v/>
      </c>
      <c r="CD1080">
        <f>'Grid_Requirement'!CB48</f>
        <v/>
      </c>
      <c r="CE1080">
        <f>'Grid_Requirement'!CC48</f>
        <v/>
      </c>
      <c r="CF1080">
        <f>'Grid_Requirement'!CD48</f>
        <v/>
      </c>
      <c r="CG1080">
        <f>'Grid_Requirement'!CE48</f>
        <v/>
      </c>
      <c r="CH1080">
        <f>'Grid_Requirement'!CF48</f>
        <v/>
      </c>
      <c r="CI1080">
        <f>'Grid_Requirement'!CG48</f>
        <v/>
      </c>
      <c r="CJ1080">
        <f>'Grid_Requirement'!CH48</f>
        <v/>
      </c>
      <c r="CK1080">
        <f>'Grid_Requirement'!CI48</f>
        <v/>
      </c>
      <c r="CL1080">
        <f>'Grid_Requirement'!CJ48</f>
        <v/>
      </c>
      <c r="CM1080">
        <f>'Grid_Requirement'!CK48</f>
        <v/>
      </c>
      <c r="CN1080">
        <f>'Grid_Requirement'!CL48</f>
        <v/>
      </c>
      <c r="CO1080">
        <f>'Grid_Requirement'!CM48</f>
        <v/>
      </c>
      <c r="CP1080">
        <f>'Grid_Requirement'!CN48</f>
        <v/>
      </c>
      <c r="CQ1080">
        <f>'Grid_Requirement'!CO48</f>
        <v/>
      </c>
      <c r="CR1080">
        <f>'Grid_Requirement'!CP48</f>
        <v/>
      </c>
      <c r="CS1080">
        <f>'Grid_Requirement'!CQ48</f>
        <v/>
      </c>
      <c r="CT1080">
        <f>'Grid_Requirement'!CR48</f>
        <v/>
      </c>
      <c r="CU1080">
        <f>'Grid_Requirement'!CS48</f>
        <v/>
      </c>
      <c r="CV1080">
        <f>'Grid_Requirement'!CT48</f>
        <v/>
      </c>
      <c r="CW1080">
        <f>'Grid_Requirement'!CU48</f>
        <v/>
      </c>
      <c r="CX1080">
        <f>'Grid_Requirement'!CV48</f>
        <v/>
      </c>
      <c r="CY1080">
        <f>'Grid_Requirement'!CW48</f>
        <v/>
      </c>
      <c r="CZ1080">
        <f>'Grid_Requirement'!CX48</f>
        <v/>
      </c>
      <c r="DA1080">
        <f>'Grid_Requirement'!CY48</f>
        <v/>
      </c>
      <c r="DB1080">
        <f>'Grid_Requirement'!CZ48</f>
        <v/>
      </c>
      <c r="DC1080">
        <f>'Grid_Requirement'!DA48</f>
        <v/>
      </c>
    </row>
    <row r="1081">
      <c r="B1081" t="inlineStr">
        <is>
          <t>TTAF在庫(実績,kg)</t>
        </is>
      </c>
      <c r="D1081">
        <f>'T_TTAFStock'!B52</f>
        <v/>
      </c>
      <c r="E1081">
        <f>'T_TTAFStock'!C52</f>
        <v/>
      </c>
      <c r="F1081">
        <f>'T_TTAFStock'!D52</f>
        <v/>
      </c>
      <c r="G1081">
        <f>'T_TTAFStock'!E52</f>
        <v/>
      </c>
      <c r="H1081">
        <f>'T_TTAFStock'!F52</f>
        <v/>
      </c>
      <c r="I1081">
        <f>'T_TTAFStock'!G52</f>
        <v/>
      </c>
      <c r="J1081">
        <f>'T_TTAFStock'!H52</f>
        <v/>
      </c>
      <c r="K1081">
        <f>'T_TTAFStock'!I52</f>
        <v/>
      </c>
      <c r="L1081">
        <f>'T_TTAFStock'!J52</f>
        <v/>
      </c>
      <c r="M1081">
        <f>'T_TTAFStock'!K52</f>
        <v/>
      </c>
      <c r="N1081">
        <f>'T_TTAFStock'!L52</f>
        <v/>
      </c>
      <c r="O1081">
        <f>'T_TTAFStock'!M52</f>
        <v/>
      </c>
      <c r="P1081">
        <f>'T_TTAFStock'!N52</f>
        <v/>
      </c>
      <c r="Q1081">
        <f>'T_TTAFStock'!O52</f>
        <v/>
      </c>
      <c r="R1081">
        <f>'T_TTAFStock'!P52</f>
        <v/>
      </c>
      <c r="S1081">
        <f>'T_TTAFStock'!Q52</f>
        <v/>
      </c>
      <c r="T1081">
        <f>'T_TTAFStock'!R52</f>
        <v/>
      </c>
      <c r="U1081">
        <f>'T_TTAFStock'!S52</f>
        <v/>
      </c>
      <c r="V1081">
        <f>'T_TTAFStock'!T52</f>
        <v/>
      </c>
      <c r="W1081">
        <f>'T_TTAFStock'!U52</f>
        <v/>
      </c>
      <c r="X1081">
        <f>'T_TTAFStock'!V52</f>
        <v/>
      </c>
      <c r="Y1081">
        <f>'T_TTAFStock'!W52</f>
        <v/>
      </c>
      <c r="Z1081">
        <f>'T_TTAFStock'!X52</f>
        <v/>
      </c>
      <c r="AA1081">
        <f>'T_TTAFStock'!Y52</f>
        <v/>
      </c>
      <c r="AB1081">
        <f>'T_TTAFStock'!Z52</f>
        <v/>
      </c>
      <c r="AC1081">
        <f>'T_TTAFStock'!AA52</f>
        <v/>
      </c>
      <c r="AD1081">
        <f>'T_TTAFStock'!AB52</f>
        <v/>
      </c>
      <c r="AE1081">
        <f>'T_TTAFStock'!AC52</f>
        <v/>
      </c>
      <c r="AF1081">
        <f>'T_TTAFStock'!AD52</f>
        <v/>
      </c>
      <c r="AG1081">
        <f>'T_TTAFStock'!AE52</f>
        <v/>
      </c>
      <c r="AH1081">
        <f>'T_TTAFStock'!AF52</f>
        <v/>
      </c>
      <c r="AI1081">
        <f>'T_TTAFStock'!AG52</f>
        <v/>
      </c>
      <c r="AJ1081">
        <f>'T_TTAFStock'!AH52</f>
        <v/>
      </c>
      <c r="AK1081">
        <f>'T_TTAFStock'!AI52</f>
        <v/>
      </c>
      <c r="AL1081">
        <f>'T_TTAFStock'!AJ52</f>
        <v/>
      </c>
      <c r="AM1081">
        <f>'T_TTAFStock'!AK52</f>
        <v/>
      </c>
      <c r="AN1081">
        <f>'T_TTAFStock'!AL52</f>
        <v/>
      </c>
      <c r="AO1081">
        <f>'T_TTAFStock'!AM52</f>
        <v/>
      </c>
      <c r="AP1081">
        <f>'T_TTAFStock'!AN52</f>
        <v/>
      </c>
      <c r="AQ1081">
        <f>'T_TTAFStock'!AO52</f>
        <v/>
      </c>
      <c r="AR1081">
        <f>'T_TTAFStock'!AP52</f>
        <v/>
      </c>
      <c r="AS1081">
        <f>'T_TTAFStock'!AQ52</f>
        <v/>
      </c>
      <c r="AT1081">
        <f>'T_TTAFStock'!AR52</f>
        <v/>
      </c>
      <c r="AU1081">
        <f>'T_TTAFStock'!AS52</f>
        <v/>
      </c>
      <c r="AV1081">
        <f>'T_TTAFStock'!AT52</f>
        <v/>
      </c>
      <c r="AW1081">
        <f>'T_TTAFStock'!AU52</f>
        <v/>
      </c>
      <c r="AX1081">
        <f>'T_TTAFStock'!AV52</f>
        <v/>
      </c>
      <c r="AY1081">
        <f>'T_TTAFStock'!AW52</f>
        <v/>
      </c>
      <c r="AZ1081">
        <f>'T_TTAFStock'!AX52</f>
        <v/>
      </c>
      <c r="BA1081">
        <f>'T_TTAFStock'!AY52</f>
        <v/>
      </c>
      <c r="BB1081">
        <f>'T_TTAFStock'!AZ52</f>
        <v/>
      </c>
      <c r="BC1081">
        <f>'T_TTAFStock'!BA52</f>
        <v/>
      </c>
      <c r="BD1081">
        <f>'T_TTAFStock'!BB52</f>
        <v/>
      </c>
      <c r="BE1081">
        <f>'T_TTAFStock'!BC52</f>
        <v/>
      </c>
      <c r="BF1081">
        <f>'T_TTAFStock'!BD52</f>
        <v/>
      </c>
      <c r="BG1081">
        <f>'T_TTAFStock'!BE52</f>
        <v/>
      </c>
      <c r="BH1081">
        <f>'T_TTAFStock'!BF52</f>
        <v/>
      </c>
      <c r="BI1081">
        <f>'T_TTAFStock'!BG52</f>
        <v/>
      </c>
      <c r="BJ1081">
        <f>'T_TTAFStock'!BH52</f>
        <v/>
      </c>
      <c r="BK1081">
        <f>'T_TTAFStock'!BI52</f>
        <v/>
      </c>
      <c r="BL1081">
        <f>'T_TTAFStock'!BJ52</f>
        <v/>
      </c>
      <c r="BM1081">
        <f>'T_TTAFStock'!BK52</f>
        <v/>
      </c>
      <c r="BN1081">
        <f>'T_TTAFStock'!BL52</f>
        <v/>
      </c>
      <c r="BO1081">
        <f>'T_TTAFStock'!BM52</f>
        <v/>
      </c>
      <c r="BP1081">
        <f>'T_TTAFStock'!BN52</f>
        <v/>
      </c>
      <c r="BQ1081">
        <f>'T_TTAFStock'!BO52</f>
        <v/>
      </c>
      <c r="BR1081">
        <f>'T_TTAFStock'!BP52</f>
        <v/>
      </c>
      <c r="BS1081">
        <f>'T_TTAFStock'!BQ52</f>
        <v/>
      </c>
      <c r="BT1081">
        <f>'T_TTAFStock'!BR52</f>
        <v/>
      </c>
      <c r="BU1081">
        <f>'T_TTAFStock'!BS52</f>
        <v/>
      </c>
      <c r="BV1081">
        <f>'T_TTAFStock'!BT52</f>
        <v/>
      </c>
      <c r="BW1081">
        <f>'T_TTAFStock'!BU52</f>
        <v/>
      </c>
      <c r="BX1081">
        <f>'T_TTAFStock'!BV52</f>
        <v/>
      </c>
      <c r="BY1081">
        <f>'T_TTAFStock'!BW52</f>
        <v/>
      </c>
      <c r="BZ1081">
        <f>'T_TTAFStock'!BX52</f>
        <v/>
      </c>
      <c r="CA1081">
        <f>'T_TTAFStock'!BY52</f>
        <v/>
      </c>
      <c r="CB1081">
        <f>'T_TTAFStock'!BZ52</f>
        <v/>
      </c>
      <c r="CC1081">
        <f>'T_TTAFStock'!CA52</f>
        <v/>
      </c>
      <c r="CD1081">
        <f>'T_TTAFStock'!CB52</f>
        <v/>
      </c>
      <c r="CE1081">
        <f>'T_TTAFStock'!CC52</f>
        <v/>
      </c>
      <c r="CF1081">
        <f>'T_TTAFStock'!CD52</f>
        <v/>
      </c>
      <c r="CG1081">
        <f>'T_TTAFStock'!CE52</f>
        <v/>
      </c>
      <c r="CH1081">
        <f>'T_TTAFStock'!CF52</f>
        <v/>
      </c>
      <c r="CI1081">
        <f>'T_TTAFStock'!CG52</f>
        <v/>
      </c>
      <c r="CJ1081">
        <f>'T_TTAFStock'!CH52</f>
        <v/>
      </c>
      <c r="CK1081">
        <f>'T_TTAFStock'!CI52</f>
        <v/>
      </c>
      <c r="CL1081">
        <f>'T_TTAFStock'!CJ52</f>
        <v/>
      </c>
      <c r="CM1081">
        <f>'T_TTAFStock'!CK52</f>
        <v/>
      </c>
      <c r="CN1081">
        <f>'T_TTAFStock'!CL52</f>
        <v/>
      </c>
      <c r="CO1081">
        <f>'T_TTAFStock'!CM52</f>
        <v/>
      </c>
      <c r="CP1081">
        <f>'T_TTAFStock'!CN52</f>
        <v/>
      </c>
      <c r="CQ1081">
        <f>'T_TTAFStock'!CO52</f>
        <v/>
      </c>
      <c r="CR1081">
        <f>'T_TTAFStock'!CP52</f>
        <v/>
      </c>
      <c r="CS1081">
        <f>'T_TTAFStock'!CQ52</f>
        <v/>
      </c>
      <c r="CT1081">
        <f>'T_TTAFStock'!CR52</f>
        <v/>
      </c>
      <c r="CU1081">
        <f>'T_TTAFStock'!CS52</f>
        <v/>
      </c>
      <c r="CV1081">
        <f>'T_TTAFStock'!CT52</f>
        <v/>
      </c>
      <c r="CW1081">
        <f>'T_TTAFStock'!CU52</f>
        <v/>
      </c>
      <c r="CX1081">
        <f>'T_TTAFStock'!CV52</f>
        <v/>
      </c>
      <c r="CY1081">
        <f>'T_TTAFStock'!CW52</f>
        <v/>
      </c>
      <c r="CZ1081">
        <f>'T_TTAFStock'!CX52</f>
        <v/>
      </c>
      <c r="DA1081">
        <f>'T_TTAFStock'!CY52</f>
        <v/>
      </c>
      <c r="DB1081">
        <f>'T_TTAFStock'!CZ52</f>
        <v/>
      </c>
      <c r="DC1081">
        <f>'T_TTAFStock'!DA52</f>
        <v/>
      </c>
    </row>
    <row r="1082">
      <c r="B1082" t="inlineStr">
        <is>
          <t>自社在庫(実績,kg)</t>
        </is>
      </c>
      <c r="D1082">
        <f>'T_SelfStock'!B52</f>
        <v/>
      </c>
      <c r="E1082">
        <f>'T_SelfStock'!C52</f>
        <v/>
      </c>
      <c r="F1082">
        <f>'T_SelfStock'!D52</f>
        <v/>
      </c>
      <c r="G1082">
        <f>'T_SelfStock'!E52</f>
        <v/>
      </c>
      <c r="H1082">
        <f>'T_SelfStock'!F52</f>
        <v/>
      </c>
      <c r="I1082">
        <f>'T_SelfStock'!G52</f>
        <v/>
      </c>
      <c r="J1082">
        <f>'T_SelfStock'!H52</f>
        <v/>
      </c>
      <c r="K1082">
        <f>'T_SelfStock'!I52</f>
        <v/>
      </c>
      <c r="L1082">
        <f>'T_SelfStock'!J52</f>
        <v/>
      </c>
      <c r="M1082">
        <f>'T_SelfStock'!K52</f>
        <v/>
      </c>
      <c r="N1082">
        <f>'T_SelfStock'!L52</f>
        <v/>
      </c>
      <c r="O1082">
        <f>'T_SelfStock'!M52</f>
        <v/>
      </c>
      <c r="P1082">
        <f>'T_SelfStock'!N52</f>
        <v/>
      </c>
      <c r="Q1082">
        <f>'T_SelfStock'!O52</f>
        <v/>
      </c>
      <c r="R1082">
        <f>'T_SelfStock'!P52</f>
        <v/>
      </c>
      <c r="S1082">
        <f>'T_SelfStock'!Q52</f>
        <v/>
      </c>
      <c r="T1082">
        <f>'T_SelfStock'!R52</f>
        <v/>
      </c>
      <c r="U1082">
        <f>'T_SelfStock'!S52</f>
        <v/>
      </c>
      <c r="V1082">
        <f>'T_SelfStock'!T52</f>
        <v/>
      </c>
      <c r="W1082">
        <f>'T_SelfStock'!U52</f>
        <v/>
      </c>
      <c r="X1082">
        <f>'T_SelfStock'!V52</f>
        <v/>
      </c>
      <c r="Y1082">
        <f>'T_SelfStock'!W52</f>
        <v/>
      </c>
      <c r="Z1082">
        <f>'T_SelfStock'!X52</f>
        <v/>
      </c>
      <c r="AA1082">
        <f>'T_SelfStock'!Y52</f>
        <v/>
      </c>
      <c r="AB1082">
        <f>'T_SelfStock'!Z52</f>
        <v/>
      </c>
      <c r="AC1082">
        <f>'T_SelfStock'!AA52</f>
        <v/>
      </c>
      <c r="AD1082">
        <f>'T_SelfStock'!AB52</f>
        <v/>
      </c>
      <c r="AE1082">
        <f>'T_SelfStock'!AC52</f>
        <v/>
      </c>
      <c r="AF1082">
        <f>'T_SelfStock'!AD52</f>
        <v/>
      </c>
      <c r="AG1082">
        <f>'T_SelfStock'!AE52</f>
        <v/>
      </c>
      <c r="AH1082">
        <f>'T_SelfStock'!AF52</f>
        <v/>
      </c>
      <c r="AI1082">
        <f>'T_SelfStock'!AG52</f>
        <v/>
      </c>
      <c r="AJ1082">
        <f>'T_SelfStock'!AH52</f>
        <v/>
      </c>
      <c r="AK1082">
        <f>'T_SelfStock'!AI52</f>
        <v/>
      </c>
      <c r="AL1082">
        <f>'T_SelfStock'!AJ52</f>
        <v/>
      </c>
      <c r="AM1082">
        <f>'T_SelfStock'!AK52</f>
        <v/>
      </c>
      <c r="AN1082">
        <f>'T_SelfStock'!AL52</f>
        <v/>
      </c>
      <c r="AO1082">
        <f>'T_SelfStock'!AM52</f>
        <v/>
      </c>
      <c r="AP1082">
        <f>'T_SelfStock'!AN52</f>
        <v/>
      </c>
      <c r="AQ1082">
        <f>'T_SelfStock'!AO52</f>
        <v/>
      </c>
      <c r="AR1082">
        <f>'T_SelfStock'!AP52</f>
        <v/>
      </c>
      <c r="AS1082">
        <f>'T_SelfStock'!AQ52</f>
        <v/>
      </c>
      <c r="AT1082">
        <f>'T_SelfStock'!AR52</f>
        <v/>
      </c>
      <c r="AU1082">
        <f>'T_SelfStock'!AS52</f>
        <v/>
      </c>
      <c r="AV1082">
        <f>'T_SelfStock'!AT52</f>
        <v/>
      </c>
      <c r="AW1082">
        <f>'T_SelfStock'!AU52</f>
        <v/>
      </c>
      <c r="AX1082">
        <f>'T_SelfStock'!AV52</f>
        <v/>
      </c>
      <c r="AY1082">
        <f>'T_SelfStock'!AW52</f>
        <v/>
      </c>
      <c r="AZ1082">
        <f>'T_SelfStock'!AX52</f>
        <v/>
      </c>
      <c r="BA1082">
        <f>'T_SelfStock'!AY52</f>
        <v/>
      </c>
      <c r="BB1082">
        <f>'T_SelfStock'!AZ52</f>
        <v/>
      </c>
      <c r="BC1082">
        <f>'T_SelfStock'!BA52</f>
        <v/>
      </c>
      <c r="BD1082">
        <f>'T_SelfStock'!BB52</f>
        <v/>
      </c>
      <c r="BE1082">
        <f>'T_SelfStock'!BC52</f>
        <v/>
      </c>
      <c r="BF1082">
        <f>'T_SelfStock'!BD52</f>
        <v/>
      </c>
      <c r="BG1082">
        <f>'T_SelfStock'!BE52</f>
        <v/>
      </c>
      <c r="BH1082">
        <f>'T_SelfStock'!BF52</f>
        <v/>
      </c>
      <c r="BI1082">
        <f>'T_SelfStock'!BG52</f>
        <v/>
      </c>
      <c r="BJ1082">
        <f>'T_SelfStock'!BH52</f>
        <v/>
      </c>
      <c r="BK1082">
        <f>'T_SelfStock'!BI52</f>
        <v/>
      </c>
      <c r="BL1082">
        <f>'T_SelfStock'!BJ52</f>
        <v/>
      </c>
      <c r="BM1082">
        <f>'T_SelfStock'!BK52</f>
        <v/>
      </c>
      <c r="BN1082">
        <f>'T_SelfStock'!BL52</f>
        <v/>
      </c>
      <c r="BO1082">
        <f>'T_SelfStock'!BM52</f>
        <v/>
      </c>
      <c r="BP1082">
        <f>'T_SelfStock'!BN52</f>
        <v/>
      </c>
      <c r="BQ1082">
        <f>'T_SelfStock'!BO52</f>
        <v/>
      </c>
      <c r="BR1082">
        <f>'T_SelfStock'!BP52</f>
        <v/>
      </c>
      <c r="BS1082">
        <f>'T_SelfStock'!BQ52</f>
        <v/>
      </c>
      <c r="BT1082">
        <f>'T_SelfStock'!BR52</f>
        <v/>
      </c>
      <c r="BU1082">
        <f>'T_SelfStock'!BS52</f>
        <v/>
      </c>
      <c r="BV1082">
        <f>'T_SelfStock'!BT52</f>
        <v/>
      </c>
      <c r="BW1082">
        <f>'T_SelfStock'!BU52</f>
        <v/>
      </c>
      <c r="BX1082">
        <f>'T_SelfStock'!BV52</f>
        <v/>
      </c>
      <c r="BY1082">
        <f>'T_SelfStock'!BW52</f>
        <v/>
      </c>
      <c r="BZ1082">
        <f>'T_SelfStock'!BX52</f>
        <v/>
      </c>
      <c r="CA1082">
        <f>'T_SelfStock'!BY52</f>
        <v/>
      </c>
      <c r="CB1082">
        <f>'T_SelfStock'!BZ52</f>
        <v/>
      </c>
      <c r="CC1082">
        <f>'T_SelfStock'!CA52</f>
        <v/>
      </c>
      <c r="CD1082">
        <f>'T_SelfStock'!CB52</f>
        <v/>
      </c>
      <c r="CE1082">
        <f>'T_SelfStock'!CC52</f>
        <v/>
      </c>
      <c r="CF1082">
        <f>'T_SelfStock'!CD52</f>
        <v/>
      </c>
      <c r="CG1082">
        <f>'T_SelfStock'!CE52</f>
        <v/>
      </c>
      <c r="CH1082">
        <f>'T_SelfStock'!CF52</f>
        <v/>
      </c>
      <c r="CI1082">
        <f>'T_SelfStock'!CG52</f>
        <v/>
      </c>
      <c r="CJ1082">
        <f>'T_SelfStock'!CH52</f>
        <v/>
      </c>
      <c r="CK1082">
        <f>'T_SelfStock'!CI52</f>
        <v/>
      </c>
      <c r="CL1082">
        <f>'T_SelfStock'!CJ52</f>
        <v/>
      </c>
      <c r="CM1082">
        <f>'T_SelfStock'!CK52</f>
        <v/>
      </c>
      <c r="CN1082">
        <f>'T_SelfStock'!CL52</f>
        <v/>
      </c>
      <c r="CO1082">
        <f>'T_SelfStock'!CM52</f>
        <v/>
      </c>
      <c r="CP1082">
        <f>'T_SelfStock'!CN52</f>
        <v/>
      </c>
      <c r="CQ1082">
        <f>'T_SelfStock'!CO52</f>
        <v/>
      </c>
      <c r="CR1082">
        <f>'T_SelfStock'!CP52</f>
        <v/>
      </c>
      <c r="CS1082">
        <f>'T_SelfStock'!CQ52</f>
        <v/>
      </c>
      <c r="CT1082">
        <f>'T_SelfStock'!CR52</f>
        <v/>
      </c>
      <c r="CU1082">
        <f>'T_SelfStock'!CS52</f>
        <v/>
      </c>
      <c r="CV1082">
        <f>'T_SelfStock'!CT52</f>
        <v/>
      </c>
      <c r="CW1082">
        <f>'T_SelfStock'!CU52</f>
        <v/>
      </c>
      <c r="CX1082">
        <f>'T_SelfStock'!CV52</f>
        <v/>
      </c>
      <c r="CY1082">
        <f>'T_SelfStock'!CW52</f>
        <v/>
      </c>
      <c r="CZ1082">
        <f>'T_SelfStock'!CX52</f>
        <v/>
      </c>
      <c r="DA1082">
        <f>'T_SelfStock'!CY52</f>
        <v/>
      </c>
      <c r="DB1082">
        <f>'T_SelfStock'!CZ52</f>
        <v/>
      </c>
      <c r="DC1082">
        <f>'T_SelfStock'!DA52</f>
        <v/>
      </c>
    </row>
    <row r="1083">
      <c r="B1083" t="inlineStr">
        <is>
          <t>Order(発注予定,kg)</t>
        </is>
      </c>
      <c r="D1083" s="23" t="n"/>
      <c r="E1083" s="23" t="n"/>
      <c r="F1083" s="23" t="n"/>
      <c r="G1083" s="23" t="n"/>
      <c r="H1083" s="23" t="n"/>
      <c r="I1083" s="23" t="n"/>
      <c r="J1083" s="23" t="n"/>
      <c r="K1083" s="23" t="n"/>
      <c r="L1083" s="23" t="n"/>
      <c r="M1083" s="23" t="n"/>
      <c r="N1083" s="23" t="n"/>
      <c r="O1083" s="23" t="n"/>
      <c r="P1083" s="23" t="n"/>
      <c r="Q1083" s="23" t="n"/>
      <c r="R1083" s="23" t="n"/>
      <c r="S1083" s="23" t="n"/>
      <c r="T1083" s="23" t="n"/>
      <c r="U1083" s="23" t="n"/>
      <c r="V1083" s="23" t="n"/>
      <c r="W1083" s="23" t="n"/>
      <c r="X1083" s="23" t="n"/>
      <c r="Y1083" s="23" t="n"/>
      <c r="Z1083" s="23" t="n"/>
      <c r="AA1083" s="23" t="n"/>
      <c r="AB1083" s="23" t="n"/>
      <c r="AC1083" s="23" t="n"/>
      <c r="AD1083" s="23" t="n"/>
      <c r="AE1083" s="23" t="n"/>
      <c r="AF1083" s="23" t="n"/>
      <c r="AG1083" s="23" t="n"/>
      <c r="AH1083" s="23" t="n"/>
      <c r="AI1083" s="23" t="n"/>
      <c r="AJ1083" s="23" t="n"/>
      <c r="AK1083" s="23" t="n"/>
      <c r="AL1083" s="23" t="n"/>
      <c r="AM1083" s="23" t="n"/>
      <c r="AN1083" s="23" t="n"/>
      <c r="AO1083" s="23" t="n"/>
      <c r="AP1083" s="23" t="n"/>
      <c r="AQ1083" s="23" t="n"/>
      <c r="AR1083" s="23" t="n"/>
      <c r="AS1083" s="23" t="n"/>
      <c r="AT1083" s="23" t="n"/>
      <c r="AU1083" s="23" t="n"/>
      <c r="AV1083" s="23" t="n"/>
      <c r="AW1083" s="23" t="n"/>
      <c r="AX1083" s="23" t="n"/>
      <c r="AY1083" s="23" t="n"/>
      <c r="AZ1083" s="23" t="n"/>
      <c r="BA1083" s="23" t="n"/>
      <c r="BB1083" s="23" t="n"/>
      <c r="BC1083" s="23" t="n"/>
      <c r="BD1083" s="23" t="n"/>
      <c r="BE1083" s="23" t="n"/>
      <c r="BF1083" s="23" t="n"/>
      <c r="BG1083" s="23" t="n"/>
      <c r="BH1083" s="23" t="n"/>
      <c r="BI1083" s="23" t="n"/>
      <c r="BJ1083" s="23" t="n"/>
      <c r="BK1083" s="23" t="n"/>
      <c r="BL1083" s="23" t="n"/>
      <c r="BM1083" s="23" t="n"/>
      <c r="BN1083" s="23" t="n"/>
      <c r="BO1083" s="23" t="n"/>
      <c r="BP1083" s="23" t="n"/>
      <c r="BQ1083" s="23" t="n"/>
      <c r="BR1083" s="23" t="n"/>
      <c r="BS1083" s="23" t="n"/>
      <c r="BT1083" s="23" t="n"/>
      <c r="BU1083" s="23" t="n"/>
      <c r="BV1083" s="23" t="n"/>
      <c r="BW1083" s="23" t="n"/>
      <c r="BX1083" s="23" t="n"/>
      <c r="BY1083" s="23" t="n"/>
      <c r="BZ1083" s="23" t="n"/>
      <c r="CA1083" s="23" t="n"/>
      <c r="CB1083" s="23" t="n"/>
      <c r="CC1083" s="23" t="n"/>
      <c r="CD1083" s="23" t="n"/>
      <c r="CE1083" s="23" t="n"/>
      <c r="CF1083" s="23" t="n"/>
      <c r="CG1083" s="23" t="n"/>
      <c r="CH1083" s="23" t="n"/>
      <c r="CI1083" s="23" t="n"/>
      <c r="CJ1083" s="23" t="n"/>
      <c r="CK1083" s="23" t="n"/>
      <c r="CL1083" s="23" t="n"/>
      <c r="CM1083" s="23" t="n"/>
      <c r="CN1083" s="23" t="n"/>
      <c r="CO1083" s="23" t="n"/>
      <c r="CP1083" s="23" t="n"/>
      <c r="CQ1083" s="23" t="n"/>
      <c r="CR1083" s="23" t="n"/>
      <c r="CS1083" s="23" t="n"/>
      <c r="CT1083" s="23" t="n"/>
      <c r="CU1083" s="23" t="n"/>
      <c r="CV1083" s="23" t="n"/>
      <c r="CW1083" s="23" t="n"/>
      <c r="CX1083" s="23" t="n"/>
      <c r="CY1083" s="23" t="n"/>
      <c r="CZ1083" s="23" t="n"/>
      <c r="DA1083" s="23" t="n"/>
      <c r="DB1083" s="23" t="n"/>
      <c r="DC1083" s="23" t="n"/>
      <c r="DE1083" s="12" t="inlineStr">
        <is>
          <t>CHEM-1470</t>
        </is>
      </c>
    </row>
    <row r="1084">
      <c r="B1084" s="5" t="inlineStr">
        <is>
          <t>合計在庫(週末時点,kg)</t>
        </is>
      </c>
      <c r="D1084">
        <f>'Grid_Stock'!B48</f>
        <v/>
      </c>
      <c r="E1084">
        <f>'Grid_Stock'!C48</f>
        <v/>
      </c>
      <c r="F1084">
        <f>'Grid_Stock'!D48</f>
        <v/>
      </c>
      <c r="G1084">
        <f>'Grid_Stock'!E48</f>
        <v/>
      </c>
      <c r="H1084">
        <f>'Grid_Stock'!F48</f>
        <v/>
      </c>
      <c r="I1084">
        <f>'Grid_Stock'!G48</f>
        <v/>
      </c>
      <c r="J1084">
        <f>'Grid_Stock'!H48</f>
        <v/>
      </c>
      <c r="K1084">
        <f>'Grid_Stock'!I48</f>
        <v/>
      </c>
      <c r="L1084">
        <f>'Grid_Stock'!J48</f>
        <v/>
      </c>
      <c r="M1084">
        <f>'Grid_Stock'!K48</f>
        <v/>
      </c>
      <c r="N1084">
        <f>'Grid_Stock'!L48</f>
        <v/>
      </c>
      <c r="O1084">
        <f>'Grid_Stock'!M48</f>
        <v/>
      </c>
      <c r="P1084">
        <f>'Grid_Stock'!N48</f>
        <v/>
      </c>
      <c r="Q1084">
        <f>'Grid_Stock'!O48</f>
        <v/>
      </c>
      <c r="R1084">
        <f>'Grid_Stock'!P48</f>
        <v/>
      </c>
      <c r="S1084">
        <f>'Grid_Stock'!Q48</f>
        <v/>
      </c>
      <c r="T1084">
        <f>'Grid_Stock'!R48</f>
        <v/>
      </c>
      <c r="U1084">
        <f>'Grid_Stock'!S48</f>
        <v/>
      </c>
      <c r="V1084">
        <f>'Grid_Stock'!T48</f>
        <v/>
      </c>
      <c r="W1084">
        <f>'Grid_Stock'!U48</f>
        <v/>
      </c>
      <c r="X1084">
        <f>'Grid_Stock'!V48</f>
        <v/>
      </c>
      <c r="Y1084">
        <f>'Grid_Stock'!W48</f>
        <v/>
      </c>
      <c r="Z1084">
        <f>'Grid_Stock'!X48</f>
        <v/>
      </c>
      <c r="AA1084">
        <f>'Grid_Stock'!Y48</f>
        <v/>
      </c>
      <c r="AB1084">
        <f>'Grid_Stock'!Z48</f>
        <v/>
      </c>
      <c r="AC1084">
        <f>'Grid_Stock'!AA48</f>
        <v/>
      </c>
      <c r="AD1084">
        <f>'Grid_Stock'!AB48</f>
        <v/>
      </c>
      <c r="AE1084">
        <f>'Grid_Stock'!AC48</f>
        <v/>
      </c>
      <c r="AF1084">
        <f>'Grid_Stock'!AD48</f>
        <v/>
      </c>
      <c r="AG1084">
        <f>'Grid_Stock'!AE48</f>
        <v/>
      </c>
      <c r="AH1084">
        <f>'Grid_Stock'!AF48</f>
        <v/>
      </c>
      <c r="AI1084">
        <f>'Grid_Stock'!AG48</f>
        <v/>
      </c>
      <c r="AJ1084">
        <f>'Grid_Stock'!AH48</f>
        <v/>
      </c>
      <c r="AK1084">
        <f>'Grid_Stock'!AI48</f>
        <v/>
      </c>
      <c r="AL1084">
        <f>'Grid_Stock'!AJ48</f>
        <v/>
      </c>
      <c r="AM1084">
        <f>'Grid_Stock'!AK48</f>
        <v/>
      </c>
      <c r="AN1084">
        <f>'Grid_Stock'!AL48</f>
        <v/>
      </c>
      <c r="AO1084">
        <f>'Grid_Stock'!AM48</f>
        <v/>
      </c>
      <c r="AP1084">
        <f>'Grid_Stock'!AN48</f>
        <v/>
      </c>
      <c r="AQ1084">
        <f>'Grid_Stock'!AO48</f>
        <v/>
      </c>
      <c r="AR1084">
        <f>'Grid_Stock'!AP48</f>
        <v/>
      </c>
      <c r="AS1084">
        <f>'Grid_Stock'!AQ48</f>
        <v/>
      </c>
      <c r="AT1084">
        <f>'Grid_Stock'!AR48</f>
        <v/>
      </c>
      <c r="AU1084">
        <f>'Grid_Stock'!AS48</f>
        <v/>
      </c>
      <c r="AV1084">
        <f>'Grid_Stock'!AT48</f>
        <v/>
      </c>
      <c r="AW1084">
        <f>'Grid_Stock'!AU48</f>
        <v/>
      </c>
      <c r="AX1084">
        <f>'Grid_Stock'!AV48</f>
        <v/>
      </c>
      <c r="AY1084">
        <f>'Grid_Stock'!AW48</f>
        <v/>
      </c>
      <c r="AZ1084">
        <f>'Grid_Stock'!AX48</f>
        <v/>
      </c>
      <c r="BA1084">
        <f>'Grid_Stock'!AY48</f>
        <v/>
      </c>
      <c r="BB1084">
        <f>'Grid_Stock'!AZ48</f>
        <v/>
      </c>
      <c r="BC1084">
        <f>'Grid_Stock'!BA48</f>
        <v/>
      </c>
      <c r="BD1084">
        <f>'Grid_Stock'!BB48</f>
        <v/>
      </c>
      <c r="BE1084">
        <f>'Grid_Stock'!BC48</f>
        <v/>
      </c>
      <c r="BF1084">
        <f>'Grid_Stock'!BD48</f>
        <v/>
      </c>
      <c r="BG1084">
        <f>'Grid_Stock'!BE48</f>
        <v/>
      </c>
      <c r="BH1084">
        <f>'Grid_Stock'!BF48</f>
        <v/>
      </c>
      <c r="BI1084">
        <f>'Grid_Stock'!BG48</f>
        <v/>
      </c>
      <c r="BJ1084">
        <f>'Grid_Stock'!BH48</f>
        <v/>
      </c>
      <c r="BK1084">
        <f>'Grid_Stock'!BI48</f>
        <v/>
      </c>
      <c r="BL1084">
        <f>'Grid_Stock'!BJ48</f>
        <v/>
      </c>
      <c r="BM1084">
        <f>'Grid_Stock'!BK48</f>
        <v/>
      </c>
      <c r="BN1084">
        <f>'Grid_Stock'!BL48</f>
        <v/>
      </c>
      <c r="BO1084">
        <f>'Grid_Stock'!BM48</f>
        <v/>
      </c>
      <c r="BP1084">
        <f>'Grid_Stock'!BN48</f>
        <v/>
      </c>
      <c r="BQ1084">
        <f>'Grid_Stock'!BO48</f>
        <v/>
      </c>
      <c r="BR1084">
        <f>'Grid_Stock'!BP48</f>
        <v/>
      </c>
      <c r="BS1084">
        <f>'Grid_Stock'!BQ48</f>
        <v/>
      </c>
      <c r="BT1084">
        <f>'Grid_Stock'!BR48</f>
        <v/>
      </c>
      <c r="BU1084">
        <f>'Grid_Stock'!BS48</f>
        <v/>
      </c>
      <c r="BV1084">
        <f>'Grid_Stock'!BT48</f>
        <v/>
      </c>
      <c r="BW1084">
        <f>'Grid_Stock'!BU48</f>
        <v/>
      </c>
      <c r="BX1084">
        <f>'Grid_Stock'!BV48</f>
        <v/>
      </c>
      <c r="BY1084">
        <f>'Grid_Stock'!BW48</f>
        <v/>
      </c>
      <c r="BZ1084">
        <f>'Grid_Stock'!BX48</f>
        <v/>
      </c>
      <c r="CA1084">
        <f>'Grid_Stock'!BY48</f>
        <v/>
      </c>
      <c r="CB1084">
        <f>'Grid_Stock'!BZ48</f>
        <v/>
      </c>
      <c r="CC1084">
        <f>'Grid_Stock'!CA48</f>
        <v/>
      </c>
      <c r="CD1084">
        <f>'Grid_Stock'!CB48</f>
        <v/>
      </c>
      <c r="CE1084">
        <f>'Grid_Stock'!CC48</f>
        <v/>
      </c>
      <c r="CF1084">
        <f>'Grid_Stock'!CD48</f>
        <v/>
      </c>
      <c r="CG1084">
        <f>'Grid_Stock'!CE48</f>
        <v/>
      </c>
      <c r="CH1084">
        <f>'Grid_Stock'!CF48</f>
        <v/>
      </c>
      <c r="CI1084">
        <f>'Grid_Stock'!CG48</f>
        <v/>
      </c>
      <c r="CJ1084">
        <f>'Grid_Stock'!CH48</f>
        <v/>
      </c>
      <c r="CK1084">
        <f>'Grid_Stock'!CI48</f>
        <v/>
      </c>
      <c r="CL1084">
        <f>'Grid_Stock'!CJ48</f>
        <v/>
      </c>
      <c r="CM1084">
        <f>'Grid_Stock'!CK48</f>
        <v/>
      </c>
      <c r="CN1084">
        <f>'Grid_Stock'!CL48</f>
        <v/>
      </c>
      <c r="CO1084">
        <f>'Grid_Stock'!CM48</f>
        <v/>
      </c>
      <c r="CP1084">
        <f>'Grid_Stock'!CN48</f>
        <v/>
      </c>
      <c r="CQ1084">
        <f>'Grid_Stock'!CO48</f>
        <v/>
      </c>
      <c r="CR1084">
        <f>'Grid_Stock'!CP48</f>
        <v/>
      </c>
      <c r="CS1084">
        <f>'Grid_Stock'!CQ48</f>
        <v/>
      </c>
      <c r="CT1084">
        <f>'Grid_Stock'!CR48</f>
        <v/>
      </c>
      <c r="CU1084">
        <f>'Grid_Stock'!CS48</f>
        <v/>
      </c>
      <c r="CV1084">
        <f>'Grid_Stock'!CT48</f>
        <v/>
      </c>
      <c r="CW1084">
        <f>'Grid_Stock'!CU48</f>
        <v/>
      </c>
      <c r="CX1084">
        <f>'Grid_Stock'!CV48</f>
        <v/>
      </c>
      <c r="CY1084">
        <f>'Grid_Stock'!CW48</f>
        <v/>
      </c>
      <c r="CZ1084">
        <f>'Grid_Stock'!CX48</f>
        <v/>
      </c>
      <c r="DA1084">
        <f>'Grid_Stock'!CY48</f>
        <v/>
      </c>
      <c r="DB1084">
        <f>'Grid_Stock'!CZ48</f>
        <v/>
      </c>
      <c r="DC1084">
        <f>'Grid_Stock'!DA48</f>
        <v/>
      </c>
    </row>
    <row r="1085">
      <c r="B1085" s="24" t="inlineStr">
        <is>
          <t>（発注の目安はDashboardの基準在庫[下限/上限]と色分けを参照）</t>
        </is>
      </c>
    </row>
    <row r="1087">
      <c r="A1087" s="21" t="inlineStr">
        <is>
          <t>CHEM-1010</t>
        </is>
      </c>
      <c r="B1087" s="21" t="inlineStr">
        <is>
          <t>Sodium Carbonate Anhydrous</t>
        </is>
      </c>
      <c r="C1087" s="22" t="n"/>
      <c r="D1087" s="21" t="n"/>
      <c r="E1087" s="21" t="n"/>
      <c r="F1087" s="21" t="n"/>
      <c r="G1087" s="21" t="n"/>
      <c r="H1087" s="21" t="n"/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  <c r="AA1087" s="21" t="n"/>
      <c r="AB1087" s="21" t="n"/>
      <c r="AC1087" s="21" t="n"/>
      <c r="AD1087" s="21" t="n"/>
      <c r="AE1087" s="21" t="n"/>
      <c r="AF1087" s="21" t="n"/>
      <c r="AG1087" s="21" t="n"/>
      <c r="AH1087" s="21" t="n"/>
      <c r="AI1087" s="21" t="n"/>
      <c r="AJ1087" s="21" t="n"/>
      <c r="AK1087" s="21" t="n"/>
      <c r="AL1087" s="21" t="n"/>
      <c r="AM1087" s="21" t="n"/>
      <c r="AN1087" s="21" t="n"/>
      <c r="AO1087" s="21" t="n"/>
      <c r="AP1087" s="21" t="n"/>
      <c r="AQ1087" s="21" t="n"/>
      <c r="AR1087" s="21" t="n"/>
      <c r="AS1087" s="21" t="n"/>
      <c r="AT1087" s="21" t="n"/>
      <c r="AU1087" s="21" t="n"/>
      <c r="AV1087" s="21" t="n"/>
      <c r="AW1087" s="21" t="n"/>
      <c r="AX1087" s="21" t="n"/>
      <c r="AY1087" s="21" t="n"/>
      <c r="AZ1087" s="21" t="n"/>
      <c r="BA1087" s="21" t="n"/>
      <c r="BB1087" s="21" t="n"/>
      <c r="BC1087" s="21" t="n"/>
      <c r="BD1087" s="21" t="n"/>
      <c r="BE1087" s="21" t="n"/>
      <c r="BF1087" s="21" t="n"/>
      <c r="BG1087" s="21" t="n"/>
      <c r="BH1087" s="21" t="n"/>
      <c r="BI1087" s="21" t="n"/>
      <c r="BJ1087" s="21" t="n"/>
      <c r="BK1087" s="21" t="n"/>
      <c r="BL1087" s="21" t="n"/>
      <c r="BM1087" s="21" t="n"/>
      <c r="BN1087" s="21" t="n"/>
      <c r="BO1087" s="21" t="n"/>
      <c r="BP1087" s="21" t="n"/>
      <c r="BQ1087" s="21" t="n"/>
      <c r="BR1087" s="21" t="n"/>
      <c r="BS1087" s="21" t="n"/>
      <c r="BT1087" s="21" t="n"/>
      <c r="BU1087" s="21" t="n"/>
      <c r="BV1087" s="21" t="n"/>
      <c r="BW1087" s="21" t="n"/>
      <c r="BX1087" s="21" t="n"/>
      <c r="BY1087" s="21" t="n"/>
      <c r="BZ1087" s="21" t="n"/>
      <c r="CA1087" s="21" t="n"/>
      <c r="CB1087" s="21" t="n"/>
      <c r="CC1087" s="21" t="n"/>
      <c r="CD1087" s="21" t="n"/>
      <c r="CE1087" s="21" t="n"/>
      <c r="CF1087" s="21" t="n"/>
      <c r="CG1087" s="21" t="n"/>
      <c r="CH1087" s="21" t="n"/>
      <c r="CI1087" s="21" t="n"/>
      <c r="CJ1087" s="21" t="n"/>
      <c r="CK1087" s="21" t="n"/>
      <c r="CL1087" s="21" t="n"/>
      <c r="CM1087" s="21" t="n"/>
      <c r="CN1087" s="21" t="n"/>
      <c r="CO1087" s="21" t="n"/>
      <c r="CP1087" s="21" t="n"/>
      <c r="CQ1087" s="21" t="n"/>
      <c r="CR1087" s="21" t="n"/>
      <c r="CS1087" s="21" t="n"/>
      <c r="CT1087" s="21" t="n"/>
      <c r="CU1087" s="21" t="n"/>
      <c r="CV1087" s="21" t="n"/>
      <c r="CW1087" s="21" t="n"/>
      <c r="CX1087" s="21" t="n"/>
      <c r="CY1087" s="21" t="n"/>
      <c r="CZ1087" s="21" t="n"/>
      <c r="DA1087" s="21" t="n"/>
      <c r="DB1087" s="21" t="n"/>
      <c r="DC1087" s="21" t="n"/>
    </row>
    <row r="1088">
      <c r="B1088" t="inlineStr">
        <is>
          <t>SOL-20P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Name],$A1087)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TPP-699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Name],$A1087)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TPP-700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Name],$A1087)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TPP-701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Name],$A1087)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TPP-825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Name],$A1087)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TSP-049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Name],$A1087)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TSP-067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Name],$A1087)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TSP-069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Name],$A1087)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TSP-224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Name],$A1087)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TSP-668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12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Name],$A1087)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TSP-669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12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Name],$A1087)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TSP-670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Name],$A1087)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TSP-828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Name],$A1087)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s="5" t="inlineStr">
        <is>
          <t>合計使用量(kg)/週</t>
        </is>
      </c>
      <c r="D1114">
        <f>'Grid_Requirement'!B49</f>
        <v/>
      </c>
      <c r="E1114">
        <f>'Grid_Requirement'!C49</f>
        <v/>
      </c>
      <c r="F1114">
        <f>'Grid_Requirement'!D49</f>
        <v/>
      </c>
      <c r="G1114">
        <f>'Grid_Requirement'!E49</f>
        <v/>
      </c>
      <c r="H1114">
        <f>'Grid_Requirement'!F49</f>
        <v/>
      </c>
      <c r="I1114">
        <f>'Grid_Requirement'!G49</f>
        <v/>
      </c>
      <c r="J1114">
        <f>'Grid_Requirement'!H49</f>
        <v/>
      </c>
      <c r="K1114">
        <f>'Grid_Requirement'!I49</f>
        <v/>
      </c>
      <c r="L1114">
        <f>'Grid_Requirement'!J49</f>
        <v/>
      </c>
      <c r="M1114">
        <f>'Grid_Requirement'!K49</f>
        <v/>
      </c>
      <c r="N1114">
        <f>'Grid_Requirement'!L49</f>
        <v/>
      </c>
      <c r="O1114">
        <f>'Grid_Requirement'!M49</f>
        <v/>
      </c>
      <c r="P1114">
        <f>'Grid_Requirement'!N49</f>
        <v/>
      </c>
      <c r="Q1114">
        <f>'Grid_Requirement'!O49</f>
        <v/>
      </c>
      <c r="R1114">
        <f>'Grid_Requirement'!P49</f>
        <v/>
      </c>
      <c r="S1114">
        <f>'Grid_Requirement'!Q49</f>
        <v/>
      </c>
      <c r="T1114">
        <f>'Grid_Requirement'!R49</f>
        <v/>
      </c>
      <c r="U1114">
        <f>'Grid_Requirement'!S49</f>
        <v/>
      </c>
      <c r="V1114">
        <f>'Grid_Requirement'!T49</f>
        <v/>
      </c>
      <c r="W1114">
        <f>'Grid_Requirement'!U49</f>
        <v/>
      </c>
      <c r="X1114">
        <f>'Grid_Requirement'!V49</f>
        <v/>
      </c>
      <c r="Y1114">
        <f>'Grid_Requirement'!W49</f>
        <v/>
      </c>
      <c r="Z1114">
        <f>'Grid_Requirement'!X49</f>
        <v/>
      </c>
      <c r="AA1114">
        <f>'Grid_Requirement'!Y49</f>
        <v/>
      </c>
      <c r="AB1114">
        <f>'Grid_Requirement'!Z49</f>
        <v/>
      </c>
      <c r="AC1114">
        <f>'Grid_Requirement'!AA49</f>
        <v/>
      </c>
      <c r="AD1114">
        <f>'Grid_Requirement'!AB49</f>
        <v/>
      </c>
      <c r="AE1114">
        <f>'Grid_Requirement'!AC49</f>
        <v/>
      </c>
      <c r="AF1114">
        <f>'Grid_Requirement'!AD49</f>
        <v/>
      </c>
      <c r="AG1114">
        <f>'Grid_Requirement'!AE49</f>
        <v/>
      </c>
      <c r="AH1114">
        <f>'Grid_Requirement'!AF49</f>
        <v/>
      </c>
      <c r="AI1114">
        <f>'Grid_Requirement'!AG49</f>
        <v/>
      </c>
      <c r="AJ1114">
        <f>'Grid_Requirement'!AH49</f>
        <v/>
      </c>
      <c r="AK1114">
        <f>'Grid_Requirement'!AI49</f>
        <v/>
      </c>
      <c r="AL1114">
        <f>'Grid_Requirement'!AJ49</f>
        <v/>
      </c>
      <c r="AM1114">
        <f>'Grid_Requirement'!AK49</f>
        <v/>
      </c>
      <c r="AN1114">
        <f>'Grid_Requirement'!AL49</f>
        <v/>
      </c>
      <c r="AO1114">
        <f>'Grid_Requirement'!AM49</f>
        <v/>
      </c>
      <c r="AP1114">
        <f>'Grid_Requirement'!AN49</f>
        <v/>
      </c>
      <c r="AQ1114">
        <f>'Grid_Requirement'!AO49</f>
        <v/>
      </c>
      <c r="AR1114">
        <f>'Grid_Requirement'!AP49</f>
        <v/>
      </c>
      <c r="AS1114">
        <f>'Grid_Requirement'!AQ49</f>
        <v/>
      </c>
      <c r="AT1114">
        <f>'Grid_Requirement'!AR49</f>
        <v/>
      </c>
      <c r="AU1114">
        <f>'Grid_Requirement'!AS49</f>
        <v/>
      </c>
      <c r="AV1114">
        <f>'Grid_Requirement'!AT49</f>
        <v/>
      </c>
      <c r="AW1114">
        <f>'Grid_Requirement'!AU49</f>
        <v/>
      </c>
      <c r="AX1114">
        <f>'Grid_Requirement'!AV49</f>
        <v/>
      </c>
      <c r="AY1114">
        <f>'Grid_Requirement'!AW49</f>
        <v/>
      </c>
      <c r="AZ1114">
        <f>'Grid_Requirement'!AX49</f>
        <v/>
      </c>
      <c r="BA1114">
        <f>'Grid_Requirement'!AY49</f>
        <v/>
      </c>
      <c r="BB1114">
        <f>'Grid_Requirement'!AZ49</f>
        <v/>
      </c>
      <c r="BC1114">
        <f>'Grid_Requirement'!BA49</f>
        <v/>
      </c>
      <c r="BD1114">
        <f>'Grid_Requirement'!BB49</f>
        <v/>
      </c>
      <c r="BE1114">
        <f>'Grid_Requirement'!BC49</f>
        <v/>
      </c>
      <c r="BF1114">
        <f>'Grid_Requirement'!BD49</f>
        <v/>
      </c>
      <c r="BG1114">
        <f>'Grid_Requirement'!BE49</f>
        <v/>
      </c>
      <c r="BH1114">
        <f>'Grid_Requirement'!BF49</f>
        <v/>
      </c>
      <c r="BI1114">
        <f>'Grid_Requirement'!BG49</f>
        <v/>
      </c>
      <c r="BJ1114">
        <f>'Grid_Requirement'!BH49</f>
        <v/>
      </c>
      <c r="BK1114">
        <f>'Grid_Requirement'!BI49</f>
        <v/>
      </c>
      <c r="BL1114">
        <f>'Grid_Requirement'!BJ49</f>
        <v/>
      </c>
      <c r="BM1114">
        <f>'Grid_Requirement'!BK49</f>
        <v/>
      </c>
      <c r="BN1114">
        <f>'Grid_Requirement'!BL49</f>
        <v/>
      </c>
      <c r="BO1114">
        <f>'Grid_Requirement'!BM49</f>
        <v/>
      </c>
      <c r="BP1114">
        <f>'Grid_Requirement'!BN49</f>
        <v/>
      </c>
      <c r="BQ1114">
        <f>'Grid_Requirement'!BO49</f>
        <v/>
      </c>
      <c r="BR1114">
        <f>'Grid_Requirement'!BP49</f>
        <v/>
      </c>
      <c r="BS1114">
        <f>'Grid_Requirement'!BQ49</f>
        <v/>
      </c>
      <c r="BT1114">
        <f>'Grid_Requirement'!BR49</f>
        <v/>
      </c>
      <c r="BU1114">
        <f>'Grid_Requirement'!BS49</f>
        <v/>
      </c>
      <c r="BV1114">
        <f>'Grid_Requirement'!BT49</f>
        <v/>
      </c>
      <c r="BW1114">
        <f>'Grid_Requirement'!BU49</f>
        <v/>
      </c>
      <c r="BX1114">
        <f>'Grid_Requirement'!BV49</f>
        <v/>
      </c>
      <c r="BY1114">
        <f>'Grid_Requirement'!BW49</f>
        <v/>
      </c>
      <c r="BZ1114">
        <f>'Grid_Requirement'!BX49</f>
        <v/>
      </c>
      <c r="CA1114">
        <f>'Grid_Requirement'!BY49</f>
        <v/>
      </c>
      <c r="CB1114">
        <f>'Grid_Requirement'!BZ49</f>
        <v/>
      </c>
      <c r="CC1114">
        <f>'Grid_Requirement'!CA49</f>
        <v/>
      </c>
      <c r="CD1114">
        <f>'Grid_Requirement'!CB49</f>
        <v/>
      </c>
      <c r="CE1114">
        <f>'Grid_Requirement'!CC49</f>
        <v/>
      </c>
      <c r="CF1114">
        <f>'Grid_Requirement'!CD49</f>
        <v/>
      </c>
      <c r="CG1114">
        <f>'Grid_Requirement'!CE49</f>
        <v/>
      </c>
      <c r="CH1114">
        <f>'Grid_Requirement'!CF49</f>
        <v/>
      </c>
      <c r="CI1114">
        <f>'Grid_Requirement'!CG49</f>
        <v/>
      </c>
      <c r="CJ1114">
        <f>'Grid_Requirement'!CH49</f>
        <v/>
      </c>
      <c r="CK1114">
        <f>'Grid_Requirement'!CI49</f>
        <v/>
      </c>
      <c r="CL1114">
        <f>'Grid_Requirement'!CJ49</f>
        <v/>
      </c>
      <c r="CM1114">
        <f>'Grid_Requirement'!CK49</f>
        <v/>
      </c>
      <c r="CN1114">
        <f>'Grid_Requirement'!CL49</f>
        <v/>
      </c>
      <c r="CO1114">
        <f>'Grid_Requirement'!CM49</f>
        <v/>
      </c>
      <c r="CP1114">
        <f>'Grid_Requirement'!CN49</f>
        <v/>
      </c>
      <c r="CQ1114">
        <f>'Grid_Requirement'!CO49</f>
        <v/>
      </c>
      <c r="CR1114">
        <f>'Grid_Requirement'!CP49</f>
        <v/>
      </c>
      <c r="CS1114">
        <f>'Grid_Requirement'!CQ49</f>
        <v/>
      </c>
      <c r="CT1114">
        <f>'Grid_Requirement'!CR49</f>
        <v/>
      </c>
      <c r="CU1114">
        <f>'Grid_Requirement'!CS49</f>
        <v/>
      </c>
      <c r="CV1114">
        <f>'Grid_Requirement'!CT49</f>
        <v/>
      </c>
      <c r="CW1114">
        <f>'Grid_Requirement'!CU49</f>
        <v/>
      </c>
      <c r="CX1114">
        <f>'Grid_Requirement'!CV49</f>
        <v/>
      </c>
      <c r="CY1114">
        <f>'Grid_Requirement'!CW49</f>
        <v/>
      </c>
      <c r="CZ1114">
        <f>'Grid_Requirement'!CX49</f>
        <v/>
      </c>
      <c r="DA1114">
        <f>'Grid_Requirement'!CY49</f>
        <v/>
      </c>
      <c r="DB1114">
        <f>'Grid_Requirement'!CZ49</f>
        <v/>
      </c>
      <c r="DC1114">
        <f>'Grid_Requirement'!DA49</f>
        <v/>
      </c>
    </row>
    <row r="1115">
      <c r="B1115" t="inlineStr">
        <is>
          <t>TTAF在庫(実績,kg)</t>
        </is>
      </c>
      <c r="D1115">
        <f>'T_TTAFStock'!B53</f>
        <v/>
      </c>
      <c r="E1115">
        <f>'T_TTAFStock'!C53</f>
        <v/>
      </c>
      <c r="F1115">
        <f>'T_TTAFStock'!D53</f>
        <v/>
      </c>
      <c r="G1115">
        <f>'T_TTAFStock'!E53</f>
        <v/>
      </c>
      <c r="H1115">
        <f>'T_TTAFStock'!F53</f>
        <v/>
      </c>
      <c r="I1115">
        <f>'T_TTAFStock'!G53</f>
        <v/>
      </c>
      <c r="J1115">
        <f>'T_TTAFStock'!H53</f>
        <v/>
      </c>
      <c r="K1115">
        <f>'T_TTAFStock'!I53</f>
        <v/>
      </c>
      <c r="L1115">
        <f>'T_TTAFStock'!J53</f>
        <v/>
      </c>
      <c r="M1115">
        <f>'T_TTAFStock'!K53</f>
        <v/>
      </c>
      <c r="N1115">
        <f>'T_TTAFStock'!L53</f>
        <v/>
      </c>
      <c r="O1115">
        <f>'T_TTAFStock'!M53</f>
        <v/>
      </c>
      <c r="P1115">
        <f>'T_TTAFStock'!N53</f>
        <v/>
      </c>
      <c r="Q1115">
        <f>'T_TTAFStock'!O53</f>
        <v/>
      </c>
      <c r="R1115">
        <f>'T_TTAFStock'!P53</f>
        <v/>
      </c>
      <c r="S1115">
        <f>'T_TTAFStock'!Q53</f>
        <v/>
      </c>
      <c r="T1115">
        <f>'T_TTAFStock'!R53</f>
        <v/>
      </c>
      <c r="U1115">
        <f>'T_TTAFStock'!S53</f>
        <v/>
      </c>
      <c r="V1115">
        <f>'T_TTAFStock'!T53</f>
        <v/>
      </c>
      <c r="W1115">
        <f>'T_TTAFStock'!U53</f>
        <v/>
      </c>
      <c r="X1115">
        <f>'T_TTAFStock'!V53</f>
        <v/>
      </c>
      <c r="Y1115">
        <f>'T_TTAFStock'!W53</f>
        <v/>
      </c>
      <c r="Z1115">
        <f>'T_TTAFStock'!X53</f>
        <v/>
      </c>
      <c r="AA1115">
        <f>'T_TTAFStock'!Y53</f>
        <v/>
      </c>
      <c r="AB1115">
        <f>'T_TTAFStock'!Z53</f>
        <v/>
      </c>
      <c r="AC1115">
        <f>'T_TTAFStock'!AA53</f>
        <v/>
      </c>
      <c r="AD1115">
        <f>'T_TTAFStock'!AB53</f>
        <v/>
      </c>
      <c r="AE1115">
        <f>'T_TTAFStock'!AC53</f>
        <v/>
      </c>
      <c r="AF1115">
        <f>'T_TTAFStock'!AD53</f>
        <v/>
      </c>
      <c r="AG1115">
        <f>'T_TTAFStock'!AE53</f>
        <v/>
      </c>
      <c r="AH1115">
        <f>'T_TTAFStock'!AF53</f>
        <v/>
      </c>
      <c r="AI1115">
        <f>'T_TTAFStock'!AG53</f>
        <v/>
      </c>
      <c r="AJ1115">
        <f>'T_TTAFStock'!AH53</f>
        <v/>
      </c>
      <c r="AK1115">
        <f>'T_TTAFStock'!AI53</f>
        <v/>
      </c>
      <c r="AL1115">
        <f>'T_TTAFStock'!AJ53</f>
        <v/>
      </c>
      <c r="AM1115">
        <f>'T_TTAFStock'!AK53</f>
        <v/>
      </c>
      <c r="AN1115">
        <f>'T_TTAFStock'!AL53</f>
        <v/>
      </c>
      <c r="AO1115">
        <f>'T_TTAFStock'!AM53</f>
        <v/>
      </c>
      <c r="AP1115">
        <f>'T_TTAFStock'!AN53</f>
        <v/>
      </c>
      <c r="AQ1115">
        <f>'T_TTAFStock'!AO53</f>
        <v/>
      </c>
      <c r="AR1115">
        <f>'T_TTAFStock'!AP53</f>
        <v/>
      </c>
      <c r="AS1115">
        <f>'T_TTAFStock'!AQ53</f>
        <v/>
      </c>
      <c r="AT1115">
        <f>'T_TTAFStock'!AR53</f>
        <v/>
      </c>
      <c r="AU1115">
        <f>'T_TTAFStock'!AS53</f>
        <v/>
      </c>
      <c r="AV1115">
        <f>'T_TTAFStock'!AT53</f>
        <v/>
      </c>
      <c r="AW1115">
        <f>'T_TTAFStock'!AU53</f>
        <v/>
      </c>
      <c r="AX1115">
        <f>'T_TTAFStock'!AV53</f>
        <v/>
      </c>
      <c r="AY1115">
        <f>'T_TTAFStock'!AW53</f>
        <v/>
      </c>
      <c r="AZ1115">
        <f>'T_TTAFStock'!AX53</f>
        <v/>
      </c>
      <c r="BA1115">
        <f>'T_TTAFStock'!AY53</f>
        <v/>
      </c>
      <c r="BB1115">
        <f>'T_TTAFStock'!AZ53</f>
        <v/>
      </c>
      <c r="BC1115">
        <f>'T_TTAFStock'!BA53</f>
        <v/>
      </c>
      <c r="BD1115">
        <f>'T_TTAFStock'!BB53</f>
        <v/>
      </c>
      <c r="BE1115">
        <f>'T_TTAFStock'!BC53</f>
        <v/>
      </c>
      <c r="BF1115">
        <f>'T_TTAFStock'!BD53</f>
        <v/>
      </c>
      <c r="BG1115">
        <f>'T_TTAFStock'!BE53</f>
        <v/>
      </c>
      <c r="BH1115">
        <f>'T_TTAFStock'!BF53</f>
        <v/>
      </c>
      <c r="BI1115">
        <f>'T_TTAFStock'!BG53</f>
        <v/>
      </c>
      <c r="BJ1115">
        <f>'T_TTAFStock'!BH53</f>
        <v/>
      </c>
      <c r="BK1115">
        <f>'T_TTAFStock'!BI53</f>
        <v/>
      </c>
      <c r="BL1115">
        <f>'T_TTAFStock'!BJ53</f>
        <v/>
      </c>
      <c r="BM1115">
        <f>'T_TTAFStock'!BK53</f>
        <v/>
      </c>
      <c r="BN1115">
        <f>'T_TTAFStock'!BL53</f>
        <v/>
      </c>
      <c r="BO1115">
        <f>'T_TTAFStock'!BM53</f>
        <v/>
      </c>
      <c r="BP1115">
        <f>'T_TTAFStock'!BN53</f>
        <v/>
      </c>
      <c r="BQ1115">
        <f>'T_TTAFStock'!BO53</f>
        <v/>
      </c>
      <c r="BR1115">
        <f>'T_TTAFStock'!BP53</f>
        <v/>
      </c>
      <c r="BS1115">
        <f>'T_TTAFStock'!BQ53</f>
        <v/>
      </c>
      <c r="BT1115">
        <f>'T_TTAFStock'!BR53</f>
        <v/>
      </c>
      <c r="BU1115">
        <f>'T_TTAFStock'!BS53</f>
        <v/>
      </c>
      <c r="BV1115">
        <f>'T_TTAFStock'!BT53</f>
        <v/>
      </c>
      <c r="BW1115">
        <f>'T_TTAFStock'!BU53</f>
        <v/>
      </c>
      <c r="BX1115">
        <f>'T_TTAFStock'!BV53</f>
        <v/>
      </c>
      <c r="BY1115">
        <f>'T_TTAFStock'!BW53</f>
        <v/>
      </c>
      <c r="BZ1115">
        <f>'T_TTAFStock'!BX53</f>
        <v/>
      </c>
      <c r="CA1115">
        <f>'T_TTAFStock'!BY53</f>
        <v/>
      </c>
      <c r="CB1115">
        <f>'T_TTAFStock'!BZ53</f>
        <v/>
      </c>
      <c r="CC1115">
        <f>'T_TTAFStock'!CA53</f>
        <v/>
      </c>
      <c r="CD1115">
        <f>'T_TTAFStock'!CB53</f>
        <v/>
      </c>
      <c r="CE1115">
        <f>'T_TTAFStock'!CC53</f>
        <v/>
      </c>
      <c r="CF1115">
        <f>'T_TTAFStock'!CD53</f>
        <v/>
      </c>
      <c r="CG1115">
        <f>'T_TTAFStock'!CE53</f>
        <v/>
      </c>
      <c r="CH1115">
        <f>'T_TTAFStock'!CF53</f>
        <v/>
      </c>
      <c r="CI1115">
        <f>'T_TTAFStock'!CG53</f>
        <v/>
      </c>
      <c r="CJ1115">
        <f>'T_TTAFStock'!CH53</f>
        <v/>
      </c>
      <c r="CK1115">
        <f>'T_TTAFStock'!CI53</f>
        <v/>
      </c>
      <c r="CL1115">
        <f>'T_TTAFStock'!CJ53</f>
        <v/>
      </c>
      <c r="CM1115">
        <f>'T_TTAFStock'!CK53</f>
        <v/>
      </c>
      <c r="CN1115">
        <f>'T_TTAFStock'!CL53</f>
        <v/>
      </c>
      <c r="CO1115">
        <f>'T_TTAFStock'!CM53</f>
        <v/>
      </c>
      <c r="CP1115">
        <f>'T_TTAFStock'!CN53</f>
        <v/>
      </c>
      <c r="CQ1115">
        <f>'T_TTAFStock'!CO53</f>
        <v/>
      </c>
      <c r="CR1115">
        <f>'T_TTAFStock'!CP53</f>
        <v/>
      </c>
      <c r="CS1115">
        <f>'T_TTAFStock'!CQ53</f>
        <v/>
      </c>
      <c r="CT1115">
        <f>'T_TTAFStock'!CR53</f>
        <v/>
      </c>
      <c r="CU1115">
        <f>'T_TTAFStock'!CS53</f>
        <v/>
      </c>
      <c r="CV1115">
        <f>'T_TTAFStock'!CT53</f>
        <v/>
      </c>
      <c r="CW1115">
        <f>'T_TTAFStock'!CU53</f>
        <v/>
      </c>
      <c r="CX1115">
        <f>'T_TTAFStock'!CV53</f>
        <v/>
      </c>
      <c r="CY1115">
        <f>'T_TTAFStock'!CW53</f>
        <v/>
      </c>
      <c r="CZ1115">
        <f>'T_TTAFStock'!CX53</f>
        <v/>
      </c>
      <c r="DA1115">
        <f>'T_TTAFStock'!CY53</f>
        <v/>
      </c>
      <c r="DB1115">
        <f>'T_TTAFStock'!CZ53</f>
        <v/>
      </c>
      <c r="DC1115">
        <f>'T_TTAFStock'!DA53</f>
        <v/>
      </c>
    </row>
    <row r="1116">
      <c r="B1116" t="inlineStr">
        <is>
          <t>自社在庫(実績,kg)</t>
        </is>
      </c>
      <c r="D1116">
        <f>'T_SelfStock'!B53</f>
        <v/>
      </c>
      <c r="E1116">
        <f>'T_SelfStock'!C53</f>
        <v/>
      </c>
      <c r="F1116">
        <f>'T_SelfStock'!D53</f>
        <v/>
      </c>
      <c r="G1116">
        <f>'T_SelfStock'!E53</f>
        <v/>
      </c>
      <c r="H1116">
        <f>'T_SelfStock'!F53</f>
        <v/>
      </c>
      <c r="I1116">
        <f>'T_SelfStock'!G53</f>
        <v/>
      </c>
      <c r="J1116">
        <f>'T_SelfStock'!H53</f>
        <v/>
      </c>
      <c r="K1116">
        <f>'T_SelfStock'!I53</f>
        <v/>
      </c>
      <c r="L1116">
        <f>'T_SelfStock'!J53</f>
        <v/>
      </c>
      <c r="M1116">
        <f>'T_SelfStock'!K53</f>
        <v/>
      </c>
      <c r="N1116">
        <f>'T_SelfStock'!L53</f>
        <v/>
      </c>
      <c r="O1116">
        <f>'T_SelfStock'!M53</f>
        <v/>
      </c>
      <c r="P1116">
        <f>'T_SelfStock'!N53</f>
        <v/>
      </c>
      <c r="Q1116">
        <f>'T_SelfStock'!O53</f>
        <v/>
      </c>
      <c r="R1116">
        <f>'T_SelfStock'!P53</f>
        <v/>
      </c>
      <c r="S1116">
        <f>'T_SelfStock'!Q53</f>
        <v/>
      </c>
      <c r="T1116">
        <f>'T_SelfStock'!R53</f>
        <v/>
      </c>
      <c r="U1116">
        <f>'T_SelfStock'!S53</f>
        <v/>
      </c>
      <c r="V1116">
        <f>'T_SelfStock'!T53</f>
        <v/>
      </c>
      <c r="W1116">
        <f>'T_SelfStock'!U53</f>
        <v/>
      </c>
      <c r="X1116">
        <f>'T_SelfStock'!V53</f>
        <v/>
      </c>
      <c r="Y1116">
        <f>'T_SelfStock'!W53</f>
        <v/>
      </c>
      <c r="Z1116">
        <f>'T_SelfStock'!X53</f>
        <v/>
      </c>
      <c r="AA1116">
        <f>'T_SelfStock'!Y53</f>
        <v/>
      </c>
      <c r="AB1116">
        <f>'T_SelfStock'!Z53</f>
        <v/>
      </c>
      <c r="AC1116">
        <f>'T_SelfStock'!AA53</f>
        <v/>
      </c>
      <c r="AD1116">
        <f>'T_SelfStock'!AB53</f>
        <v/>
      </c>
      <c r="AE1116">
        <f>'T_SelfStock'!AC53</f>
        <v/>
      </c>
      <c r="AF1116">
        <f>'T_SelfStock'!AD53</f>
        <v/>
      </c>
      <c r="AG1116">
        <f>'T_SelfStock'!AE53</f>
        <v/>
      </c>
      <c r="AH1116">
        <f>'T_SelfStock'!AF53</f>
        <v/>
      </c>
      <c r="AI1116">
        <f>'T_SelfStock'!AG53</f>
        <v/>
      </c>
      <c r="AJ1116">
        <f>'T_SelfStock'!AH53</f>
        <v/>
      </c>
      <c r="AK1116">
        <f>'T_SelfStock'!AI53</f>
        <v/>
      </c>
      <c r="AL1116">
        <f>'T_SelfStock'!AJ53</f>
        <v/>
      </c>
      <c r="AM1116">
        <f>'T_SelfStock'!AK53</f>
        <v/>
      </c>
      <c r="AN1116">
        <f>'T_SelfStock'!AL53</f>
        <v/>
      </c>
      <c r="AO1116">
        <f>'T_SelfStock'!AM53</f>
        <v/>
      </c>
      <c r="AP1116">
        <f>'T_SelfStock'!AN53</f>
        <v/>
      </c>
      <c r="AQ1116">
        <f>'T_SelfStock'!AO53</f>
        <v/>
      </c>
      <c r="AR1116">
        <f>'T_SelfStock'!AP53</f>
        <v/>
      </c>
      <c r="AS1116">
        <f>'T_SelfStock'!AQ53</f>
        <v/>
      </c>
      <c r="AT1116">
        <f>'T_SelfStock'!AR53</f>
        <v/>
      </c>
      <c r="AU1116">
        <f>'T_SelfStock'!AS53</f>
        <v/>
      </c>
      <c r="AV1116">
        <f>'T_SelfStock'!AT53</f>
        <v/>
      </c>
      <c r="AW1116">
        <f>'T_SelfStock'!AU53</f>
        <v/>
      </c>
      <c r="AX1116">
        <f>'T_SelfStock'!AV53</f>
        <v/>
      </c>
      <c r="AY1116">
        <f>'T_SelfStock'!AW53</f>
        <v/>
      </c>
      <c r="AZ1116">
        <f>'T_SelfStock'!AX53</f>
        <v/>
      </c>
      <c r="BA1116">
        <f>'T_SelfStock'!AY53</f>
        <v/>
      </c>
      <c r="BB1116">
        <f>'T_SelfStock'!AZ53</f>
        <v/>
      </c>
      <c r="BC1116">
        <f>'T_SelfStock'!BA53</f>
        <v/>
      </c>
      <c r="BD1116">
        <f>'T_SelfStock'!BB53</f>
        <v/>
      </c>
      <c r="BE1116">
        <f>'T_SelfStock'!BC53</f>
        <v/>
      </c>
      <c r="BF1116">
        <f>'T_SelfStock'!BD53</f>
        <v/>
      </c>
      <c r="BG1116">
        <f>'T_SelfStock'!BE53</f>
        <v/>
      </c>
      <c r="BH1116">
        <f>'T_SelfStock'!BF53</f>
        <v/>
      </c>
      <c r="BI1116">
        <f>'T_SelfStock'!BG53</f>
        <v/>
      </c>
      <c r="BJ1116">
        <f>'T_SelfStock'!BH53</f>
        <v/>
      </c>
      <c r="BK1116">
        <f>'T_SelfStock'!BI53</f>
        <v/>
      </c>
      <c r="BL1116">
        <f>'T_SelfStock'!BJ53</f>
        <v/>
      </c>
      <c r="BM1116">
        <f>'T_SelfStock'!BK53</f>
        <v/>
      </c>
      <c r="BN1116">
        <f>'T_SelfStock'!BL53</f>
        <v/>
      </c>
      <c r="BO1116">
        <f>'T_SelfStock'!BM53</f>
        <v/>
      </c>
      <c r="BP1116">
        <f>'T_SelfStock'!BN53</f>
        <v/>
      </c>
      <c r="BQ1116">
        <f>'T_SelfStock'!BO53</f>
        <v/>
      </c>
      <c r="BR1116">
        <f>'T_SelfStock'!BP53</f>
        <v/>
      </c>
      <c r="BS1116">
        <f>'T_SelfStock'!BQ53</f>
        <v/>
      </c>
      <c r="BT1116">
        <f>'T_SelfStock'!BR53</f>
        <v/>
      </c>
      <c r="BU1116">
        <f>'T_SelfStock'!BS53</f>
        <v/>
      </c>
      <c r="BV1116">
        <f>'T_SelfStock'!BT53</f>
        <v/>
      </c>
      <c r="BW1116">
        <f>'T_SelfStock'!BU53</f>
        <v/>
      </c>
      <c r="BX1116">
        <f>'T_SelfStock'!BV53</f>
        <v/>
      </c>
      <c r="BY1116">
        <f>'T_SelfStock'!BW53</f>
        <v/>
      </c>
      <c r="BZ1116">
        <f>'T_SelfStock'!BX53</f>
        <v/>
      </c>
      <c r="CA1116">
        <f>'T_SelfStock'!BY53</f>
        <v/>
      </c>
      <c r="CB1116">
        <f>'T_SelfStock'!BZ53</f>
        <v/>
      </c>
      <c r="CC1116">
        <f>'T_SelfStock'!CA53</f>
        <v/>
      </c>
      <c r="CD1116">
        <f>'T_SelfStock'!CB53</f>
        <v/>
      </c>
      <c r="CE1116">
        <f>'T_SelfStock'!CC53</f>
        <v/>
      </c>
      <c r="CF1116">
        <f>'T_SelfStock'!CD53</f>
        <v/>
      </c>
      <c r="CG1116">
        <f>'T_SelfStock'!CE53</f>
        <v/>
      </c>
      <c r="CH1116">
        <f>'T_SelfStock'!CF53</f>
        <v/>
      </c>
      <c r="CI1116">
        <f>'T_SelfStock'!CG53</f>
        <v/>
      </c>
      <c r="CJ1116">
        <f>'T_SelfStock'!CH53</f>
        <v/>
      </c>
      <c r="CK1116">
        <f>'T_SelfStock'!CI53</f>
        <v/>
      </c>
      <c r="CL1116">
        <f>'T_SelfStock'!CJ53</f>
        <v/>
      </c>
      <c r="CM1116">
        <f>'T_SelfStock'!CK53</f>
        <v/>
      </c>
      <c r="CN1116">
        <f>'T_SelfStock'!CL53</f>
        <v/>
      </c>
      <c r="CO1116">
        <f>'T_SelfStock'!CM53</f>
        <v/>
      </c>
      <c r="CP1116">
        <f>'T_SelfStock'!CN53</f>
        <v/>
      </c>
      <c r="CQ1116">
        <f>'T_SelfStock'!CO53</f>
        <v/>
      </c>
      <c r="CR1116">
        <f>'T_SelfStock'!CP53</f>
        <v/>
      </c>
      <c r="CS1116">
        <f>'T_SelfStock'!CQ53</f>
        <v/>
      </c>
      <c r="CT1116">
        <f>'T_SelfStock'!CR53</f>
        <v/>
      </c>
      <c r="CU1116">
        <f>'T_SelfStock'!CS53</f>
        <v/>
      </c>
      <c r="CV1116">
        <f>'T_SelfStock'!CT53</f>
        <v/>
      </c>
      <c r="CW1116">
        <f>'T_SelfStock'!CU53</f>
        <v/>
      </c>
      <c r="CX1116">
        <f>'T_SelfStock'!CV53</f>
        <v/>
      </c>
      <c r="CY1116">
        <f>'T_SelfStock'!CW53</f>
        <v/>
      </c>
      <c r="CZ1116">
        <f>'T_SelfStock'!CX53</f>
        <v/>
      </c>
      <c r="DA1116">
        <f>'T_SelfStock'!CY53</f>
        <v/>
      </c>
      <c r="DB1116">
        <f>'T_SelfStock'!CZ53</f>
        <v/>
      </c>
      <c r="DC1116">
        <f>'T_SelfStock'!DA53</f>
        <v/>
      </c>
    </row>
    <row r="1117">
      <c r="B1117" t="inlineStr">
        <is>
          <t>Order(発注予定,kg)</t>
        </is>
      </c>
      <c r="D1117" s="23" t="n"/>
      <c r="E1117" s="23" t="n"/>
      <c r="F1117" s="23" t="n"/>
      <c r="G1117" s="23" t="n"/>
      <c r="H1117" s="23" t="n"/>
      <c r="I1117" s="23" t="n"/>
      <c r="J1117" s="23" t="n"/>
      <c r="K1117" s="23" t="n"/>
      <c r="L1117" s="23" t="n"/>
      <c r="M1117" s="23" t="n"/>
      <c r="N1117" s="23" t="n"/>
      <c r="O1117" s="23" t="n"/>
      <c r="P1117" s="23" t="n"/>
      <c r="Q1117" s="23" t="n"/>
      <c r="R1117" s="23" t="n"/>
      <c r="S1117" s="23" t="n"/>
      <c r="T1117" s="23" t="n"/>
      <c r="U1117" s="23" t="n"/>
      <c r="V1117" s="23" t="n"/>
      <c r="W1117" s="23" t="n"/>
      <c r="X1117" s="23" t="n"/>
      <c r="Y1117" s="23" t="n"/>
      <c r="Z1117" s="23" t="n"/>
      <c r="AA1117" s="23" t="n"/>
      <c r="AB1117" s="23" t="n"/>
      <c r="AC1117" s="23" t="n"/>
      <c r="AD1117" s="23" t="n"/>
      <c r="AE1117" s="23" t="n"/>
      <c r="AF1117" s="23" t="n"/>
      <c r="AG1117" s="23" t="n"/>
      <c r="AH1117" s="23" t="n"/>
      <c r="AI1117" s="23" t="n"/>
      <c r="AJ1117" s="23" t="n"/>
      <c r="AK1117" s="23" t="n"/>
      <c r="AL1117" s="23" t="n"/>
      <c r="AM1117" s="23" t="n"/>
      <c r="AN1117" s="23" t="n"/>
      <c r="AO1117" s="23" t="n"/>
      <c r="AP1117" s="23" t="n"/>
      <c r="AQ1117" s="23" t="n"/>
      <c r="AR1117" s="23" t="n"/>
      <c r="AS1117" s="23" t="n"/>
      <c r="AT1117" s="23" t="n"/>
      <c r="AU1117" s="23" t="n"/>
      <c r="AV1117" s="23" t="n"/>
      <c r="AW1117" s="23" t="n"/>
      <c r="AX1117" s="23" t="n"/>
      <c r="AY1117" s="23" t="n"/>
      <c r="AZ1117" s="23" t="n"/>
      <c r="BA1117" s="23" t="n"/>
      <c r="BB1117" s="23" t="n"/>
      <c r="BC1117" s="23" t="n"/>
      <c r="BD1117" s="23" t="n"/>
      <c r="BE1117" s="23" t="n"/>
      <c r="BF1117" s="23" t="n"/>
      <c r="BG1117" s="23" t="n"/>
      <c r="BH1117" s="23" t="n"/>
      <c r="BI1117" s="23" t="n"/>
      <c r="BJ1117" s="23" t="n"/>
      <c r="BK1117" s="23" t="n"/>
      <c r="BL1117" s="23" t="n"/>
      <c r="BM1117" s="23" t="n"/>
      <c r="BN1117" s="23" t="n"/>
      <c r="BO1117" s="23" t="n"/>
      <c r="BP1117" s="23" t="n"/>
      <c r="BQ1117" s="23" t="n"/>
      <c r="BR1117" s="23" t="n"/>
      <c r="BS1117" s="23" t="n"/>
      <c r="BT1117" s="23" t="n"/>
      <c r="BU1117" s="23" t="n"/>
      <c r="BV1117" s="23" t="n"/>
      <c r="BW1117" s="23" t="n"/>
      <c r="BX1117" s="23" t="n"/>
      <c r="BY1117" s="23" t="n"/>
      <c r="BZ1117" s="23" t="n"/>
      <c r="CA1117" s="23" t="n"/>
      <c r="CB1117" s="23" t="n"/>
      <c r="CC1117" s="23" t="n"/>
      <c r="CD1117" s="23" t="n"/>
      <c r="CE1117" s="23" t="n"/>
      <c r="CF1117" s="23" t="n"/>
      <c r="CG1117" s="23" t="n"/>
      <c r="CH1117" s="23" t="n"/>
      <c r="CI1117" s="23" t="n"/>
      <c r="CJ1117" s="23" t="n"/>
      <c r="CK1117" s="23" t="n"/>
      <c r="CL1117" s="23" t="n"/>
      <c r="CM1117" s="23" t="n"/>
      <c r="CN1117" s="23" t="n"/>
      <c r="CO1117" s="23" t="n"/>
      <c r="CP1117" s="23" t="n"/>
      <c r="CQ1117" s="23" t="n"/>
      <c r="CR1117" s="23" t="n"/>
      <c r="CS1117" s="23" t="n"/>
      <c r="CT1117" s="23" t="n"/>
      <c r="CU1117" s="23" t="n"/>
      <c r="CV1117" s="23" t="n"/>
      <c r="CW1117" s="23" t="n"/>
      <c r="CX1117" s="23" t="n"/>
      <c r="CY1117" s="23" t="n"/>
      <c r="CZ1117" s="23" t="n"/>
      <c r="DA1117" s="23" t="n"/>
      <c r="DB1117" s="23" t="n"/>
      <c r="DC1117" s="23" t="n"/>
      <c r="DE1117" s="12" t="inlineStr">
        <is>
          <t>CHEM-1010</t>
        </is>
      </c>
    </row>
    <row r="1118">
      <c r="B1118" s="5" t="inlineStr">
        <is>
          <t>合計在庫(週末時点,kg)</t>
        </is>
      </c>
      <c r="D1118">
        <f>'Grid_Stock'!B49</f>
        <v/>
      </c>
      <c r="E1118">
        <f>'Grid_Stock'!C49</f>
        <v/>
      </c>
      <c r="F1118">
        <f>'Grid_Stock'!D49</f>
        <v/>
      </c>
      <c r="G1118">
        <f>'Grid_Stock'!E49</f>
        <v/>
      </c>
      <c r="H1118">
        <f>'Grid_Stock'!F49</f>
        <v/>
      </c>
      <c r="I1118">
        <f>'Grid_Stock'!G49</f>
        <v/>
      </c>
      <c r="J1118">
        <f>'Grid_Stock'!H49</f>
        <v/>
      </c>
      <c r="K1118">
        <f>'Grid_Stock'!I49</f>
        <v/>
      </c>
      <c r="L1118">
        <f>'Grid_Stock'!J49</f>
        <v/>
      </c>
      <c r="M1118">
        <f>'Grid_Stock'!K49</f>
        <v/>
      </c>
      <c r="N1118">
        <f>'Grid_Stock'!L49</f>
        <v/>
      </c>
      <c r="O1118">
        <f>'Grid_Stock'!M49</f>
        <v/>
      </c>
      <c r="P1118">
        <f>'Grid_Stock'!N49</f>
        <v/>
      </c>
      <c r="Q1118">
        <f>'Grid_Stock'!O49</f>
        <v/>
      </c>
      <c r="R1118">
        <f>'Grid_Stock'!P49</f>
        <v/>
      </c>
      <c r="S1118">
        <f>'Grid_Stock'!Q49</f>
        <v/>
      </c>
      <c r="T1118">
        <f>'Grid_Stock'!R49</f>
        <v/>
      </c>
      <c r="U1118">
        <f>'Grid_Stock'!S49</f>
        <v/>
      </c>
      <c r="V1118">
        <f>'Grid_Stock'!T49</f>
        <v/>
      </c>
      <c r="W1118">
        <f>'Grid_Stock'!U49</f>
        <v/>
      </c>
      <c r="X1118">
        <f>'Grid_Stock'!V49</f>
        <v/>
      </c>
      <c r="Y1118">
        <f>'Grid_Stock'!W49</f>
        <v/>
      </c>
      <c r="Z1118">
        <f>'Grid_Stock'!X49</f>
        <v/>
      </c>
      <c r="AA1118">
        <f>'Grid_Stock'!Y49</f>
        <v/>
      </c>
      <c r="AB1118">
        <f>'Grid_Stock'!Z49</f>
        <v/>
      </c>
      <c r="AC1118">
        <f>'Grid_Stock'!AA49</f>
        <v/>
      </c>
      <c r="AD1118">
        <f>'Grid_Stock'!AB49</f>
        <v/>
      </c>
      <c r="AE1118">
        <f>'Grid_Stock'!AC49</f>
        <v/>
      </c>
      <c r="AF1118">
        <f>'Grid_Stock'!AD49</f>
        <v/>
      </c>
      <c r="AG1118">
        <f>'Grid_Stock'!AE49</f>
        <v/>
      </c>
      <c r="AH1118">
        <f>'Grid_Stock'!AF49</f>
        <v/>
      </c>
      <c r="AI1118">
        <f>'Grid_Stock'!AG49</f>
        <v/>
      </c>
      <c r="AJ1118">
        <f>'Grid_Stock'!AH49</f>
        <v/>
      </c>
      <c r="AK1118">
        <f>'Grid_Stock'!AI49</f>
        <v/>
      </c>
      <c r="AL1118">
        <f>'Grid_Stock'!AJ49</f>
        <v/>
      </c>
      <c r="AM1118">
        <f>'Grid_Stock'!AK49</f>
        <v/>
      </c>
      <c r="AN1118">
        <f>'Grid_Stock'!AL49</f>
        <v/>
      </c>
      <c r="AO1118">
        <f>'Grid_Stock'!AM49</f>
        <v/>
      </c>
      <c r="AP1118">
        <f>'Grid_Stock'!AN49</f>
        <v/>
      </c>
      <c r="AQ1118">
        <f>'Grid_Stock'!AO49</f>
        <v/>
      </c>
      <c r="AR1118">
        <f>'Grid_Stock'!AP49</f>
        <v/>
      </c>
      <c r="AS1118">
        <f>'Grid_Stock'!AQ49</f>
        <v/>
      </c>
      <c r="AT1118">
        <f>'Grid_Stock'!AR49</f>
        <v/>
      </c>
      <c r="AU1118">
        <f>'Grid_Stock'!AS49</f>
        <v/>
      </c>
      <c r="AV1118">
        <f>'Grid_Stock'!AT49</f>
        <v/>
      </c>
      <c r="AW1118">
        <f>'Grid_Stock'!AU49</f>
        <v/>
      </c>
      <c r="AX1118">
        <f>'Grid_Stock'!AV49</f>
        <v/>
      </c>
      <c r="AY1118">
        <f>'Grid_Stock'!AW49</f>
        <v/>
      </c>
      <c r="AZ1118">
        <f>'Grid_Stock'!AX49</f>
        <v/>
      </c>
      <c r="BA1118">
        <f>'Grid_Stock'!AY49</f>
        <v/>
      </c>
      <c r="BB1118">
        <f>'Grid_Stock'!AZ49</f>
        <v/>
      </c>
      <c r="BC1118">
        <f>'Grid_Stock'!BA49</f>
        <v/>
      </c>
      <c r="BD1118">
        <f>'Grid_Stock'!BB49</f>
        <v/>
      </c>
      <c r="BE1118">
        <f>'Grid_Stock'!BC49</f>
        <v/>
      </c>
      <c r="BF1118">
        <f>'Grid_Stock'!BD49</f>
        <v/>
      </c>
      <c r="BG1118">
        <f>'Grid_Stock'!BE49</f>
        <v/>
      </c>
      <c r="BH1118">
        <f>'Grid_Stock'!BF49</f>
        <v/>
      </c>
      <c r="BI1118">
        <f>'Grid_Stock'!BG49</f>
        <v/>
      </c>
      <c r="BJ1118">
        <f>'Grid_Stock'!BH49</f>
        <v/>
      </c>
      <c r="BK1118">
        <f>'Grid_Stock'!BI49</f>
        <v/>
      </c>
      <c r="BL1118">
        <f>'Grid_Stock'!BJ49</f>
        <v/>
      </c>
      <c r="BM1118">
        <f>'Grid_Stock'!BK49</f>
        <v/>
      </c>
      <c r="BN1118">
        <f>'Grid_Stock'!BL49</f>
        <v/>
      </c>
      <c r="BO1118">
        <f>'Grid_Stock'!BM49</f>
        <v/>
      </c>
      <c r="BP1118">
        <f>'Grid_Stock'!BN49</f>
        <v/>
      </c>
      <c r="BQ1118">
        <f>'Grid_Stock'!BO49</f>
        <v/>
      </c>
      <c r="BR1118">
        <f>'Grid_Stock'!BP49</f>
        <v/>
      </c>
      <c r="BS1118">
        <f>'Grid_Stock'!BQ49</f>
        <v/>
      </c>
      <c r="BT1118">
        <f>'Grid_Stock'!BR49</f>
        <v/>
      </c>
      <c r="BU1118">
        <f>'Grid_Stock'!BS49</f>
        <v/>
      </c>
      <c r="BV1118">
        <f>'Grid_Stock'!BT49</f>
        <v/>
      </c>
      <c r="BW1118">
        <f>'Grid_Stock'!BU49</f>
        <v/>
      </c>
      <c r="BX1118">
        <f>'Grid_Stock'!BV49</f>
        <v/>
      </c>
      <c r="BY1118">
        <f>'Grid_Stock'!BW49</f>
        <v/>
      </c>
      <c r="BZ1118">
        <f>'Grid_Stock'!BX49</f>
        <v/>
      </c>
      <c r="CA1118">
        <f>'Grid_Stock'!BY49</f>
        <v/>
      </c>
      <c r="CB1118">
        <f>'Grid_Stock'!BZ49</f>
        <v/>
      </c>
      <c r="CC1118">
        <f>'Grid_Stock'!CA49</f>
        <v/>
      </c>
      <c r="CD1118">
        <f>'Grid_Stock'!CB49</f>
        <v/>
      </c>
      <c r="CE1118">
        <f>'Grid_Stock'!CC49</f>
        <v/>
      </c>
      <c r="CF1118">
        <f>'Grid_Stock'!CD49</f>
        <v/>
      </c>
      <c r="CG1118">
        <f>'Grid_Stock'!CE49</f>
        <v/>
      </c>
      <c r="CH1118">
        <f>'Grid_Stock'!CF49</f>
        <v/>
      </c>
      <c r="CI1118">
        <f>'Grid_Stock'!CG49</f>
        <v/>
      </c>
      <c r="CJ1118">
        <f>'Grid_Stock'!CH49</f>
        <v/>
      </c>
      <c r="CK1118">
        <f>'Grid_Stock'!CI49</f>
        <v/>
      </c>
      <c r="CL1118">
        <f>'Grid_Stock'!CJ49</f>
        <v/>
      </c>
      <c r="CM1118">
        <f>'Grid_Stock'!CK49</f>
        <v/>
      </c>
      <c r="CN1118">
        <f>'Grid_Stock'!CL49</f>
        <v/>
      </c>
      <c r="CO1118">
        <f>'Grid_Stock'!CM49</f>
        <v/>
      </c>
      <c r="CP1118">
        <f>'Grid_Stock'!CN49</f>
        <v/>
      </c>
      <c r="CQ1118">
        <f>'Grid_Stock'!CO49</f>
        <v/>
      </c>
      <c r="CR1118">
        <f>'Grid_Stock'!CP49</f>
        <v/>
      </c>
      <c r="CS1118">
        <f>'Grid_Stock'!CQ49</f>
        <v/>
      </c>
      <c r="CT1118">
        <f>'Grid_Stock'!CR49</f>
        <v/>
      </c>
      <c r="CU1118">
        <f>'Grid_Stock'!CS49</f>
        <v/>
      </c>
      <c r="CV1118">
        <f>'Grid_Stock'!CT49</f>
        <v/>
      </c>
      <c r="CW1118">
        <f>'Grid_Stock'!CU49</f>
        <v/>
      </c>
      <c r="CX1118">
        <f>'Grid_Stock'!CV49</f>
        <v/>
      </c>
      <c r="CY1118">
        <f>'Grid_Stock'!CW49</f>
        <v/>
      </c>
      <c r="CZ1118">
        <f>'Grid_Stock'!CX49</f>
        <v/>
      </c>
      <c r="DA1118">
        <f>'Grid_Stock'!CY49</f>
        <v/>
      </c>
      <c r="DB1118">
        <f>'Grid_Stock'!CZ49</f>
        <v/>
      </c>
      <c r="DC1118">
        <f>'Grid_Stock'!DA49</f>
        <v/>
      </c>
    </row>
    <row r="1119">
      <c r="B1119" s="24" t="inlineStr">
        <is>
          <t>（発注の目安はDashboardの基準在庫[下限/上限]と色分けを参照）</t>
        </is>
      </c>
    </row>
    <row r="1121">
      <c r="A1121" s="21" t="inlineStr">
        <is>
          <t>CHEM-1760</t>
        </is>
      </c>
      <c r="B1121" s="21" t="inlineStr">
        <is>
          <t>Pigment TC RED FD (A)</t>
        </is>
      </c>
      <c r="C1121" s="22" t="n"/>
      <c r="D1121" s="21" t="n"/>
      <c r="E1121" s="21" t="n"/>
      <c r="F1121" s="21" t="n"/>
      <c r="G1121" s="21" t="n"/>
      <c r="H1121" s="21" t="n"/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  <c r="AA1121" s="21" t="n"/>
      <c r="AB1121" s="21" t="n"/>
      <c r="AC1121" s="21" t="n"/>
      <c r="AD1121" s="21" t="n"/>
      <c r="AE1121" s="21" t="n"/>
      <c r="AF1121" s="21" t="n"/>
      <c r="AG1121" s="21" t="n"/>
      <c r="AH1121" s="21" t="n"/>
      <c r="AI1121" s="21" t="n"/>
      <c r="AJ1121" s="21" t="n"/>
      <c r="AK1121" s="21" t="n"/>
      <c r="AL1121" s="21" t="n"/>
      <c r="AM1121" s="21" t="n"/>
      <c r="AN1121" s="21" t="n"/>
      <c r="AO1121" s="21" t="n"/>
      <c r="AP1121" s="21" t="n"/>
      <c r="AQ1121" s="21" t="n"/>
      <c r="AR1121" s="21" t="n"/>
      <c r="AS1121" s="21" t="n"/>
      <c r="AT1121" s="21" t="n"/>
      <c r="AU1121" s="21" t="n"/>
      <c r="AV1121" s="21" t="n"/>
      <c r="AW1121" s="21" t="n"/>
      <c r="AX1121" s="21" t="n"/>
      <c r="AY1121" s="21" t="n"/>
      <c r="AZ1121" s="21" t="n"/>
      <c r="BA1121" s="21" t="n"/>
      <c r="BB1121" s="21" t="n"/>
      <c r="BC1121" s="21" t="n"/>
      <c r="BD1121" s="21" t="n"/>
      <c r="BE1121" s="21" t="n"/>
      <c r="BF1121" s="21" t="n"/>
      <c r="BG1121" s="21" t="n"/>
      <c r="BH1121" s="21" t="n"/>
      <c r="BI1121" s="21" t="n"/>
      <c r="BJ1121" s="21" t="n"/>
      <c r="BK1121" s="21" t="n"/>
      <c r="BL1121" s="21" t="n"/>
      <c r="BM1121" s="21" t="n"/>
      <c r="BN1121" s="21" t="n"/>
      <c r="BO1121" s="21" t="n"/>
      <c r="BP1121" s="21" t="n"/>
      <c r="BQ1121" s="21" t="n"/>
      <c r="BR1121" s="21" t="n"/>
      <c r="BS1121" s="21" t="n"/>
      <c r="BT1121" s="21" t="n"/>
      <c r="BU1121" s="21" t="n"/>
      <c r="BV1121" s="21" t="n"/>
      <c r="BW1121" s="21" t="n"/>
      <c r="BX1121" s="21" t="n"/>
      <c r="BY1121" s="21" t="n"/>
      <c r="BZ1121" s="21" t="n"/>
      <c r="CA1121" s="21" t="n"/>
      <c r="CB1121" s="21" t="n"/>
      <c r="CC1121" s="21" t="n"/>
      <c r="CD1121" s="21" t="n"/>
      <c r="CE1121" s="21" t="n"/>
      <c r="CF1121" s="21" t="n"/>
      <c r="CG1121" s="21" t="n"/>
      <c r="CH1121" s="21" t="n"/>
      <c r="CI1121" s="21" t="n"/>
      <c r="CJ1121" s="21" t="n"/>
      <c r="CK1121" s="21" t="n"/>
      <c r="CL1121" s="21" t="n"/>
      <c r="CM1121" s="21" t="n"/>
      <c r="CN1121" s="21" t="n"/>
      <c r="CO1121" s="21" t="n"/>
      <c r="CP1121" s="21" t="n"/>
      <c r="CQ1121" s="21" t="n"/>
      <c r="CR1121" s="21" t="n"/>
      <c r="CS1121" s="21" t="n"/>
      <c r="CT1121" s="21" t="n"/>
      <c r="CU1121" s="21" t="n"/>
      <c r="CV1121" s="21" t="n"/>
      <c r="CW1121" s="21" t="n"/>
      <c r="CX1121" s="21" t="n"/>
      <c r="CY1121" s="21" t="n"/>
      <c r="CZ1121" s="21" t="n"/>
      <c r="DA1121" s="21" t="n"/>
      <c r="DB1121" s="21" t="n"/>
      <c r="DC1121" s="21" t="n"/>
    </row>
    <row r="1122">
      <c r="B1122" t="inlineStr">
        <is>
          <t>TVS-267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Name],$A1121)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TVS-500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12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Name],$A1121)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TVS-664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Name],$A1121)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TVS-833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Name],$A1121)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s="5" t="inlineStr">
        <is>
          <t>合計使用量(kg)/週</t>
        </is>
      </c>
      <c r="D1130">
        <f>'Grid_Requirement'!B50</f>
        <v/>
      </c>
      <c r="E1130">
        <f>'Grid_Requirement'!C50</f>
        <v/>
      </c>
      <c r="F1130">
        <f>'Grid_Requirement'!D50</f>
        <v/>
      </c>
      <c r="G1130">
        <f>'Grid_Requirement'!E50</f>
        <v/>
      </c>
      <c r="H1130">
        <f>'Grid_Requirement'!F50</f>
        <v/>
      </c>
      <c r="I1130">
        <f>'Grid_Requirement'!G50</f>
        <v/>
      </c>
      <c r="J1130">
        <f>'Grid_Requirement'!H50</f>
        <v/>
      </c>
      <c r="K1130">
        <f>'Grid_Requirement'!I50</f>
        <v/>
      </c>
      <c r="L1130">
        <f>'Grid_Requirement'!J50</f>
        <v/>
      </c>
      <c r="M1130">
        <f>'Grid_Requirement'!K50</f>
        <v/>
      </c>
      <c r="N1130">
        <f>'Grid_Requirement'!L50</f>
        <v/>
      </c>
      <c r="O1130">
        <f>'Grid_Requirement'!M50</f>
        <v/>
      </c>
      <c r="P1130">
        <f>'Grid_Requirement'!N50</f>
        <v/>
      </c>
      <c r="Q1130">
        <f>'Grid_Requirement'!O50</f>
        <v/>
      </c>
      <c r="R1130">
        <f>'Grid_Requirement'!P50</f>
        <v/>
      </c>
      <c r="S1130">
        <f>'Grid_Requirement'!Q50</f>
        <v/>
      </c>
      <c r="T1130">
        <f>'Grid_Requirement'!R50</f>
        <v/>
      </c>
      <c r="U1130">
        <f>'Grid_Requirement'!S50</f>
        <v/>
      </c>
      <c r="V1130">
        <f>'Grid_Requirement'!T50</f>
        <v/>
      </c>
      <c r="W1130">
        <f>'Grid_Requirement'!U50</f>
        <v/>
      </c>
      <c r="X1130">
        <f>'Grid_Requirement'!V50</f>
        <v/>
      </c>
      <c r="Y1130">
        <f>'Grid_Requirement'!W50</f>
        <v/>
      </c>
      <c r="Z1130">
        <f>'Grid_Requirement'!X50</f>
        <v/>
      </c>
      <c r="AA1130">
        <f>'Grid_Requirement'!Y50</f>
        <v/>
      </c>
      <c r="AB1130">
        <f>'Grid_Requirement'!Z50</f>
        <v/>
      </c>
      <c r="AC1130">
        <f>'Grid_Requirement'!AA50</f>
        <v/>
      </c>
      <c r="AD1130">
        <f>'Grid_Requirement'!AB50</f>
        <v/>
      </c>
      <c r="AE1130">
        <f>'Grid_Requirement'!AC50</f>
        <v/>
      </c>
      <c r="AF1130">
        <f>'Grid_Requirement'!AD50</f>
        <v/>
      </c>
      <c r="AG1130">
        <f>'Grid_Requirement'!AE50</f>
        <v/>
      </c>
      <c r="AH1130">
        <f>'Grid_Requirement'!AF50</f>
        <v/>
      </c>
      <c r="AI1130">
        <f>'Grid_Requirement'!AG50</f>
        <v/>
      </c>
      <c r="AJ1130">
        <f>'Grid_Requirement'!AH50</f>
        <v/>
      </c>
      <c r="AK1130">
        <f>'Grid_Requirement'!AI50</f>
        <v/>
      </c>
      <c r="AL1130">
        <f>'Grid_Requirement'!AJ50</f>
        <v/>
      </c>
      <c r="AM1130">
        <f>'Grid_Requirement'!AK50</f>
        <v/>
      </c>
      <c r="AN1130">
        <f>'Grid_Requirement'!AL50</f>
        <v/>
      </c>
      <c r="AO1130">
        <f>'Grid_Requirement'!AM50</f>
        <v/>
      </c>
      <c r="AP1130">
        <f>'Grid_Requirement'!AN50</f>
        <v/>
      </c>
      <c r="AQ1130">
        <f>'Grid_Requirement'!AO50</f>
        <v/>
      </c>
      <c r="AR1130">
        <f>'Grid_Requirement'!AP50</f>
        <v/>
      </c>
      <c r="AS1130">
        <f>'Grid_Requirement'!AQ50</f>
        <v/>
      </c>
      <c r="AT1130">
        <f>'Grid_Requirement'!AR50</f>
        <v/>
      </c>
      <c r="AU1130">
        <f>'Grid_Requirement'!AS50</f>
        <v/>
      </c>
      <c r="AV1130">
        <f>'Grid_Requirement'!AT50</f>
        <v/>
      </c>
      <c r="AW1130">
        <f>'Grid_Requirement'!AU50</f>
        <v/>
      </c>
      <c r="AX1130">
        <f>'Grid_Requirement'!AV50</f>
        <v/>
      </c>
      <c r="AY1130">
        <f>'Grid_Requirement'!AW50</f>
        <v/>
      </c>
      <c r="AZ1130">
        <f>'Grid_Requirement'!AX50</f>
        <v/>
      </c>
      <c r="BA1130">
        <f>'Grid_Requirement'!AY50</f>
        <v/>
      </c>
      <c r="BB1130">
        <f>'Grid_Requirement'!AZ50</f>
        <v/>
      </c>
      <c r="BC1130">
        <f>'Grid_Requirement'!BA50</f>
        <v/>
      </c>
      <c r="BD1130">
        <f>'Grid_Requirement'!BB50</f>
        <v/>
      </c>
      <c r="BE1130">
        <f>'Grid_Requirement'!BC50</f>
        <v/>
      </c>
      <c r="BF1130">
        <f>'Grid_Requirement'!BD50</f>
        <v/>
      </c>
      <c r="BG1130">
        <f>'Grid_Requirement'!BE50</f>
        <v/>
      </c>
      <c r="BH1130">
        <f>'Grid_Requirement'!BF50</f>
        <v/>
      </c>
      <c r="BI1130">
        <f>'Grid_Requirement'!BG50</f>
        <v/>
      </c>
      <c r="BJ1130">
        <f>'Grid_Requirement'!BH50</f>
        <v/>
      </c>
      <c r="BK1130">
        <f>'Grid_Requirement'!BI50</f>
        <v/>
      </c>
      <c r="BL1130">
        <f>'Grid_Requirement'!BJ50</f>
        <v/>
      </c>
      <c r="BM1130">
        <f>'Grid_Requirement'!BK50</f>
        <v/>
      </c>
      <c r="BN1130">
        <f>'Grid_Requirement'!BL50</f>
        <v/>
      </c>
      <c r="BO1130">
        <f>'Grid_Requirement'!BM50</f>
        <v/>
      </c>
      <c r="BP1130">
        <f>'Grid_Requirement'!BN50</f>
        <v/>
      </c>
      <c r="BQ1130">
        <f>'Grid_Requirement'!BO50</f>
        <v/>
      </c>
      <c r="BR1130">
        <f>'Grid_Requirement'!BP50</f>
        <v/>
      </c>
      <c r="BS1130">
        <f>'Grid_Requirement'!BQ50</f>
        <v/>
      </c>
      <c r="BT1130">
        <f>'Grid_Requirement'!BR50</f>
        <v/>
      </c>
      <c r="BU1130">
        <f>'Grid_Requirement'!BS50</f>
        <v/>
      </c>
      <c r="BV1130">
        <f>'Grid_Requirement'!BT50</f>
        <v/>
      </c>
      <c r="BW1130">
        <f>'Grid_Requirement'!BU50</f>
        <v/>
      </c>
      <c r="BX1130">
        <f>'Grid_Requirement'!BV50</f>
        <v/>
      </c>
      <c r="BY1130">
        <f>'Grid_Requirement'!BW50</f>
        <v/>
      </c>
      <c r="BZ1130">
        <f>'Grid_Requirement'!BX50</f>
        <v/>
      </c>
      <c r="CA1130">
        <f>'Grid_Requirement'!BY50</f>
        <v/>
      </c>
      <c r="CB1130">
        <f>'Grid_Requirement'!BZ50</f>
        <v/>
      </c>
      <c r="CC1130">
        <f>'Grid_Requirement'!CA50</f>
        <v/>
      </c>
      <c r="CD1130">
        <f>'Grid_Requirement'!CB50</f>
        <v/>
      </c>
      <c r="CE1130">
        <f>'Grid_Requirement'!CC50</f>
        <v/>
      </c>
      <c r="CF1130">
        <f>'Grid_Requirement'!CD50</f>
        <v/>
      </c>
      <c r="CG1130">
        <f>'Grid_Requirement'!CE50</f>
        <v/>
      </c>
      <c r="CH1130">
        <f>'Grid_Requirement'!CF50</f>
        <v/>
      </c>
      <c r="CI1130">
        <f>'Grid_Requirement'!CG50</f>
        <v/>
      </c>
      <c r="CJ1130">
        <f>'Grid_Requirement'!CH50</f>
        <v/>
      </c>
      <c r="CK1130">
        <f>'Grid_Requirement'!CI50</f>
        <v/>
      </c>
      <c r="CL1130">
        <f>'Grid_Requirement'!CJ50</f>
        <v/>
      </c>
      <c r="CM1130">
        <f>'Grid_Requirement'!CK50</f>
        <v/>
      </c>
      <c r="CN1130">
        <f>'Grid_Requirement'!CL50</f>
        <v/>
      </c>
      <c r="CO1130">
        <f>'Grid_Requirement'!CM50</f>
        <v/>
      </c>
      <c r="CP1130">
        <f>'Grid_Requirement'!CN50</f>
        <v/>
      </c>
      <c r="CQ1130">
        <f>'Grid_Requirement'!CO50</f>
        <v/>
      </c>
      <c r="CR1130">
        <f>'Grid_Requirement'!CP50</f>
        <v/>
      </c>
      <c r="CS1130">
        <f>'Grid_Requirement'!CQ50</f>
        <v/>
      </c>
      <c r="CT1130">
        <f>'Grid_Requirement'!CR50</f>
        <v/>
      </c>
      <c r="CU1130">
        <f>'Grid_Requirement'!CS50</f>
        <v/>
      </c>
      <c r="CV1130">
        <f>'Grid_Requirement'!CT50</f>
        <v/>
      </c>
      <c r="CW1130">
        <f>'Grid_Requirement'!CU50</f>
        <v/>
      </c>
      <c r="CX1130">
        <f>'Grid_Requirement'!CV50</f>
        <v/>
      </c>
      <c r="CY1130">
        <f>'Grid_Requirement'!CW50</f>
        <v/>
      </c>
      <c r="CZ1130">
        <f>'Grid_Requirement'!CX50</f>
        <v/>
      </c>
      <c r="DA1130">
        <f>'Grid_Requirement'!CY50</f>
        <v/>
      </c>
      <c r="DB1130">
        <f>'Grid_Requirement'!CZ50</f>
        <v/>
      </c>
      <c r="DC1130">
        <f>'Grid_Requirement'!DA50</f>
        <v/>
      </c>
    </row>
    <row r="1131">
      <c r="B1131" t="inlineStr">
        <is>
          <t>TTAF在庫(実績,kg)</t>
        </is>
      </c>
      <c r="D1131">
        <f>'T_TTAFStock'!B54</f>
        <v/>
      </c>
      <c r="E1131">
        <f>'T_TTAFStock'!C54</f>
        <v/>
      </c>
      <c r="F1131">
        <f>'T_TTAFStock'!D54</f>
        <v/>
      </c>
      <c r="G1131">
        <f>'T_TTAFStock'!E54</f>
        <v/>
      </c>
      <c r="H1131">
        <f>'T_TTAFStock'!F54</f>
        <v/>
      </c>
      <c r="I1131">
        <f>'T_TTAFStock'!G54</f>
        <v/>
      </c>
      <c r="J1131">
        <f>'T_TTAFStock'!H54</f>
        <v/>
      </c>
      <c r="K1131">
        <f>'T_TTAFStock'!I54</f>
        <v/>
      </c>
      <c r="L1131">
        <f>'T_TTAFStock'!J54</f>
        <v/>
      </c>
      <c r="M1131">
        <f>'T_TTAFStock'!K54</f>
        <v/>
      </c>
      <c r="N1131">
        <f>'T_TTAFStock'!L54</f>
        <v/>
      </c>
      <c r="O1131">
        <f>'T_TTAFStock'!M54</f>
        <v/>
      </c>
      <c r="P1131">
        <f>'T_TTAFStock'!N54</f>
        <v/>
      </c>
      <c r="Q1131">
        <f>'T_TTAFStock'!O54</f>
        <v/>
      </c>
      <c r="R1131">
        <f>'T_TTAFStock'!P54</f>
        <v/>
      </c>
      <c r="S1131">
        <f>'T_TTAFStock'!Q54</f>
        <v/>
      </c>
      <c r="T1131">
        <f>'T_TTAFStock'!R54</f>
        <v/>
      </c>
      <c r="U1131">
        <f>'T_TTAFStock'!S54</f>
        <v/>
      </c>
      <c r="V1131">
        <f>'T_TTAFStock'!T54</f>
        <v/>
      </c>
      <c r="W1131">
        <f>'T_TTAFStock'!U54</f>
        <v/>
      </c>
      <c r="X1131">
        <f>'T_TTAFStock'!V54</f>
        <v/>
      </c>
      <c r="Y1131">
        <f>'T_TTAFStock'!W54</f>
        <v/>
      </c>
      <c r="Z1131">
        <f>'T_TTAFStock'!X54</f>
        <v/>
      </c>
      <c r="AA1131">
        <f>'T_TTAFStock'!Y54</f>
        <v/>
      </c>
      <c r="AB1131">
        <f>'T_TTAFStock'!Z54</f>
        <v/>
      </c>
      <c r="AC1131">
        <f>'T_TTAFStock'!AA54</f>
        <v/>
      </c>
      <c r="AD1131">
        <f>'T_TTAFStock'!AB54</f>
        <v/>
      </c>
      <c r="AE1131">
        <f>'T_TTAFStock'!AC54</f>
        <v/>
      </c>
      <c r="AF1131">
        <f>'T_TTAFStock'!AD54</f>
        <v/>
      </c>
      <c r="AG1131">
        <f>'T_TTAFStock'!AE54</f>
        <v/>
      </c>
      <c r="AH1131">
        <f>'T_TTAFStock'!AF54</f>
        <v/>
      </c>
      <c r="AI1131">
        <f>'T_TTAFStock'!AG54</f>
        <v/>
      </c>
      <c r="AJ1131">
        <f>'T_TTAFStock'!AH54</f>
        <v/>
      </c>
      <c r="AK1131">
        <f>'T_TTAFStock'!AI54</f>
        <v/>
      </c>
      <c r="AL1131">
        <f>'T_TTAFStock'!AJ54</f>
        <v/>
      </c>
      <c r="AM1131">
        <f>'T_TTAFStock'!AK54</f>
        <v/>
      </c>
      <c r="AN1131">
        <f>'T_TTAFStock'!AL54</f>
        <v/>
      </c>
      <c r="AO1131">
        <f>'T_TTAFStock'!AM54</f>
        <v/>
      </c>
      <c r="AP1131">
        <f>'T_TTAFStock'!AN54</f>
        <v/>
      </c>
      <c r="AQ1131">
        <f>'T_TTAFStock'!AO54</f>
        <v/>
      </c>
      <c r="AR1131">
        <f>'T_TTAFStock'!AP54</f>
        <v/>
      </c>
      <c r="AS1131">
        <f>'T_TTAFStock'!AQ54</f>
        <v/>
      </c>
      <c r="AT1131">
        <f>'T_TTAFStock'!AR54</f>
        <v/>
      </c>
      <c r="AU1131">
        <f>'T_TTAFStock'!AS54</f>
        <v/>
      </c>
      <c r="AV1131">
        <f>'T_TTAFStock'!AT54</f>
        <v/>
      </c>
      <c r="AW1131">
        <f>'T_TTAFStock'!AU54</f>
        <v/>
      </c>
      <c r="AX1131">
        <f>'T_TTAFStock'!AV54</f>
        <v/>
      </c>
      <c r="AY1131">
        <f>'T_TTAFStock'!AW54</f>
        <v/>
      </c>
      <c r="AZ1131">
        <f>'T_TTAFStock'!AX54</f>
        <v/>
      </c>
      <c r="BA1131">
        <f>'T_TTAFStock'!AY54</f>
        <v/>
      </c>
      <c r="BB1131">
        <f>'T_TTAFStock'!AZ54</f>
        <v/>
      </c>
      <c r="BC1131">
        <f>'T_TTAFStock'!BA54</f>
        <v/>
      </c>
      <c r="BD1131">
        <f>'T_TTAFStock'!BB54</f>
        <v/>
      </c>
      <c r="BE1131">
        <f>'T_TTAFStock'!BC54</f>
        <v/>
      </c>
      <c r="BF1131">
        <f>'T_TTAFStock'!BD54</f>
        <v/>
      </c>
      <c r="BG1131">
        <f>'T_TTAFStock'!BE54</f>
        <v/>
      </c>
      <c r="BH1131">
        <f>'T_TTAFStock'!BF54</f>
        <v/>
      </c>
      <c r="BI1131">
        <f>'T_TTAFStock'!BG54</f>
        <v/>
      </c>
      <c r="BJ1131">
        <f>'T_TTAFStock'!BH54</f>
        <v/>
      </c>
      <c r="BK1131">
        <f>'T_TTAFStock'!BI54</f>
        <v/>
      </c>
      <c r="BL1131">
        <f>'T_TTAFStock'!BJ54</f>
        <v/>
      </c>
      <c r="BM1131">
        <f>'T_TTAFStock'!BK54</f>
        <v/>
      </c>
      <c r="BN1131">
        <f>'T_TTAFStock'!BL54</f>
        <v/>
      </c>
      <c r="BO1131">
        <f>'T_TTAFStock'!BM54</f>
        <v/>
      </c>
      <c r="BP1131">
        <f>'T_TTAFStock'!BN54</f>
        <v/>
      </c>
      <c r="BQ1131">
        <f>'T_TTAFStock'!BO54</f>
        <v/>
      </c>
      <c r="BR1131">
        <f>'T_TTAFStock'!BP54</f>
        <v/>
      </c>
      <c r="BS1131">
        <f>'T_TTAFStock'!BQ54</f>
        <v/>
      </c>
      <c r="BT1131">
        <f>'T_TTAFStock'!BR54</f>
        <v/>
      </c>
      <c r="BU1131">
        <f>'T_TTAFStock'!BS54</f>
        <v/>
      </c>
      <c r="BV1131">
        <f>'T_TTAFStock'!BT54</f>
        <v/>
      </c>
      <c r="BW1131">
        <f>'T_TTAFStock'!BU54</f>
        <v/>
      </c>
      <c r="BX1131">
        <f>'T_TTAFStock'!BV54</f>
        <v/>
      </c>
      <c r="BY1131">
        <f>'T_TTAFStock'!BW54</f>
        <v/>
      </c>
      <c r="BZ1131">
        <f>'T_TTAFStock'!BX54</f>
        <v/>
      </c>
      <c r="CA1131">
        <f>'T_TTAFStock'!BY54</f>
        <v/>
      </c>
      <c r="CB1131">
        <f>'T_TTAFStock'!BZ54</f>
        <v/>
      </c>
      <c r="CC1131">
        <f>'T_TTAFStock'!CA54</f>
        <v/>
      </c>
      <c r="CD1131">
        <f>'T_TTAFStock'!CB54</f>
        <v/>
      </c>
      <c r="CE1131">
        <f>'T_TTAFStock'!CC54</f>
        <v/>
      </c>
      <c r="CF1131">
        <f>'T_TTAFStock'!CD54</f>
        <v/>
      </c>
      <c r="CG1131">
        <f>'T_TTAFStock'!CE54</f>
        <v/>
      </c>
      <c r="CH1131">
        <f>'T_TTAFStock'!CF54</f>
        <v/>
      </c>
      <c r="CI1131">
        <f>'T_TTAFStock'!CG54</f>
        <v/>
      </c>
      <c r="CJ1131">
        <f>'T_TTAFStock'!CH54</f>
        <v/>
      </c>
      <c r="CK1131">
        <f>'T_TTAFStock'!CI54</f>
        <v/>
      </c>
      <c r="CL1131">
        <f>'T_TTAFStock'!CJ54</f>
        <v/>
      </c>
      <c r="CM1131">
        <f>'T_TTAFStock'!CK54</f>
        <v/>
      </c>
      <c r="CN1131">
        <f>'T_TTAFStock'!CL54</f>
        <v/>
      </c>
      <c r="CO1131">
        <f>'T_TTAFStock'!CM54</f>
        <v/>
      </c>
      <c r="CP1131">
        <f>'T_TTAFStock'!CN54</f>
        <v/>
      </c>
      <c r="CQ1131">
        <f>'T_TTAFStock'!CO54</f>
        <v/>
      </c>
      <c r="CR1131">
        <f>'T_TTAFStock'!CP54</f>
        <v/>
      </c>
      <c r="CS1131">
        <f>'T_TTAFStock'!CQ54</f>
        <v/>
      </c>
      <c r="CT1131">
        <f>'T_TTAFStock'!CR54</f>
        <v/>
      </c>
      <c r="CU1131">
        <f>'T_TTAFStock'!CS54</f>
        <v/>
      </c>
      <c r="CV1131">
        <f>'T_TTAFStock'!CT54</f>
        <v/>
      </c>
      <c r="CW1131">
        <f>'T_TTAFStock'!CU54</f>
        <v/>
      </c>
      <c r="CX1131">
        <f>'T_TTAFStock'!CV54</f>
        <v/>
      </c>
      <c r="CY1131">
        <f>'T_TTAFStock'!CW54</f>
        <v/>
      </c>
      <c r="CZ1131">
        <f>'T_TTAFStock'!CX54</f>
        <v/>
      </c>
      <c r="DA1131">
        <f>'T_TTAFStock'!CY54</f>
        <v/>
      </c>
      <c r="DB1131">
        <f>'T_TTAFStock'!CZ54</f>
        <v/>
      </c>
      <c r="DC1131">
        <f>'T_TTAFStock'!DA54</f>
        <v/>
      </c>
    </row>
    <row r="1132">
      <c r="B1132" t="inlineStr">
        <is>
          <t>自社在庫(実績,kg)</t>
        </is>
      </c>
      <c r="D1132">
        <f>'T_SelfStock'!B54</f>
        <v/>
      </c>
      <c r="E1132">
        <f>'T_SelfStock'!C54</f>
        <v/>
      </c>
      <c r="F1132">
        <f>'T_SelfStock'!D54</f>
        <v/>
      </c>
      <c r="G1132">
        <f>'T_SelfStock'!E54</f>
        <v/>
      </c>
      <c r="H1132">
        <f>'T_SelfStock'!F54</f>
        <v/>
      </c>
      <c r="I1132">
        <f>'T_SelfStock'!G54</f>
        <v/>
      </c>
      <c r="J1132">
        <f>'T_SelfStock'!H54</f>
        <v/>
      </c>
      <c r="K1132">
        <f>'T_SelfStock'!I54</f>
        <v/>
      </c>
      <c r="L1132">
        <f>'T_SelfStock'!J54</f>
        <v/>
      </c>
      <c r="M1132">
        <f>'T_SelfStock'!K54</f>
        <v/>
      </c>
      <c r="N1132">
        <f>'T_SelfStock'!L54</f>
        <v/>
      </c>
      <c r="O1132">
        <f>'T_SelfStock'!M54</f>
        <v/>
      </c>
      <c r="P1132">
        <f>'T_SelfStock'!N54</f>
        <v/>
      </c>
      <c r="Q1132">
        <f>'T_SelfStock'!O54</f>
        <v/>
      </c>
      <c r="R1132">
        <f>'T_SelfStock'!P54</f>
        <v/>
      </c>
      <c r="S1132">
        <f>'T_SelfStock'!Q54</f>
        <v/>
      </c>
      <c r="T1132">
        <f>'T_SelfStock'!R54</f>
        <v/>
      </c>
      <c r="U1132">
        <f>'T_SelfStock'!S54</f>
        <v/>
      </c>
      <c r="V1132">
        <f>'T_SelfStock'!T54</f>
        <v/>
      </c>
      <c r="W1132">
        <f>'T_SelfStock'!U54</f>
        <v/>
      </c>
      <c r="X1132">
        <f>'T_SelfStock'!V54</f>
        <v/>
      </c>
      <c r="Y1132">
        <f>'T_SelfStock'!W54</f>
        <v/>
      </c>
      <c r="Z1132">
        <f>'T_SelfStock'!X54</f>
        <v/>
      </c>
      <c r="AA1132">
        <f>'T_SelfStock'!Y54</f>
        <v/>
      </c>
      <c r="AB1132">
        <f>'T_SelfStock'!Z54</f>
        <v/>
      </c>
      <c r="AC1132">
        <f>'T_SelfStock'!AA54</f>
        <v/>
      </c>
      <c r="AD1132">
        <f>'T_SelfStock'!AB54</f>
        <v/>
      </c>
      <c r="AE1132">
        <f>'T_SelfStock'!AC54</f>
        <v/>
      </c>
      <c r="AF1132">
        <f>'T_SelfStock'!AD54</f>
        <v/>
      </c>
      <c r="AG1132">
        <f>'T_SelfStock'!AE54</f>
        <v/>
      </c>
      <c r="AH1132">
        <f>'T_SelfStock'!AF54</f>
        <v/>
      </c>
      <c r="AI1132">
        <f>'T_SelfStock'!AG54</f>
        <v/>
      </c>
      <c r="AJ1132">
        <f>'T_SelfStock'!AH54</f>
        <v/>
      </c>
      <c r="AK1132">
        <f>'T_SelfStock'!AI54</f>
        <v/>
      </c>
      <c r="AL1132">
        <f>'T_SelfStock'!AJ54</f>
        <v/>
      </c>
      <c r="AM1132">
        <f>'T_SelfStock'!AK54</f>
        <v/>
      </c>
      <c r="AN1132">
        <f>'T_SelfStock'!AL54</f>
        <v/>
      </c>
      <c r="AO1132">
        <f>'T_SelfStock'!AM54</f>
        <v/>
      </c>
      <c r="AP1132">
        <f>'T_SelfStock'!AN54</f>
        <v/>
      </c>
      <c r="AQ1132">
        <f>'T_SelfStock'!AO54</f>
        <v/>
      </c>
      <c r="AR1132">
        <f>'T_SelfStock'!AP54</f>
        <v/>
      </c>
      <c r="AS1132">
        <f>'T_SelfStock'!AQ54</f>
        <v/>
      </c>
      <c r="AT1132">
        <f>'T_SelfStock'!AR54</f>
        <v/>
      </c>
      <c r="AU1132">
        <f>'T_SelfStock'!AS54</f>
        <v/>
      </c>
      <c r="AV1132">
        <f>'T_SelfStock'!AT54</f>
        <v/>
      </c>
      <c r="AW1132">
        <f>'T_SelfStock'!AU54</f>
        <v/>
      </c>
      <c r="AX1132">
        <f>'T_SelfStock'!AV54</f>
        <v/>
      </c>
      <c r="AY1132">
        <f>'T_SelfStock'!AW54</f>
        <v/>
      </c>
      <c r="AZ1132">
        <f>'T_SelfStock'!AX54</f>
        <v/>
      </c>
      <c r="BA1132">
        <f>'T_SelfStock'!AY54</f>
        <v/>
      </c>
      <c r="BB1132">
        <f>'T_SelfStock'!AZ54</f>
        <v/>
      </c>
      <c r="BC1132">
        <f>'T_SelfStock'!BA54</f>
        <v/>
      </c>
      <c r="BD1132">
        <f>'T_SelfStock'!BB54</f>
        <v/>
      </c>
      <c r="BE1132">
        <f>'T_SelfStock'!BC54</f>
        <v/>
      </c>
      <c r="BF1132">
        <f>'T_SelfStock'!BD54</f>
        <v/>
      </c>
      <c r="BG1132">
        <f>'T_SelfStock'!BE54</f>
        <v/>
      </c>
      <c r="BH1132">
        <f>'T_SelfStock'!BF54</f>
        <v/>
      </c>
      <c r="BI1132">
        <f>'T_SelfStock'!BG54</f>
        <v/>
      </c>
      <c r="BJ1132">
        <f>'T_SelfStock'!BH54</f>
        <v/>
      </c>
      <c r="BK1132">
        <f>'T_SelfStock'!BI54</f>
        <v/>
      </c>
      <c r="BL1132">
        <f>'T_SelfStock'!BJ54</f>
        <v/>
      </c>
      <c r="BM1132">
        <f>'T_SelfStock'!BK54</f>
        <v/>
      </c>
      <c r="BN1132">
        <f>'T_SelfStock'!BL54</f>
        <v/>
      </c>
      <c r="BO1132">
        <f>'T_SelfStock'!BM54</f>
        <v/>
      </c>
      <c r="BP1132">
        <f>'T_SelfStock'!BN54</f>
        <v/>
      </c>
      <c r="BQ1132">
        <f>'T_SelfStock'!BO54</f>
        <v/>
      </c>
      <c r="BR1132">
        <f>'T_SelfStock'!BP54</f>
        <v/>
      </c>
      <c r="BS1132">
        <f>'T_SelfStock'!BQ54</f>
        <v/>
      </c>
      <c r="BT1132">
        <f>'T_SelfStock'!BR54</f>
        <v/>
      </c>
      <c r="BU1132">
        <f>'T_SelfStock'!BS54</f>
        <v/>
      </c>
      <c r="BV1132">
        <f>'T_SelfStock'!BT54</f>
        <v/>
      </c>
      <c r="BW1132">
        <f>'T_SelfStock'!BU54</f>
        <v/>
      </c>
      <c r="BX1132">
        <f>'T_SelfStock'!BV54</f>
        <v/>
      </c>
      <c r="BY1132">
        <f>'T_SelfStock'!BW54</f>
        <v/>
      </c>
      <c r="BZ1132">
        <f>'T_SelfStock'!BX54</f>
        <v/>
      </c>
      <c r="CA1132">
        <f>'T_SelfStock'!BY54</f>
        <v/>
      </c>
      <c r="CB1132">
        <f>'T_SelfStock'!BZ54</f>
        <v/>
      </c>
      <c r="CC1132">
        <f>'T_SelfStock'!CA54</f>
        <v/>
      </c>
      <c r="CD1132">
        <f>'T_SelfStock'!CB54</f>
        <v/>
      </c>
      <c r="CE1132">
        <f>'T_SelfStock'!CC54</f>
        <v/>
      </c>
      <c r="CF1132">
        <f>'T_SelfStock'!CD54</f>
        <v/>
      </c>
      <c r="CG1132">
        <f>'T_SelfStock'!CE54</f>
        <v/>
      </c>
      <c r="CH1132">
        <f>'T_SelfStock'!CF54</f>
        <v/>
      </c>
      <c r="CI1132">
        <f>'T_SelfStock'!CG54</f>
        <v/>
      </c>
      <c r="CJ1132">
        <f>'T_SelfStock'!CH54</f>
        <v/>
      </c>
      <c r="CK1132">
        <f>'T_SelfStock'!CI54</f>
        <v/>
      </c>
      <c r="CL1132">
        <f>'T_SelfStock'!CJ54</f>
        <v/>
      </c>
      <c r="CM1132">
        <f>'T_SelfStock'!CK54</f>
        <v/>
      </c>
      <c r="CN1132">
        <f>'T_SelfStock'!CL54</f>
        <v/>
      </c>
      <c r="CO1132">
        <f>'T_SelfStock'!CM54</f>
        <v/>
      </c>
      <c r="CP1132">
        <f>'T_SelfStock'!CN54</f>
        <v/>
      </c>
      <c r="CQ1132">
        <f>'T_SelfStock'!CO54</f>
        <v/>
      </c>
      <c r="CR1132">
        <f>'T_SelfStock'!CP54</f>
        <v/>
      </c>
      <c r="CS1132">
        <f>'T_SelfStock'!CQ54</f>
        <v/>
      </c>
      <c r="CT1132">
        <f>'T_SelfStock'!CR54</f>
        <v/>
      </c>
      <c r="CU1132">
        <f>'T_SelfStock'!CS54</f>
        <v/>
      </c>
      <c r="CV1132">
        <f>'T_SelfStock'!CT54</f>
        <v/>
      </c>
      <c r="CW1132">
        <f>'T_SelfStock'!CU54</f>
        <v/>
      </c>
      <c r="CX1132">
        <f>'T_SelfStock'!CV54</f>
        <v/>
      </c>
      <c r="CY1132">
        <f>'T_SelfStock'!CW54</f>
        <v/>
      </c>
      <c r="CZ1132">
        <f>'T_SelfStock'!CX54</f>
        <v/>
      </c>
      <c r="DA1132">
        <f>'T_SelfStock'!CY54</f>
        <v/>
      </c>
      <c r="DB1132">
        <f>'T_SelfStock'!CZ54</f>
        <v/>
      </c>
      <c r="DC1132">
        <f>'T_SelfStock'!DA54</f>
        <v/>
      </c>
    </row>
    <row r="1133">
      <c r="B1133" t="inlineStr">
        <is>
          <t>Order(発注予定,kg)</t>
        </is>
      </c>
      <c r="D1133" s="23" t="n"/>
      <c r="E1133" s="23" t="n"/>
      <c r="F1133" s="23" t="n"/>
      <c r="G1133" s="23" t="n"/>
      <c r="H1133" s="23" t="n"/>
      <c r="I1133" s="23" t="n"/>
      <c r="J1133" s="23" t="n"/>
      <c r="K1133" s="23" t="n"/>
      <c r="L1133" s="23" t="n"/>
      <c r="M1133" s="23" t="n"/>
      <c r="N1133" s="23" t="n"/>
      <c r="O1133" s="23" t="n"/>
      <c r="P1133" s="23" t="n"/>
      <c r="Q1133" s="23" t="n"/>
      <c r="R1133" s="23" t="n"/>
      <c r="S1133" s="23" t="n"/>
      <c r="T1133" s="23" t="n"/>
      <c r="U1133" s="23" t="n"/>
      <c r="V1133" s="23" t="n"/>
      <c r="W1133" s="23" t="n"/>
      <c r="X1133" s="23" t="n"/>
      <c r="Y1133" s="23" t="n"/>
      <c r="Z1133" s="23" t="n"/>
      <c r="AA1133" s="23" t="n"/>
      <c r="AB1133" s="23" t="n"/>
      <c r="AC1133" s="23" t="n"/>
      <c r="AD1133" s="23" t="n"/>
      <c r="AE1133" s="23" t="n"/>
      <c r="AF1133" s="23" t="n"/>
      <c r="AG1133" s="23" t="n"/>
      <c r="AH1133" s="23" t="n"/>
      <c r="AI1133" s="23" t="n"/>
      <c r="AJ1133" s="23" t="n"/>
      <c r="AK1133" s="23" t="n"/>
      <c r="AL1133" s="23" t="n"/>
      <c r="AM1133" s="23" t="n"/>
      <c r="AN1133" s="23" t="n"/>
      <c r="AO1133" s="23" t="n"/>
      <c r="AP1133" s="23" t="n"/>
      <c r="AQ1133" s="23" t="n"/>
      <c r="AR1133" s="23" t="n"/>
      <c r="AS1133" s="23" t="n"/>
      <c r="AT1133" s="23" t="n"/>
      <c r="AU1133" s="23" t="n"/>
      <c r="AV1133" s="23" t="n"/>
      <c r="AW1133" s="23" t="n"/>
      <c r="AX1133" s="23" t="n"/>
      <c r="AY1133" s="23" t="n"/>
      <c r="AZ1133" s="23" t="n"/>
      <c r="BA1133" s="23" t="n"/>
      <c r="BB1133" s="23" t="n"/>
      <c r="BC1133" s="23" t="n"/>
      <c r="BD1133" s="23" t="n"/>
      <c r="BE1133" s="23" t="n"/>
      <c r="BF1133" s="23" t="n"/>
      <c r="BG1133" s="23" t="n"/>
      <c r="BH1133" s="23" t="n"/>
      <c r="BI1133" s="23" t="n"/>
      <c r="BJ1133" s="23" t="n"/>
      <c r="BK1133" s="23" t="n"/>
      <c r="BL1133" s="23" t="n"/>
      <c r="BM1133" s="23" t="n"/>
      <c r="BN1133" s="23" t="n"/>
      <c r="BO1133" s="23" t="n"/>
      <c r="BP1133" s="23" t="n"/>
      <c r="BQ1133" s="23" t="n"/>
      <c r="BR1133" s="23" t="n"/>
      <c r="BS1133" s="23" t="n"/>
      <c r="BT1133" s="23" t="n"/>
      <c r="BU1133" s="23" t="n"/>
      <c r="BV1133" s="23" t="n"/>
      <c r="BW1133" s="23" t="n"/>
      <c r="BX1133" s="23" t="n"/>
      <c r="BY1133" s="23" t="n"/>
      <c r="BZ1133" s="23" t="n"/>
      <c r="CA1133" s="23" t="n"/>
      <c r="CB1133" s="23" t="n"/>
      <c r="CC1133" s="23" t="n"/>
      <c r="CD1133" s="23" t="n"/>
      <c r="CE1133" s="23" t="n"/>
      <c r="CF1133" s="23" t="n"/>
      <c r="CG1133" s="23" t="n"/>
      <c r="CH1133" s="23" t="n"/>
      <c r="CI1133" s="23" t="n"/>
      <c r="CJ1133" s="23" t="n"/>
      <c r="CK1133" s="23" t="n"/>
      <c r="CL1133" s="23" t="n"/>
      <c r="CM1133" s="23" t="n"/>
      <c r="CN1133" s="23" t="n"/>
      <c r="CO1133" s="23" t="n"/>
      <c r="CP1133" s="23" t="n"/>
      <c r="CQ1133" s="23" t="n"/>
      <c r="CR1133" s="23" t="n"/>
      <c r="CS1133" s="23" t="n"/>
      <c r="CT1133" s="23" t="n"/>
      <c r="CU1133" s="23" t="n"/>
      <c r="CV1133" s="23" t="n"/>
      <c r="CW1133" s="23" t="n"/>
      <c r="CX1133" s="23" t="n"/>
      <c r="CY1133" s="23" t="n"/>
      <c r="CZ1133" s="23" t="n"/>
      <c r="DA1133" s="23" t="n"/>
      <c r="DB1133" s="23" t="n"/>
      <c r="DC1133" s="23" t="n"/>
      <c r="DE1133" s="12" t="inlineStr">
        <is>
          <t>CHEM-1760</t>
        </is>
      </c>
    </row>
    <row r="1134">
      <c r="B1134" s="5" t="inlineStr">
        <is>
          <t>合計在庫(週末時点,kg)</t>
        </is>
      </c>
      <c r="D1134">
        <f>'Grid_Stock'!B50</f>
        <v/>
      </c>
      <c r="E1134">
        <f>'Grid_Stock'!C50</f>
        <v/>
      </c>
      <c r="F1134">
        <f>'Grid_Stock'!D50</f>
        <v/>
      </c>
      <c r="G1134">
        <f>'Grid_Stock'!E50</f>
        <v/>
      </c>
      <c r="H1134">
        <f>'Grid_Stock'!F50</f>
        <v/>
      </c>
      <c r="I1134">
        <f>'Grid_Stock'!G50</f>
        <v/>
      </c>
      <c r="J1134">
        <f>'Grid_Stock'!H50</f>
        <v/>
      </c>
      <c r="K1134">
        <f>'Grid_Stock'!I50</f>
        <v/>
      </c>
      <c r="L1134">
        <f>'Grid_Stock'!J50</f>
        <v/>
      </c>
      <c r="M1134">
        <f>'Grid_Stock'!K50</f>
        <v/>
      </c>
      <c r="N1134">
        <f>'Grid_Stock'!L50</f>
        <v/>
      </c>
      <c r="O1134">
        <f>'Grid_Stock'!M50</f>
        <v/>
      </c>
      <c r="P1134">
        <f>'Grid_Stock'!N50</f>
        <v/>
      </c>
      <c r="Q1134">
        <f>'Grid_Stock'!O50</f>
        <v/>
      </c>
      <c r="R1134">
        <f>'Grid_Stock'!P50</f>
        <v/>
      </c>
      <c r="S1134">
        <f>'Grid_Stock'!Q50</f>
        <v/>
      </c>
      <c r="T1134">
        <f>'Grid_Stock'!R50</f>
        <v/>
      </c>
      <c r="U1134">
        <f>'Grid_Stock'!S50</f>
        <v/>
      </c>
      <c r="V1134">
        <f>'Grid_Stock'!T50</f>
        <v/>
      </c>
      <c r="W1134">
        <f>'Grid_Stock'!U50</f>
        <v/>
      </c>
      <c r="X1134">
        <f>'Grid_Stock'!V50</f>
        <v/>
      </c>
      <c r="Y1134">
        <f>'Grid_Stock'!W50</f>
        <v/>
      </c>
      <c r="Z1134">
        <f>'Grid_Stock'!X50</f>
        <v/>
      </c>
      <c r="AA1134">
        <f>'Grid_Stock'!Y50</f>
        <v/>
      </c>
      <c r="AB1134">
        <f>'Grid_Stock'!Z50</f>
        <v/>
      </c>
      <c r="AC1134">
        <f>'Grid_Stock'!AA50</f>
        <v/>
      </c>
      <c r="AD1134">
        <f>'Grid_Stock'!AB50</f>
        <v/>
      </c>
      <c r="AE1134">
        <f>'Grid_Stock'!AC50</f>
        <v/>
      </c>
      <c r="AF1134">
        <f>'Grid_Stock'!AD50</f>
        <v/>
      </c>
      <c r="AG1134">
        <f>'Grid_Stock'!AE50</f>
        <v/>
      </c>
      <c r="AH1134">
        <f>'Grid_Stock'!AF50</f>
        <v/>
      </c>
      <c r="AI1134">
        <f>'Grid_Stock'!AG50</f>
        <v/>
      </c>
      <c r="AJ1134">
        <f>'Grid_Stock'!AH50</f>
        <v/>
      </c>
      <c r="AK1134">
        <f>'Grid_Stock'!AI50</f>
        <v/>
      </c>
      <c r="AL1134">
        <f>'Grid_Stock'!AJ50</f>
        <v/>
      </c>
      <c r="AM1134">
        <f>'Grid_Stock'!AK50</f>
        <v/>
      </c>
      <c r="AN1134">
        <f>'Grid_Stock'!AL50</f>
        <v/>
      </c>
      <c r="AO1134">
        <f>'Grid_Stock'!AM50</f>
        <v/>
      </c>
      <c r="AP1134">
        <f>'Grid_Stock'!AN50</f>
        <v/>
      </c>
      <c r="AQ1134">
        <f>'Grid_Stock'!AO50</f>
        <v/>
      </c>
      <c r="AR1134">
        <f>'Grid_Stock'!AP50</f>
        <v/>
      </c>
      <c r="AS1134">
        <f>'Grid_Stock'!AQ50</f>
        <v/>
      </c>
      <c r="AT1134">
        <f>'Grid_Stock'!AR50</f>
        <v/>
      </c>
      <c r="AU1134">
        <f>'Grid_Stock'!AS50</f>
        <v/>
      </c>
      <c r="AV1134">
        <f>'Grid_Stock'!AT50</f>
        <v/>
      </c>
      <c r="AW1134">
        <f>'Grid_Stock'!AU50</f>
        <v/>
      </c>
      <c r="AX1134">
        <f>'Grid_Stock'!AV50</f>
        <v/>
      </c>
      <c r="AY1134">
        <f>'Grid_Stock'!AW50</f>
        <v/>
      </c>
      <c r="AZ1134">
        <f>'Grid_Stock'!AX50</f>
        <v/>
      </c>
      <c r="BA1134">
        <f>'Grid_Stock'!AY50</f>
        <v/>
      </c>
      <c r="BB1134">
        <f>'Grid_Stock'!AZ50</f>
        <v/>
      </c>
      <c r="BC1134">
        <f>'Grid_Stock'!BA50</f>
        <v/>
      </c>
      <c r="BD1134">
        <f>'Grid_Stock'!BB50</f>
        <v/>
      </c>
      <c r="BE1134">
        <f>'Grid_Stock'!BC50</f>
        <v/>
      </c>
      <c r="BF1134">
        <f>'Grid_Stock'!BD50</f>
        <v/>
      </c>
      <c r="BG1134">
        <f>'Grid_Stock'!BE50</f>
        <v/>
      </c>
      <c r="BH1134">
        <f>'Grid_Stock'!BF50</f>
        <v/>
      </c>
      <c r="BI1134">
        <f>'Grid_Stock'!BG50</f>
        <v/>
      </c>
      <c r="BJ1134">
        <f>'Grid_Stock'!BH50</f>
        <v/>
      </c>
      <c r="BK1134">
        <f>'Grid_Stock'!BI50</f>
        <v/>
      </c>
      <c r="BL1134">
        <f>'Grid_Stock'!BJ50</f>
        <v/>
      </c>
      <c r="BM1134">
        <f>'Grid_Stock'!BK50</f>
        <v/>
      </c>
      <c r="BN1134">
        <f>'Grid_Stock'!BL50</f>
        <v/>
      </c>
      <c r="BO1134">
        <f>'Grid_Stock'!BM50</f>
        <v/>
      </c>
      <c r="BP1134">
        <f>'Grid_Stock'!BN50</f>
        <v/>
      </c>
      <c r="BQ1134">
        <f>'Grid_Stock'!BO50</f>
        <v/>
      </c>
      <c r="BR1134">
        <f>'Grid_Stock'!BP50</f>
        <v/>
      </c>
      <c r="BS1134">
        <f>'Grid_Stock'!BQ50</f>
        <v/>
      </c>
      <c r="BT1134">
        <f>'Grid_Stock'!BR50</f>
        <v/>
      </c>
      <c r="BU1134">
        <f>'Grid_Stock'!BS50</f>
        <v/>
      </c>
      <c r="BV1134">
        <f>'Grid_Stock'!BT50</f>
        <v/>
      </c>
      <c r="BW1134">
        <f>'Grid_Stock'!BU50</f>
        <v/>
      </c>
      <c r="BX1134">
        <f>'Grid_Stock'!BV50</f>
        <v/>
      </c>
      <c r="BY1134">
        <f>'Grid_Stock'!BW50</f>
        <v/>
      </c>
      <c r="BZ1134">
        <f>'Grid_Stock'!BX50</f>
        <v/>
      </c>
      <c r="CA1134">
        <f>'Grid_Stock'!BY50</f>
        <v/>
      </c>
      <c r="CB1134">
        <f>'Grid_Stock'!BZ50</f>
        <v/>
      </c>
      <c r="CC1134">
        <f>'Grid_Stock'!CA50</f>
        <v/>
      </c>
      <c r="CD1134">
        <f>'Grid_Stock'!CB50</f>
        <v/>
      </c>
      <c r="CE1134">
        <f>'Grid_Stock'!CC50</f>
        <v/>
      </c>
      <c r="CF1134">
        <f>'Grid_Stock'!CD50</f>
        <v/>
      </c>
      <c r="CG1134">
        <f>'Grid_Stock'!CE50</f>
        <v/>
      </c>
      <c r="CH1134">
        <f>'Grid_Stock'!CF50</f>
        <v/>
      </c>
      <c r="CI1134">
        <f>'Grid_Stock'!CG50</f>
        <v/>
      </c>
      <c r="CJ1134">
        <f>'Grid_Stock'!CH50</f>
        <v/>
      </c>
      <c r="CK1134">
        <f>'Grid_Stock'!CI50</f>
        <v/>
      </c>
      <c r="CL1134">
        <f>'Grid_Stock'!CJ50</f>
        <v/>
      </c>
      <c r="CM1134">
        <f>'Grid_Stock'!CK50</f>
        <v/>
      </c>
      <c r="CN1134">
        <f>'Grid_Stock'!CL50</f>
        <v/>
      </c>
      <c r="CO1134">
        <f>'Grid_Stock'!CM50</f>
        <v/>
      </c>
      <c r="CP1134">
        <f>'Grid_Stock'!CN50</f>
        <v/>
      </c>
      <c r="CQ1134">
        <f>'Grid_Stock'!CO50</f>
        <v/>
      </c>
      <c r="CR1134">
        <f>'Grid_Stock'!CP50</f>
        <v/>
      </c>
      <c r="CS1134">
        <f>'Grid_Stock'!CQ50</f>
        <v/>
      </c>
      <c r="CT1134">
        <f>'Grid_Stock'!CR50</f>
        <v/>
      </c>
      <c r="CU1134">
        <f>'Grid_Stock'!CS50</f>
        <v/>
      </c>
      <c r="CV1134">
        <f>'Grid_Stock'!CT50</f>
        <v/>
      </c>
      <c r="CW1134">
        <f>'Grid_Stock'!CU50</f>
        <v/>
      </c>
      <c r="CX1134">
        <f>'Grid_Stock'!CV50</f>
        <v/>
      </c>
      <c r="CY1134">
        <f>'Grid_Stock'!CW50</f>
        <v/>
      </c>
      <c r="CZ1134">
        <f>'Grid_Stock'!CX50</f>
        <v/>
      </c>
      <c r="DA1134">
        <f>'Grid_Stock'!CY50</f>
        <v/>
      </c>
      <c r="DB1134">
        <f>'Grid_Stock'!CZ50</f>
        <v/>
      </c>
      <c r="DC1134">
        <f>'Grid_Stock'!DA50</f>
        <v/>
      </c>
    </row>
    <row r="1135">
      <c r="B1135" s="24" t="inlineStr">
        <is>
          <t>（発注の目安はDashboardの基準在庫[下限/上限]と色分けを参照）</t>
        </is>
      </c>
    </row>
    <row r="1137">
      <c r="A1137" s="21" t="inlineStr">
        <is>
          <t>CHEM-1700</t>
        </is>
      </c>
      <c r="B1137" s="21" t="inlineStr">
        <is>
          <t>Tepyrus CT38</t>
        </is>
      </c>
      <c r="C1137" s="22" t="n"/>
      <c r="D1137" s="21" t="n"/>
      <c r="E1137" s="21" t="n"/>
      <c r="F1137" s="21" t="n"/>
      <c r="G1137" s="21" t="n"/>
      <c r="H1137" s="21" t="n"/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  <c r="AA1137" s="21" t="n"/>
      <c r="AB1137" s="21" t="n"/>
      <c r="AC1137" s="21" t="n"/>
      <c r="AD1137" s="21" t="n"/>
      <c r="AE1137" s="21" t="n"/>
      <c r="AF1137" s="21" t="n"/>
      <c r="AG1137" s="21" t="n"/>
      <c r="AH1137" s="21" t="n"/>
      <c r="AI1137" s="21" t="n"/>
      <c r="AJ1137" s="21" t="n"/>
      <c r="AK1137" s="21" t="n"/>
      <c r="AL1137" s="21" t="n"/>
      <c r="AM1137" s="21" t="n"/>
      <c r="AN1137" s="21" t="n"/>
      <c r="AO1137" s="21" t="n"/>
      <c r="AP1137" s="21" t="n"/>
      <c r="AQ1137" s="21" t="n"/>
      <c r="AR1137" s="21" t="n"/>
      <c r="AS1137" s="21" t="n"/>
      <c r="AT1137" s="21" t="n"/>
      <c r="AU1137" s="21" t="n"/>
      <c r="AV1137" s="21" t="n"/>
      <c r="AW1137" s="21" t="n"/>
      <c r="AX1137" s="21" t="n"/>
      <c r="AY1137" s="21" t="n"/>
      <c r="AZ1137" s="21" t="n"/>
      <c r="BA1137" s="21" t="n"/>
      <c r="BB1137" s="21" t="n"/>
      <c r="BC1137" s="21" t="n"/>
      <c r="BD1137" s="21" t="n"/>
      <c r="BE1137" s="21" t="n"/>
      <c r="BF1137" s="21" t="n"/>
      <c r="BG1137" s="21" t="n"/>
      <c r="BH1137" s="21" t="n"/>
      <c r="BI1137" s="21" t="n"/>
      <c r="BJ1137" s="21" t="n"/>
      <c r="BK1137" s="21" t="n"/>
      <c r="BL1137" s="21" t="n"/>
      <c r="BM1137" s="21" t="n"/>
      <c r="BN1137" s="21" t="n"/>
      <c r="BO1137" s="21" t="n"/>
      <c r="BP1137" s="21" t="n"/>
      <c r="BQ1137" s="21" t="n"/>
      <c r="BR1137" s="21" t="n"/>
      <c r="BS1137" s="21" t="n"/>
      <c r="BT1137" s="21" t="n"/>
      <c r="BU1137" s="21" t="n"/>
      <c r="BV1137" s="21" t="n"/>
      <c r="BW1137" s="21" t="n"/>
      <c r="BX1137" s="21" t="n"/>
      <c r="BY1137" s="21" t="n"/>
      <c r="BZ1137" s="21" t="n"/>
      <c r="CA1137" s="21" t="n"/>
      <c r="CB1137" s="21" t="n"/>
      <c r="CC1137" s="21" t="n"/>
      <c r="CD1137" s="21" t="n"/>
      <c r="CE1137" s="21" t="n"/>
      <c r="CF1137" s="21" t="n"/>
      <c r="CG1137" s="21" t="n"/>
      <c r="CH1137" s="21" t="n"/>
      <c r="CI1137" s="21" t="n"/>
      <c r="CJ1137" s="21" t="n"/>
      <c r="CK1137" s="21" t="n"/>
      <c r="CL1137" s="21" t="n"/>
      <c r="CM1137" s="21" t="n"/>
      <c r="CN1137" s="21" t="n"/>
      <c r="CO1137" s="21" t="n"/>
      <c r="CP1137" s="21" t="n"/>
      <c r="CQ1137" s="21" t="n"/>
      <c r="CR1137" s="21" t="n"/>
      <c r="CS1137" s="21" t="n"/>
      <c r="CT1137" s="21" t="n"/>
      <c r="CU1137" s="21" t="n"/>
      <c r="CV1137" s="21" t="n"/>
      <c r="CW1137" s="21" t="n"/>
      <c r="CX1137" s="21" t="n"/>
      <c r="CY1137" s="21" t="n"/>
      <c r="CZ1137" s="21" t="n"/>
      <c r="DA1137" s="21" t="n"/>
      <c r="DB1137" s="21" t="n"/>
      <c r="DC1137" s="21" t="n"/>
    </row>
    <row r="1138">
      <c r="B1138" t="inlineStr">
        <is>
          <t>TSP-1388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TSP-1555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TSP-620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TSP-623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TSP-934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Name],$A1137)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TSP-936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Name],$A1137)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TSP-937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Name],$A1137)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s="5" t="inlineStr">
        <is>
          <t>合計使用量(kg)/週</t>
        </is>
      </c>
      <c r="D1160">
        <f>'Grid_Requirement'!B51</f>
        <v/>
      </c>
      <c r="E1160">
        <f>'Grid_Requirement'!C51</f>
        <v/>
      </c>
      <c r="F1160">
        <f>'Grid_Requirement'!D51</f>
        <v/>
      </c>
      <c r="G1160">
        <f>'Grid_Requirement'!E51</f>
        <v/>
      </c>
      <c r="H1160">
        <f>'Grid_Requirement'!F51</f>
        <v/>
      </c>
      <c r="I1160">
        <f>'Grid_Requirement'!G51</f>
        <v/>
      </c>
      <c r="J1160">
        <f>'Grid_Requirement'!H51</f>
        <v/>
      </c>
      <c r="K1160">
        <f>'Grid_Requirement'!I51</f>
        <v/>
      </c>
      <c r="L1160">
        <f>'Grid_Requirement'!J51</f>
        <v/>
      </c>
      <c r="M1160">
        <f>'Grid_Requirement'!K51</f>
        <v/>
      </c>
      <c r="N1160">
        <f>'Grid_Requirement'!L51</f>
        <v/>
      </c>
      <c r="O1160">
        <f>'Grid_Requirement'!M51</f>
        <v/>
      </c>
      <c r="P1160">
        <f>'Grid_Requirement'!N51</f>
        <v/>
      </c>
      <c r="Q1160">
        <f>'Grid_Requirement'!O51</f>
        <v/>
      </c>
      <c r="R1160">
        <f>'Grid_Requirement'!P51</f>
        <v/>
      </c>
      <c r="S1160">
        <f>'Grid_Requirement'!Q51</f>
        <v/>
      </c>
      <c r="T1160">
        <f>'Grid_Requirement'!R51</f>
        <v/>
      </c>
      <c r="U1160">
        <f>'Grid_Requirement'!S51</f>
        <v/>
      </c>
      <c r="V1160">
        <f>'Grid_Requirement'!T51</f>
        <v/>
      </c>
      <c r="W1160">
        <f>'Grid_Requirement'!U51</f>
        <v/>
      </c>
      <c r="X1160">
        <f>'Grid_Requirement'!V51</f>
        <v/>
      </c>
      <c r="Y1160">
        <f>'Grid_Requirement'!W51</f>
        <v/>
      </c>
      <c r="Z1160">
        <f>'Grid_Requirement'!X51</f>
        <v/>
      </c>
      <c r="AA1160">
        <f>'Grid_Requirement'!Y51</f>
        <v/>
      </c>
      <c r="AB1160">
        <f>'Grid_Requirement'!Z51</f>
        <v/>
      </c>
      <c r="AC1160">
        <f>'Grid_Requirement'!AA51</f>
        <v/>
      </c>
      <c r="AD1160">
        <f>'Grid_Requirement'!AB51</f>
        <v/>
      </c>
      <c r="AE1160">
        <f>'Grid_Requirement'!AC51</f>
        <v/>
      </c>
      <c r="AF1160">
        <f>'Grid_Requirement'!AD51</f>
        <v/>
      </c>
      <c r="AG1160">
        <f>'Grid_Requirement'!AE51</f>
        <v/>
      </c>
      <c r="AH1160">
        <f>'Grid_Requirement'!AF51</f>
        <v/>
      </c>
      <c r="AI1160">
        <f>'Grid_Requirement'!AG51</f>
        <v/>
      </c>
      <c r="AJ1160">
        <f>'Grid_Requirement'!AH51</f>
        <v/>
      </c>
      <c r="AK1160">
        <f>'Grid_Requirement'!AI51</f>
        <v/>
      </c>
      <c r="AL1160">
        <f>'Grid_Requirement'!AJ51</f>
        <v/>
      </c>
      <c r="AM1160">
        <f>'Grid_Requirement'!AK51</f>
        <v/>
      </c>
      <c r="AN1160">
        <f>'Grid_Requirement'!AL51</f>
        <v/>
      </c>
      <c r="AO1160">
        <f>'Grid_Requirement'!AM51</f>
        <v/>
      </c>
      <c r="AP1160">
        <f>'Grid_Requirement'!AN51</f>
        <v/>
      </c>
      <c r="AQ1160">
        <f>'Grid_Requirement'!AO51</f>
        <v/>
      </c>
      <c r="AR1160">
        <f>'Grid_Requirement'!AP51</f>
        <v/>
      </c>
      <c r="AS1160">
        <f>'Grid_Requirement'!AQ51</f>
        <v/>
      </c>
      <c r="AT1160">
        <f>'Grid_Requirement'!AR51</f>
        <v/>
      </c>
      <c r="AU1160">
        <f>'Grid_Requirement'!AS51</f>
        <v/>
      </c>
      <c r="AV1160">
        <f>'Grid_Requirement'!AT51</f>
        <v/>
      </c>
      <c r="AW1160">
        <f>'Grid_Requirement'!AU51</f>
        <v/>
      </c>
      <c r="AX1160">
        <f>'Grid_Requirement'!AV51</f>
        <v/>
      </c>
      <c r="AY1160">
        <f>'Grid_Requirement'!AW51</f>
        <v/>
      </c>
      <c r="AZ1160">
        <f>'Grid_Requirement'!AX51</f>
        <v/>
      </c>
      <c r="BA1160">
        <f>'Grid_Requirement'!AY51</f>
        <v/>
      </c>
      <c r="BB1160">
        <f>'Grid_Requirement'!AZ51</f>
        <v/>
      </c>
      <c r="BC1160">
        <f>'Grid_Requirement'!BA51</f>
        <v/>
      </c>
      <c r="BD1160">
        <f>'Grid_Requirement'!BB51</f>
        <v/>
      </c>
      <c r="BE1160">
        <f>'Grid_Requirement'!BC51</f>
        <v/>
      </c>
      <c r="BF1160">
        <f>'Grid_Requirement'!BD51</f>
        <v/>
      </c>
      <c r="BG1160">
        <f>'Grid_Requirement'!BE51</f>
        <v/>
      </c>
      <c r="BH1160">
        <f>'Grid_Requirement'!BF51</f>
        <v/>
      </c>
      <c r="BI1160">
        <f>'Grid_Requirement'!BG51</f>
        <v/>
      </c>
      <c r="BJ1160">
        <f>'Grid_Requirement'!BH51</f>
        <v/>
      </c>
      <c r="BK1160">
        <f>'Grid_Requirement'!BI51</f>
        <v/>
      </c>
      <c r="BL1160">
        <f>'Grid_Requirement'!BJ51</f>
        <v/>
      </c>
      <c r="BM1160">
        <f>'Grid_Requirement'!BK51</f>
        <v/>
      </c>
      <c r="BN1160">
        <f>'Grid_Requirement'!BL51</f>
        <v/>
      </c>
      <c r="BO1160">
        <f>'Grid_Requirement'!BM51</f>
        <v/>
      </c>
      <c r="BP1160">
        <f>'Grid_Requirement'!BN51</f>
        <v/>
      </c>
      <c r="BQ1160">
        <f>'Grid_Requirement'!BO51</f>
        <v/>
      </c>
      <c r="BR1160">
        <f>'Grid_Requirement'!BP51</f>
        <v/>
      </c>
      <c r="BS1160">
        <f>'Grid_Requirement'!BQ51</f>
        <v/>
      </c>
      <c r="BT1160">
        <f>'Grid_Requirement'!BR51</f>
        <v/>
      </c>
      <c r="BU1160">
        <f>'Grid_Requirement'!BS51</f>
        <v/>
      </c>
      <c r="BV1160">
        <f>'Grid_Requirement'!BT51</f>
        <v/>
      </c>
      <c r="BW1160">
        <f>'Grid_Requirement'!BU51</f>
        <v/>
      </c>
      <c r="BX1160">
        <f>'Grid_Requirement'!BV51</f>
        <v/>
      </c>
      <c r="BY1160">
        <f>'Grid_Requirement'!BW51</f>
        <v/>
      </c>
      <c r="BZ1160">
        <f>'Grid_Requirement'!BX51</f>
        <v/>
      </c>
      <c r="CA1160">
        <f>'Grid_Requirement'!BY51</f>
        <v/>
      </c>
      <c r="CB1160">
        <f>'Grid_Requirement'!BZ51</f>
        <v/>
      </c>
      <c r="CC1160">
        <f>'Grid_Requirement'!CA51</f>
        <v/>
      </c>
      <c r="CD1160">
        <f>'Grid_Requirement'!CB51</f>
        <v/>
      </c>
      <c r="CE1160">
        <f>'Grid_Requirement'!CC51</f>
        <v/>
      </c>
      <c r="CF1160">
        <f>'Grid_Requirement'!CD51</f>
        <v/>
      </c>
      <c r="CG1160">
        <f>'Grid_Requirement'!CE51</f>
        <v/>
      </c>
      <c r="CH1160">
        <f>'Grid_Requirement'!CF51</f>
        <v/>
      </c>
      <c r="CI1160">
        <f>'Grid_Requirement'!CG51</f>
        <v/>
      </c>
      <c r="CJ1160">
        <f>'Grid_Requirement'!CH51</f>
        <v/>
      </c>
      <c r="CK1160">
        <f>'Grid_Requirement'!CI51</f>
        <v/>
      </c>
      <c r="CL1160">
        <f>'Grid_Requirement'!CJ51</f>
        <v/>
      </c>
      <c r="CM1160">
        <f>'Grid_Requirement'!CK51</f>
        <v/>
      </c>
      <c r="CN1160">
        <f>'Grid_Requirement'!CL51</f>
        <v/>
      </c>
      <c r="CO1160">
        <f>'Grid_Requirement'!CM51</f>
        <v/>
      </c>
      <c r="CP1160">
        <f>'Grid_Requirement'!CN51</f>
        <v/>
      </c>
      <c r="CQ1160">
        <f>'Grid_Requirement'!CO51</f>
        <v/>
      </c>
      <c r="CR1160">
        <f>'Grid_Requirement'!CP51</f>
        <v/>
      </c>
      <c r="CS1160">
        <f>'Grid_Requirement'!CQ51</f>
        <v/>
      </c>
      <c r="CT1160">
        <f>'Grid_Requirement'!CR51</f>
        <v/>
      </c>
      <c r="CU1160">
        <f>'Grid_Requirement'!CS51</f>
        <v/>
      </c>
      <c r="CV1160">
        <f>'Grid_Requirement'!CT51</f>
        <v/>
      </c>
      <c r="CW1160">
        <f>'Grid_Requirement'!CU51</f>
        <v/>
      </c>
      <c r="CX1160">
        <f>'Grid_Requirement'!CV51</f>
        <v/>
      </c>
      <c r="CY1160">
        <f>'Grid_Requirement'!CW51</f>
        <v/>
      </c>
      <c r="CZ1160">
        <f>'Grid_Requirement'!CX51</f>
        <v/>
      </c>
      <c r="DA1160">
        <f>'Grid_Requirement'!CY51</f>
        <v/>
      </c>
      <c r="DB1160">
        <f>'Grid_Requirement'!CZ51</f>
        <v/>
      </c>
      <c r="DC1160">
        <f>'Grid_Requirement'!DA51</f>
        <v/>
      </c>
    </row>
    <row r="1161">
      <c r="B1161" t="inlineStr">
        <is>
          <t>TTAF在庫(実績,kg)</t>
        </is>
      </c>
      <c r="D1161">
        <f>'T_TTAFStock'!B55</f>
        <v/>
      </c>
      <c r="E1161">
        <f>'T_TTAFStock'!C55</f>
        <v/>
      </c>
      <c r="F1161">
        <f>'T_TTAFStock'!D55</f>
        <v/>
      </c>
      <c r="G1161">
        <f>'T_TTAFStock'!E55</f>
        <v/>
      </c>
      <c r="H1161">
        <f>'T_TTAFStock'!F55</f>
        <v/>
      </c>
      <c r="I1161">
        <f>'T_TTAFStock'!G55</f>
        <v/>
      </c>
      <c r="J1161">
        <f>'T_TTAFStock'!H55</f>
        <v/>
      </c>
      <c r="K1161">
        <f>'T_TTAFStock'!I55</f>
        <v/>
      </c>
      <c r="L1161">
        <f>'T_TTAFStock'!J55</f>
        <v/>
      </c>
      <c r="M1161">
        <f>'T_TTAFStock'!K55</f>
        <v/>
      </c>
      <c r="N1161">
        <f>'T_TTAFStock'!L55</f>
        <v/>
      </c>
      <c r="O1161">
        <f>'T_TTAFStock'!M55</f>
        <v/>
      </c>
      <c r="P1161">
        <f>'T_TTAFStock'!N55</f>
        <v/>
      </c>
      <c r="Q1161">
        <f>'T_TTAFStock'!O55</f>
        <v/>
      </c>
      <c r="R1161">
        <f>'T_TTAFStock'!P55</f>
        <v/>
      </c>
      <c r="S1161">
        <f>'T_TTAFStock'!Q55</f>
        <v/>
      </c>
      <c r="T1161">
        <f>'T_TTAFStock'!R55</f>
        <v/>
      </c>
      <c r="U1161">
        <f>'T_TTAFStock'!S55</f>
        <v/>
      </c>
      <c r="V1161">
        <f>'T_TTAFStock'!T55</f>
        <v/>
      </c>
      <c r="W1161">
        <f>'T_TTAFStock'!U55</f>
        <v/>
      </c>
      <c r="X1161">
        <f>'T_TTAFStock'!V55</f>
        <v/>
      </c>
      <c r="Y1161">
        <f>'T_TTAFStock'!W55</f>
        <v/>
      </c>
      <c r="Z1161">
        <f>'T_TTAFStock'!X55</f>
        <v/>
      </c>
      <c r="AA1161">
        <f>'T_TTAFStock'!Y55</f>
        <v/>
      </c>
      <c r="AB1161">
        <f>'T_TTAFStock'!Z55</f>
        <v/>
      </c>
      <c r="AC1161">
        <f>'T_TTAFStock'!AA55</f>
        <v/>
      </c>
      <c r="AD1161">
        <f>'T_TTAFStock'!AB55</f>
        <v/>
      </c>
      <c r="AE1161">
        <f>'T_TTAFStock'!AC55</f>
        <v/>
      </c>
      <c r="AF1161">
        <f>'T_TTAFStock'!AD55</f>
        <v/>
      </c>
      <c r="AG1161">
        <f>'T_TTAFStock'!AE55</f>
        <v/>
      </c>
      <c r="AH1161">
        <f>'T_TTAFStock'!AF55</f>
        <v/>
      </c>
      <c r="AI1161">
        <f>'T_TTAFStock'!AG55</f>
        <v/>
      </c>
      <c r="AJ1161">
        <f>'T_TTAFStock'!AH55</f>
        <v/>
      </c>
      <c r="AK1161">
        <f>'T_TTAFStock'!AI55</f>
        <v/>
      </c>
      <c r="AL1161">
        <f>'T_TTAFStock'!AJ55</f>
        <v/>
      </c>
      <c r="AM1161">
        <f>'T_TTAFStock'!AK55</f>
        <v/>
      </c>
      <c r="AN1161">
        <f>'T_TTAFStock'!AL55</f>
        <v/>
      </c>
      <c r="AO1161">
        <f>'T_TTAFStock'!AM55</f>
        <v/>
      </c>
      <c r="AP1161">
        <f>'T_TTAFStock'!AN55</f>
        <v/>
      </c>
      <c r="AQ1161">
        <f>'T_TTAFStock'!AO55</f>
        <v/>
      </c>
      <c r="AR1161">
        <f>'T_TTAFStock'!AP55</f>
        <v/>
      </c>
      <c r="AS1161">
        <f>'T_TTAFStock'!AQ55</f>
        <v/>
      </c>
      <c r="AT1161">
        <f>'T_TTAFStock'!AR55</f>
        <v/>
      </c>
      <c r="AU1161">
        <f>'T_TTAFStock'!AS55</f>
        <v/>
      </c>
      <c r="AV1161">
        <f>'T_TTAFStock'!AT55</f>
        <v/>
      </c>
      <c r="AW1161">
        <f>'T_TTAFStock'!AU55</f>
        <v/>
      </c>
      <c r="AX1161">
        <f>'T_TTAFStock'!AV55</f>
        <v/>
      </c>
      <c r="AY1161">
        <f>'T_TTAFStock'!AW55</f>
        <v/>
      </c>
      <c r="AZ1161">
        <f>'T_TTAFStock'!AX55</f>
        <v/>
      </c>
      <c r="BA1161">
        <f>'T_TTAFStock'!AY55</f>
        <v/>
      </c>
      <c r="BB1161">
        <f>'T_TTAFStock'!AZ55</f>
        <v/>
      </c>
      <c r="BC1161">
        <f>'T_TTAFStock'!BA55</f>
        <v/>
      </c>
      <c r="BD1161">
        <f>'T_TTAFStock'!BB55</f>
        <v/>
      </c>
      <c r="BE1161">
        <f>'T_TTAFStock'!BC55</f>
        <v/>
      </c>
      <c r="BF1161">
        <f>'T_TTAFStock'!BD55</f>
        <v/>
      </c>
      <c r="BG1161">
        <f>'T_TTAFStock'!BE55</f>
        <v/>
      </c>
      <c r="BH1161">
        <f>'T_TTAFStock'!BF55</f>
        <v/>
      </c>
      <c r="BI1161">
        <f>'T_TTAFStock'!BG55</f>
        <v/>
      </c>
      <c r="BJ1161">
        <f>'T_TTAFStock'!BH55</f>
        <v/>
      </c>
      <c r="BK1161">
        <f>'T_TTAFStock'!BI55</f>
        <v/>
      </c>
      <c r="BL1161">
        <f>'T_TTAFStock'!BJ55</f>
        <v/>
      </c>
      <c r="BM1161">
        <f>'T_TTAFStock'!BK55</f>
        <v/>
      </c>
      <c r="BN1161">
        <f>'T_TTAFStock'!BL55</f>
        <v/>
      </c>
      <c r="BO1161">
        <f>'T_TTAFStock'!BM55</f>
        <v/>
      </c>
      <c r="BP1161">
        <f>'T_TTAFStock'!BN55</f>
        <v/>
      </c>
      <c r="BQ1161">
        <f>'T_TTAFStock'!BO55</f>
        <v/>
      </c>
      <c r="BR1161">
        <f>'T_TTAFStock'!BP55</f>
        <v/>
      </c>
      <c r="BS1161">
        <f>'T_TTAFStock'!BQ55</f>
        <v/>
      </c>
      <c r="BT1161">
        <f>'T_TTAFStock'!BR55</f>
        <v/>
      </c>
      <c r="BU1161">
        <f>'T_TTAFStock'!BS55</f>
        <v/>
      </c>
      <c r="BV1161">
        <f>'T_TTAFStock'!BT55</f>
        <v/>
      </c>
      <c r="BW1161">
        <f>'T_TTAFStock'!BU55</f>
        <v/>
      </c>
      <c r="BX1161">
        <f>'T_TTAFStock'!BV55</f>
        <v/>
      </c>
      <c r="BY1161">
        <f>'T_TTAFStock'!BW55</f>
        <v/>
      </c>
      <c r="BZ1161">
        <f>'T_TTAFStock'!BX55</f>
        <v/>
      </c>
      <c r="CA1161">
        <f>'T_TTAFStock'!BY55</f>
        <v/>
      </c>
      <c r="CB1161">
        <f>'T_TTAFStock'!BZ55</f>
        <v/>
      </c>
      <c r="CC1161">
        <f>'T_TTAFStock'!CA55</f>
        <v/>
      </c>
      <c r="CD1161">
        <f>'T_TTAFStock'!CB55</f>
        <v/>
      </c>
      <c r="CE1161">
        <f>'T_TTAFStock'!CC55</f>
        <v/>
      </c>
      <c r="CF1161">
        <f>'T_TTAFStock'!CD55</f>
        <v/>
      </c>
      <c r="CG1161">
        <f>'T_TTAFStock'!CE55</f>
        <v/>
      </c>
      <c r="CH1161">
        <f>'T_TTAFStock'!CF55</f>
        <v/>
      </c>
      <c r="CI1161">
        <f>'T_TTAFStock'!CG55</f>
        <v/>
      </c>
      <c r="CJ1161">
        <f>'T_TTAFStock'!CH55</f>
        <v/>
      </c>
      <c r="CK1161">
        <f>'T_TTAFStock'!CI55</f>
        <v/>
      </c>
      <c r="CL1161">
        <f>'T_TTAFStock'!CJ55</f>
        <v/>
      </c>
      <c r="CM1161">
        <f>'T_TTAFStock'!CK55</f>
        <v/>
      </c>
      <c r="CN1161">
        <f>'T_TTAFStock'!CL55</f>
        <v/>
      </c>
      <c r="CO1161">
        <f>'T_TTAFStock'!CM55</f>
        <v/>
      </c>
      <c r="CP1161">
        <f>'T_TTAFStock'!CN55</f>
        <v/>
      </c>
      <c r="CQ1161">
        <f>'T_TTAFStock'!CO55</f>
        <v/>
      </c>
      <c r="CR1161">
        <f>'T_TTAFStock'!CP55</f>
        <v/>
      </c>
      <c r="CS1161">
        <f>'T_TTAFStock'!CQ55</f>
        <v/>
      </c>
      <c r="CT1161">
        <f>'T_TTAFStock'!CR55</f>
        <v/>
      </c>
      <c r="CU1161">
        <f>'T_TTAFStock'!CS55</f>
        <v/>
      </c>
      <c r="CV1161">
        <f>'T_TTAFStock'!CT55</f>
        <v/>
      </c>
      <c r="CW1161">
        <f>'T_TTAFStock'!CU55</f>
        <v/>
      </c>
      <c r="CX1161">
        <f>'T_TTAFStock'!CV55</f>
        <v/>
      </c>
      <c r="CY1161">
        <f>'T_TTAFStock'!CW55</f>
        <v/>
      </c>
      <c r="CZ1161">
        <f>'T_TTAFStock'!CX55</f>
        <v/>
      </c>
      <c r="DA1161">
        <f>'T_TTAFStock'!CY55</f>
        <v/>
      </c>
      <c r="DB1161">
        <f>'T_TTAFStock'!CZ55</f>
        <v/>
      </c>
      <c r="DC1161">
        <f>'T_TTAFStock'!DA55</f>
        <v/>
      </c>
    </row>
    <row r="1162">
      <c r="B1162" t="inlineStr">
        <is>
          <t>自社在庫(実績,kg)</t>
        </is>
      </c>
      <c r="D1162">
        <f>'T_SelfStock'!B55</f>
        <v/>
      </c>
      <c r="E1162">
        <f>'T_SelfStock'!C55</f>
        <v/>
      </c>
      <c r="F1162">
        <f>'T_SelfStock'!D55</f>
        <v/>
      </c>
      <c r="G1162">
        <f>'T_SelfStock'!E55</f>
        <v/>
      </c>
      <c r="H1162">
        <f>'T_SelfStock'!F55</f>
        <v/>
      </c>
      <c r="I1162">
        <f>'T_SelfStock'!G55</f>
        <v/>
      </c>
      <c r="J1162">
        <f>'T_SelfStock'!H55</f>
        <v/>
      </c>
      <c r="K1162">
        <f>'T_SelfStock'!I55</f>
        <v/>
      </c>
      <c r="L1162">
        <f>'T_SelfStock'!J55</f>
        <v/>
      </c>
      <c r="M1162">
        <f>'T_SelfStock'!K55</f>
        <v/>
      </c>
      <c r="N1162">
        <f>'T_SelfStock'!L55</f>
        <v/>
      </c>
      <c r="O1162">
        <f>'T_SelfStock'!M55</f>
        <v/>
      </c>
      <c r="P1162">
        <f>'T_SelfStock'!N55</f>
        <v/>
      </c>
      <c r="Q1162">
        <f>'T_SelfStock'!O55</f>
        <v/>
      </c>
      <c r="R1162">
        <f>'T_SelfStock'!P55</f>
        <v/>
      </c>
      <c r="S1162">
        <f>'T_SelfStock'!Q55</f>
        <v/>
      </c>
      <c r="T1162">
        <f>'T_SelfStock'!R55</f>
        <v/>
      </c>
      <c r="U1162">
        <f>'T_SelfStock'!S55</f>
        <v/>
      </c>
      <c r="V1162">
        <f>'T_SelfStock'!T55</f>
        <v/>
      </c>
      <c r="W1162">
        <f>'T_SelfStock'!U55</f>
        <v/>
      </c>
      <c r="X1162">
        <f>'T_SelfStock'!V55</f>
        <v/>
      </c>
      <c r="Y1162">
        <f>'T_SelfStock'!W55</f>
        <v/>
      </c>
      <c r="Z1162">
        <f>'T_SelfStock'!X55</f>
        <v/>
      </c>
      <c r="AA1162">
        <f>'T_SelfStock'!Y55</f>
        <v/>
      </c>
      <c r="AB1162">
        <f>'T_SelfStock'!Z55</f>
        <v/>
      </c>
      <c r="AC1162">
        <f>'T_SelfStock'!AA55</f>
        <v/>
      </c>
      <c r="AD1162">
        <f>'T_SelfStock'!AB55</f>
        <v/>
      </c>
      <c r="AE1162">
        <f>'T_SelfStock'!AC55</f>
        <v/>
      </c>
      <c r="AF1162">
        <f>'T_SelfStock'!AD55</f>
        <v/>
      </c>
      <c r="AG1162">
        <f>'T_SelfStock'!AE55</f>
        <v/>
      </c>
      <c r="AH1162">
        <f>'T_SelfStock'!AF55</f>
        <v/>
      </c>
      <c r="AI1162">
        <f>'T_SelfStock'!AG55</f>
        <v/>
      </c>
      <c r="AJ1162">
        <f>'T_SelfStock'!AH55</f>
        <v/>
      </c>
      <c r="AK1162">
        <f>'T_SelfStock'!AI55</f>
        <v/>
      </c>
      <c r="AL1162">
        <f>'T_SelfStock'!AJ55</f>
        <v/>
      </c>
      <c r="AM1162">
        <f>'T_SelfStock'!AK55</f>
        <v/>
      </c>
      <c r="AN1162">
        <f>'T_SelfStock'!AL55</f>
        <v/>
      </c>
      <c r="AO1162">
        <f>'T_SelfStock'!AM55</f>
        <v/>
      </c>
      <c r="AP1162">
        <f>'T_SelfStock'!AN55</f>
        <v/>
      </c>
      <c r="AQ1162">
        <f>'T_SelfStock'!AO55</f>
        <v/>
      </c>
      <c r="AR1162">
        <f>'T_SelfStock'!AP55</f>
        <v/>
      </c>
      <c r="AS1162">
        <f>'T_SelfStock'!AQ55</f>
        <v/>
      </c>
      <c r="AT1162">
        <f>'T_SelfStock'!AR55</f>
        <v/>
      </c>
      <c r="AU1162">
        <f>'T_SelfStock'!AS55</f>
        <v/>
      </c>
      <c r="AV1162">
        <f>'T_SelfStock'!AT55</f>
        <v/>
      </c>
      <c r="AW1162">
        <f>'T_SelfStock'!AU55</f>
        <v/>
      </c>
      <c r="AX1162">
        <f>'T_SelfStock'!AV55</f>
        <v/>
      </c>
      <c r="AY1162">
        <f>'T_SelfStock'!AW55</f>
        <v/>
      </c>
      <c r="AZ1162">
        <f>'T_SelfStock'!AX55</f>
        <v/>
      </c>
      <c r="BA1162">
        <f>'T_SelfStock'!AY55</f>
        <v/>
      </c>
      <c r="BB1162">
        <f>'T_SelfStock'!AZ55</f>
        <v/>
      </c>
      <c r="BC1162">
        <f>'T_SelfStock'!BA55</f>
        <v/>
      </c>
      <c r="BD1162">
        <f>'T_SelfStock'!BB55</f>
        <v/>
      </c>
      <c r="BE1162">
        <f>'T_SelfStock'!BC55</f>
        <v/>
      </c>
      <c r="BF1162">
        <f>'T_SelfStock'!BD55</f>
        <v/>
      </c>
      <c r="BG1162">
        <f>'T_SelfStock'!BE55</f>
        <v/>
      </c>
      <c r="BH1162">
        <f>'T_SelfStock'!BF55</f>
        <v/>
      </c>
      <c r="BI1162">
        <f>'T_SelfStock'!BG55</f>
        <v/>
      </c>
      <c r="BJ1162">
        <f>'T_SelfStock'!BH55</f>
        <v/>
      </c>
      <c r="BK1162">
        <f>'T_SelfStock'!BI55</f>
        <v/>
      </c>
      <c r="BL1162">
        <f>'T_SelfStock'!BJ55</f>
        <v/>
      </c>
      <c r="BM1162">
        <f>'T_SelfStock'!BK55</f>
        <v/>
      </c>
      <c r="BN1162">
        <f>'T_SelfStock'!BL55</f>
        <v/>
      </c>
      <c r="BO1162">
        <f>'T_SelfStock'!BM55</f>
        <v/>
      </c>
      <c r="BP1162">
        <f>'T_SelfStock'!BN55</f>
        <v/>
      </c>
      <c r="BQ1162">
        <f>'T_SelfStock'!BO55</f>
        <v/>
      </c>
      <c r="BR1162">
        <f>'T_SelfStock'!BP55</f>
        <v/>
      </c>
      <c r="BS1162">
        <f>'T_SelfStock'!BQ55</f>
        <v/>
      </c>
      <c r="BT1162">
        <f>'T_SelfStock'!BR55</f>
        <v/>
      </c>
      <c r="BU1162">
        <f>'T_SelfStock'!BS55</f>
        <v/>
      </c>
      <c r="BV1162">
        <f>'T_SelfStock'!BT55</f>
        <v/>
      </c>
      <c r="BW1162">
        <f>'T_SelfStock'!BU55</f>
        <v/>
      </c>
      <c r="BX1162">
        <f>'T_SelfStock'!BV55</f>
        <v/>
      </c>
      <c r="BY1162">
        <f>'T_SelfStock'!BW55</f>
        <v/>
      </c>
      <c r="BZ1162">
        <f>'T_SelfStock'!BX55</f>
        <v/>
      </c>
      <c r="CA1162">
        <f>'T_SelfStock'!BY55</f>
        <v/>
      </c>
      <c r="CB1162">
        <f>'T_SelfStock'!BZ55</f>
        <v/>
      </c>
      <c r="CC1162">
        <f>'T_SelfStock'!CA55</f>
        <v/>
      </c>
      <c r="CD1162">
        <f>'T_SelfStock'!CB55</f>
        <v/>
      </c>
      <c r="CE1162">
        <f>'T_SelfStock'!CC55</f>
        <v/>
      </c>
      <c r="CF1162">
        <f>'T_SelfStock'!CD55</f>
        <v/>
      </c>
      <c r="CG1162">
        <f>'T_SelfStock'!CE55</f>
        <v/>
      </c>
      <c r="CH1162">
        <f>'T_SelfStock'!CF55</f>
        <v/>
      </c>
      <c r="CI1162">
        <f>'T_SelfStock'!CG55</f>
        <v/>
      </c>
      <c r="CJ1162">
        <f>'T_SelfStock'!CH55</f>
        <v/>
      </c>
      <c r="CK1162">
        <f>'T_SelfStock'!CI55</f>
        <v/>
      </c>
      <c r="CL1162">
        <f>'T_SelfStock'!CJ55</f>
        <v/>
      </c>
      <c r="CM1162">
        <f>'T_SelfStock'!CK55</f>
        <v/>
      </c>
      <c r="CN1162">
        <f>'T_SelfStock'!CL55</f>
        <v/>
      </c>
      <c r="CO1162">
        <f>'T_SelfStock'!CM55</f>
        <v/>
      </c>
      <c r="CP1162">
        <f>'T_SelfStock'!CN55</f>
        <v/>
      </c>
      <c r="CQ1162">
        <f>'T_SelfStock'!CO55</f>
        <v/>
      </c>
      <c r="CR1162">
        <f>'T_SelfStock'!CP55</f>
        <v/>
      </c>
      <c r="CS1162">
        <f>'T_SelfStock'!CQ55</f>
        <v/>
      </c>
      <c r="CT1162">
        <f>'T_SelfStock'!CR55</f>
        <v/>
      </c>
      <c r="CU1162">
        <f>'T_SelfStock'!CS55</f>
        <v/>
      </c>
      <c r="CV1162">
        <f>'T_SelfStock'!CT55</f>
        <v/>
      </c>
      <c r="CW1162">
        <f>'T_SelfStock'!CU55</f>
        <v/>
      </c>
      <c r="CX1162">
        <f>'T_SelfStock'!CV55</f>
        <v/>
      </c>
      <c r="CY1162">
        <f>'T_SelfStock'!CW55</f>
        <v/>
      </c>
      <c r="CZ1162">
        <f>'T_SelfStock'!CX55</f>
        <v/>
      </c>
      <c r="DA1162">
        <f>'T_SelfStock'!CY55</f>
        <v/>
      </c>
      <c r="DB1162">
        <f>'T_SelfStock'!CZ55</f>
        <v/>
      </c>
      <c r="DC1162">
        <f>'T_SelfStock'!DA55</f>
        <v/>
      </c>
    </row>
    <row r="1163">
      <c r="B1163" t="inlineStr">
        <is>
          <t>Order(発注予定,kg)</t>
        </is>
      </c>
      <c r="D1163" s="23" t="n"/>
      <c r="E1163" s="23" t="n"/>
      <c r="F1163" s="23" t="n"/>
      <c r="G1163" s="23" t="n"/>
      <c r="H1163" s="23" t="n"/>
      <c r="I1163" s="23" t="n"/>
      <c r="J1163" s="23" t="n"/>
      <c r="K1163" s="23" t="n"/>
      <c r="L1163" s="23" t="n"/>
      <c r="M1163" s="23" t="n"/>
      <c r="N1163" s="23" t="n"/>
      <c r="O1163" s="23" t="n"/>
      <c r="P1163" s="23" t="n"/>
      <c r="Q1163" s="23" t="n"/>
      <c r="R1163" s="23" t="n"/>
      <c r="S1163" s="23" t="n"/>
      <c r="T1163" s="23" t="n"/>
      <c r="U1163" s="23" t="n"/>
      <c r="V1163" s="23" t="n"/>
      <c r="W1163" s="23" t="n"/>
      <c r="X1163" s="23" t="n"/>
      <c r="Y1163" s="23" t="n"/>
      <c r="Z1163" s="23" t="n"/>
      <c r="AA1163" s="23" t="n"/>
      <c r="AB1163" s="23" t="n"/>
      <c r="AC1163" s="23" t="n"/>
      <c r="AD1163" s="23" t="n"/>
      <c r="AE1163" s="23" t="n"/>
      <c r="AF1163" s="23" t="n"/>
      <c r="AG1163" s="23" t="n"/>
      <c r="AH1163" s="23" t="n"/>
      <c r="AI1163" s="23" t="n"/>
      <c r="AJ1163" s="23" t="n"/>
      <c r="AK1163" s="23" t="n"/>
      <c r="AL1163" s="23" t="n"/>
      <c r="AM1163" s="23" t="n"/>
      <c r="AN1163" s="23" t="n"/>
      <c r="AO1163" s="23" t="n"/>
      <c r="AP1163" s="23" t="n"/>
      <c r="AQ1163" s="23" t="n"/>
      <c r="AR1163" s="23" t="n"/>
      <c r="AS1163" s="23" t="n"/>
      <c r="AT1163" s="23" t="n"/>
      <c r="AU1163" s="23" t="n"/>
      <c r="AV1163" s="23" t="n"/>
      <c r="AW1163" s="23" t="n"/>
      <c r="AX1163" s="23" t="n"/>
      <c r="AY1163" s="23" t="n"/>
      <c r="AZ1163" s="23" t="n"/>
      <c r="BA1163" s="23" t="n"/>
      <c r="BB1163" s="23" t="n"/>
      <c r="BC1163" s="23" t="n"/>
      <c r="BD1163" s="23" t="n"/>
      <c r="BE1163" s="23" t="n"/>
      <c r="BF1163" s="23" t="n"/>
      <c r="BG1163" s="23" t="n"/>
      <c r="BH1163" s="23" t="n"/>
      <c r="BI1163" s="23" t="n"/>
      <c r="BJ1163" s="23" t="n"/>
      <c r="BK1163" s="23" t="n"/>
      <c r="BL1163" s="23" t="n"/>
      <c r="BM1163" s="23" t="n"/>
      <c r="BN1163" s="23" t="n"/>
      <c r="BO1163" s="23" t="n"/>
      <c r="BP1163" s="23" t="n"/>
      <c r="BQ1163" s="23" t="n"/>
      <c r="BR1163" s="23" t="n"/>
      <c r="BS1163" s="23" t="n"/>
      <c r="BT1163" s="23" t="n"/>
      <c r="BU1163" s="23" t="n"/>
      <c r="BV1163" s="23" t="n"/>
      <c r="BW1163" s="23" t="n"/>
      <c r="BX1163" s="23" t="n"/>
      <c r="BY1163" s="23" t="n"/>
      <c r="BZ1163" s="23" t="n"/>
      <c r="CA1163" s="23" t="n"/>
      <c r="CB1163" s="23" t="n"/>
      <c r="CC1163" s="23" t="n"/>
      <c r="CD1163" s="23" t="n"/>
      <c r="CE1163" s="23" t="n"/>
      <c r="CF1163" s="23" t="n"/>
      <c r="CG1163" s="23" t="n"/>
      <c r="CH1163" s="23" t="n"/>
      <c r="CI1163" s="23" t="n"/>
      <c r="CJ1163" s="23" t="n"/>
      <c r="CK1163" s="23" t="n"/>
      <c r="CL1163" s="23" t="n"/>
      <c r="CM1163" s="23" t="n"/>
      <c r="CN1163" s="23" t="n"/>
      <c r="CO1163" s="23" t="n"/>
      <c r="CP1163" s="23" t="n"/>
      <c r="CQ1163" s="23" t="n"/>
      <c r="CR1163" s="23" t="n"/>
      <c r="CS1163" s="23" t="n"/>
      <c r="CT1163" s="23" t="n"/>
      <c r="CU1163" s="23" t="n"/>
      <c r="CV1163" s="23" t="n"/>
      <c r="CW1163" s="23" t="n"/>
      <c r="CX1163" s="23" t="n"/>
      <c r="CY1163" s="23" t="n"/>
      <c r="CZ1163" s="23" t="n"/>
      <c r="DA1163" s="23" t="n"/>
      <c r="DB1163" s="23" t="n"/>
      <c r="DC1163" s="23" t="n"/>
      <c r="DE1163" s="12" t="inlineStr">
        <is>
          <t>CHEM-1700</t>
        </is>
      </c>
    </row>
    <row r="1164">
      <c r="B1164" s="5" t="inlineStr">
        <is>
          <t>合計在庫(週末時点,kg)</t>
        </is>
      </c>
      <c r="D1164">
        <f>'Grid_Stock'!B51</f>
        <v/>
      </c>
      <c r="E1164">
        <f>'Grid_Stock'!C51</f>
        <v/>
      </c>
      <c r="F1164">
        <f>'Grid_Stock'!D51</f>
        <v/>
      </c>
      <c r="G1164">
        <f>'Grid_Stock'!E51</f>
        <v/>
      </c>
      <c r="H1164">
        <f>'Grid_Stock'!F51</f>
        <v/>
      </c>
      <c r="I1164">
        <f>'Grid_Stock'!G51</f>
        <v/>
      </c>
      <c r="J1164">
        <f>'Grid_Stock'!H51</f>
        <v/>
      </c>
      <c r="K1164">
        <f>'Grid_Stock'!I51</f>
        <v/>
      </c>
      <c r="L1164">
        <f>'Grid_Stock'!J51</f>
        <v/>
      </c>
      <c r="M1164">
        <f>'Grid_Stock'!K51</f>
        <v/>
      </c>
      <c r="N1164">
        <f>'Grid_Stock'!L51</f>
        <v/>
      </c>
      <c r="O1164">
        <f>'Grid_Stock'!M51</f>
        <v/>
      </c>
      <c r="P1164">
        <f>'Grid_Stock'!N51</f>
        <v/>
      </c>
      <c r="Q1164">
        <f>'Grid_Stock'!O51</f>
        <v/>
      </c>
      <c r="R1164">
        <f>'Grid_Stock'!P51</f>
        <v/>
      </c>
      <c r="S1164">
        <f>'Grid_Stock'!Q51</f>
        <v/>
      </c>
      <c r="T1164">
        <f>'Grid_Stock'!R51</f>
        <v/>
      </c>
      <c r="U1164">
        <f>'Grid_Stock'!S51</f>
        <v/>
      </c>
      <c r="V1164">
        <f>'Grid_Stock'!T51</f>
        <v/>
      </c>
      <c r="W1164">
        <f>'Grid_Stock'!U51</f>
        <v/>
      </c>
      <c r="X1164">
        <f>'Grid_Stock'!V51</f>
        <v/>
      </c>
      <c r="Y1164">
        <f>'Grid_Stock'!W51</f>
        <v/>
      </c>
      <c r="Z1164">
        <f>'Grid_Stock'!X51</f>
        <v/>
      </c>
      <c r="AA1164">
        <f>'Grid_Stock'!Y51</f>
        <v/>
      </c>
      <c r="AB1164">
        <f>'Grid_Stock'!Z51</f>
        <v/>
      </c>
      <c r="AC1164">
        <f>'Grid_Stock'!AA51</f>
        <v/>
      </c>
      <c r="AD1164">
        <f>'Grid_Stock'!AB51</f>
        <v/>
      </c>
      <c r="AE1164">
        <f>'Grid_Stock'!AC51</f>
        <v/>
      </c>
      <c r="AF1164">
        <f>'Grid_Stock'!AD51</f>
        <v/>
      </c>
      <c r="AG1164">
        <f>'Grid_Stock'!AE51</f>
        <v/>
      </c>
      <c r="AH1164">
        <f>'Grid_Stock'!AF51</f>
        <v/>
      </c>
      <c r="AI1164">
        <f>'Grid_Stock'!AG51</f>
        <v/>
      </c>
      <c r="AJ1164">
        <f>'Grid_Stock'!AH51</f>
        <v/>
      </c>
      <c r="AK1164">
        <f>'Grid_Stock'!AI51</f>
        <v/>
      </c>
      <c r="AL1164">
        <f>'Grid_Stock'!AJ51</f>
        <v/>
      </c>
      <c r="AM1164">
        <f>'Grid_Stock'!AK51</f>
        <v/>
      </c>
      <c r="AN1164">
        <f>'Grid_Stock'!AL51</f>
        <v/>
      </c>
      <c r="AO1164">
        <f>'Grid_Stock'!AM51</f>
        <v/>
      </c>
      <c r="AP1164">
        <f>'Grid_Stock'!AN51</f>
        <v/>
      </c>
      <c r="AQ1164">
        <f>'Grid_Stock'!AO51</f>
        <v/>
      </c>
      <c r="AR1164">
        <f>'Grid_Stock'!AP51</f>
        <v/>
      </c>
      <c r="AS1164">
        <f>'Grid_Stock'!AQ51</f>
        <v/>
      </c>
      <c r="AT1164">
        <f>'Grid_Stock'!AR51</f>
        <v/>
      </c>
      <c r="AU1164">
        <f>'Grid_Stock'!AS51</f>
        <v/>
      </c>
      <c r="AV1164">
        <f>'Grid_Stock'!AT51</f>
        <v/>
      </c>
      <c r="AW1164">
        <f>'Grid_Stock'!AU51</f>
        <v/>
      </c>
      <c r="AX1164">
        <f>'Grid_Stock'!AV51</f>
        <v/>
      </c>
      <c r="AY1164">
        <f>'Grid_Stock'!AW51</f>
        <v/>
      </c>
      <c r="AZ1164">
        <f>'Grid_Stock'!AX51</f>
        <v/>
      </c>
      <c r="BA1164">
        <f>'Grid_Stock'!AY51</f>
        <v/>
      </c>
      <c r="BB1164">
        <f>'Grid_Stock'!AZ51</f>
        <v/>
      </c>
      <c r="BC1164">
        <f>'Grid_Stock'!BA51</f>
        <v/>
      </c>
      <c r="BD1164">
        <f>'Grid_Stock'!BB51</f>
        <v/>
      </c>
      <c r="BE1164">
        <f>'Grid_Stock'!BC51</f>
        <v/>
      </c>
      <c r="BF1164">
        <f>'Grid_Stock'!BD51</f>
        <v/>
      </c>
      <c r="BG1164">
        <f>'Grid_Stock'!BE51</f>
        <v/>
      </c>
      <c r="BH1164">
        <f>'Grid_Stock'!BF51</f>
        <v/>
      </c>
      <c r="BI1164">
        <f>'Grid_Stock'!BG51</f>
        <v/>
      </c>
      <c r="BJ1164">
        <f>'Grid_Stock'!BH51</f>
        <v/>
      </c>
      <c r="BK1164">
        <f>'Grid_Stock'!BI51</f>
        <v/>
      </c>
      <c r="BL1164">
        <f>'Grid_Stock'!BJ51</f>
        <v/>
      </c>
      <c r="BM1164">
        <f>'Grid_Stock'!BK51</f>
        <v/>
      </c>
      <c r="BN1164">
        <f>'Grid_Stock'!BL51</f>
        <v/>
      </c>
      <c r="BO1164">
        <f>'Grid_Stock'!BM51</f>
        <v/>
      </c>
      <c r="BP1164">
        <f>'Grid_Stock'!BN51</f>
        <v/>
      </c>
      <c r="BQ1164">
        <f>'Grid_Stock'!BO51</f>
        <v/>
      </c>
      <c r="BR1164">
        <f>'Grid_Stock'!BP51</f>
        <v/>
      </c>
      <c r="BS1164">
        <f>'Grid_Stock'!BQ51</f>
        <v/>
      </c>
      <c r="BT1164">
        <f>'Grid_Stock'!BR51</f>
        <v/>
      </c>
      <c r="BU1164">
        <f>'Grid_Stock'!BS51</f>
        <v/>
      </c>
      <c r="BV1164">
        <f>'Grid_Stock'!BT51</f>
        <v/>
      </c>
      <c r="BW1164">
        <f>'Grid_Stock'!BU51</f>
        <v/>
      </c>
      <c r="BX1164">
        <f>'Grid_Stock'!BV51</f>
        <v/>
      </c>
      <c r="BY1164">
        <f>'Grid_Stock'!BW51</f>
        <v/>
      </c>
      <c r="BZ1164">
        <f>'Grid_Stock'!BX51</f>
        <v/>
      </c>
      <c r="CA1164">
        <f>'Grid_Stock'!BY51</f>
        <v/>
      </c>
      <c r="CB1164">
        <f>'Grid_Stock'!BZ51</f>
        <v/>
      </c>
      <c r="CC1164">
        <f>'Grid_Stock'!CA51</f>
        <v/>
      </c>
      <c r="CD1164">
        <f>'Grid_Stock'!CB51</f>
        <v/>
      </c>
      <c r="CE1164">
        <f>'Grid_Stock'!CC51</f>
        <v/>
      </c>
      <c r="CF1164">
        <f>'Grid_Stock'!CD51</f>
        <v/>
      </c>
      <c r="CG1164">
        <f>'Grid_Stock'!CE51</f>
        <v/>
      </c>
      <c r="CH1164">
        <f>'Grid_Stock'!CF51</f>
        <v/>
      </c>
      <c r="CI1164">
        <f>'Grid_Stock'!CG51</f>
        <v/>
      </c>
      <c r="CJ1164">
        <f>'Grid_Stock'!CH51</f>
        <v/>
      </c>
      <c r="CK1164">
        <f>'Grid_Stock'!CI51</f>
        <v/>
      </c>
      <c r="CL1164">
        <f>'Grid_Stock'!CJ51</f>
        <v/>
      </c>
      <c r="CM1164">
        <f>'Grid_Stock'!CK51</f>
        <v/>
      </c>
      <c r="CN1164">
        <f>'Grid_Stock'!CL51</f>
        <v/>
      </c>
      <c r="CO1164">
        <f>'Grid_Stock'!CM51</f>
        <v/>
      </c>
      <c r="CP1164">
        <f>'Grid_Stock'!CN51</f>
        <v/>
      </c>
      <c r="CQ1164">
        <f>'Grid_Stock'!CO51</f>
        <v/>
      </c>
      <c r="CR1164">
        <f>'Grid_Stock'!CP51</f>
        <v/>
      </c>
      <c r="CS1164">
        <f>'Grid_Stock'!CQ51</f>
        <v/>
      </c>
      <c r="CT1164">
        <f>'Grid_Stock'!CR51</f>
        <v/>
      </c>
      <c r="CU1164">
        <f>'Grid_Stock'!CS51</f>
        <v/>
      </c>
      <c r="CV1164">
        <f>'Grid_Stock'!CT51</f>
        <v/>
      </c>
      <c r="CW1164">
        <f>'Grid_Stock'!CU51</f>
        <v/>
      </c>
      <c r="CX1164">
        <f>'Grid_Stock'!CV51</f>
        <v/>
      </c>
      <c r="CY1164">
        <f>'Grid_Stock'!CW51</f>
        <v/>
      </c>
      <c r="CZ1164">
        <f>'Grid_Stock'!CX51</f>
        <v/>
      </c>
      <c r="DA1164">
        <f>'Grid_Stock'!CY51</f>
        <v/>
      </c>
      <c r="DB1164">
        <f>'Grid_Stock'!CZ51</f>
        <v/>
      </c>
      <c r="DC1164">
        <f>'Grid_Stock'!DA51</f>
        <v/>
      </c>
    </row>
    <row r="1165">
      <c r="B1165" s="24" t="inlineStr">
        <is>
          <t>（発注の目安はDashboardの基準在庫[下限/上限]と色分けを参照）</t>
        </is>
      </c>
    </row>
    <row r="1167">
      <c r="A1167" s="21" t="inlineStr">
        <is>
          <t>CHEM-1850</t>
        </is>
      </c>
      <c r="B1167" s="21" t="inlineStr">
        <is>
          <t>TPP-1469</t>
        </is>
      </c>
      <c r="C1167" s="22" t="n"/>
      <c r="D1167" s="21" t="n"/>
      <c r="E1167" s="21" t="n"/>
      <c r="F1167" s="21" t="n"/>
      <c r="G1167" s="21" t="n"/>
      <c r="H1167" s="21" t="n"/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  <c r="AA1167" s="21" t="n"/>
      <c r="AB1167" s="21" t="n"/>
      <c r="AC1167" s="21" t="n"/>
      <c r="AD1167" s="21" t="n"/>
      <c r="AE1167" s="21" t="n"/>
      <c r="AF1167" s="21" t="n"/>
      <c r="AG1167" s="21" t="n"/>
      <c r="AH1167" s="21" t="n"/>
      <c r="AI1167" s="21" t="n"/>
      <c r="AJ1167" s="21" t="n"/>
      <c r="AK1167" s="21" t="n"/>
      <c r="AL1167" s="21" t="n"/>
      <c r="AM1167" s="21" t="n"/>
      <c r="AN1167" s="21" t="n"/>
      <c r="AO1167" s="21" t="n"/>
      <c r="AP1167" s="21" t="n"/>
      <c r="AQ1167" s="21" t="n"/>
      <c r="AR1167" s="21" t="n"/>
      <c r="AS1167" s="21" t="n"/>
      <c r="AT1167" s="21" t="n"/>
      <c r="AU1167" s="21" t="n"/>
      <c r="AV1167" s="21" t="n"/>
      <c r="AW1167" s="21" t="n"/>
      <c r="AX1167" s="21" t="n"/>
      <c r="AY1167" s="21" t="n"/>
      <c r="AZ1167" s="21" t="n"/>
      <c r="BA1167" s="21" t="n"/>
      <c r="BB1167" s="21" t="n"/>
      <c r="BC1167" s="21" t="n"/>
      <c r="BD1167" s="21" t="n"/>
      <c r="BE1167" s="21" t="n"/>
      <c r="BF1167" s="21" t="n"/>
      <c r="BG1167" s="21" t="n"/>
      <c r="BH1167" s="21" t="n"/>
      <c r="BI1167" s="21" t="n"/>
      <c r="BJ1167" s="21" t="n"/>
      <c r="BK1167" s="21" t="n"/>
      <c r="BL1167" s="21" t="n"/>
      <c r="BM1167" s="21" t="n"/>
      <c r="BN1167" s="21" t="n"/>
      <c r="BO1167" s="21" t="n"/>
      <c r="BP1167" s="21" t="n"/>
      <c r="BQ1167" s="21" t="n"/>
      <c r="BR1167" s="21" t="n"/>
      <c r="BS1167" s="21" t="n"/>
      <c r="BT1167" s="21" t="n"/>
      <c r="BU1167" s="21" t="n"/>
      <c r="BV1167" s="21" t="n"/>
      <c r="BW1167" s="21" t="n"/>
      <c r="BX1167" s="21" t="n"/>
      <c r="BY1167" s="21" t="n"/>
      <c r="BZ1167" s="21" t="n"/>
      <c r="CA1167" s="21" t="n"/>
      <c r="CB1167" s="21" t="n"/>
      <c r="CC1167" s="21" t="n"/>
      <c r="CD1167" s="21" t="n"/>
      <c r="CE1167" s="21" t="n"/>
      <c r="CF1167" s="21" t="n"/>
      <c r="CG1167" s="21" t="n"/>
      <c r="CH1167" s="21" t="n"/>
      <c r="CI1167" s="21" t="n"/>
      <c r="CJ1167" s="21" t="n"/>
      <c r="CK1167" s="21" t="n"/>
      <c r="CL1167" s="21" t="n"/>
      <c r="CM1167" s="21" t="n"/>
      <c r="CN1167" s="21" t="n"/>
      <c r="CO1167" s="21" t="n"/>
      <c r="CP1167" s="21" t="n"/>
      <c r="CQ1167" s="21" t="n"/>
      <c r="CR1167" s="21" t="n"/>
      <c r="CS1167" s="21" t="n"/>
      <c r="CT1167" s="21" t="n"/>
      <c r="CU1167" s="21" t="n"/>
      <c r="CV1167" s="21" t="n"/>
      <c r="CW1167" s="21" t="n"/>
      <c r="CX1167" s="21" t="n"/>
      <c r="CY1167" s="21" t="n"/>
      <c r="CZ1167" s="21" t="n"/>
      <c r="DA1167" s="21" t="n"/>
      <c r="DB1167" s="21" t="n"/>
      <c r="DC1167" s="21" t="n"/>
    </row>
    <row r="1168">
      <c r="B1168" t="inlineStr">
        <is>
          <t>TSP-1558</t>
        </is>
      </c>
      <c r="C1168" t="inlineStr">
        <is>
          <t>No. of batches</t>
        </is>
      </c>
      <c r="D1168">
        <f>IFERROR(INDEX(PP_Grid[#Data],$DD1168,2),0)</f>
        <v/>
      </c>
      <c r="E1168">
        <f>IFERROR(INDEX(PP_Grid[#Data],$DD1168,3),0)</f>
        <v/>
      </c>
      <c r="F1168">
        <f>IFERROR(INDEX(PP_Grid[#Data],$DD1168,4),0)</f>
        <v/>
      </c>
      <c r="G1168">
        <f>IFERROR(INDEX(PP_Grid[#Data],$DD1168,5),0)</f>
        <v/>
      </c>
      <c r="H1168">
        <f>IFERROR(INDEX(PP_Grid[#Data],$DD1168,6),0)</f>
        <v/>
      </c>
      <c r="I1168">
        <f>IFERROR(INDEX(PP_Grid[#Data],$DD1168,7),0)</f>
        <v/>
      </c>
      <c r="J1168">
        <f>IFERROR(INDEX(PP_Grid[#Data],$DD1168,8),0)</f>
        <v/>
      </c>
      <c r="K1168">
        <f>IFERROR(INDEX(PP_Grid[#Data],$DD1168,9),0)</f>
        <v/>
      </c>
      <c r="L1168">
        <f>IFERROR(INDEX(PP_Grid[#Data],$DD1168,10),0)</f>
        <v/>
      </c>
      <c r="M1168">
        <f>IFERROR(INDEX(PP_Grid[#Data],$DD1168,11),0)</f>
        <v/>
      </c>
      <c r="N1168">
        <f>IFERROR(INDEX(PP_Grid[#Data],$DD1168,12),0)</f>
        <v/>
      </c>
      <c r="O1168">
        <f>IFERROR(INDEX(PP_Grid[#Data],$DD1168,13),0)</f>
        <v/>
      </c>
      <c r="P1168">
        <f>IFERROR(INDEX(PP_Grid[#Data],$DD1168,14),0)</f>
        <v/>
      </c>
      <c r="Q1168">
        <f>IFERROR(INDEX(PP_Grid[#Data],$DD1168,15),0)</f>
        <v/>
      </c>
      <c r="R1168">
        <f>IFERROR(INDEX(PP_Grid[#Data],$DD1168,16),0)</f>
        <v/>
      </c>
      <c r="S1168">
        <f>IFERROR(INDEX(PP_Grid[#Data],$DD1168,17),0)</f>
        <v/>
      </c>
      <c r="T1168">
        <f>IFERROR(INDEX(PP_Grid[#Data],$DD1168,18),0)</f>
        <v/>
      </c>
      <c r="U1168">
        <f>IFERROR(INDEX(PP_Grid[#Data],$DD1168,19),0)</f>
        <v/>
      </c>
      <c r="V1168">
        <f>IFERROR(INDEX(PP_Grid[#Data],$DD1168,20),0)</f>
        <v/>
      </c>
      <c r="W1168">
        <f>IFERROR(INDEX(PP_Grid[#Data],$DD1168,21),0)</f>
        <v/>
      </c>
      <c r="X1168">
        <f>IFERROR(INDEX(PP_Grid[#Data],$DD1168,22),0)</f>
        <v/>
      </c>
      <c r="Y1168">
        <f>IFERROR(INDEX(PP_Grid[#Data],$DD1168,23),0)</f>
        <v/>
      </c>
      <c r="Z1168">
        <f>IFERROR(INDEX(PP_Grid[#Data],$DD1168,24),0)</f>
        <v/>
      </c>
      <c r="AA1168">
        <f>IFERROR(INDEX(PP_Grid[#Data],$DD1168,25),0)</f>
        <v/>
      </c>
      <c r="AB1168">
        <f>IFERROR(INDEX(PP_Grid[#Data],$DD1168,26),0)</f>
        <v/>
      </c>
      <c r="AC1168">
        <f>IFERROR(INDEX(PP_Grid[#Data],$DD1168,27),0)</f>
        <v/>
      </c>
      <c r="AD1168">
        <f>IFERROR(INDEX(PP_Grid[#Data],$DD1168,28),0)</f>
        <v/>
      </c>
      <c r="AE1168">
        <f>IFERROR(INDEX(PP_Grid[#Data],$DD1168,29),0)</f>
        <v/>
      </c>
      <c r="AF1168">
        <f>IFERROR(INDEX(PP_Grid[#Data],$DD1168,30),0)</f>
        <v/>
      </c>
      <c r="AG1168">
        <f>IFERROR(INDEX(PP_Grid[#Data],$DD1168,31),0)</f>
        <v/>
      </c>
      <c r="AH1168">
        <f>IFERROR(INDEX(PP_Grid[#Data],$DD1168,32),0)</f>
        <v/>
      </c>
      <c r="AI1168">
        <f>IFERROR(INDEX(PP_Grid[#Data],$DD1168,33),0)</f>
        <v/>
      </c>
      <c r="AJ1168">
        <f>IFERROR(INDEX(PP_Grid[#Data],$DD1168,34),0)</f>
        <v/>
      </c>
      <c r="AK1168">
        <f>IFERROR(INDEX(PP_Grid[#Data],$DD1168,35),0)</f>
        <v/>
      </c>
      <c r="AL1168">
        <f>IFERROR(INDEX(PP_Grid[#Data],$DD1168,36),0)</f>
        <v/>
      </c>
      <c r="AM1168">
        <f>IFERROR(INDEX(PP_Grid[#Data],$DD1168,37),0)</f>
        <v/>
      </c>
      <c r="AN1168">
        <f>IFERROR(INDEX(PP_Grid[#Data],$DD1168,38),0)</f>
        <v/>
      </c>
      <c r="AO1168">
        <f>IFERROR(INDEX(PP_Grid[#Data],$DD1168,39),0)</f>
        <v/>
      </c>
      <c r="AP1168">
        <f>IFERROR(INDEX(PP_Grid[#Data],$DD1168,40),0)</f>
        <v/>
      </c>
      <c r="AQ1168">
        <f>IFERROR(INDEX(PP_Grid[#Data],$DD1168,41),0)</f>
        <v/>
      </c>
      <c r="AR1168">
        <f>IFERROR(INDEX(PP_Grid[#Data],$DD1168,42),0)</f>
        <v/>
      </c>
      <c r="AS1168">
        <f>IFERROR(INDEX(PP_Grid[#Data],$DD1168,43),0)</f>
        <v/>
      </c>
      <c r="AT1168">
        <f>IFERROR(INDEX(PP_Grid[#Data],$DD1168,44),0)</f>
        <v/>
      </c>
      <c r="AU1168">
        <f>IFERROR(INDEX(PP_Grid[#Data],$DD1168,45),0)</f>
        <v/>
      </c>
      <c r="AV1168">
        <f>IFERROR(INDEX(PP_Grid[#Data],$DD1168,46),0)</f>
        <v/>
      </c>
      <c r="AW1168">
        <f>IFERROR(INDEX(PP_Grid[#Data],$DD1168,47),0)</f>
        <v/>
      </c>
      <c r="AX1168">
        <f>IFERROR(INDEX(PP_Grid[#Data],$DD1168,48),0)</f>
        <v/>
      </c>
      <c r="AY1168">
        <f>IFERROR(INDEX(PP_Grid[#Data],$DD1168,49),0)</f>
        <v/>
      </c>
      <c r="AZ1168">
        <f>IFERROR(INDEX(PP_Grid[#Data],$DD1168,50),0)</f>
        <v/>
      </c>
      <c r="BA1168">
        <f>IFERROR(INDEX(PP_Grid[#Data],$DD1168,51),0)</f>
        <v/>
      </c>
      <c r="BB1168">
        <f>IFERROR(INDEX(PP_Grid[#Data],$DD1168,52),0)</f>
        <v/>
      </c>
      <c r="BC1168">
        <f>IFERROR(INDEX(PP_Grid[#Data],$DD1168,53),0)</f>
        <v/>
      </c>
      <c r="BD1168">
        <f>IFERROR(INDEX(PP_Grid[#Data],$DD1168,54),0)</f>
        <v/>
      </c>
      <c r="BE1168">
        <f>IFERROR(INDEX(PP_Grid[#Data],$DD1168,55),0)</f>
        <v/>
      </c>
      <c r="BF1168">
        <f>IFERROR(INDEX(PP_Grid[#Data],$DD1168,56),0)</f>
        <v/>
      </c>
      <c r="BG1168">
        <f>IFERROR(INDEX(PP_Grid[#Data],$DD1168,57),0)</f>
        <v/>
      </c>
      <c r="BH1168">
        <f>IFERROR(INDEX(PP_Grid[#Data],$DD1168,58),0)</f>
        <v/>
      </c>
      <c r="BI1168">
        <f>IFERROR(INDEX(PP_Grid[#Data],$DD1168,59),0)</f>
        <v/>
      </c>
      <c r="BJ1168">
        <f>IFERROR(INDEX(PP_Grid[#Data],$DD1168,60),0)</f>
        <v/>
      </c>
      <c r="BK1168">
        <f>IFERROR(INDEX(PP_Grid[#Data],$DD1168,61),0)</f>
        <v/>
      </c>
      <c r="BL1168">
        <f>IFERROR(INDEX(PP_Grid[#Data],$DD1168,62),0)</f>
        <v/>
      </c>
      <c r="BM1168">
        <f>IFERROR(INDEX(PP_Grid[#Data],$DD1168,63),0)</f>
        <v/>
      </c>
      <c r="BN1168">
        <f>IFERROR(INDEX(PP_Grid[#Data],$DD1168,64),0)</f>
        <v/>
      </c>
      <c r="BO1168">
        <f>IFERROR(INDEX(PP_Grid[#Data],$DD1168,65),0)</f>
        <v/>
      </c>
      <c r="BP1168">
        <f>IFERROR(INDEX(PP_Grid[#Data],$DD1168,66),0)</f>
        <v/>
      </c>
      <c r="BQ1168">
        <f>IFERROR(INDEX(PP_Grid[#Data],$DD1168,67),0)</f>
        <v/>
      </c>
      <c r="BR1168">
        <f>IFERROR(INDEX(PP_Grid[#Data],$DD1168,68),0)</f>
        <v/>
      </c>
      <c r="BS1168">
        <f>IFERROR(INDEX(PP_Grid[#Data],$DD1168,69),0)</f>
        <v/>
      </c>
      <c r="BT1168">
        <f>IFERROR(INDEX(PP_Grid[#Data],$DD1168,70),0)</f>
        <v/>
      </c>
      <c r="BU1168">
        <f>IFERROR(INDEX(PP_Grid[#Data],$DD1168,71),0)</f>
        <v/>
      </c>
      <c r="BV1168">
        <f>IFERROR(INDEX(PP_Grid[#Data],$DD1168,72),0)</f>
        <v/>
      </c>
      <c r="BW1168">
        <f>IFERROR(INDEX(PP_Grid[#Data],$DD1168,73),0)</f>
        <v/>
      </c>
      <c r="BX1168">
        <f>IFERROR(INDEX(PP_Grid[#Data],$DD1168,74),0)</f>
        <v/>
      </c>
      <c r="BY1168">
        <f>IFERROR(INDEX(PP_Grid[#Data],$DD1168,75),0)</f>
        <v/>
      </c>
      <c r="BZ1168">
        <f>IFERROR(INDEX(PP_Grid[#Data],$DD1168,76),0)</f>
        <v/>
      </c>
      <c r="CA1168">
        <f>IFERROR(INDEX(PP_Grid[#Data],$DD1168,77),0)</f>
        <v/>
      </c>
      <c r="CB1168">
        <f>IFERROR(INDEX(PP_Grid[#Data],$DD1168,78),0)</f>
        <v/>
      </c>
      <c r="CC1168">
        <f>IFERROR(INDEX(PP_Grid[#Data],$DD1168,79),0)</f>
        <v/>
      </c>
      <c r="CD1168">
        <f>IFERROR(INDEX(PP_Grid[#Data],$DD1168,80),0)</f>
        <v/>
      </c>
      <c r="CE1168">
        <f>IFERROR(INDEX(PP_Grid[#Data],$DD1168,81),0)</f>
        <v/>
      </c>
      <c r="CF1168">
        <f>IFERROR(INDEX(PP_Grid[#Data],$DD1168,82),0)</f>
        <v/>
      </c>
      <c r="CG1168">
        <f>IFERROR(INDEX(PP_Grid[#Data],$DD1168,83),0)</f>
        <v/>
      </c>
      <c r="CH1168">
        <f>IFERROR(INDEX(PP_Grid[#Data],$DD1168,84),0)</f>
        <v/>
      </c>
      <c r="CI1168">
        <f>IFERROR(INDEX(PP_Grid[#Data],$DD1168,85),0)</f>
        <v/>
      </c>
      <c r="CJ1168">
        <f>IFERROR(INDEX(PP_Grid[#Data],$DD1168,86),0)</f>
        <v/>
      </c>
      <c r="CK1168">
        <f>IFERROR(INDEX(PP_Grid[#Data],$DD1168,87),0)</f>
        <v/>
      </c>
      <c r="CL1168">
        <f>IFERROR(INDEX(PP_Grid[#Data],$DD1168,88),0)</f>
        <v/>
      </c>
      <c r="CM1168">
        <f>IFERROR(INDEX(PP_Grid[#Data],$DD1168,89),0)</f>
        <v/>
      </c>
      <c r="CN1168">
        <f>IFERROR(INDEX(PP_Grid[#Data],$DD1168,90),0)</f>
        <v/>
      </c>
      <c r="CO1168">
        <f>IFERROR(INDEX(PP_Grid[#Data],$DD1168,91),0)</f>
        <v/>
      </c>
      <c r="CP1168">
        <f>IFERROR(INDEX(PP_Grid[#Data],$DD1168,92),0)</f>
        <v/>
      </c>
      <c r="CQ1168">
        <f>IFERROR(INDEX(PP_Grid[#Data],$DD1168,93),0)</f>
        <v/>
      </c>
      <c r="CR1168">
        <f>IFERROR(INDEX(PP_Grid[#Data],$DD1168,94),0)</f>
        <v/>
      </c>
      <c r="CS1168">
        <f>IFERROR(INDEX(PP_Grid[#Data],$DD1168,95),0)</f>
        <v/>
      </c>
      <c r="CT1168">
        <f>IFERROR(INDEX(PP_Grid[#Data],$DD1168,96),0)</f>
        <v/>
      </c>
      <c r="CU1168">
        <f>IFERROR(INDEX(PP_Grid[#Data],$DD1168,97),0)</f>
        <v/>
      </c>
      <c r="CV1168">
        <f>IFERROR(INDEX(PP_Grid[#Data],$DD1168,98),0)</f>
        <v/>
      </c>
      <c r="CW1168">
        <f>IFERROR(INDEX(PP_Grid[#Data],$DD1168,99),0)</f>
        <v/>
      </c>
      <c r="CX1168">
        <f>IFERROR(INDEX(PP_Grid[#Data],$DD1168,100),0)</f>
        <v/>
      </c>
      <c r="CY1168">
        <f>IFERROR(INDEX(PP_Grid[#Data],$DD1168,101),0)</f>
        <v/>
      </c>
      <c r="CZ1168">
        <f>IFERROR(INDEX(PP_Grid[#Data],$DD1168,102),0)</f>
        <v/>
      </c>
      <c r="DA1168">
        <f>IFERROR(INDEX(PP_Grid[#Data],$DD1168,103),0)</f>
        <v/>
      </c>
      <c r="DB1168">
        <f>IFERROR(INDEX(PP_Grid[#Data],$DD1168,104),0)</f>
        <v/>
      </c>
      <c r="DC1168">
        <f>IFERROR(INDEX(PP_Grid[#Data],$DD1168,105),0)</f>
        <v/>
      </c>
      <c r="DD1168" s="12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SUMIFS(M_BOM[RM_Qty_Per_Batch],M_BOM[Intermediate],$B1168,M_BOM[Part Name],$A1167)</f>
        <v/>
      </c>
      <c r="D1169">
        <f>$C1169*D1168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</row>
    <row r="1170">
      <c r="B1170" s="5" t="inlineStr">
        <is>
          <t>合計使用量(kg)/週</t>
        </is>
      </c>
      <c r="D1170">
        <f>'Grid_Requirement'!B52</f>
        <v/>
      </c>
      <c r="E1170">
        <f>'Grid_Requirement'!C52</f>
        <v/>
      </c>
      <c r="F1170">
        <f>'Grid_Requirement'!D52</f>
        <v/>
      </c>
      <c r="G1170">
        <f>'Grid_Requirement'!E52</f>
        <v/>
      </c>
      <c r="H1170">
        <f>'Grid_Requirement'!F52</f>
        <v/>
      </c>
      <c r="I1170">
        <f>'Grid_Requirement'!G52</f>
        <v/>
      </c>
      <c r="J1170">
        <f>'Grid_Requirement'!H52</f>
        <v/>
      </c>
      <c r="K1170">
        <f>'Grid_Requirement'!I52</f>
        <v/>
      </c>
      <c r="L1170">
        <f>'Grid_Requirement'!J52</f>
        <v/>
      </c>
      <c r="M1170">
        <f>'Grid_Requirement'!K52</f>
        <v/>
      </c>
      <c r="N1170">
        <f>'Grid_Requirement'!L52</f>
        <v/>
      </c>
      <c r="O1170">
        <f>'Grid_Requirement'!M52</f>
        <v/>
      </c>
      <c r="P1170">
        <f>'Grid_Requirement'!N52</f>
        <v/>
      </c>
      <c r="Q1170">
        <f>'Grid_Requirement'!O52</f>
        <v/>
      </c>
      <c r="R1170">
        <f>'Grid_Requirement'!P52</f>
        <v/>
      </c>
      <c r="S1170">
        <f>'Grid_Requirement'!Q52</f>
        <v/>
      </c>
      <c r="T1170">
        <f>'Grid_Requirement'!R52</f>
        <v/>
      </c>
      <c r="U1170">
        <f>'Grid_Requirement'!S52</f>
        <v/>
      </c>
      <c r="V1170">
        <f>'Grid_Requirement'!T52</f>
        <v/>
      </c>
      <c r="W1170">
        <f>'Grid_Requirement'!U52</f>
        <v/>
      </c>
      <c r="X1170">
        <f>'Grid_Requirement'!V52</f>
        <v/>
      </c>
      <c r="Y1170">
        <f>'Grid_Requirement'!W52</f>
        <v/>
      </c>
      <c r="Z1170">
        <f>'Grid_Requirement'!X52</f>
        <v/>
      </c>
      <c r="AA1170">
        <f>'Grid_Requirement'!Y52</f>
        <v/>
      </c>
      <c r="AB1170">
        <f>'Grid_Requirement'!Z52</f>
        <v/>
      </c>
      <c r="AC1170">
        <f>'Grid_Requirement'!AA52</f>
        <v/>
      </c>
      <c r="AD1170">
        <f>'Grid_Requirement'!AB52</f>
        <v/>
      </c>
      <c r="AE1170">
        <f>'Grid_Requirement'!AC52</f>
        <v/>
      </c>
      <c r="AF1170">
        <f>'Grid_Requirement'!AD52</f>
        <v/>
      </c>
      <c r="AG1170">
        <f>'Grid_Requirement'!AE52</f>
        <v/>
      </c>
      <c r="AH1170">
        <f>'Grid_Requirement'!AF52</f>
        <v/>
      </c>
      <c r="AI1170">
        <f>'Grid_Requirement'!AG52</f>
        <v/>
      </c>
      <c r="AJ1170">
        <f>'Grid_Requirement'!AH52</f>
        <v/>
      </c>
      <c r="AK1170">
        <f>'Grid_Requirement'!AI52</f>
        <v/>
      </c>
      <c r="AL1170">
        <f>'Grid_Requirement'!AJ52</f>
        <v/>
      </c>
      <c r="AM1170">
        <f>'Grid_Requirement'!AK52</f>
        <v/>
      </c>
      <c r="AN1170">
        <f>'Grid_Requirement'!AL52</f>
        <v/>
      </c>
      <c r="AO1170">
        <f>'Grid_Requirement'!AM52</f>
        <v/>
      </c>
      <c r="AP1170">
        <f>'Grid_Requirement'!AN52</f>
        <v/>
      </c>
      <c r="AQ1170">
        <f>'Grid_Requirement'!AO52</f>
        <v/>
      </c>
      <c r="AR1170">
        <f>'Grid_Requirement'!AP52</f>
        <v/>
      </c>
      <c r="AS1170">
        <f>'Grid_Requirement'!AQ52</f>
        <v/>
      </c>
      <c r="AT1170">
        <f>'Grid_Requirement'!AR52</f>
        <v/>
      </c>
      <c r="AU1170">
        <f>'Grid_Requirement'!AS52</f>
        <v/>
      </c>
      <c r="AV1170">
        <f>'Grid_Requirement'!AT52</f>
        <v/>
      </c>
      <c r="AW1170">
        <f>'Grid_Requirement'!AU52</f>
        <v/>
      </c>
      <c r="AX1170">
        <f>'Grid_Requirement'!AV52</f>
        <v/>
      </c>
      <c r="AY1170">
        <f>'Grid_Requirement'!AW52</f>
        <v/>
      </c>
      <c r="AZ1170">
        <f>'Grid_Requirement'!AX52</f>
        <v/>
      </c>
      <c r="BA1170">
        <f>'Grid_Requirement'!AY52</f>
        <v/>
      </c>
      <c r="BB1170">
        <f>'Grid_Requirement'!AZ52</f>
        <v/>
      </c>
      <c r="BC1170">
        <f>'Grid_Requirement'!BA52</f>
        <v/>
      </c>
      <c r="BD1170">
        <f>'Grid_Requirement'!BB52</f>
        <v/>
      </c>
      <c r="BE1170">
        <f>'Grid_Requirement'!BC52</f>
        <v/>
      </c>
      <c r="BF1170">
        <f>'Grid_Requirement'!BD52</f>
        <v/>
      </c>
      <c r="BG1170">
        <f>'Grid_Requirement'!BE52</f>
        <v/>
      </c>
      <c r="BH1170">
        <f>'Grid_Requirement'!BF52</f>
        <v/>
      </c>
      <c r="BI1170">
        <f>'Grid_Requirement'!BG52</f>
        <v/>
      </c>
      <c r="BJ1170">
        <f>'Grid_Requirement'!BH52</f>
        <v/>
      </c>
      <c r="BK1170">
        <f>'Grid_Requirement'!BI52</f>
        <v/>
      </c>
      <c r="BL1170">
        <f>'Grid_Requirement'!BJ52</f>
        <v/>
      </c>
      <c r="BM1170">
        <f>'Grid_Requirement'!BK52</f>
        <v/>
      </c>
      <c r="BN1170">
        <f>'Grid_Requirement'!BL52</f>
        <v/>
      </c>
      <c r="BO1170">
        <f>'Grid_Requirement'!BM52</f>
        <v/>
      </c>
      <c r="BP1170">
        <f>'Grid_Requirement'!BN52</f>
        <v/>
      </c>
      <c r="BQ1170">
        <f>'Grid_Requirement'!BO52</f>
        <v/>
      </c>
      <c r="BR1170">
        <f>'Grid_Requirement'!BP52</f>
        <v/>
      </c>
      <c r="BS1170">
        <f>'Grid_Requirement'!BQ52</f>
        <v/>
      </c>
      <c r="BT1170">
        <f>'Grid_Requirement'!BR52</f>
        <v/>
      </c>
      <c r="BU1170">
        <f>'Grid_Requirement'!BS52</f>
        <v/>
      </c>
      <c r="BV1170">
        <f>'Grid_Requirement'!BT52</f>
        <v/>
      </c>
      <c r="BW1170">
        <f>'Grid_Requirement'!BU52</f>
        <v/>
      </c>
      <c r="BX1170">
        <f>'Grid_Requirement'!BV52</f>
        <v/>
      </c>
      <c r="BY1170">
        <f>'Grid_Requirement'!BW52</f>
        <v/>
      </c>
      <c r="BZ1170">
        <f>'Grid_Requirement'!BX52</f>
        <v/>
      </c>
      <c r="CA1170">
        <f>'Grid_Requirement'!BY52</f>
        <v/>
      </c>
      <c r="CB1170">
        <f>'Grid_Requirement'!BZ52</f>
        <v/>
      </c>
      <c r="CC1170">
        <f>'Grid_Requirement'!CA52</f>
        <v/>
      </c>
      <c r="CD1170">
        <f>'Grid_Requirement'!CB52</f>
        <v/>
      </c>
      <c r="CE1170">
        <f>'Grid_Requirement'!CC52</f>
        <v/>
      </c>
      <c r="CF1170">
        <f>'Grid_Requirement'!CD52</f>
        <v/>
      </c>
      <c r="CG1170">
        <f>'Grid_Requirement'!CE52</f>
        <v/>
      </c>
      <c r="CH1170">
        <f>'Grid_Requirement'!CF52</f>
        <v/>
      </c>
      <c r="CI1170">
        <f>'Grid_Requirement'!CG52</f>
        <v/>
      </c>
      <c r="CJ1170">
        <f>'Grid_Requirement'!CH52</f>
        <v/>
      </c>
      <c r="CK1170">
        <f>'Grid_Requirement'!CI52</f>
        <v/>
      </c>
      <c r="CL1170">
        <f>'Grid_Requirement'!CJ52</f>
        <v/>
      </c>
      <c r="CM1170">
        <f>'Grid_Requirement'!CK52</f>
        <v/>
      </c>
      <c r="CN1170">
        <f>'Grid_Requirement'!CL52</f>
        <v/>
      </c>
      <c r="CO1170">
        <f>'Grid_Requirement'!CM52</f>
        <v/>
      </c>
      <c r="CP1170">
        <f>'Grid_Requirement'!CN52</f>
        <v/>
      </c>
      <c r="CQ1170">
        <f>'Grid_Requirement'!CO52</f>
        <v/>
      </c>
      <c r="CR1170">
        <f>'Grid_Requirement'!CP52</f>
        <v/>
      </c>
      <c r="CS1170">
        <f>'Grid_Requirement'!CQ52</f>
        <v/>
      </c>
      <c r="CT1170">
        <f>'Grid_Requirement'!CR52</f>
        <v/>
      </c>
      <c r="CU1170">
        <f>'Grid_Requirement'!CS52</f>
        <v/>
      </c>
      <c r="CV1170">
        <f>'Grid_Requirement'!CT52</f>
        <v/>
      </c>
      <c r="CW1170">
        <f>'Grid_Requirement'!CU52</f>
        <v/>
      </c>
      <c r="CX1170">
        <f>'Grid_Requirement'!CV52</f>
        <v/>
      </c>
      <c r="CY1170">
        <f>'Grid_Requirement'!CW52</f>
        <v/>
      </c>
      <c r="CZ1170">
        <f>'Grid_Requirement'!CX52</f>
        <v/>
      </c>
      <c r="DA1170">
        <f>'Grid_Requirement'!CY52</f>
        <v/>
      </c>
      <c r="DB1170">
        <f>'Grid_Requirement'!CZ52</f>
        <v/>
      </c>
      <c r="DC1170">
        <f>'Grid_Requirement'!DA52</f>
        <v/>
      </c>
    </row>
    <row r="1171">
      <c r="B1171" t="inlineStr">
        <is>
          <t>TTAF在庫(実績,kg)</t>
        </is>
      </c>
      <c r="D1171">
        <f>'T_TTAFStock'!B56</f>
        <v/>
      </c>
      <c r="E1171">
        <f>'T_TTAFStock'!C56</f>
        <v/>
      </c>
      <c r="F1171">
        <f>'T_TTAFStock'!D56</f>
        <v/>
      </c>
      <c r="G1171">
        <f>'T_TTAFStock'!E56</f>
        <v/>
      </c>
      <c r="H1171">
        <f>'T_TTAFStock'!F56</f>
        <v/>
      </c>
      <c r="I1171">
        <f>'T_TTAFStock'!G56</f>
        <v/>
      </c>
      <c r="J1171">
        <f>'T_TTAFStock'!H56</f>
        <v/>
      </c>
      <c r="K1171">
        <f>'T_TTAFStock'!I56</f>
        <v/>
      </c>
      <c r="L1171">
        <f>'T_TTAFStock'!J56</f>
        <v/>
      </c>
      <c r="M1171">
        <f>'T_TTAFStock'!K56</f>
        <v/>
      </c>
      <c r="N1171">
        <f>'T_TTAFStock'!L56</f>
        <v/>
      </c>
      <c r="O1171">
        <f>'T_TTAFStock'!M56</f>
        <v/>
      </c>
      <c r="P1171">
        <f>'T_TTAFStock'!N56</f>
        <v/>
      </c>
      <c r="Q1171">
        <f>'T_TTAFStock'!O56</f>
        <v/>
      </c>
      <c r="R1171">
        <f>'T_TTAFStock'!P56</f>
        <v/>
      </c>
      <c r="S1171">
        <f>'T_TTAFStock'!Q56</f>
        <v/>
      </c>
      <c r="T1171">
        <f>'T_TTAFStock'!R56</f>
        <v/>
      </c>
      <c r="U1171">
        <f>'T_TTAFStock'!S56</f>
        <v/>
      </c>
      <c r="V1171">
        <f>'T_TTAFStock'!T56</f>
        <v/>
      </c>
      <c r="W1171">
        <f>'T_TTAFStock'!U56</f>
        <v/>
      </c>
      <c r="X1171">
        <f>'T_TTAFStock'!V56</f>
        <v/>
      </c>
      <c r="Y1171">
        <f>'T_TTAFStock'!W56</f>
        <v/>
      </c>
      <c r="Z1171">
        <f>'T_TTAFStock'!X56</f>
        <v/>
      </c>
      <c r="AA1171">
        <f>'T_TTAFStock'!Y56</f>
        <v/>
      </c>
      <c r="AB1171">
        <f>'T_TTAFStock'!Z56</f>
        <v/>
      </c>
      <c r="AC1171">
        <f>'T_TTAFStock'!AA56</f>
        <v/>
      </c>
      <c r="AD1171">
        <f>'T_TTAFStock'!AB56</f>
        <v/>
      </c>
      <c r="AE1171">
        <f>'T_TTAFStock'!AC56</f>
        <v/>
      </c>
      <c r="AF1171">
        <f>'T_TTAFStock'!AD56</f>
        <v/>
      </c>
      <c r="AG1171">
        <f>'T_TTAFStock'!AE56</f>
        <v/>
      </c>
      <c r="AH1171">
        <f>'T_TTAFStock'!AF56</f>
        <v/>
      </c>
      <c r="AI1171">
        <f>'T_TTAFStock'!AG56</f>
        <v/>
      </c>
      <c r="AJ1171">
        <f>'T_TTAFStock'!AH56</f>
        <v/>
      </c>
      <c r="AK1171">
        <f>'T_TTAFStock'!AI56</f>
        <v/>
      </c>
      <c r="AL1171">
        <f>'T_TTAFStock'!AJ56</f>
        <v/>
      </c>
      <c r="AM1171">
        <f>'T_TTAFStock'!AK56</f>
        <v/>
      </c>
      <c r="AN1171">
        <f>'T_TTAFStock'!AL56</f>
        <v/>
      </c>
      <c r="AO1171">
        <f>'T_TTAFStock'!AM56</f>
        <v/>
      </c>
      <c r="AP1171">
        <f>'T_TTAFStock'!AN56</f>
        <v/>
      </c>
      <c r="AQ1171">
        <f>'T_TTAFStock'!AO56</f>
        <v/>
      </c>
      <c r="AR1171">
        <f>'T_TTAFStock'!AP56</f>
        <v/>
      </c>
      <c r="AS1171">
        <f>'T_TTAFStock'!AQ56</f>
        <v/>
      </c>
      <c r="AT1171">
        <f>'T_TTAFStock'!AR56</f>
        <v/>
      </c>
      <c r="AU1171">
        <f>'T_TTAFStock'!AS56</f>
        <v/>
      </c>
      <c r="AV1171">
        <f>'T_TTAFStock'!AT56</f>
        <v/>
      </c>
      <c r="AW1171">
        <f>'T_TTAFStock'!AU56</f>
        <v/>
      </c>
      <c r="AX1171">
        <f>'T_TTAFStock'!AV56</f>
        <v/>
      </c>
      <c r="AY1171">
        <f>'T_TTAFStock'!AW56</f>
        <v/>
      </c>
      <c r="AZ1171">
        <f>'T_TTAFStock'!AX56</f>
        <v/>
      </c>
      <c r="BA1171">
        <f>'T_TTAFStock'!AY56</f>
        <v/>
      </c>
      <c r="BB1171">
        <f>'T_TTAFStock'!AZ56</f>
        <v/>
      </c>
      <c r="BC1171">
        <f>'T_TTAFStock'!BA56</f>
        <v/>
      </c>
      <c r="BD1171">
        <f>'T_TTAFStock'!BB56</f>
        <v/>
      </c>
      <c r="BE1171">
        <f>'T_TTAFStock'!BC56</f>
        <v/>
      </c>
      <c r="BF1171">
        <f>'T_TTAFStock'!BD56</f>
        <v/>
      </c>
      <c r="BG1171">
        <f>'T_TTAFStock'!BE56</f>
        <v/>
      </c>
      <c r="BH1171">
        <f>'T_TTAFStock'!BF56</f>
        <v/>
      </c>
      <c r="BI1171">
        <f>'T_TTAFStock'!BG56</f>
        <v/>
      </c>
      <c r="BJ1171">
        <f>'T_TTAFStock'!BH56</f>
        <v/>
      </c>
      <c r="BK1171">
        <f>'T_TTAFStock'!BI56</f>
        <v/>
      </c>
      <c r="BL1171">
        <f>'T_TTAFStock'!BJ56</f>
        <v/>
      </c>
      <c r="BM1171">
        <f>'T_TTAFStock'!BK56</f>
        <v/>
      </c>
      <c r="BN1171">
        <f>'T_TTAFStock'!BL56</f>
        <v/>
      </c>
      <c r="BO1171">
        <f>'T_TTAFStock'!BM56</f>
        <v/>
      </c>
      <c r="BP1171">
        <f>'T_TTAFStock'!BN56</f>
        <v/>
      </c>
      <c r="BQ1171">
        <f>'T_TTAFStock'!BO56</f>
        <v/>
      </c>
      <c r="BR1171">
        <f>'T_TTAFStock'!BP56</f>
        <v/>
      </c>
      <c r="BS1171">
        <f>'T_TTAFStock'!BQ56</f>
        <v/>
      </c>
      <c r="BT1171">
        <f>'T_TTAFStock'!BR56</f>
        <v/>
      </c>
      <c r="BU1171">
        <f>'T_TTAFStock'!BS56</f>
        <v/>
      </c>
      <c r="BV1171">
        <f>'T_TTAFStock'!BT56</f>
        <v/>
      </c>
      <c r="BW1171">
        <f>'T_TTAFStock'!BU56</f>
        <v/>
      </c>
      <c r="BX1171">
        <f>'T_TTAFStock'!BV56</f>
        <v/>
      </c>
      <c r="BY1171">
        <f>'T_TTAFStock'!BW56</f>
        <v/>
      </c>
      <c r="BZ1171">
        <f>'T_TTAFStock'!BX56</f>
        <v/>
      </c>
      <c r="CA1171">
        <f>'T_TTAFStock'!BY56</f>
        <v/>
      </c>
      <c r="CB1171">
        <f>'T_TTAFStock'!BZ56</f>
        <v/>
      </c>
      <c r="CC1171">
        <f>'T_TTAFStock'!CA56</f>
        <v/>
      </c>
      <c r="CD1171">
        <f>'T_TTAFStock'!CB56</f>
        <v/>
      </c>
      <c r="CE1171">
        <f>'T_TTAFStock'!CC56</f>
        <v/>
      </c>
      <c r="CF1171">
        <f>'T_TTAFStock'!CD56</f>
        <v/>
      </c>
      <c r="CG1171">
        <f>'T_TTAFStock'!CE56</f>
        <v/>
      </c>
      <c r="CH1171">
        <f>'T_TTAFStock'!CF56</f>
        <v/>
      </c>
      <c r="CI1171">
        <f>'T_TTAFStock'!CG56</f>
        <v/>
      </c>
      <c r="CJ1171">
        <f>'T_TTAFStock'!CH56</f>
        <v/>
      </c>
      <c r="CK1171">
        <f>'T_TTAFStock'!CI56</f>
        <v/>
      </c>
      <c r="CL1171">
        <f>'T_TTAFStock'!CJ56</f>
        <v/>
      </c>
      <c r="CM1171">
        <f>'T_TTAFStock'!CK56</f>
        <v/>
      </c>
      <c r="CN1171">
        <f>'T_TTAFStock'!CL56</f>
        <v/>
      </c>
      <c r="CO1171">
        <f>'T_TTAFStock'!CM56</f>
        <v/>
      </c>
      <c r="CP1171">
        <f>'T_TTAFStock'!CN56</f>
        <v/>
      </c>
      <c r="CQ1171">
        <f>'T_TTAFStock'!CO56</f>
        <v/>
      </c>
      <c r="CR1171">
        <f>'T_TTAFStock'!CP56</f>
        <v/>
      </c>
      <c r="CS1171">
        <f>'T_TTAFStock'!CQ56</f>
        <v/>
      </c>
      <c r="CT1171">
        <f>'T_TTAFStock'!CR56</f>
        <v/>
      </c>
      <c r="CU1171">
        <f>'T_TTAFStock'!CS56</f>
        <v/>
      </c>
      <c r="CV1171">
        <f>'T_TTAFStock'!CT56</f>
        <v/>
      </c>
      <c r="CW1171">
        <f>'T_TTAFStock'!CU56</f>
        <v/>
      </c>
      <c r="CX1171">
        <f>'T_TTAFStock'!CV56</f>
        <v/>
      </c>
      <c r="CY1171">
        <f>'T_TTAFStock'!CW56</f>
        <v/>
      </c>
      <c r="CZ1171">
        <f>'T_TTAFStock'!CX56</f>
        <v/>
      </c>
      <c r="DA1171">
        <f>'T_TTAFStock'!CY56</f>
        <v/>
      </c>
      <c r="DB1171">
        <f>'T_TTAFStock'!CZ56</f>
        <v/>
      </c>
      <c r="DC1171">
        <f>'T_TTAFStock'!DA56</f>
        <v/>
      </c>
    </row>
    <row r="1172">
      <c r="B1172" t="inlineStr">
        <is>
          <t>自社在庫(実績,kg)</t>
        </is>
      </c>
      <c r="D1172">
        <f>'T_SelfStock'!B56</f>
        <v/>
      </c>
      <c r="E1172">
        <f>'T_SelfStock'!C56</f>
        <v/>
      </c>
      <c r="F1172">
        <f>'T_SelfStock'!D56</f>
        <v/>
      </c>
      <c r="G1172">
        <f>'T_SelfStock'!E56</f>
        <v/>
      </c>
      <c r="H1172">
        <f>'T_SelfStock'!F56</f>
        <v/>
      </c>
      <c r="I1172">
        <f>'T_SelfStock'!G56</f>
        <v/>
      </c>
      <c r="J1172">
        <f>'T_SelfStock'!H56</f>
        <v/>
      </c>
      <c r="K1172">
        <f>'T_SelfStock'!I56</f>
        <v/>
      </c>
      <c r="L1172">
        <f>'T_SelfStock'!J56</f>
        <v/>
      </c>
      <c r="M1172">
        <f>'T_SelfStock'!K56</f>
        <v/>
      </c>
      <c r="N1172">
        <f>'T_SelfStock'!L56</f>
        <v/>
      </c>
      <c r="O1172">
        <f>'T_SelfStock'!M56</f>
        <v/>
      </c>
      <c r="P1172">
        <f>'T_SelfStock'!N56</f>
        <v/>
      </c>
      <c r="Q1172">
        <f>'T_SelfStock'!O56</f>
        <v/>
      </c>
      <c r="R1172">
        <f>'T_SelfStock'!P56</f>
        <v/>
      </c>
      <c r="S1172">
        <f>'T_SelfStock'!Q56</f>
        <v/>
      </c>
      <c r="T1172">
        <f>'T_SelfStock'!R56</f>
        <v/>
      </c>
      <c r="U1172">
        <f>'T_SelfStock'!S56</f>
        <v/>
      </c>
      <c r="V1172">
        <f>'T_SelfStock'!T56</f>
        <v/>
      </c>
      <c r="W1172">
        <f>'T_SelfStock'!U56</f>
        <v/>
      </c>
      <c r="X1172">
        <f>'T_SelfStock'!V56</f>
        <v/>
      </c>
      <c r="Y1172">
        <f>'T_SelfStock'!W56</f>
        <v/>
      </c>
      <c r="Z1172">
        <f>'T_SelfStock'!X56</f>
        <v/>
      </c>
      <c r="AA1172">
        <f>'T_SelfStock'!Y56</f>
        <v/>
      </c>
      <c r="AB1172">
        <f>'T_SelfStock'!Z56</f>
        <v/>
      </c>
      <c r="AC1172">
        <f>'T_SelfStock'!AA56</f>
        <v/>
      </c>
      <c r="AD1172">
        <f>'T_SelfStock'!AB56</f>
        <v/>
      </c>
      <c r="AE1172">
        <f>'T_SelfStock'!AC56</f>
        <v/>
      </c>
      <c r="AF1172">
        <f>'T_SelfStock'!AD56</f>
        <v/>
      </c>
      <c r="AG1172">
        <f>'T_SelfStock'!AE56</f>
        <v/>
      </c>
      <c r="AH1172">
        <f>'T_SelfStock'!AF56</f>
        <v/>
      </c>
      <c r="AI1172">
        <f>'T_SelfStock'!AG56</f>
        <v/>
      </c>
      <c r="AJ1172">
        <f>'T_SelfStock'!AH56</f>
        <v/>
      </c>
      <c r="AK1172">
        <f>'T_SelfStock'!AI56</f>
        <v/>
      </c>
      <c r="AL1172">
        <f>'T_SelfStock'!AJ56</f>
        <v/>
      </c>
      <c r="AM1172">
        <f>'T_SelfStock'!AK56</f>
        <v/>
      </c>
      <c r="AN1172">
        <f>'T_SelfStock'!AL56</f>
        <v/>
      </c>
      <c r="AO1172">
        <f>'T_SelfStock'!AM56</f>
        <v/>
      </c>
      <c r="AP1172">
        <f>'T_SelfStock'!AN56</f>
        <v/>
      </c>
      <c r="AQ1172">
        <f>'T_SelfStock'!AO56</f>
        <v/>
      </c>
      <c r="AR1172">
        <f>'T_SelfStock'!AP56</f>
        <v/>
      </c>
      <c r="AS1172">
        <f>'T_SelfStock'!AQ56</f>
        <v/>
      </c>
      <c r="AT1172">
        <f>'T_SelfStock'!AR56</f>
        <v/>
      </c>
      <c r="AU1172">
        <f>'T_SelfStock'!AS56</f>
        <v/>
      </c>
      <c r="AV1172">
        <f>'T_SelfStock'!AT56</f>
        <v/>
      </c>
      <c r="AW1172">
        <f>'T_SelfStock'!AU56</f>
        <v/>
      </c>
      <c r="AX1172">
        <f>'T_SelfStock'!AV56</f>
        <v/>
      </c>
      <c r="AY1172">
        <f>'T_SelfStock'!AW56</f>
        <v/>
      </c>
      <c r="AZ1172">
        <f>'T_SelfStock'!AX56</f>
        <v/>
      </c>
      <c r="BA1172">
        <f>'T_SelfStock'!AY56</f>
        <v/>
      </c>
      <c r="BB1172">
        <f>'T_SelfStock'!AZ56</f>
        <v/>
      </c>
      <c r="BC1172">
        <f>'T_SelfStock'!BA56</f>
        <v/>
      </c>
      <c r="BD1172">
        <f>'T_SelfStock'!BB56</f>
        <v/>
      </c>
      <c r="BE1172">
        <f>'T_SelfStock'!BC56</f>
        <v/>
      </c>
      <c r="BF1172">
        <f>'T_SelfStock'!BD56</f>
        <v/>
      </c>
      <c r="BG1172">
        <f>'T_SelfStock'!BE56</f>
        <v/>
      </c>
      <c r="BH1172">
        <f>'T_SelfStock'!BF56</f>
        <v/>
      </c>
      <c r="BI1172">
        <f>'T_SelfStock'!BG56</f>
        <v/>
      </c>
      <c r="BJ1172">
        <f>'T_SelfStock'!BH56</f>
        <v/>
      </c>
      <c r="BK1172">
        <f>'T_SelfStock'!BI56</f>
        <v/>
      </c>
      <c r="BL1172">
        <f>'T_SelfStock'!BJ56</f>
        <v/>
      </c>
      <c r="BM1172">
        <f>'T_SelfStock'!BK56</f>
        <v/>
      </c>
      <c r="BN1172">
        <f>'T_SelfStock'!BL56</f>
        <v/>
      </c>
      <c r="BO1172">
        <f>'T_SelfStock'!BM56</f>
        <v/>
      </c>
      <c r="BP1172">
        <f>'T_SelfStock'!BN56</f>
        <v/>
      </c>
      <c r="BQ1172">
        <f>'T_SelfStock'!BO56</f>
        <v/>
      </c>
      <c r="BR1172">
        <f>'T_SelfStock'!BP56</f>
        <v/>
      </c>
      <c r="BS1172">
        <f>'T_SelfStock'!BQ56</f>
        <v/>
      </c>
      <c r="BT1172">
        <f>'T_SelfStock'!BR56</f>
        <v/>
      </c>
      <c r="BU1172">
        <f>'T_SelfStock'!BS56</f>
        <v/>
      </c>
      <c r="BV1172">
        <f>'T_SelfStock'!BT56</f>
        <v/>
      </c>
      <c r="BW1172">
        <f>'T_SelfStock'!BU56</f>
        <v/>
      </c>
      <c r="BX1172">
        <f>'T_SelfStock'!BV56</f>
        <v/>
      </c>
      <c r="BY1172">
        <f>'T_SelfStock'!BW56</f>
        <v/>
      </c>
      <c r="BZ1172">
        <f>'T_SelfStock'!BX56</f>
        <v/>
      </c>
      <c r="CA1172">
        <f>'T_SelfStock'!BY56</f>
        <v/>
      </c>
      <c r="CB1172">
        <f>'T_SelfStock'!BZ56</f>
        <v/>
      </c>
      <c r="CC1172">
        <f>'T_SelfStock'!CA56</f>
        <v/>
      </c>
      <c r="CD1172">
        <f>'T_SelfStock'!CB56</f>
        <v/>
      </c>
      <c r="CE1172">
        <f>'T_SelfStock'!CC56</f>
        <v/>
      </c>
      <c r="CF1172">
        <f>'T_SelfStock'!CD56</f>
        <v/>
      </c>
      <c r="CG1172">
        <f>'T_SelfStock'!CE56</f>
        <v/>
      </c>
      <c r="CH1172">
        <f>'T_SelfStock'!CF56</f>
        <v/>
      </c>
      <c r="CI1172">
        <f>'T_SelfStock'!CG56</f>
        <v/>
      </c>
      <c r="CJ1172">
        <f>'T_SelfStock'!CH56</f>
        <v/>
      </c>
      <c r="CK1172">
        <f>'T_SelfStock'!CI56</f>
        <v/>
      </c>
      <c r="CL1172">
        <f>'T_SelfStock'!CJ56</f>
        <v/>
      </c>
      <c r="CM1172">
        <f>'T_SelfStock'!CK56</f>
        <v/>
      </c>
      <c r="CN1172">
        <f>'T_SelfStock'!CL56</f>
        <v/>
      </c>
      <c r="CO1172">
        <f>'T_SelfStock'!CM56</f>
        <v/>
      </c>
      <c r="CP1172">
        <f>'T_SelfStock'!CN56</f>
        <v/>
      </c>
      <c r="CQ1172">
        <f>'T_SelfStock'!CO56</f>
        <v/>
      </c>
      <c r="CR1172">
        <f>'T_SelfStock'!CP56</f>
        <v/>
      </c>
      <c r="CS1172">
        <f>'T_SelfStock'!CQ56</f>
        <v/>
      </c>
      <c r="CT1172">
        <f>'T_SelfStock'!CR56</f>
        <v/>
      </c>
      <c r="CU1172">
        <f>'T_SelfStock'!CS56</f>
        <v/>
      </c>
      <c r="CV1172">
        <f>'T_SelfStock'!CT56</f>
        <v/>
      </c>
      <c r="CW1172">
        <f>'T_SelfStock'!CU56</f>
        <v/>
      </c>
      <c r="CX1172">
        <f>'T_SelfStock'!CV56</f>
        <v/>
      </c>
      <c r="CY1172">
        <f>'T_SelfStock'!CW56</f>
        <v/>
      </c>
      <c r="CZ1172">
        <f>'T_SelfStock'!CX56</f>
        <v/>
      </c>
      <c r="DA1172">
        <f>'T_SelfStock'!CY56</f>
        <v/>
      </c>
      <c r="DB1172">
        <f>'T_SelfStock'!CZ56</f>
        <v/>
      </c>
      <c r="DC1172">
        <f>'T_SelfStock'!DA56</f>
        <v/>
      </c>
    </row>
    <row r="1173">
      <c r="B1173" t="inlineStr">
        <is>
          <t>Order(発注予定,kg)</t>
        </is>
      </c>
      <c r="D1173" s="23" t="n"/>
      <c r="E1173" s="23" t="n"/>
      <c r="F1173" s="23" t="n"/>
      <c r="G1173" s="23" t="n"/>
      <c r="H1173" s="23" t="n"/>
      <c r="I1173" s="23" t="n"/>
      <c r="J1173" s="23" t="n"/>
      <c r="K1173" s="23" t="n"/>
      <c r="L1173" s="23" t="n"/>
      <c r="M1173" s="23" t="n"/>
      <c r="N1173" s="23" t="n"/>
      <c r="O1173" s="23" t="n"/>
      <c r="P1173" s="23" t="n"/>
      <c r="Q1173" s="23" t="n"/>
      <c r="R1173" s="23" t="n"/>
      <c r="S1173" s="23" t="n"/>
      <c r="T1173" s="23" t="n"/>
      <c r="U1173" s="23" t="n"/>
      <c r="V1173" s="23" t="n"/>
      <c r="W1173" s="23" t="n"/>
      <c r="X1173" s="23" t="n"/>
      <c r="Y1173" s="23" t="n"/>
      <c r="Z1173" s="23" t="n"/>
      <c r="AA1173" s="23" t="n"/>
      <c r="AB1173" s="23" t="n"/>
      <c r="AC1173" s="23" t="n"/>
      <c r="AD1173" s="23" t="n"/>
      <c r="AE1173" s="23" t="n"/>
      <c r="AF1173" s="23" t="n"/>
      <c r="AG1173" s="23" t="n"/>
      <c r="AH1173" s="23" t="n"/>
      <c r="AI1173" s="23" t="n"/>
      <c r="AJ1173" s="23" t="n"/>
      <c r="AK1173" s="23" t="n"/>
      <c r="AL1173" s="23" t="n"/>
      <c r="AM1173" s="23" t="n"/>
      <c r="AN1173" s="23" t="n"/>
      <c r="AO1173" s="23" t="n"/>
      <c r="AP1173" s="23" t="n"/>
      <c r="AQ1173" s="23" t="n"/>
      <c r="AR1173" s="23" t="n"/>
      <c r="AS1173" s="23" t="n"/>
      <c r="AT1173" s="23" t="n"/>
      <c r="AU1173" s="23" t="n"/>
      <c r="AV1173" s="23" t="n"/>
      <c r="AW1173" s="23" t="n"/>
      <c r="AX1173" s="23" t="n"/>
      <c r="AY1173" s="23" t="n"/>
      <c r="AZ1173" s="23" t="n"/>
      <c r="BA1173" s="23" t="n"/>
      <c r="BB1173" s="23" t="n"/>
      <c r="BC1173" s="23" t="n"/>
      <c r="BD1173" s="23" t="n"/>
      <c r="BE1173" s="23" t="n"/>
      <c r="BF1173" s="23" t="n"/>
      <c r="BG1173" s="23" t="n"/>
      <c r="BH1173" s="23" t="n"/>
      <c r="BI1173" s="23" t="n"/>
      <c r="BJ1173" s="23" t="n"/>
      <c r="BK1173" s="23" t="n"/>
      <c r="BL1173" s="23" t="n"/>
      <c r="BM1173" s="23" t="n"/>
      <c r="BN1173" s="23" t="n"/>
      <c r="BO1173" s="23" t="n"/>
      <c r="BP1173" s="23" t="n"/>
      <c r="BQ1173" s="23" t="n"/>
      <c r="BR1173" s="23" t="n"/>
      <c r="BS1173" s="23" t="n"/>
      <c r="BT1173" s="23" t="n"/>
      <c r="BU1173" s="23" t="n"/>
      <c r="BV1173" s="23" t="n"/>
      <c r="BW1173" s="23" t="n"/>
      <c r="BX1173" s="23" t="n"/>
      <c r="BY1173" s="23" t="n"/>
      <c r="BZ1173" s="23" t="n"/>
      <c r="CA1173" s="23" t="n"/>
      <c r="CB1173" s="23" t="n"/>
      <c r="CC1173" s="23" t="n"/>
      <c r="CD1173" s="23" t="n"/>
      <c r="CE1173" s="23" t="n"/>
      <c r="CF1173" s="23" t="n"/>
      <c r="CG1173" s="23" t="n"/>
      <c r="CH1173" s="23" t="n"/>
      <c r="CI1173" s="23" t="n"/>
      <c r="CJ1173" s="23" t="n"/>
      <c r="CK1173" s="23" t="n"/>
      <c r="CL1173" s="23" t="n"/>
      <c r="CM1173" s="23" t="n"/>
      <c r="CN1173" s="23" t="n"/>
      <c r="CO1173" s="23" t="n"/>
      <c r="CP1173" s="23" t="n"/>
      <c r="CQ1173" s="23" t="n"/>
      <c r="CR1173" s="23" t="n"/>
      <c r="CS1173" s="23" t="n"/>
      <c r="CT1173" s="23" t="n"/>
      <c r="CU1173" s="23" t="n"/>
      <c r="CV1173" s="23" t="n"/>
      <c r="CW1173" s="23" t="n"/>
      <c r="CX1173" s="23" t="n"/>
      <c r="CY1173" s="23" t="n"/>
      <c r="CZ1173" s="23" t="n"/>
      <c r="DA1173" s="23" t="n"/>
      <c r="DB1173" s="23" t="n"/>
      <c r="DC1173" s="23" t="n"/>
      <c r="DE1173" s="12" t="inlineStr">
        <is>
          <t>CHEM-1850</t>
        </is>
      </c>
    </row>
    <row r="1174">
      <c r="B1174" s="5" t="inlineStr">
        <is>
          <t>合計在庫(週末時点,kg)</t>
        </is>
      </c>
      <c r="D1174">
        <f>'Grid_Stock'!B52</f>
        <v/>
      </c>
      <c r="E1174">
        <f>'Grid_Stock'!C52</f>
        <v/>
      </c>
      <c r="F1174">
        <f>'Grid_Stock'!D52</f>
        <v/>
      </c>
      <c r="G1174">
        <f>'Grid_Stock'!E52</f>
        <v/>
      </c>
      <c r="H1174">
        <f>'Grid_Stock'!F52</f>
        <v/>
      </c>
      <c r="I1174">
        <f>'Grid_Stock'!G52</f>
        <v/>
      </c>
      <c r="J1174">
        <f>'Grid_Stock'!H52</f>
        <v/>
      </c>
      <c r="K1174">
        <f>'Grid_Stock'!I52</f>
        <v/>
      </c>
      <c r="L1174">
        <f>'Grid_Stock'!J52</f>
        <v/>
      </c>
      <c r="M1174">
        <f>'Grid_Stock'!K52</f>
        <v/>
      </c>
      <c r="N1174">
        <f>'Grid_Stock'!L52</f>
        <v/>
      </c>
      <c r="O1174">
        <f>'Grid_Stock'!M52</f>
        <v/>
      </c>
      <c r="P1174">
        <f>'Grid_Stock'!N52</f>
        <v/>
      </c>
      <c r="Q1174">
        <f>'Grid_Stock'!O52</f>
        <v/>
      </c>
      <c r="R1174">
        <f>'Grid_Stock'!P52</f>
        <v/>
      </c>
      <c r="S1174">
        <f>'Grid_Stock'!Q52</f>
        <v/>
      </c>
      <c r="T1174">
        <f>'Grid_Stock'!R52</f>
        <v/>
      </c>
      <c r="U1174">
        <f>'Grid_Stock'!S52</f>
        <v/>
      </c>
      <c r="V1174">
        <f>'Grid_Stock'!T52</f>
        <v/>
      </c>
      <c r="W1174">
        <f>'Grid_Stock'!U52</f>
        <v/>
      </c>
      <c r="X1174">
        <f>'Grid_Stock'!V52</f>
        <v/>
      </c>
      <c r="Y1174">
        <f>'Grid_Stock'!W52</f>
        <v/>
      </c>
      <c r="Z1174">
        <f>'Grid_Stock'!X52</f>
        <v/>
      </c>
      <c r="AA1174">
        <f>'Grid_Stock'!Y52</f>
        <v/>
      </c>
      <c r="AB1174">
        <f>'Grid_Stock'!Z52</f>
        <v/>
      </c>
      <c r="AC1174">
        <f>'Grid_Stock'!AA52</f>
        <v/>
      </c>
      <c r="AD1174">
        <f>'Grid_Stock'!AB52</f>
        <v/>
      </c>
      <c r="AE1174">
        <f>'Grid_Stock'!AC52</f>
        <v/>
      </c>
      <c r="AF1174">
        <f>'Grid_Stock'!AD52</f>
        <v/>
      </c>
      <c r="AG1174">
        <f>'Grid_Stock'!AE52</f>
        <v/>
      </c>
      <c r="AH1174">
        <f>'Grid_Stock'!AF52</f>
        <v/>
      </c>
      <c r="AI1174">
        <f>'Grid_Stock'!AG52</f>
        <v/>
      </c>
      <c r="AJ1174">
        <f>'Grid_Stock'!AH52</f>
        <v/>
      </c>
      <c r="AK1174">
        <f>'Grid_Stock'!AI52</f>
        <v/>
      </c>
      <c r="AL1174">
        <f>'Grid_Stock'!AJ52</f>
        <v/>
      </c>
      <c r="AM1174">
        <f>'Grid_Stock'!AK52</f>
        <v/>
      </c>
      <c r="AN1174">
        <f>'Grid_Stock'!AL52</f>
        <v/>
      </c>
      <c r="AO1174">
        <f>'Grid_Stock'!AM52</f>
        <v/>
      </c>
      <c r="AP1174">
        <f>'Grid_Stock'!AN52</f>
        <v/>
      </c>
      <c r="AQ1174">
        <f>'Grid_Stock'!AO52</f>
        <v/>
      </c>
      <c r="AR1174">
        <f>'Grid_Stock'!AP52</f>
        <v/>
      </c>
      <c r="AS1174">
        <f>'Grid_Stock'!AQ52</f>
        <v/>
      </c>
      <c r="AT1174">
        <f>'Grid_Stock'!AR52</f>
        <v/>
      </c>
      <c r="AU1174">
        <f>'Grid_Stock'!AS52</f>
        <v/>
      </c>
      <c r="AV1174">
        <f>'Grid_Stock'!AT52</f>
        <v/>
      </c>
      <c r="AW1174">
        <f>'Grid_Stock'!AU52</f>
        <v/>
      </c>
      <c r="AX1174">
        <f>'Grid_Stock'!AV52</f>
        <v/>
      </c>
      <c r="AY1174">
        <f>'Grid_Stock'!AW52</f>
        <v/>
      </c>
      <c r="AZ1174">
        <f>'Grid_Stock'!AX52</f>
        <v/>
      </c>
      <c r="BA1174">
        <f>'Grid_Stock'!AY52</f>
        <v/>
      </c>
      <c r="BB1174">
        <f>'Grid_Stock'!AZ52</f>
        <v/>
      </c>
      <c r="BC1174">
        <f>'Grid_Stock'!BA52</f>
        <v/>
      </c>
      <c r="BD1174">
        <f>'Grid_Stock'!BB52</f>
        <v/>
      </c>
      <c r="BE1174">
        <f>'Grid_Stock'!BC52</f>
        <v/>
      </c>
      <c r="BF1174">
        <f>'Grid_Stock'!BD52</f>
        <v/>
      </c>
      <c r="BG1174">
        <f>'Grid_Stock'!BE52</f>
        <v/>
      </c>
      <c r="BH1174">
        <f>'Grid_Stock'!BF52</f>
        <v/>
      </c>
      <c r="BI1174">
        <f>'Grid_Stock'!BG52</f>
        <v/>
      </c>
      <c r="BJ1174">
        <f>'Grid_Stock'!BH52</f>
        <v/>
      </c>
      <c r="BK1174">
        <f>'Grid_Stock'!BI52</f>
        <v/>
      </c>
      <c r="BL1174">
        <f>'Grid_Stock'!BJ52</f>
        <v/>
      </c>
      <c r="BM1174">
        <f>'Grid_Stock'!BK52</f>
        <v/>
      </c>
      <c r="BN1174">
        <f>'Grid_Stock'!BL52</f>
        <v/>
      </c>
      <c r="BO1174">
        <f>'Grid_Stock'!BM52</f>
        <v/>
      </c>
      <c r="BP1174">
        <f>'Grid_Stock'!BN52</f>
        <v/>
      </c>
      <c r="BQ1174">
        <f>'Grid_Stock'!BO52</f>
        <v/>
      </c>
      <c r="BR1174">
        <f>'Grid_Stock'!BP52</f>
        <v/>
      </c>
      <c r="BS1174">
        <f>'Grid_Stock'!BQ52</f>
        <v/>
      </c>
      <c r="BT1174">
        <f>'Grid_Stock'!BR52</f>
        <v/>
      </c>
      <c r="BU1174">
        <f>'Grid_Stock'!BS52</f>
        <v/>
      </c>
      <c r="BV1174">
        <f>'Grid_Stock'!BT52</f>
        <v/>
      </c>
      <c r="BW1174">
        <f>'Grid_Stock'!BU52</f>
        <v/>
      </c>
      <c r="BX1174">
        <f>'Grid_Stock'!BV52</f>
        <v/>
      </c>
      <c r="BY1174">
        <f>'Grid_Stock'!BW52</f>
        <v/>
      </c>
      <c r="BZ1174">
        <f>'Grid_Stock'!BX52</f>
        <v/>
      </c>
      <c r="CA1174">
        <f>'Grid_Stock'!BY52</f>
        <v/>
      </c>
      <c r="CB1174">
        <f>'Grid_Stock'!BZ52</f>
        <v/>
      </c>
      <c r="CC1174">
        <f>'Grid_Stock'!CA52</f>
        <v/>
      </c>
      <c r="CD1174">
        <f>'Grid_Stock'!CB52</f>
        <v/>
      </c>
      <c r="CE1174">
        <f>'Grid_Stock'!CC52</f>
        <v/>
      </c>
      <c r="CF1174">
        <f>'Grid_Stock'!CD52</f>
        <v/>
      </c>
      <c r="CG1174">
        <f>'Grid_Stock'!CE52</f>
        <v/>
      </c>
      <c r="CH1174">
        <f>'Grid_Stock'!CF52</f>
        <v/>
      </c>
      <c r="CI1174">
        <f>'Grid_Stock'!CG52</f>
        <v/>
      </c>
      <c r="CJ1174">
        <f>'Grid_Stock'!CH52</f>
        <v/>
      </c>
      <c r="CK1174">
        <f>'Grid_Stock'!CI52</f>
        <v/>
      </c>
      <c r="CL1174">
        <f>'Grid_Stock'!CJ52</f>
        <v/>
      </c>
      <c r="CM1174">
        <f>'Grid_Stock'!CK52</f>
        <v/>
      </c>
      <c r="CN1174">
        <f>'Grid_Stock'!CL52</f>
        <v/>
      </c>
      <c r="CO1174">
        <f>'Grid_Stock'!CM52</f>
        <v/>
      </c>
      <c r="CP1174">
        <f>'Grid_Stock'!CN52</f>
        <v/>
      </c>
      <c r="CQ1174">
        <f>'Grid_Stock'!CO52</f>
        <v/>
      </c>
      <c r="CR1174">
        <f>'Grid_Stock'!CP52</f>
        <v/>
      </c>
      <c r="CS1174">
        <f>'Grid_Stock'!CQ52</f>
        <v/>
      </c>
      <c r="CT1174">
        <f>'Grid_Stock'!CR52</f>
        <v/>
      </c>
      <c r="CU1174">
        <f>'Grid_Stock'!CS52</f>
        <v/>
      </c>
      <c r="CV1174">
        <f>'Grid_Stock'!CT52</f>
        <v/>
      </c>
      <c r="CW1174">
        <f>'Grid_Stock'!CU52</f>
        <v/>
      </c>
      <c r="CX1174">
        <f>'Grid_Stock'!CV52</f>
        <v/>
      </c>
      <c r="CY1174">
        <f>'Grid_Stock'!CW52</f>
        <v/>
      </c>
      <c r="CZ1174">
        <f>'Grid_Stock'!CX52</f>
        <v/>
      </c>
      <c r="DA1174">
        <f>'Grid_Stock'!CY52</f>
        <v/>
      </c>
      <c r="DB1174">
        <f>'Grid_Stock'!CZ52</f>
        <v/>
      </c>
      <c r="DC1174">
        <f>'Grid_Stock'!DA52</f>
        <v/>
      </c>
    </row>
    <row r="1175">
      <c r="B1175" s="24" t="inlineStr">
        <is>
          <t>（発注の目安はDashboardの基準在庫[下限/上限]と色分けを参照）</t>
        </is>
      </c>
    </row>
    <row r="1177">
      <c r="A1177" s="21" t="inlineStr">
        <is>
          <t>CHEM-1560</t>
        </is>
      </c>
      <c r="B1177" s="21" t="inlineStr">
        <is>
          <t>TZP 511</t>
        </is>
      </c>
      <c r="C1177" s="22" t="n"/>
      <c r="D1177" s="21" t="n"/>
      <c r="E1177" s="21" t="n"/>
      <c r="F1177" s="21" t="n"/>
      <c r="G1177" s="21" t="n"/>
      <c r="H1177" s="21" t="n"/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  <c r="AA1177" s="21" t="n"/>
      <c r="AB1177" s="21" t="n"/>
      <c r="AC1177" s="21" t="n"/>
      <c r="AD1177" s="21" t="n"/>
      <c r="AE1177" s="21" t="n"/>
      <c r="AF1177" s="21" t="n"/>
      <c r="AG1177" s="21" t="n"/>
      <c r="AH1177" s="21" t="n"/>
      <c r="AI1177" s="21" t="n"/>
      <c r="AJ1177" s="21" t="n"/>
      <c r="AK1177" s="21" t="n"/>
      <c r="AL1177" s="21" t="n"/>
      <c r="AM1177" s="21" t="n"/>
      <c r="AN1177" s="21" t="n"/>
      <c r="AO1177" s="21" t="n"/>
      <c r="AP1177" s="21" t="n"/>
      <c r="AQ1177" s="21" t="n"/>
      <c r="AR1177" s="21" t="n"/>
      <c r="AS1177" s="21" t="n"/>
      <c r="AT1177" s="21" t="n"/>
      <c r="AU1177" s="21" t="n"/>
      <c r="AV1177" s="21" t="n"/>
      <c r="AW1177" s="21" t="n"/>
      <c r="AX1177" s="21" t="n"/>
      <c r="AY1177" s="21" t="n"/>
      <c r="AZ1177" s="21" t="n"/>
      <c r="BA1177" s="21" t="n"/>
      <c r="BB1177" s="21" t="n"/>
      <c r="BC1177" s="21" t="n"/>
      <c r="BD1177" s="21" t="n"/>
      <c r="BE1177" s="21" t="n"/>
      <c r="BF1177" s="21" t="n"/>
      <c r="BG1177" s="21" t="n"/>
      <c r="BH1177" s="21" t="n"/>
      <c r="BI1177" s="21" t="n"/>
      <c r="BJ1177" s="21" t="n"/>
      <c r="BK1177" s="21" t="n"/>
      <c r="BL1177" s="21" t="n"/>
      <c r="BM1177" s="21" t="n"/>
      <c r="BN1177" s="21" t="n"/>
      <c r="BO1177" s="21" t="n"/>
      <c r="BP1177" s="21" t="n"/>
      <c r="BQ1177" s="21" t="n"/>
      <c r="BR1177" s="21" t="n"/>
      <c r="BS1177" s="21" t="n"/>
      <c r="BT1177" s="21" t="n"/>
      <c r="BU1177" s="21" t="n"/>
      <c r="BV1177" s="21" t="n"/>
      <c r="BW1177" s="21" t="n"/>
      <c r="BX1177" s="21" t="n"/>
      <c r="BY1177" s="21" t="n"/>
      <c r="BZ1177" s="21" t="n"/>
      <c r="CA1177" s="21" t="n"/>
      <c r="CB1177" s="21" t="n"/>
      <c r="CC1177" s="21" t="n"/>
      <c r="CD1177" s="21" t="n"/>
      <c r="CE1177" s="21" t="n"/>
      <c r="CF1177" s="21" t="n"/>
      <c r="CG1177" s="21" t="n"/>
      <c r="CH1177" s="21" t="n"/>
      <c r="CI1177" s="21" t="n"/>
      <c r="CJ1177" s="21" t="n"/>
      <c r="CK1177" s="21" t="n"/>
      <c r="CL1177" s="21" t="n"/>
      <c r="CM1177" s="21" t="n"/>
      <c r="CN1177" s="21" t="n"/>
      <c r="CO1177" s="21" t="n"/>
      <c r="CP1177" s="21" t="n"/>
      <c r="CQ1177" s="21" t="n"/>
      <c r="CR1177" s="21" t="n"/>
      <c r="CS1177" s="21" t="n"/>
      <c r="CT1177" s="21" t="n"/>
      <c r="CU1177" s="21" t="n"/>
      <c r="CV1177" s="21" t="n"/>
      <c r="CW1177" s="21" t="n"/>
      <c r="CX1177" s="21" t="n"/>
      <c r="CY1177" s="21" t="n"/>
      <c r="CZ1177" s="21" t="n"/>
      <c r="DA1177" s="21" t="n"/>
      <c r="DB1177" s="21" t="n"/>
      <c r="DC1177" s="21" t="n"/>
    </row>
    <row r="1178">
      <c r="B1178" t="inlineStr">
        <is>
          <t>TSP-360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Name],$A1177)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t="inlineStr">
        <is>
          <t>TSP-544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Name],$A1177)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TSP-710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Name],$A1177)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s="5" t="inlineStr">
        <is>
          <t>合計使用量(kg)/週</t>
        </is>
      </c>
      <c r="D1184">
        <f>'Grid_Requirement'!B59</f>
        <v/>
      </c>
      <c r="E1184">
        <f>'Grid_Requirement'!C59</f>
        <v/>
      </c>
      <c r="F1184">
        <f>'Grid_Requirement'!D59</f>
        <v/>
      </c>
      <c r="G1184">
        <f>'Grid_Requirement'!E59</f>
        <v/>
      </c>
      <c r="H1184">
        <f>'Grid_Requirement'!F59</f>
        <v/>
      </c>
      <c r="I1184">
        <f>'Grid_Requirement'!G59</f>
        <v/>
      </c>
      <c r="J1184">
        <f>'Grid_Requirement'!H59</f>
        <v/>
      </c>
      <c r="K1184">
        <f>'Grid_Requirement'!I59</f>
        <v/>
      </c>
      <c r="L1184">
        <f>'Grid_Requirement'!J59</f>
        <v/>
      </c>
      <c r="M1184">
        <f>'Grid_Requirement'!K59</f>
        <v/>
      </c>
      <c r="N1184">
        <f>'Grid_Requirement'!L59</f>
        <v/>
      </c>
      <c r="O1184">
        <f>'Grid_Requirement'!M59</f>
        <v/>
      </c>
      <c r="P1184">
        <f>'Grid_Requirement'!N59</f>
        <v/>
      </c>
      <c r="Q1184">
        <f>'Grid_Requirement'!O59</f>
        <v/>
      </c>
      <c r="R1184">
        <f>'Grid_Requirement'!P59</f>
        <v/>
      </c>
      <c r="S1184">
        <f>'Grid_Requirement'!Q59</f>
        <v/>
      </c>
      <c r="T1184">
        <f>'Grid_Requirement'!R59</f>
        <v/>
      </c>
      <c r="U1184">
        <f>'Grid_Requirement'!S59</f>
        <v/>
      </c>
      <c r="V1184">
        <f>'Grid_Requirement'!T59</f>
        <v/>
      </c>
      <c r="W1184">
        <f>'Grid_Requirement'!U59</f>
        <v/>
      </c>
      <c r="X1184">
        <f>'Grid_Requirement'!V59</f>
        <v/>
      </c>
      <c r="Y1184">
        <f>'Grid_Requirement'!W59</f>
        <v/>
      </c>
      <c r="Z1184">
        <f>'Grid_Requirement'!X59</f>
        <v/>
      </c>
      <c r="AA1184">
        <f>'Grid_Requirement'!Y59</f>
        <v/>
      </c>
      <c r="AB1184">
        <f>'Grid_Requirement'!Z59</f>
        <v/>
      </c>
      <c r="AC1184">
        <f>'Grid_Requirement'!AA59</f>
        <v/>
      </c>
      <c r="AD1184">
        <f>'Grid_Requirement'!AB59</f>
        <v/>
      </c>
      <c r="AE1184">
        <f>'Grid_Requirement'!AC59</f>
        <v/>
      </c>
      <c r="AF1184">
        <f>'Grid_Requirement'!AD59</f>
        <v/>
      </c>
      <c r="AG1184">
        <f>'Grid_Requirement'!AE59</f>
        <v/>
      </c>
      <c r="AH1184">
        <f>'Grid_Requirement'!AF59</f>
        <v/>
      </c>
      <c r="AI1184">
        <f>'Grid_Requirement'!AG59</f>
        <v/>
      </c>
      <c r="AJ1184">
        <f>'Grid_Requirement'!AH59</f>
        <v/>
      </c>
      <c r="AK1184">
        <f>'Grid_Requirement'!AI59</f>
        <v/>
      </c>
      <c r="AL1184">
        <f>'Grid_Requirement'!AJ59</f>
        <v/>
      </c>
      <c r="AM1184">
        <f>'Grid_Requirement'!AK59</f>
        <v/>
      </c>
      <c r="AN1184">
        <f>'Grid_Requirement'!AL59</f>
        <v/>
      </c>
      <c r="AO1184">
        <f>'Grid_Requirement'!AM59</f>
        <v/>
      </c>
      <c r="AP1184">
        <f>'Grid_Requirement'!AN59</f>
        <v/>
      </c>
      <c r="AQ1184">
        <f>'Grid_Requirement'!AO59</f>
        <v/>
      </c>
      <c r="AR1184">
        <f>'Grid_Requirement'!AP59</f>
        <v/>
      </c>
      <c r="AS1184">
        <f>'Grid_Requirement'!AQ59</f>
        <v/>
      </c>
      <c r="AT1184">
        <f>'Grid_Requirement'!AR59</f>
        <v/>
      </c>
      <c r="AU1184">
        <f>'Grid_Requirement'!AS59</f>
        <v/>
      </c>
      <c r="AV1184">
        <f>'Grid_Requirement'!AT59</f>
        <v/>
      </c>
      <c r="AW1184">
        <f>'Grid_Requirement'!AU59</f>
        <v/>
      </c>
      <c r="AX1184">
        <f>'Grid_Requirement'!AV59</f>
        <v/>
      </c>
      <c r="AY1184">
        <f>'Grid_Requirement'!AW59</f>
        <v/>
      </c>
      <c r="AZ1184">
        <f>'Grid_Requirement'!AX59</f>
        <v/>
      </c>
      <c r="BA1184">
        <f>'Grid_Requirement'!AY59</f>
        <v/>
      </c>
      <c r="BB1184">
        <f>'Grid_Requirement'!AZ59</f>
        <v/>
      </c>
      <c r="BC1184">
        <f>'Grid_Requirement'!BA59</f>
        <v/>
      </c>
      <c r="BD1184">
        <f>'Grid_Requirement'!BB59</f>
        <v/>
      </c>
      <c r="BE1184">
        <f>'Grid_Requirement'!BC59</f>
        <v/>
      </c>
      <c r="BF1184">
        <f>'Grid_Requirement'!BD59</f>
        <v/>
      </c>
      <c r="BG1184">
        <f>'Grid_Requirement'!BE59</f>
        <v/>
      </c>
      <c r="BH1184">
        <f>'Grid_Requirement'!BF59</f>
        <v/>
      </c>
      <c r="BI1184">
        <f>'Grid_Requirement'!BG59</f>
        <v/>
      </c>
      <c r="BJ1184">
        <f>'Grid_Requirement'!BH59</f>
        <v/>
      </c>
      <c r="BK1184">
        <f>'Grid_Requirement'!BI59</f>
        <v/>
      </c>
      <c r="BL1184">
        <f>'Grid_Requirement'!BJ59</f>
        <v/>
      </c>
      <c r="BM1184">
        <f>'Grid_Requirement'!BK59</f>
        <v/>
      </c>
      <c r="BN1184">
        <f>'Grid_Requirement'!BL59</f>
        <v/>
      </c>
      <c r="BO1184">
        <f>'Grid_Requirement'!BM59</f>
        <v/>
      </c>
      <c r="BP1184">
        <f>'Grid_Requirement'!BN59</f>
        <v/>
      </c>
      <c r="BQ1184">
        <f>'Grid_Requirement'!BO59</f>
        <v/>
      </c>
      <c r="BR1184">
        <f>'Grid_Requirement'!BP59</f>
        <v/>
      </c>
      <c r="BS1184">
        <f>'Grid_Requirement'!BQ59</f>
        <v/>
      </c>
      <c r="BT1184">
        <f>'Grid_Requirement'!BR59</f>
        <v/>
      </c>
      <c r="BU1184">
        <f>'Grid_Requirement'!BS59</f>
        <v/>
      </c>
      <c r="BV1184">
        <f>'Grid_Requirement'!BT59</f>
        <v/>
      </c>
      <c r="BW1184">
        <f>'Grid_Requirement'!BU59</f>
        <v/>
      </c>
      <c r="BX1184">
        <f>'Grid_Requirement'!BV59</f>
        <v/>
      </c>
      <c r="BY1184">
        <f>'Grid_Requirement'!BW59</f>
        <v/>
      </c>
      <c r="BZ1184">
        <f>'Grid_Requirement'!BX59</f>
        <v/>
      </c>
      <c r="CA1184">
        <f>'Grid_Requirement'!BY59</f>
        <v/>
      </c>
      <c r="CB1184">
        <f>'Grid_Requirement'!BZ59</f>
        <v/>
      </c>
      <c r="CC1184">
        <f>'Grid_Requirement'!CA59</f>
        <v/>
      </c>
      <c r="CD1184">
        <f>'Grid_Requirement'!CB59</f>
        <v/>
      </c>
      <c r="CE1184">
        <f>'Grid_Requirement'!CC59</f>
        <v/>
      </c>
      <c r="CF1184">
        <f>'Grid_Requirement'!CD59</f>
        <v/>
      </c>
      <c r="CG1184">
        <f>'Grid_Requirement'!CE59</f>
        <v/>
      </c>
      <c r="CH1184">
        <f>'Grid_Requirement'!CF59</f>
        <v/>
      </c>
      <c r="CI1184">
        <f>'Grid_Requirement'!CG59</f>
        <v/>
      </c>
      <c r="CJ1184">
        <f>'Grid_Requirement'!CH59</f>
        <v/>
      </c>
      <c r="CK1184">
        <f>'Grid_Requirement'!CI59</f>
        <v/>
      </c>
      <c r="CL1184">
        <f>'Grid_Requirement'!CJ59</f>
        <v/>
      </c>
      <c r="CM1184">
        <f>'Grid_Requirement'!CK59</f>
        <v/>
      </c>
      <c r="CN1184">
        <f>'Grid_Requirement'!CL59</f>
        <v/>
      </c>
      <c r="CO1184">
        <f>'Grid_Requirement'!CM59</f>
        <v/>
      </c>
      <c r="CP1184">
        <f>'Grid_Requirement'!CN59</f>
        <v/>
      </c>
      <c r="CQ1184">
        <f>'Grid_Requirement'!CO59</f>
        <v/>
      </c>
      <c r="CR1184">
        <f>'Grid_Requirement'!CP59</f>
        <v/>
      </c>
      <c r="CS1184">
        <f>'Grid_Requirement'!CQ59</f>
        <v/>
      </c>
      <c r="CT1184">
        <f>'Grid_Requirement'!CR59</f>
        <v/>
      </c>
      <c r="CU1184">
        <f>'Grid_Requirement'!CS59</f>
        <v/>
      </c>
      <c r="CV1184">
        <f>'Grid_Requirement'!CT59</f>
        <v/>
      </c>
      <c r="CW1184">
        <f>'Grid_Requirement'!CU59</f>
        <v/>
      </c>
      <c r="CX1184">
        <f>'Grid_Requirement'!CV59</f>
        <v/>
      </c>
      <c r="CY1184">
        <f>'Grid_Requirement'!CW59</f>
        <v/>
      </c>
      <c r="CZ1184">
        <f>'Grid_Requirement'!CX59</f>
        <v/>
      </c>
      <c r="DA1184">
        <f>'Grid_Requirement'!CY59</f>
        <v/>
      </c>
      <c r="DB1184">
        <f>'Grid_Requirement'!CZ59</f>
        <v/>
      </c>
      <c r="DC1184">
        <f>'Grid_Requirement'!DA59</f>
        <v/>
      </c>
    </row>
    <row r="1185">
      <c r="B1185" t="inlineStr">
        <is>
          <t>TTAF在庫(実績,kg)</t>
        </is>
      </c>
      <c r="D1185">
        <f>'T_TTAFStock'!B63</f>
        <v/>
      </c>
      <c r="E1185">
        <f>'T_TTAFStock'!C63</f>
        <v/>
      </c>
      <c r="F1185">
        <f>'T_TTAFStock'!D63</f>
        <v/>
      </c>
      <c r="G1185">
        <f>'T_TTAFStock'!E63</f>
        <v/>
      </c>
      <c r="H1185">
        <f>'T_TTAFStock'!F63</f>
        <v/>
      </c>
      <c r="I1185">
        <f>'T_TTAFStock'!G63</f>
        <v/>
      </c>
      <c r="J1185">
        <f>'T_TTAFStock'!H63</f>
        <v/>
      </c>
      <c r="K1185">
        <f>'T_TTAFStock'!I63</f>
        <v/>
      </c>
      <c r="L1185">
        <f>'T_TTAFStock'!J63</f>
        <v/>
      </c>
      <c r="M1185">
        <f>'T_TTAFStock'!K63</f>
        <v/>
      </c>
      <c r="N1185">
        <f>'T_TTAFStock'!L63</f>
        <v/>
      </c>
      <c r="O1185">
        <f>'T_TTAFStock'!M63</f>
        <v/>
      </c>
      <c r="P1185">
        <f>'T_TTAFStock'!N63</f>
        <v/>
      </c>
      <c r="Q1185">
        <f>'T_TTAFStock'!O63</f>
        <v/>
      </c>
      <c r="R1185">
        <f>'T_TTAFStock'!P63</f>
        <v/>
      </c>
      <c r="S1185">
        <f>'T_TTAFStock'!Q63</f>
        <v/>
      </c>
      <c r="T1185">
        <f>'T_TTAFStock'!R63</f>
        <v/>
      </c>
      <c r="U1185">
        <f>'T_TTAFStock'!S63</f>
        <v/>
      </c>
      <c r="V1185">
        <f>'T_TTAFStock'!T63</f>
        <v/>
      </c>
      <c r="W1185">
        <f>'T_TTAFStock'!U63</f>
        <v/>
      </c>
      <c r="X1185">
        <f>'T_TTAFStock'!V63</f>
        <v/>
      </c>
      <c r="Y1185">
        <f>'T_TTAFStock'!W63</f>
        <v/>
      </c>
      <c r="Z1185">
        <f>'T_TTAFStock'!X63</f>
        <v/>
      </c>
      <c r="AA1185">
        <f>'T_TTAFStock'!Y63</f>
        <v/>
      </c>
      <c r="AB1185">
        <f>'T_TTAFStock'!Z63</f>
        <v/>
      </c>
      <c r="AC1185">
        <f>'T_TTAFStock'!AA63</f>
        <v/>
      </c>
      <c r="AD1185">
        <f>'T_TTAFStock'!AB63</f>
        <v/>
      </c>
      <c r="AE1185">
        <f>'T_TTAFStock'!AC63</f>
        <v/>
      </c>
      <c r="AF1185">
        <f>'T_TTAFStock'!AD63</f>
        <v/>
      </c>
      <c r="AG1185">
        <f>'T_TTAFStock'!AE63</f>
        <v/>
      </c>
      <c r="AH1185">
        <f>'T_TTAFStock'!AF63</f>
        <v/>
      </c>
      <c r="AI1185">
        <f>'T_TTAFStock'!AG63</f>
        <v/>
      </c>
      <c r="AJ1185">
        <f>'T_TTAFStock'!AH63</f>
        <v/>
      </c>
      <c r="AK1185">
        <f>'T_TTAFStock'!AI63</f>
        <v/>
      </c>
      <c r="AL1185">
        <f>'T_TTAFStock'!AJ63</f>
        <v/>
      </c>
      <c r="AM1185">
        <f>'T_TTAFStock'!AK63</f>
        <v/>
      </c>
      <c r="AN1185">
        <f>'T_TTAFStock'!AL63</f>
        <v/>
      </c>
      <c r="AO1185">
        <f>'T_TTAFStock'!AM63</f>
        <v/>
      </c>
      <c r="AP1185">
        <f>'T_TTAFStock'!AN63</f>
        <v/>
      </c>
      <c r="AQ1185">
        <f>'T_TTAFStock'!AO63</f>
        <v/>
      </c>
      <c r="AR1185">
        <f>'T_TTAFStock'!AP63</f>
        <v/>
      </c>
      <c r="AS1185">
        <f>'T_TTAFStock'!AQ63</f>
        <v/>
      </c>
      <c r="AT1185">
        <f>'T_TTAFStock'!AR63</f>
        <v/>
      </c>
      <c r="AU1185">
        <f>'T_TTAFStock'!AS63</f>
        <v/>
      </c>
      <c r="AV1185">
        <f>'T_TTAFStock'!AT63</f>
        <v/>
      </c>
      <c r="AW1185">
        <f>'T_TTAFStock'!AU63</f>
        <v/>
      </c>
      <c r="AX1185">
        <f>'T_TTAFStock'!AV63</f>
        <v/>
      </c>
      <c r="AY1185">
        <f>'T_TTAFStock'!AW63</f>
        <v/>
      </c>
      <c r="AZ1185">
        <f>'T_TTAFStock'!AX63</f>
        <v/>
      </c>
      <c r="BA1185">
        <f>'T_TTAFStock'!AY63</f>
        <v/>
      </c>
      <c r="BB1185">
        <f>'T_TTAFStock'!AZ63</f>
        <v/>
      </c>
      <c r="BC1185">
        <f>'T_TTAFStock'!BA63</f>
        <v/>
      </c>
      <c r="BD1185">
        <f>'T_TTAFStock'!BB63</f>
        <v/>
      </c>
      <c r="BE1185">
        <f>'T_TTAFStock'!BC63</f>
        <v/>
      </c>
      <c r="BF1185">
        <f>'T_TTAFStock'!BD63</f>
        <v/>
      </c>
      <c r="BG1185">
        <f>'T_TTAFStock'!BE63</f>
        <v/>
      </c>
      <c r="BH1185">
        <f>'T_TTAFStock'!BF63</f>
        <v/>
      </c>
      <c r="BI1185">
        <f>'T_TTAFStock'!BG63</f>
        <v/>
      </c>
      <c r="BJ1185">
        <f>'T_TTAFStock'!BH63</f>
        <v/>
      </c>
      <c r="BK1185">
        <f>'T_TTAFStock'!BI63</f>
        <v/>
      </c>
      <c r="BL1185">
        <f>'T_TTAFStock'!BJ63</f>
        <v/>
      </c>
      <c r="BM1185">
        <f>'T_TTAFStock'!BK63</f>
        <v/>
      </c>
      <c r="BN1185">
        <f>'T_TTAFStock'!BL63</f>
        <v/>
      </c>
      <c r="BO1185">
        <f>'T_TTAFStock'!BM63</f>
        <v/>
      </c>
      <c r="BP1185">
        <f>'T_TTAFStock'!BN63</f>
        <v/>
      </c>
      <c r="BQ1185">
        <f>'T_TTAFStock'!BO63</f>
        <v/>
      </c>
      <c r="BR1185">
        <f>'T_TTAFStock'!BP63</f>
        <v/>
      </c>
      <c r="BS1185">
        <f>'T_TTAFStock'!BQ63</f>
        <v/>
      </c>
      <c r="BT1185">
        <f>'T_TTAFStock'!BR63</f>
        <v/>
      </c>
      <c r="BU1185">
        <f>'T_TTAFStock'!BS63</f>
        <v/>
      </c>
      <c r="BV1185">
        <f>'T_TTAFStock'!BT63</f>
        <v/>
      </c>
      <c r="BW1185">
        <f>'T_TTAFStock'!BU63</f>
        <v/>
      </c>
      <c r="BX1185">
        <f>'T_TTAFStock'!BV63</f>
        <v/>
      </c>
      <c r="BY1185">
        <f>'T_TTAFStock'!BW63</f>
        <v/>
      </c>
      <c r="BZ1185">
        <f>'T_TTAFStock'!BX63</f>
        <v/>
      </c>
      <c r="CA1185">
        <f>'T_TTAFStock'!BY63</f>
        <v/>
      </c>
      <c r="CB1185">
        <f>'T_TTAFStock'!BZ63</f>
        <v/>
      </c>
      <c r="CC1185">
        <f>'T_TTAFStock'!CA63</f>
        <v/>
      </c>
      <c r="CD1185">
        <f>'T_TTAFStock'!CB63</f>
        <v/>
      </c>
      <c r="CE1185">
        <f>'T_TTAFStock'!CC63</f>
        <v/>
      </c>
      <c r="CF1185">
        <f>'T_TTAFStock'!CD63</f>
        <v/>
      </c>
      <c r="CG1185">
        <f>'T_TTAFStock'!CE63</f>
        <v/>
      </c>
      <c r="CH1185">
        <f>'T_TTAFStock'!CF63</f>
        <v/>
      </c>
      <c r="CI1185">
        <f>'T_TTAFStock'!CG63</f>
        <v/>
      </c>
      <c r="CJ1185">
        <f>'T_TTAFStock'!CH63</f>
        <v/>
      </c>
      <c r="CK1185">
        <f>'T_TTAFStock'!CI63</f>
        <v/>
      </c>
      <c r="CL1185">
        <f>'T_TTAFStock'!CJ63</f>
        <v/>
      </c>
      <c r="CM1185">
        <f>'T_TTAFStock'!CK63</f>
        <v/>
      </c>
      <c r="CN1185">
        <f>'T_TTAFStock'!CL63</f>
        <v/>
      </c>
      <c r="CO1185">
        <f>'T_TTAFStock'!CM63</f>
        <v/>
      </c>
      <c r="CP1185">
        <f>'T_TTAFStock'!CN63</f>
        <v/>
      </c>
      <c r="CQ1185">
        <f>'T_TTAFStock'!CO63</f>
        <v/>
      </c>
      <c r="CR1185">
        <f>'T_TTAFStock'!CP63</f>
        <v/>
      </c>
      <c r="CS1185">
        <f>'T_TTAFStock'!CQ63</f>
        <v/>
      </c>
      <c r="CT1185">
        <f>'T_TTAFStock'!CR63</f>
        <v/>
      </c>
      <c r="CU1185">
        <f>'T_TTAFStock'!CS63</f>
        <v/>
      </c>
      <c r="CV1185">
        <f>'T_TTAFStock'!CT63</f>
        <v/>
      </c>
      <c r="CW1185">
        <f>'T_TTAFStock'!CU63</f>
        <v/>
      </c>
      <c r="CX1185">
        <f>'T_TTAFStock'!CV63</f>
        <v/>
      </c>
      <c r="CY1185">
        <f>'T_TTAFStock'!CW63</f>
        <v/>
      </c>
      <c r="CZ1185">
        <f>'T_TTAFStock'!CX63</f>
        <v/>
      </c>
      <c r="DA1185">
        <f>'T_TTAFStock'!CY63</f>
        <v/>
      </c>
      <c r="DB1185">
        <f>'T_TTAFStock'!CZ63</f>
        <v/>
      </c>
      <c r="DC1185">
        <f>'T_TTAFStock'!DA63</f>
        <v/>
      </c>
    </row>
    <row r="1186">
      <c r="B1186" t="inlineStr">
        <is>
          <t>自社在庫(実績,kg)</t>
        </is>
      </c>
      <c r="D1186">
        <f>'T_SelfStock'!B63</f>
        <v/>
      </c>
      <c r="E1186">
        <f>'T_SelfStock'!C63</f>
        <v/>
      </c>
      <c r="F1186">
        <f>'T_SelfStock'!D63</f>
        <v/>
      </c>
      <c r="G1186">
        <f>'T_SelfStock'!E63</f>
        <v/>
      </c>
      <c r="H1186">
        <f>'T_SelfStock'!F63</f>
        <v/>
      </c>
      <c r="I1186">
        <f>'T_SelfStock'!G63</f>
        <v/>
      </c>
      <c r="J1186">
        <f>'T_SelfStock'!H63</f>
        <v/>
      </c>
      <c r="K1186">
        <f>'T_SelfStock'!I63</f>
        <v/>
      </c>
      <c r="L1186">
        <f>'T_SelfStock'!J63</f>
        <v/>
      </c>
      <c r="M1186">
        <f>'T_SelfStock'!K63</f>
        <v/>
      </c>
      <c r="N1186">
        <f>'T_SelfStock'!L63</f>
        <v/>
      </c>
      <c r="O1186">
        <f>'T_SelfStock'!M63</f>
        <v/>
      </c>
      <c r="P1186">
        <f>'T_SelfStock'!N63</f>
        <v/>
      </c>
      <c r="Q1186">
        <f>'T_SelfStock'!O63</f>
        <v/>
      </c>
      <c r="R1186">
        <f>'T_SelfStock'!P63</f>
        <v/>
      </c>
      <c r="S1186">
        <f>'T_SelfStock'!Q63</f>
        <v/>
      </c>
      <c r="T1186">
        <f>'T_SelfStock'!R63</f>
        <v/>
      </c>
      <c r="U1186">
        <f>'T_SelfStock'!S63</f>
        <v/>
      </c>
      <c r="V1186">
        <f>'T_SelfStock'!T63</f>
        <v/>
      </c>
      <c r="W1186">
        <f>'T_SelfStock'!U63</f>
        <v/>
      </c>
      <c r="X1186">
        <f>'T_SelfStock'!V63</f>
        <v/>
      </c>
      <c r="Y1186">
        <f>'T_SelfStock'!W63</f>
        <v/>
      </c>
      <c r="Z1186">
        <f>'T_SelfStock'!X63</f>
        <v/>
      </c>
      <c r="AA1186">
        <f>'T_SelfStock'!Y63</f>
        <v/>
      </c>
      <c r="AB1186">
        <f>'T_SelfStock'!Z63</f>
        <v/>
      </c>
      <c r="AC1186">
        <f>'T_SelfStock'!AA63</f>
        <v/>
      </c>
      <c r="AD1186">
        <f>'T_SelfStock'!AB63</f>
        <v/>
      </c>
      <c r="AE1186">
        <f>'T_SelfStock'!AC63</f>
        <v/>
      </c>
      <c r="AF1186">
        <f>'T_SelfStock'!AD63</f>
        <v/>
      </c>
      <c r="AG1186">
        <f>'T_SelfStock'!AE63</f>
        <v/>
      </c>
      <c r="AH1186">
        <f>'T_SelfStock'!AF63</f>
        <v/>
      </c>
      <c r="AI1186">
        <f>'T_SelfStock'!AG63</f>
        <v/>
      </c>
      <c r="AJ1186">
        <f>'T_SelfStock'!AH63</f>
        <v/>
      </c>
      <c r="AK1186">
        <f>'T_SelfStock'!AI63</f>
        <v/>
      </c>
      <c r="AL1186">
        <f>'T_SelfStock'!AJ63</f>
        <v/>
      </c>
      <c r="AM1186">
        <f>'T_SelfStock'!AK63</f>
        <v/>
      </c>
      <c r="AN1186">
        <f>'T_SelfStock'!AL63</f>
        <v/>
      </c>
      <c r="AO1186">
        <f>'T_SelfStock'!AM63</f>
        <v/>
      </c>
      <c r="AP1186">
        <f>'T_SelfStock'!AN63</f>
        <v/>
      </c>
      <c r="AQ1186">
        <f>'T_SelfStock'!AO63</f>
        <v/>
      </c>
      <c r="AR1186">
        <f>'T_SelfStock'!AP63</f>
        <v/>
      </c>
      <c r="AS1186">
        <f>'T_SelfStock'!AQ63</f>
        <v/>
      </c>
      <c r="AT1186">
        <f>'T_SelfStock'!AR63</f>
        <v/>
      </c>
      <c r="AU1186">
        <f>'T_SelfStock'!AS63</f>
        <v/>
      </c>
      <c r="AV1186">
        <f>'T_SelfStock'!AT63</f>
        <v/>
      </c>
      <c r="AW1186">
        <f>'T_SelfStock'!AU63</f>
        <v/>
      </c>
      <c r="AX1186">
        <f>'T_SelfStock'!AV63</f>
        <v/>
      </c>
      <c r="AY1186">
        <f>'T_SelfStock'!AW63</f>
        <v/>
      </c>
      <c r="AZ1186">
        <f>'T_SelfStock'!AX63</f>
        <v/>
      </c>
      <c r="BA1186">
        <f>'T_SelfStock'!AY63</f>
        <v/>
      </c>
      <c r="BB1186">
        <f>'T_SelfStock'!AZ63</f>
        <v/>
      </c>
      <c r="BC1186">
        <f>'T_SelfStock'!BA63</f>
        <v/>
      </c>
      <c r="BD1186">
        <f>'T_SelfStock'!BB63</f>
        <v/>
      </c>
      <c r="BE1186">
        <f>'T_SelfStock'!BC63</f>
        <v/>
      </c>
      <c r="BF1186">
        <f>'T_SelfStock'!BD63</f>
        <v/>
      </c>
      <c r="BG1186">
        <f>'T_SelfStock'!BE63</f>
        <v/>
      </c>
      <c r="BH1186">
        <f>'T_SelfStock'!BF63</f>
        <v/>
      </c>
      <c r="BI1186">
        <f>'T_SelfStock'!BG63</f>
        <v/>
      </c>
      <c r="BJ1186">
        <f>'T_SelfStock'!BH63</f>
        <v/>
      </c>
      <c r="BK1186">
        <f>'T_SelfStock'!BI63</f>
        <v/>
      </c>
      <c r="BL1186">
        <f>'T_SelfStock'!BJ63</f>
        <v/>
      </c>
      <c r="BM1186">
        <f>'T_SelfStock'!BK63</f>
        <v/>
      </c>
      <c r="BN1186">
        <f>'T_SelfStock'!BL63</f>
        <v/>
      </c>
      <c r="BO1186">
        <f>'T_SelfStock'!BM63</f>
        <v/>
      </c>
      <c r="BP1186">
        <f>'T_SelfStock'!BN63</f>
        <v/>
      </c>
      <c r="BQ1186">
        <f>'T_SelfStock'!BO63</f>
        <v/>
      </c>
      <c r="BR1186">
        <f>'T_SelfStock'!BP63</f>
        <v/>
      </c>
      <c r="BS1186">
        <f>'T_SelfStock'!BQ63</f>
        <v/>
      </c>
      <c r="BT1186">
        <f>'T_SelfStock'!BR63</f>
        <v/>
      </c>
      <c r="BU1186">
        <f>'T_SelfStock'!BS63</f>
        <v/>
      </c>
      <c r="BV1186">
        <f>'T_SelfStock'!BT63</f>
        <v/>
      </c>
      <c r="BW1186">
        <f>'T_SelfStock'!BU63</f>
        <v/>
      </c>
      <c r="BX1186">
        <f>'T_SelfStock'!BV63</f>
        <v/>
      </c>
      <c r="BY1186">
        <f>'T_SelfStock'!BW63</f>
        <v/>
      </c>
      <c r="BZ1186">
        <f>'T_SelfStock'!BX63</f>
        <v/>
      </c>
      <c r="CA1186">
        <f>'T_SelfStock'!BY63</f>
        <v/>
      </c>
      <c r="CB1186">
        <f>'T_SelfStock'!BZ63</f>
        <v/>
      </c>
      <c r="CC1186">
        <f>'T_SelfStock'!CA63</f>
        <v/>
      </c>
      <c r="CD1186">
        <f>'T_SelfStock'!CB63</f>
        <v/>
      </c>
      <c r="CE1186">
        <f>'T_SelfStock'!CC63</f>
        <v/>
      </c>
      <c r="CF1186">
        <f>'T_SelfStock'!CD63</f>
        <v/>
      </c>
      <c r="CG1186">
        <f>'T_SelfStock'!CE63</f>
        <v/>
      </c>
      <c r="CH1186">
        <f>'T_SelfStock'!CF63</f>
        <v/>
      </c>
      <c r="CI1186">
        <f>'T_SelfStock'!CG63</f>
        <v/>
      </c>
      <c r="CJ1186">
        <f>'T_SelfStock'!CH63</f>
        <v/>
      </c>
      <c r="CK1186">
        <f>'T_SelfStock'!CI63</f>
        <v/>
      </c>
      <c r="CL1186">
        <f>'T_SelfStock'!CJ63</f>
        <v/>
      </c>
      <c r="CM1186">
        <f>'T_SelfStock'!CK63</f>
        <v/>
      </c>
      <c r="CN1186">
        <f>'T_SelfStock'!CL63</f>
        <v/>
      </c>
      <c r="CO1186">
        <f>'T_SelfStock'!CM63</f>
        <v/>
      </c>
      <c r="CP1186">
        <f>'T_SelfStock'!CN63</f>
        <v/>
      </c>
      <c r="CQ1186">
        <f>'T_SelfStock'!CO63</f>
        <v/>
      </c>
      <c r="CR1186">
        <f>'T_SelfStock'!CP63</f>
        <v/>
      </c>
      <c r="CS1186">
        <f>'T_SelfStock'!CQ63</f>
        <v/>
      </c>
      <c r="CT1186">
        <f>'T_SelfStock'!CR63</f>
        <v/>
      </c>
      <c r="CU1186">
        <f>'T_SelfStock'!CS63</f>
        <v/>
      </c>
      <c r="CV1186">
        <f>'T_SelfStock'!CT63</f>
        <v/>
      </c>
      <c r="CW1186">
        <f>'T_SelfStock'!CU63</f>
        <v/>
      </c>
      <c r="CX1186">
        <f>'T_SelfStock'!CV63</f>
        <v/>
      </c>
      <c r="CY1186">
        <f>'T_SelfStock'!CW63</f>
        <v/>
      </c>
      <c r="CZ1186">
        <f>'T_SelfStock'!CX63</f>
        <v/>
      </c>
      <c r="DA1186">
        <f>'T_SelfStock'!CY63</f>
        <v/>
      </c>
      <c r="DB1186">
        <f>'T_SelfStock'!CZ63</f>
        <v/>
      </c>
      <c r="DC1186">
        <f>'T_SelfStock'!DA63</f>
        <v/>
      </c>
    </row>
    <row r="1187">
      <c r="B1187" t="inlineStr">
        <is>
          <t>Order(発注予定,kg)</t>
        </is>
      </c>
      <c r="D1187" s="23" t="n"/>
      <c r="E1187" s="23" t="n"/>
      <c r="F1187" s="23" t="n"/>
      <c r="G1187" s="23" t="n"/>
      <c r="H1187" s="23" t="n"/>
      <c r="I1187" s="23" t="n"/>
      <c r="J1187" s="23" t="n"/>
      <c r="K1187" s="23" t="n"/>
      <c r="L1187" s="23" t="n"/>
      <c r="M1187" s="23" t="n"/>
      <c r="N1187" s="23" t="n"/>
      <c r="O1187" s="23" t="n"/>
      <c r="P1187" s="23" t="n"/>
      <c r="Q1187" s="23" t="n"/>
      <c r="R1187" s="23" t="n"/>
      <c r="S1187" s="23" t="n"/>
      <c r="T1187" s="23" t="n"/>
      <c r="U1187" s="23" t="n"/>
      <c r="V1187" s="23" t="n"/>
      <c r="W1187" s="23" t="n"/>
      <c r="X1187" s="23" t="n"/>
      <c r="Y1187" s="23" t="n"/>
      <c r="Z1187" s="23" t="n"/>
      <c r="AA1187" s="23" t="n"/>
      <c r="AB1187" s="23" t="n"/>
      <c r="AC1187" s="23" t="n"/>
      <c r="AD1187" s="23" t="n"/>
      <c r="AE1187" s="23" t="n"/>
      <c r="AF1187" s="23" t="n"/>
      <c r="AG1187" s="23" t="n"/>
      <c r="AH1187" s="23" t="n"/>
      <c r="AI1187" s="23" t="n"/>
      <c r="AJ1187" s="23" t="n"/>
      <c r="AK1187" s="23" t="n"/>
      <c r="AL1187" s="23" t="n"/>
      <c r="AM1187" s="23" t="n"/>
      <c r="AN1187" s="23" t="n"/>
      <c r="AO1187" s="23" t="n"/>
      <c r="AP1187" s="23" t="n"/>
      <c r="AQ1187" s="23" t="n"/>
      <c r="AR1187" s="23" t="n"/>
      <c r="AS1187" s="23" t="n"/>
      <c r="AT1187" s="23" t="n"/>
      <c r="AU1187" s="23" t="n"/>
      <c r="AV1187" s="23" t="n"/>
      <c r="AW1187" s="23" t="n"/>
      <c r="AX1187" s="23" t="n"/>
      <c r="AY1187" s="23" t="n"/>
      <c r="AZ1187" s="23" t="n"/>
      <c r="BA1187" s="23" t="n"/>
      <c r="BB1187" s="23" t="n"/>
      <c r="BC1187" s="23" t="n"/>
      <c r="BD1187" s="23" t="n"/>
      <c r="BE1187" s="23" t="n"/>
      <c r="BF1187" s="23" t="n"/>
      <c r="BG1187" s="23" t="n"/>
      <c r="BH1187" s="23" t="n"/>
      <c r="BI1187" s="23" t="n"/>
      <c r="BJ1187" s="23" t="n"/>
      <c r="BK1187" s="23" t="n"/>
      <c r="BL1187" s="23" t="n"/>
      <c r="BM1187" s="23" t="n"/>
      <c r="BN1187" s="23" t="n"/>
      <c r="BO1187" s="23" t="n"/>
      <c r="BP1187" s="23" t="n"/>
      <c r="BQ1187" s="23" t="n"/>
      <c r="BR1187" s="23" t="n"/>
      <c r="BS1187" s="23" t="n"/>
      <c r="BT1187" s="23" t="n"/>
      <c r="BU1187" s="23" t="n"/>
      <c r="BV1187" s="23" t="n"/>
      <c r="BW1187" s="23" t="n"/>
      <c r="BX1187" s="23" t="n"/>
      <c r="BY1187" s="23" t="n"/>
      <c r="BZ1187" s="23" t="n"/>
      <c r="CA1187" s="23" t="n"/>
      <c r="CB1187" s="23" t="n"/>
      <c r="CC1187" s="23" t="n"/>
      <c r="CD1187" s="23" t="n"/>
      <c r="CE1187" s="23" t="n"/>
      <c r="CF1187" s="23" t="n"/>
      <c r="CG1187" s="23" t="n"/>
      <c r="CH1187" s="23" t="n"/>
      <c r="CI1187" s="23" t="n"/>
      <c r="CJ1187" s="23" t="n"/>
      <c r="CK1187" s="23" t="n"/>
      <c r="CL1187" s="23" t="n"/>
      <c r="CM1187" s="23" t="n"/>
      <c r="CN1187" s="23" t="n"/>
      <c r="CO1187" s="23" t="n"/>
      <c r="CP1187" s="23" t="n"/>
      <c r="CQ1187" s="23" t="n"/>
      <c r="CR1187" s="23" t="n"/>
      <c r="CS1187" s="23" t="n"/>
      <c r="CT1187" s="23" t="n"/>
      <c r="CU1187" s="23" t="n"/>
      <c r="CV1187" s="23" t="n"/>
      <c r="CW1187" s="23" t="n"/>
      <c r="CX1187" s="23" t="n"/>
      <c r="CY1187" s="23" t="n"/>
      <c r="CZ1187" s="23" t="n"/>
      <c r="DA1187" s="23" t="n"/>
      <c r="DB1187" s="23" t="n"/>
      <c r="DC1187" s="23" t="n"/>
      <c r="DE1187" s="12" t="inlineStr">
        <is>
          <t>CHEM-1560</t>
        </is>
      </c>
    </row>
    <row r="1188">
      <c r="B1188" s="5" t="inlineStr">
        <is>
          <t>合計在庫(週末時点,kg)</t>
        </is>
      </c>
      <c r="D1188">
        <f>'Grid_Stock'!B59</f>
        <v/>
      </c>
      <c r="E1188">
        <f>'Grid_Stock'!C59</f>
        <v/>
      </c>
      <c r="F1188">
        <f>'Grid_Stock'!D59</f>
        <v/>
      </c>
      <c r="G1188">
        <f>'Grid_Stock'!E59</f>
        <v/>
      </c>
      <c r="H1188">
        <f>'Grid_Stock'!F59</f>
        <v/>
      </c>
      <c r="I1188">
        <f>'Grid_Stock'!G59</f>
        <v/>
      </c>
      <c r="J1188">
        <f>'Grid_Stock'!H59</f>
        <v/>
      </c>
      <c r="K1188">
        <f>'Grid_Stock'!I59</f>
        <v/>
      </c>
      <c r="L1188">
        <f>'Grid_Stock'!J59</f>
        <v/>
      </c>
      <c r="M1188">
        <f>'Grid_Stock'!K59</f>
        <v/>
      </c>
      <c r="N1188">
        <f>'Grid_Stock'!L59</f>
        <v/>
      </c>
      <c r="O1188">
        <f>'Grid_Stock'!M59</f>
        <v/>
      </c>
      <c r="P1188">
        <f>'Grid_Stock'!N59</f>
        <v/>
      </c>
      <c r="Q1188">
        <f>'Grid_Stock'!O59</f>
        <v/>
      </c>
      <c r="R1188">
        <f>'Grid_Stock'!P59</f>
        <v/>
      </c>
      <c r="S1188">
        <f>'Grid_Stock'!Q59</f>
        <v/>
      </c>
      <c r="T1188">
        <f>'Grid_Stock'!R59</f>
        <v/>
      </c>
      <c r="U1188">
        <f>'Grid_Stock'!S59</f>
        <v/>
      </c>
      <c r="V1188">
        <f>'Grid_Stock'!T59</f>
        <v/>
      </c>
      <c r="W1188">
        <f>'Grid_Stock'!U59</f>
        <v/>
      </c>
      <c r="X1188">
        <f>'Grid_Stock'!V59</f>
        <v/>
      </c>
      <c r="Y1188">
        <f>'Grid_Stock'!W59</f>
        <v/>
      </c>
      <c r="Z1188">
        <f>'Grid_Stock'!X59</f>
        <v/>
      </c>
      <c r="AA1188">
        <f>'Grid_Stock'!Y59</f>
        <v/>
      </c>
      <c r="AB1188">
        <f>'Grid_Stock'!Z59</f>
        <v/>
      </c>
      <c r="AC1188">
        <f>'Grid_Stock'!AA59</f>
        <v/>
      </c>
      <c r="AD1188">
        <f>'Grid_Stock'!AB59</f>
        <v/>
      </c>
      <c r="AE1188">
        <f>'Grid_Stock'!AC59</f>
        <v/>
      </c>
      <c r="AF1188">
        <f>'Grid_Stock'!AD59</f>
        <v/>
      </c>
      <c r="AG1188">
        <f>'Grid_Stock'!AE59</f>
        <v/>
      </c>
      <c r="AH1188">
        <f>'Grid_Stock'!AF59</f>
        <v/>
      </c>
      <c r="AI1188">
        <f>'Grid_Stock'!AG59</f>
        <v/>
      </c>
      <c r="AJ1188">
        <f>'Grid_Stock'!AH59</f>
        <v/>
      </c>
      <c r="AK1188">
        <f>'Grid_Stock'!AI59</f>
        <v/>
      </c>
      <c r="AL1188">
        <f>'Grid_Stock'!AJ59</f>
        <v/>
      </c>
      <c r="AM1188">
        <f>'Grid_Stock'!AK59</f>
        <v/>
      </c>
      <c r="AN1188">
        <f>'Grid_Stock'!AL59</f>
        <v/>
      </c>
      <c r="AO1188">
        <f>'Grid_Stock'!AM59</f>
        <v/>
      </c>
      <c r="AP1188">
        <f>'Grid_Stock'!AN59</f>
        <v/>
      </c>
      <c r="AQ1188">
        <f>'Grid_Stock'!AO59</f>
        <v/>
      </c>
      <c r="AR1188">
        <f>'Grid_Stock'!AP59</f>
        <v/>
      </c>
      <c r="AS1188">
        <f>'Grid_Stock'!AQ59</f>
        <v/>
      </c>
      <c r="AT1188">
        <f>'Grid_Stock'!AR59</f>
        <v/>
      </c>
      <c r="AU1188">
        <f>'Grid_Stock'!AS59</f>
        <v/>
      </c>
      <c r="AV1188">
        <f>'Grid_Stock'!AT59</f>
        <v/>
      </c>
      <c r="AW1188">
        <f>'Grid_Stock'!AU59</f>
        <v/>
      </c>
      <c r="AX1188">
        <f>'Grid_Stock'!AV59</f>
        <v/>
      </c>
      <c r="AY1188">
        <f>'Grid_Stock'!AW59</f>
        <v/>
      </c>
      <c r="AZ1188">
        <f>'Grid_Stock'!AX59</f>
        <v/>
      </c>
      <c r="BA1188">
        <f>'Grid_Stock'!AY59</f>
        <v/>
      </c>
      <c r="BB1188">
        <f>'Grid_Stock'!AZ59</f>
        <v/>
      </c>
      <c r="BC1188">
        <f>'Grid_Stock'!BA59</f>
        <v/>
      </c>
      <c r="BD1188">
        <f>'Grid_Stock'!BB59</f>
        <v/>
      </c>
      <c r="BE1188">
        <f>'Grid_Stock'!BC59</f>
        <v/>
      </c>
      <c r="BF1188">
        <f>'Grid_Stock'!BD59</f>
        <v/>
      </c>
      <c r="BG1188">
        <f>'Grid_Stock'!BE59</f>
        <v/>
      </c>
      <c r="BH1188">
        <f>'Grid_Stock'!BF59</f>
        <v/>
      </c>
      <c r="BI1188">
        <f>'Grid_Stock'!BG59</f>
        <v/>
      </c>
      <c r="BJ1188">
        <f>'Grid_Stock'!BH59</f>
        <v/>
      </c>
      <c r="BK1188">
        <f>'Grid_Stock'!BI59</f>
        <v/>
      </c>
      <c r="BL1188">
        <f>'Grid_Stock'!BJ59</f>
        <v/>
      </c>
      <c r="BM1188">
        <f>'Grid_Stock'!BK59</f>
        <v/>
      </c>
      <c r="BN1188">
        <f>'Grid_Stock'!BL59</f>
        <v/>
      </c>
      <c r="BO1188">
        <f>'Grid_Stock'!BM59</f>
        <v/>
      </c>
      <c r="BP1188">
        <f>'Grid_Stock'!BN59</f>
        <v/>
      </c>
      <c r="BQ1188">
        <f>'Grid_Stock'!BO59</f>
        <v/>
      </c>
      <c r="BR1188">
        <f>'Grid_Stock'!BP59</f>
        <v/>
      </c>
      <c r="BS1188">
        <f>'Grid_Stock'!BQ59</f>
        <v/>
      </c>
      <c r="BT1188">
        <f>'Grid_Stock'!BR59</f>
        <v/>
      </c>
      <c r="BU1188">
        <f>'Grid_Stock'!BS59</f>
        <v/>
      </c>
      <c r="BV1188">
        <f>'Grid_Stock'!BT59</f>
        <v/>
      </c>
      <c r="BW1188">
        <f>'Grid_Stock'!BU59</f>
        <v/>
      </c>
      <c r="BX1188">
        <f>'Grid_Stock'!BV59</f>
        <v/>
      </c>
      <c r="BY1188">
        <f>'Grid_Stock'!BW59</f>
        <v/>
      </c>
      <c r="BZ1188">
        <f>'Grid_Stock'!BX59</f>
        <v/>
      </c>
      <c r="CA1188">
        <f>'Grid_Stock'!BY59</f>
        <v/>
      </c>
      <c r="CB1188">
        <f>'Grid_Stock'!BZ59</f>
        <v/>
      </c>
      <c r="CC1188">
        <f>'Grid_Stock'!CA59</f>
        <v/>
      </c>
      <c r="CD1188">
        <f>'Grid_Stock'!CB59</f>
        <v/>
      </c>
      <c r="CE1188">
        <f>'Grid_Stock'!CC59</f>
        <v/>
      </c>
      <c r="CF1188">
        <f>'Grid_Stock'!CD59</f>
        <v/>
      </c>
      <c r="CG1188">
        <f>'Grid_Stock'!CE59</f>
        <v/>
      </c>
      <c r="CH1188">
        <f>'Grid_Stock'!CF59</f>
        <v/>
      </c>
      <c r="CI1188">
        <f>'Grid_Stock'!CG59</f>
        <v/>
      </c>
      <c r="CJ1188">
        <f>'Grid_Stock'!CH59</f>
        <v/>
      </c>
      <c r="CK1188">
        <f>'Grid_Stock'!CI59</f>
        <v/>
      </c>
      <c r="CL1188">
        <f>'Grid_Stock'!CJ59</f>
        <v/>
      </c>
      <c r="CM1188">
        <f>'Grid_Stock'!CK59</f>
        <v/>
      </c>
      <c r="CN1188">
        <f>'Grid_Stock'!CL59</f>
        <v/>
      </c>
      <c r="CO1188">
        <f>'Grid_Stock'!CM59</f>
        <v/>
      </c>
      <c r="CP1188">
        <f>'Grid_Stock'!CN59</f>
        <v/>
      </c>
      <c r="CQ1188">
        <f>'Grid_Stock'!CO59</f>
        <v/>
      </c>
      <c r="CR1188">
        <f>'Grid_Stock'!CP59</f>
        <v/>
      </c>
      <c r="CS1188">
        <f>'Grid_Stock'!CQ59</f>
        <v/>
      </c>
      <c r="CT1188">
        <f>'Grid_Stock'!CR59</f>
        <v/>
      </c>
      <c r="CU1188">
        <f>'Grid_Stock'!CS59</f>
        <v/>
      </c>
      <c r="CV1188">
        <f>'Grid_Stock'!CT59</f>
        <v/>
      </c>
      <c r="CW1188">
        <f>'Grid_Stock'!CU59</f>
        <v/>
      </c>
      <c r="CX1188">
        <f>'Grid_Stock'!CV59</f>
        <v/>
      </c>
      <c r="CY1188">
        <f>'Grid_Stock'!CW59</f>
        <v/>
      </c>
      <c r="CZ1188">
        <f>'Grid_Stock'!CX59</f>
        <v/>
      </c>
      <c r="DA1188">
        <f>'Grid_Stock'!CY59</f>
        <v/>
      </c>
      <c r="DB1188">
        <f>'Grid_Stock'!CZ59</f>
        <v/>
      </c>
      <c r="DC1188">
        <f>'Grid_Stock'!DA59</f>
        <v/>
      </c>
    </row>
    <row r="1189">
      <c r="B1189" s="24" t="inlineStr">
        <is>
          <t>（発注の目安はDashboardの基準在庫[下限/上限]と色分けを参照）</t>
        </is>
      </c>
    </row>
    <row r="1191">
      <c r="A1191" s="21" t="inlineStr">
        <is>
          <t>CHEM-1690</t>
        </is>
      </c>
      <c r="B1191" s="21" t="inlineStr">
        <is>
          <t>TPZ 560</t>
        </is>
      </c>
      <c r="C1191" s="22" t="n"/>
      <c r="D1191" s="21" t="n"/>
      <c r="E1191" s="21" t="n"/>
      <c r="F1191" s="21" t="n"/>
      <c r="G1191" s="21" t="n"/>
      <c r="H1191" s="21" t="n"/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  <c r="AA1191" s="21" t="n"/>
      <c r="AB1191" s="21" t="n"/>
      <c r="AC1191" s="21" t="n"/>
      <c r="AD1191" s="21" t="n"/>
      <c r="AE1191" s="21" t="n"/>
      <c r="AF1191" s="21" t="n"/>
      <c r="AG1191" s="21" t="n"/>
      <c r="AH1191" s="21" t="n"/>
      <c r="AI1191" s="21" t="n"/>
      <c r="AJ1191" s="21" t="n"/>
      <c r="AK1191" s="21" t="n"/>
      <c r="AL1191" s="21" t="n"/>
      <c r="AM1191" s="21" t="n"/>
      <c r="AN1191" s="21" t="n"/>
      <c r="AO1191" s="21" t="n"/>
      <c r="AP1191" s="21" t="n"/>
      <c r="AQ1191" s="21" t="n"/>
      <c r="AR1191" s="21" t="n"/>
      <c r="AS1191" s="21" t="n"/>
      <c r="AT1191" s="21" t="n"/>
      <c r="AU1191" s="21" t="n"/>
      <c r="AV1191" s="21" t="n"/>
      <c r="AW1191" s="21" t="n"/>
      <c r="AX1191" s="21" t="n"/>
      <c r="AY1191" s="21" t="n"/>
      <c r="AZ1191" s="21" t="n"/>
      <c r="BA1191" s="21" t="n"/>
      <c r="BB1191" s="21" t="n"/>
      <c r="BC1191" s="21" t="n"/>
      <c r="BD1191" s="21" t="n"/>
      <c r="BE1191" s="21" t="n"/>
      <c r="BF1191" s="21" t="n"/>
      <c r="BG1191" s="21" t="n"/>
      <c r="BH1191" s="21" t="n"/>
      <c r="BI1191" s="21" t="n"/>
      <c r="BJ1191" s="21" t="n"/>
      <c r="BK1191" s="21" t="n"/>
      <c r="BL1191" s="21" t="n"/>
      <c r="BM1191" s="21" t="n"/>
      <c r="BN1191" s="21" t="n"/>
      <c r="BO1191" s="21" t="n"/>
      <c r="BP1191" s="21" t="n"/>
      <c r="BQ1191" s="21" t="n"/>
      <c r="BR1191" s="21" t="n"/>
      <c r="BS1191" s="21" t="n"/>
      <c r="BT1191" s="21" t="n"/>
      <c r="BU1191" s="21" t="n"/>
      <c r="BV1191" s="21" t="n"/>
      <c r="BW1191" s="21" t="n"/>
      <c r="BX1191" s="21" t="n"/>
      <c r="BY1191" s="21" t="n"/>
      <c r="BZ1191" s="21" t="n"/>
      <c r="CA1191" s="21" t="n"/>
      <c r="CB1191" s="21" t="n"/>
      <c r="CC1191" s="21" t="n"/>
      <c r="CD1191" s="21" t="n"/>
      <c r="CE1191" s="21" t="n"/>
      <c r="CF1191" s="21" t="n"/>
      <c r="CG1191" s="21" t="n"/>
      <c r="CH1191" s="21" t="n"/>
      <c r="CI1191" s="21" t="n"/>
      <c r="CJ1191" s="21" t="n"/>
      <c r="CK1191" s="21" t="n"/>
      <c r="CL1191" s="21" t="n"/>
      <c r="CM1191" s="21" t="n"/>
      <c r="CN1191" s="21" t="n"/>
      <c r="CO1191" s="21" t="n"/>
      <c r="CP1191" s="21" t="n"/>
      <c r="CQ1191" s="21" t="n"/>
      <c r="CR1191" s="21" t="n"/>
      <c r="CS1191" s="21" t="n"/>
      <c r="CT1191" s="21" t="n"/>
      <c r="CU1191" s="21" t="n"/>
      <c r="CV1191" s="21" t="n"/>
      <c r="CW1191" s="21" t="n"/>
      <c r="CX1191" s="21" t="n"/>
      <c r="CY1191" s="21" t="n"/>
      <c r="CZ1191" s="21" t="n"/>
      <c r="DA1191" s="21" t="n"/>
      <c r="DB1191" s="21" t="n"/>
      <c r="DC1191" s="21" t="n"/>
    </row>
    <row r="1192">
      <c r="B1192" t="inlineStr">
        <is>
          <t>TSP-618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Name],$A1191)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TSP-903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Name],$A1191)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TSP-966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Name],$A1191)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s="5" t="inlineStr">
        <is>
          <t>合計使用量(kg)/週</t>
        </is>
      </c>
      <c r="D1198">
        <f>'Grid_Requirement'!B60</f>
        <v/>
      </c>
      <c r="E1198">
        <f>'Grid_Requirement'!C60</f>
        <v/>
      </c>
      <c r="F1198">
        <f>'Grid_Requirement'!D60</f>
        <v/>
      </c>
      <c r="G1198">
        <f>'Grid_Requirement'!E60</f>
        <v/>
      </c>
      <c r="H1198">
        <f>'Grid_Requirement'!F60</f>
        <v/>
      </c>
      <c r="I1198">
        <f>'Grid_Requirement'!G60</f>
        <v/>
      </c>
      <c r="J1198">
        <f>'Grid_Requirement'!H60</f>
        <v/>
      </c>
      <c r="K1198">
        <f>'Grid_Requirement'!I60</f>
        <v/>
      </c>
      <c r="L1198">
        <f>'Grid_Requirement'!J60</f>
        <v/>
      </c>
      <c r="M1198">
        <f>'Grid_Requirement'!K60</f>
        <v/>
      </c>
      <c r="N1198">
        <f>'Grid_Requirement'!L60</f>
        <v/>
      </c>
      <c r="O1198">
        <f>'Grid_Requirement'!M60</f>
        <v/>
      </c>
      <c r="P1198">
        <f>'Grid_Requirement'!N60</f>
        <v/>
      </c>
      <c r="Q1198">
        <f>'Grid_Requirement'!O60</f>
        <v/>
      </c>
      <c r="R1198">
        <f>'Grid_Requirement'!P60</f>
        <v/>
      </c>
      <c r="S1198">
        <f>'Grid_Requirement'!Q60</f>
        <v/>
      </c>
      <c r="T1198">
        <f>'Grid_Requirement'!R60</f>
        <v/>
      </c>
      <c r="U1198">
        <f>'Grid_Requirement'!S60</f>
        <v/>
      </c>
      <c r="V1198">
        <f>'Grid_Requirement'!T60</f>
        <v/>
      </c>
      <c r="W1198">
        <f>'Grid_Requirement'!U60</f>
        <v/>
      </c>
      <c r="X1198">
        <f>'Grid_Requirement'!V60</f>
        <v/>
      </c>
      <c r="Y1198">
        <f>'Grid_Requirement'!W60</f>
        <v/>
      </c>
      <c r="Z1198">
        <f>'Grid_Requirement'!X60</f>
        <v/>
      </c>
      <c r="AA1198">
        <f>'Grid_Requirement'!Y60</f>
        <v/>
      </c>
      <c r="AB1198">
        <f>'Grid_Requirement'!Z60</f>
        <v/>
      </c>
      <c r="AC1198">
        <f>'Grid_Requirement'!AA60</f>
        <v/>
      </c>
      <c r="AD1198">
        <f>'Grid_Requirement'!AB60</f>
        <v/>
      </c>
      <c r="AE1198">
        <f>'Grid_Requirement'!AC60</f>
        <v/>
      </c>
      <c r="AF1198">
        <f>'Grid_Requirement'!AD60</f>
        <v/>
      </c>
      <c r="AG1198">
        <f>'Grid_Requirement'!AE60</f>
        <v/>
      </c>
      <c r="AH1198">
        <f>'Grid_Requirement'!AF60</f>
        <v/>
      </c>
      <c r="AI1198">
        <f>'Grid_Requirement'!AG60</f>
        <v/>
      </c>
      <c r="AJ1198">
        <f>'Grid_Requirement'!AH60</f>
        <v/>
      </c>
      <c r="AK1198">
        <f>'Grid_Requirement'!AI60</f>
        <v/>
      </c>
      <c r="AL1198">
        <f>'Grid_Requirement'!AJ60</f>
        <v/>
      </c>
      <c r="AM1198">
        <f>'Grid_Requirement'!AK60</f>
        <v/>
      </c>
      <c r="AN1198">
        <f>'Grid_Requirement'!AL60</f>
        <v/>
      </c>
      <c r="AO1198">
        <f>'Grid_Requirement'!AM60</f>
        <v/>
      </c>
      <c r="AP1198">
        <f>'Grid_Requirement'!AN60</f>
        <v/>
      </c>
      <c r="AQ1198">
        <f>'Grid_Requirement'!AO60</f>
        <v/>
      </c>
      <c r="AR1198">
        <f>'Grid_Requirement'!AP60</f>
        <v/>
      </c>
      <c r="AS1198">
        <f>'Grid_Requirement'!AQ60</f>
        <v/>
      </c>
      <c r="AT1198">
        <f>'Grid_Requirement'!AR60</f>
        <v/>
      </c>
      <c r="AU1198">
        <f>'Grid_Requirement'!AS60</f>
        <v/>
      </c>
      <c r="AV1198">
        <f>'Grid_Requirement'!AT60</f>
        <v/>
      </c>
      <c r="AW1198">
        <f>'Grid_Requirement'!AU60</f>
        <v/>
      </c>
      <c r="AX1198">
        <f>'Grid_Requirement'!AV60</f>
        <v/>
      </c>
      <c r="AY1198">
        <f>'Grid_Requirement'!AW60</f>
        <v/>
      </c>
      <c r="AZ1198">
        <f>'Grid_Requirement'!AX60</f>
        <v/>
      </c>
      <c r="BA1198">
        <f>'Grid_Requirement'!AY60</f>
        <v/>
      </c>
      <c r="BB1198">
        <f>'Grid_Requirement'!AZ60</f>
        <v/>
      </c>
      <c r="BC1198">
        <f>'Grid_Requirement'!BA60</f>
        <v/>
      </c>
      <c r="BD1198">
        <f>'Grid_Requirement'!BB60</f>
        <v/>
      </c>
      <c r="BE1198">
        <f>'Grid_Requirement'!BC60</f>
        <v/>
      </c>
      <c r="BF1198">
        <f>'Grid_Requirement'!BD60</f>
        <v/>
      </c>
      <c r="BG1198">
        <f>'Grid_Requirement'!BE60</f>
        <v/>
      </c>
      <c r="BH1198">
        <f>'Grid_Requirement'!BF60</f>
        <v/>
      </c>
      <c r="BI1198">
        <f>'Grid_Requirement'!BG60</f>
        <v/>
      </c>
      <c r="BJ1198">
        <f>'Grid_Requirement'!BH60</f>
        <v/>
      </c>
      <c r="BK1198">
        <f>'Grid_Requirement'!BI60</f>
        <v/>
      </c>
      <c r="BL1198">
        <f>'Grid_Requirement'!BJ60</f>
        <v/>
      </c>
      <c r="BM1198">
        <f>'Grid_Requirement'!BK60</f>
        <v/>
      </c>
      <c r="BN1198">
        <f>'Grid_Requirement'!BL60</f>
        <v/>
      </c>
      <c r="BO1198">
        <f>'Grid_Requirement'!BM60</f>
        <v/>
      </c>
      <c r="BP1198">
        <f>'Grid_Requirement'!BN60</f>
        <v/>
      </c>
      <c r="BQ1198">
        <f>'Grid_Requirement'!BO60</f>
        <v/>
      </c>
      <c r="BR1198">
        <f>'Grid_Requirement'!BP60</f>
        <v/>
      </c>
      <c r="BS1198">
        <f>'Grid_Requirement'!BQ60</f>
        <v/>
      </c>
      <c r="BT1198">
        <f>'Grid_Requirement'!BR60</f>
        <v/>
      </c>
      <c r="BU1198">
        <f>'Grid_Requirement'!BS60</f>
        <v/>
      </c>
      <c r="BV1198">
        <f>'Grid_Requirement'!BT60</f>
        <v/>
      </c>
      <c r="BW1198">
        <f>'Grid_Requirement'!BU60</f>
        <v/>
      </c>
      <c r="BX1198">
        <f>'Grid_Requirement'!BV60</f>
        <v/>
      </c>
      <c r="BY1198">
        <f>'Grid_Requirement'!BW60</f>
        <v/>
      </c>
      <c r="BZ1198">
        <f>'Grid_Requirement'!BX60</f>
        <v/>
      </c>
      <c r="CA1198">
        <f>'Grid_Requirement'!BY60</f>
        <v/>
      </c>
      <c r="CB1198">
        <f>'Grid_Requirement'!BZ60</f>
        <v/>
      </c>
      <c r="CC1198">
        <f>'Grid_Requirement'!CA60</f>
        <v/>
      </c>
      <c r="CD1198">
        <f>'Grid_Requirement'!CB60</f>
        <v/>
      </c>
      <c r="CE1198">
        <f>'Grid_Requirement'!CC60</f>
        <v/>
      </c>
      <c r="CF1198">
        <f>'Grid_Requirement'!CD60</f>
        <v/>
      </c>
      <c r="CG1198">
        <f>'Grid_Requirement'!CE60</f>
        <v/>
      </c>
      <c r="CH1198">
        <f>'Grid_Requirement'!CF60</f>
        <v/>
      </c>
      <c r="CI1198">
        <f>'Grid_Requirement'!CG60</f>
        <v/>
      </c>
      <c r="CJ1198">
        <f>'Grid_Requirement'!CH60</f>
        <v/>
      </c>
      <c r="CK1198">
        <f>'Grid_Requirement'!CI60</f>
        <v/>
      </c>
      <c r="CL1198">
        <f>'Grid_Requirement'!CJ60</f>
        <v/>
      </c>
      <c r="CM1198">
        <f>'Grid_Requirement'!CK60</f>
        <v/>
      </c>
      <c r="CN1198">
        <f>'Grid_Requirement'!CL60</f>
        <v/>
      </c>
      <c r="CO1198">
        <f>'Grid_Requirement'!CM60</f>
        <v/>
      </c>
      <c r="CP1198">
        <f>'Grid_Requirement'!CN60</f>
        <v/>
      </c>
      <c r="CQ1198">
        <f>'Grid_Requirement'!CO60</f>
        <v/>
      </c>
      <c r="CR1198">
        <f>'Grid_Requirement'!CP60</f>
        <v/>
      </c>
      <c r="CS1198">
        <f>'Grid_Requirement'!CQ60</f>
        <v/>
      </c>
      <c r="CT1198">
        <f>'Grid_Requirement'!CR60</f>
        <v/>
      </c>
      <c r="CU1198">
        <f>'Grid_Requirement'!CS60</f>
        <v/>
      </c>
      <c r="CV1198">
        <f>'Grid_Requirement'!CT60</f>
        <v/>
      </c>
      <c r="CW1198">
        <f>'Grid_Requirement'!CU60</f>
        <v/>
      </c>
      <c r="CX1198">
        <f>'Grid_Requirement'!CV60</f>
        <v/>
      </c>
      <c r="CY1198">
        <f>'Grid_Requirement'!CW60</f>
        <v/>
      </c>
      <c r="CZ1198">
        <f>'Grid_Requirement'!CX60</f>
        <v/>
      </c>
      <c r="DA1198">
        <f>'Grid_Requirement'!CY60</f>
        <v/>
      </c>
      <c r="DB1198">
        <f>'Grid_Requirement'!CZ60</f>
        <v/>
      </c>
      <c r="DC1198">
        <f>'Grid_Requirement'!DA60</f>
        <v/>
      </c>
    </row>
    <row r="1199">
      <c r="B1199" t="inlineStr">
        <is>
          <t>TTAF在庫(実績,kg)</t>
        </is>
      </c>
      <c r="D1199">
        <f>'T_TTAFStock'!B64</f>
        <v/>
      </c>
      <c r="E1199">
        <f>'T_TTAFStock'!C64</f>
        <v/>
      </c>
      <c r="F1199">
        <f>'T_TTAFStock'!D64</f>
        <v/>
      </c>
      <c r="G1199">
        <f>'T_TTAFStock'!E64</f>
        <v/>
      </c>
      <c r="H1199">
        <f>'T_TTAFStock'!F64</f>
        <v/>
      </c>
      <c r="I1199">
        <f>'T_TTAFStock'!G64</f>
        <v/>
      </c>
      <c r="J1199">
        <f>'T_TTAFStock'!H64</f>
        <v/>
      </c>
      <c r="K1199">
        <f>'T_TTAFStock'!I64</f>
        <v/>
      </c>
      <c r="L1199">
        <f>'T_TTAFStock'!J64</f>
        <v/>
      </c>
      <c r="M1199">
        <f>'T_TTAFStock'!K64</f>
        <v/>
      </c>
      <c r="N1199">
        <f>'T_TTAFStock'!L64</f>
        <v/>
      </c>
      <c r="O1199">
        <f>'T_TTAFStock'!M64</f>
        <v/>
      </c>
      <c r="P1199">
        <f>'T_TTAFStock'!N64</f>
        <v/>
      </c>
      <c r="Q1199">
        <f>'T_TTAFStock'!O64</f>
        <v/>
      </c>
      <c r="R1199">
        <f>'T_TTAFStock'!P64</f>
        <v/>
      </c>
      <c r="S1199">
        <f>'T_TTAFStock'!Q64</f>
        <v/>
      </c>
      <c r="T1199">
        <f>'T_TTAFStock'!R64</f>
        <v/>
      </c>
      <c r="U1199">
        <f>'T_TTAFStock'!S64</f>
        <v/>
      </c>
      <c r="V1199">
        <f>'T_TTAFStock'!T64</f>
        <v/>
      </c>
      <c r="W1199">
        <f>'T_TTAFStock'!U64</f>
        <v/>
      </c>
      <c r="X1199">
        <f>'T_TTAFStock'!V64</f>
        <v/>
      </c>
      <c r="Y1199">
        <f>'T_TTAFStock'!W64</f>
        <v/>
      </c>
      <c r="Z1199">
        <f>'T_TTAFStock'!X64</f>
        <v/>
      </c>
      <c r="AA1199">
        <f>'T_TTAFStock'!Y64</f>
        <v/>
      </c>
      <c r="AB1199">
        <f>'T_TTAFStock'!Z64</f>
        <v/>
      </c>
      <c r="AC1199">
        <f>'T_TTAFStock'!AA64</f>
        <v/>
      </c>
      <c r="AD1199">
        <f>'T_TTAFStock'!AB64</f>
        <v/>
      </c>
      <c r="AE1199">
        <f>'T_TTAFStock'!AC64</f>
        <v/>
      </c>
      <c r="AF1199">
        <f>'T_TTAFStock'!AD64</f>
        <v/>
      </c>
      <c r="AG1199">
        <f>'T_TTAFStock'!AE64</f>
        <v/>
      </c>
      <c r="AH1199">
        <f>'T_TTAFStock'!AF64</f>
        <v/>
      </c>
      <c r="AI1199">
        <f>'T_TTAFStock'!AG64</f>
        <v/>
      </c>
      <c r="AJ1199">
        <f>'T_TTAFStock'!AH64</f>
        <v/>
      </c>
      <c r="AK1199">
        <f>'T_TTAFStock'!AI64</f>
        <v/>
      </c>
      <c r="AL1199">
        <f>'T_TTAFStock'!AJ64</f>
        <v/>
      </c>
      <c r="AM1199">
        <f>'T_TTAFStock'!AK64</f>
        <v/>
      </c>
      <c r="AN1199">
        <f>'T_TTAFStock'!AL64</f>
        <v/>
      </c>
      <c r="AO1199">
        <f>'T_TTAFStock'!AM64</f>
        <v/>
      </c>
      <c r="AP1199">
        <f>'T_TTAFStock'!AN64</f>
        <v/>
      </c>
      <c r="AQ1199">
        <f>'T_TTAFStock'!AO64</f>
        <v/>
      </c>
      <c r="AR1199">
        <f>'T_TTAFStock'!AP64</f>
        <v/>
      </c>
      <c r="AS1199">
        <f>'T_TTAFStock'!AQ64</f>
        <v/>
      </c>
      <c r="AT1199">
        <f>'T_TTAFStock'!AR64</f>
        <v/>
      </c>
      <c r="AU1199">
        <f>'T_TTAFStock'!AS64</f>
        <v/>
      </c>
      <c r="AV1199">
        <f>'T_TTAFStock'!AT64</f>
        <v/>
      </c>
      <c r="AW1199">
        <f>'T_TTAFStock'!AU64</f>
        <v/>
      </c>
      <c r="AX1199">
        <f>'T_TTAFStock'!AV64</f>
        <v/>
      </c>
      <c r="AY1199">
        <f>'T_TTAFStock'!AW64</f>
        <v/>
      </c>
      <c r="AZ1199">
        <f>'T_TTAFStock'!AX64</f>
        <v/>
      </c>
      <c r="BA1199">
        <f>'T_TTAFStock'!AY64</f>
        <v/>
      </c>
      <c r="BB1199">
        <f>'T_TTAFStock'!AZ64</f>
        <v/>
      </c>
      <c r="BC1199">
        <f>'T_TTAFStock'!BA64</f>
        <v/>
      </c>
      <c r="BD1199">
        <f>'T_TTAFStock'!BB64</f>
        <v/>
      </c>
      <c r="BE1199">
        <f>'T_TTAFStock'!BC64</f>
        <v/>
      </c>
      <c r="BF1199">
        <f>'T_TTAFStock'!BD64</f>
        <v/>
      </c>
      <c r="BG1199">
        <f>'T_TTAFStock'!BE64</f>
        <v/>
      </c>
      <c r="BH1199">
        <f>'T_TTAFStock'!BF64</f>
        <v/>
      </c>
      <c r="BI1199">
        <f>'T_TTAFStock'!BG64</f>
        <v/>
      </c>
      <c r="BJ1199">
        <f>'T_TTAFStock'!BH64</f>
        <v/>
      </c>
      <c r="BK1199">
        <f>'T_TTAFStock'!BI64</f>
        <v/>
      </c>
      <c r="BL1199">
        <f>'T_TTAFStock'!BJ64</f>
        <v/>
      </c>
      <c r="BM1199">
        <f>'T_TTAFStock'!BK64</f>
        <v/>
      </c>
      <c r="BN1199">
        <f>'T_TTAFStock'!BL64</f>
        <v/>
      </c>
      <c r="BO1199">
        <f>'T_TTAFStock'!BM64</f>
        <v/>
      </c>
      <c r="BP1199">
        <f>'T_TTAFStock'!BN64</f>
        <v/>
      </c>
      <c r="BQ1199">
        <f>'T_TTAFStock'!BO64</f>
        <v/>
      </c>
      <c r="BR1199">
        <f>'T_TTAFStock'!BP64</f>
        <v/>
      </c>
      <c r="BS1199">
        <f>'T_TTAFStock'!BQ64</f>
        <v/>
      </c>
      <c r="BT1199">
        <f>'T_TTAFStock'!BR64</f>
        <v/>
      </c>
      <c r="BU1199">
        <f>'T_TTAFStock'!BS64</f>
        <v/>
      </c>
      <c r="BV1199">
        <f>'T_TTAFStock'!BT64</f>
        <v/>
      </c>
      <c r="BW1199">
        <f>'T_TTAFStock'!BU64</f>
        <v/>
      </c>
      <c r="BX1199">
        <f>'T_TTAFStock'!BV64</f>
        <v/>
      </c>
      <c r="BY1199">
        <f>'T_TTAFStock'!BW64</f>
        <v/>
      </c>
      <c r="BZ1199">
        <f>'T_TTAFStock'!BX64</f>
        <v/>
      </c>
      <c r="CA1199">
        <f>'T_TTAFStock'!BY64</f>
        <v/>
      </c>
      <c r="CB1199">
        <f>'T_TTAFStock'!BZ64</f>
        <v/>
      </c>
      <c r="CC1199">
        <f>'T_TTAFStock'!CA64</f>
        <v/>
      </c>
      <c r="CD1199">
        <f>'T_TTAFStock'!CB64</f>
        <v/>
      </c>
      <c r="CE1199">
        <f>'T_TTAFStock'!CC64</f>
        <v/>
      </c>
      <c r="CF1199">
        <f>'T_TTAFStock'!CD64</f>
        <v/>
      </c>
      <c r="CG1199">
        <f>'T_TTAFStock'!CE64</f>
        <v/>
      </c>
      <c r="CH1199">
        <f>'T_TTAFStock'!CF64</f>
        <v/>
      </c>
      <c r="CI1199">
        <f>'T_TTAFStock'!CG64</f>
        <v/>
      </c>
      <c r="CJ1199">
        <f>'T_TTAFStock'!CH64</f>
        <v/>
      </c>
      <c r="CK1199">
        <f>'T_TTAFStock'!CI64</f>
        <v/>
      </c>
      <c r="CL1199">
        <f>'T_TTAFStock'!CJ64</f>
        <v/>
      </c>
      <c r="CM1199">
        <f>'T_TTAFStock'!CK64</f>
        <v/>
      </c>
      <c r="CN1199">
        <f>'T_TTAFStock'!CL64</f>
        <v/>
      </c>
      <c r="CO1199">
        <f>'T_TTAFStock'!CM64</f>
        <v/>
      </c>
      <c r="CP1199">
        <f>'T_TTAFStock'!CN64</f>
        <v/>
      </c>
      <c r="CQ1199">
        <f>'T_TTAFStock'!CO64</f>
        <v/>
      </c>
      <c r="CR1199">
        <f>'T_TTAFStock'!CP64</f>
        <v/>
      </c>
      <c r="CS1199">
        <f>'T_TTAFStock'!CQ64</f>
        <v/>
      </c>
      <c r="CT1199">
        <f>'T_TTAFStock'!CR64</f>
        <v/>
      </c>
      <c r="CU1199">
        <f>'T_TTAFStock'!CS64</f>
        <v/>
      </c>
      <c r="CV1199">
        <f>'T_TTAFStock'!CT64</f>
        <v/>
      </c>
      <c r="CW1199">
        <f>'T_TTAFStock'!CU64</f>
        <v/>
      </c>
      <c r="CX1199">
        <f>'T_TTAFStock'!CV64</f>
        <v/>
      </c>
      <c r="CY1199">
        <f>'T_TTAFStock'!CW64</f>
        <v/>
      </c>
      <c r="CZ1199">
        <f>'T_TTAFStock'!CX64</f>
        <v/>
      </c>
      <c r="DA1199">
        <f>'T_TTAFStock'!CY64</f>
        <v/>
      </c>
      <c r="DB1199">
        <f>'T_TTAFStock'!CZ64</f>
        <v/>
      </c>
      <c r="DC1199">
        <f>'T_TTAFStock'!DA64</f>
        <v/>
      </c>
    </row>
    <row r="1200">
      <c r="B1200" t="inlineStr">
        <is>
          <t>自社在庫(実績,kg)</t>
        </is>
      </c>
      <c r="D1200">
        <f>'T_SelfStock'!B64</f>
        <v/>
      </c>
      <c r="E1200">
        <f>'T_SelfStock'!C64</f>
        <v/>
      </c>
      <c r="F1200">
        <f>'T_SelfStock'!D64</f>
        <v/>
      </c>
      <c r="G1200">
        <f>'T_SelfStock'!E64</f>
        <v/>
      </c>
      <c r="H1200">
        <f>'T_SelfStock'!F64</f>
        <v/>
      </c>
      <c r="I1200">
        <f>'T_SelfStock'!G64</f>
        <v/>
      </c>
      <c r="J1200">
        <f>'T_SelfStock'!H64</f>
        <v/>
      </c>
      <c r="K1200">
        <f>'T_SelfStock'!I64</f>
        <v/>
      </c>
      <c r="L1200">
        <f>'T_SelfStock'!J64</f>
        <v/>
      </c>
      <c r="M1200">
        <f>'T_SelfStock'!K64</f>
        <v/>
      </c>
      <c r="N1200">
        <f>'T_SelfStock'!L64</f>
        <v/>
      </c>
      <c r="O1200">
        <f>'T_SelfStock'!M64</f>
        <v/>
      </c>
      <c r="P1200">
        <f>'T_SelfStock'!N64</f>
        <v/>
      </c>
      <c r="Q1200">
        <f>'T_SelfStock'!O64</f>
        <v/>
      </c>
      <c r="R1200">
        <f>'T_SelfStock'!P64</f>
        <v/>
      </c>
      <c r="S1200">
        <f>'T_SelfStock'!Q64</f>
        <v/>
      </c>
      <c r="T1200">
        <f>'T_SelfStock'!R64</f>
        <v/>
      </c>
      <c r="U1200">
        <f>'T_SelfStock'!S64</f>
        <v/>
      </c>
      <c r="V1200">
        <f>'T_SelfStock'!T64</f>
        <v/>
      </c>
      <c r="W1200">
        <f>'T_SelfStock'!U64</f>
        <v/>
      </c>
      <c r="X1200">
        <f>'T_SelfStock'!V64</f>
        <v/>
      </c>
      <c r="Y1200">
        <f>'T_SelfStock'!W64</f>
        <v/>
      </c>
      <c r="Z1200">
        <f>'T_SelfStock'!X64</f>
        <v/>
      </c>
      <c r="AA1200">
        <f>'T_SelfStock'!Y64</f>
        <v/>
      </c>
      <c r="AB1200">
        <f>'T_SelfStock'!Z64</f>
        <v/>
      </c>
      <c r="AC1200">
        <f>'T_SelfStock'!AA64</f>
        <v/>
      </c>
      <c r="AD1200">
        <f>'T_SelfStock'!AB64</f>
        <v/>
      </c>
      <c r="AE1200">
        <f>'T_SelfStock'!AC64</f>
        <v/>
      </c>
      <c r="AF1200">
        <f>'T_SelfStock'!AD64</f>
        <v/>
      </c>
      <c r="AG1200">
        <f>'T_SelfStock'!AE64</f>
        <v/>
      </c>
      <c r="AH1200">
        <f>'T_SelfStock'!AF64</f>
        <v/>
      </c>
      <c r="AI1200">
        <f>'T_SelfStock'!AG64</f>
        <v/>
      </c>
      <c r="AJ1200">
        <f>'T_SelfStock'!AH64</f>
        <v/>
      </c>
      <c r="AK1200">
        <f>'T_SelfStock'!AI64</f>
        <v/>
      </c>
      <c r="AL1200">
        <f>'T_SelfStock'!AJ64</f>
        <v/>
      </c>
      <c r="AM1200">
        <f>'T_SelfStock'!AK64</f>
        <v/>
      </c>
      <c r="AN1200">
        <f>'T_SelfStock'!AL64</f>
        <v/>
      </c>
      <c r="AO1200">
        <f>'T_SelfStock'!AM64</f>
        <v/>
      </c>
      <c r="AP1200">
        <f>'T_SelfStock'!AN64</f>
        <v/>
      </c>
      <c r="AQ1200">
        <f>'T_SelfStock'!AO64</f>
        <v/>
      </c>
      <c r="AR1200">
        <f>'T_SelfStock'!AP64</f>
        <v/>
      </c>
      <c r="AS1200">
        <f>'T_SelfStock'!AQ64</f>
        <v/>
      </c>
      <c r="AT1200">
        <f>'T_SelfStock'!AR64</f>
        <v/>
      </c>
      <c r="AU1200">
        <f>'T_SelfStock'!AS64</f>
        <v/>
      </c>
      <c r="AV1200">
        <f>'T_SelfStock'!AT64</f>
        <v/>
      </c>
      <c r="AW1200">
        <f>'T_SelfStock'!AU64</f>
        <v/>
      </c>
      <c r="AX1200">
        <f>'T_SelfStock'!AV64</f>
        <v/>
      </c>
      <c r="AY1200">
        <f>'T_SelfStock'!AW64</f>
        <v/>
      </c>
      <c r="AZ1200">
        <f>'T_SelfStock'!AX64</f>
        <v/>
      </c>
      <c r="BA1200">
        <f>'T_SelfStock'!AY64</f>
        <v/>
      </c>
      <c r="BB1200">
        <f>'T_SelfStock'!AZ64</f>
        <v/>
      </c>
      <c r="BC1200">
        <f>'T_SelfStock'!BA64</f>
        <v/>
      </c>
      <c r="BD1200">
        <f>'T_SelfStock'!BB64</f>
        <v/>
      </c>
      <c r="BE1200">
        <f>'T_SelfStock'!BC64</f>
        <v/>
      </c>
      <c r="BF1200">
        <f>'T_SelfStock'!BD64</f>
        <v/>
      </c>
      <c r="BG1200">
        <f>'T_SelfStock'!BE64</f>
        <v/>
      </c>
      <c r="BH1200">
        <f>'T_SelfStock'!BF64</f>
        <v/>
      </c>
      <c r="BI1200">
        <f>'T_SelfStock'!BG64</f>
        <v/>
      </c>
      <c r="BJ1200">
        <f>'T_SelfStock'!BH64</f>
        <v/>
      </c>
      <c r="BK1200">
        <f>'T_SelfStock'!BI64</f>
        <v/>
      </c>
      <c r="BL1200">
        <f>'T_SelfStock'!BJ64</f>
        <v/>
      </c>
      <c r="BM1200">
        <f>'T_SelfStock'!BK64</f>
        <v/>
      </c>
      <c r="BN1200">
        <f>'T_SelfStock'!BL64</f>
        <v/>
      </c>
      <c r="BO1200">
        <f>'T_SelfStock'!BM64</f>
        <v/>
      </c>
      <c r="BP1200">
        <f>'T_SelfStock'!BN64</f>
        <v/>
      </c>
      <c r="BQ1200">
        <f>'T_SelfStock'!BO64</f>
        <v/>
      </c>
      <c r="BR1200">
        <f>'T_SelfStock'!BP64</f>
        <v/>
      </c>
      <c r="BS1200">
        <f>'T_SelfStock'!BQ64</f>
        <v/>
      </c>
      <c r="BT1200">
        <f>'T_SelfStock'!BR64</f>
        <v/>
      </c>
      <c r="BU1200">
        <f>'T_SelfStock'!BS64</f>
        <v/>
      </c>
      <c r="BV1200">
        <f>'T_SelfStock'!BT64</f>
        <v/>
      </c>
      <c r="BW1200">
        <f>'T_SelfStock'!BU64</f>
        <v/>
      </c>
      <c r="BX1200">
        <f>'T_SelfStock'!BV64</f>
        <v/>
      </c>
      <c r="BY1200">
        <f>'T_SelfStock'!BW64</f>
        <v/>
      </c>
      <c r="BZ1200">
        <f>'T_SelfStock'!BX64</f>
        <v/>
      </c>
      <c r="CA1200">
        <f>'T_SelfStock'!BY64</f>
        <v/>
      </c>
      <c r="CB1200">
        <f>'T_SelfStock'!BZ64</f>
        <v/>
      </c>
      <c r="CC1200">
        <f>'T_SelfStock'!CA64</f>
        <v/>
      </c>
      <c r="CD1200">
        <f>'T_SelfStock'!CB64</f>
        <v/>
      </c>
      <c r="CE1200">
        <f>'T_SelfStock'!CC64</f>
        <v/>
      </c>
      <c r="CF1200">
        <f>'T_SelfStock'!CD64</f>
        <v/>
      </c>
      <c r="CG1200">
        <f>'T_SelfStock'!CE64</f>
        <v/>
      </c>
      <c r="CH1200">
        <f>'T_SelfStock'!CF64</f>
        <v/>
      </c>
      <c r="CI1200">
        <f>'T_SelfStock'!CG64</f>
        <v/>
      </c>
      <c r="CJ1200">
        <f>'T_SelfStock'!CH64</f>
        <v/>
      </c>
      <c r="CK1200">
        <f>'T_SelfStock'!CI64</f>
        <v/>
      </c>
      <c r="CL1200">
        <f>'T_SelfStock'!CJ64</f>
        <v/>
      </c>
      <c r="CM1200">
        <f>'T_SelfStock'!CK64</f>
        <v/>
      </c>
      <c r="CN1200">
        <f>'T_SelfStock'!CL64</f>
        <v/>
      </c>
      <c r="CO1200">
        <f>'T_SelfStock'!CM64</f>
        <v/>
      </c>
      <c r="CP1200">
        <f>'T_SelfStock'!CN64</f>
        <v/>
      </c>
      <c r="CQ1200">
        <f>'T_SelfStock'!CO64</f>
        <v/>
      </c>
      <c r="CR1200">
        <f>'T_SelfStock'!CP64</f>
        <v/>
      </c>
      <c r="CS1200">
        <f>'T_SelfStock'!CQ64</f>
        <v/>
      </c>
      <c r="CT1200">
        <f>'T_SelfStock'!CR64</f>
        <v/>
      </c>
      <c r="CU1200">
        <f>'T_SelfStock'!CS64</f>
        <v/>
      </c>
      <c r="CV1200">
        <f>'T_SelfStock'!CT64</f>
        <v/>
      </c>
      <c r="CW1200">
        <f>'T_SelfStock'!CU64</f>
        <v/>
      </c>
      <c r="CX1200">
        <f>'T_SelfStock'!CV64</f>
        <v/>
      </c>
      <c r="CY1200">
        <f>'T_SelfStock'!CW64</f>
        <v/>
      </c>
      <c r="CZ1200">
        <f>'T_SelfStock'!CX64</f>
        <v/>
      </c>
      <c r="DA1200">
        <f>'T_SelfStock'!CY64</f>
        <v/>
      </c>
      <c r="DB1200">
        <f>'T_SelfStock'!CZ64</f>
        <v/>
      </c>
      <c r="DC1200">
        <f>'T_SelfStock'!DA64</f>
        <v/>
      </c>
    </row>
    <row r="1201">
      <c r="B1201" t="inlineStr">
        <is>
          <t>Order(発注予定,kg)</t>
        </is>
      </c>
      <c r="D1201" s="23" t="n"/>
      <c r="E1201" s="23" t="n"/>
      <c r="F1201" s="23" t="n"/>
      <c r="G1201" s="23" t="n"/>
      <c r="H1201" s="23" t="n"/>
      <c r="I1201" s="23" t="n"/>
      <c r="J1201" s="23" t="n"/>
      <c r="K1201" s="23" t="n"/>
      <c r="L1201" s="23" t="n"/>
      <c r="M1201" s="23" t="n"/>
      <c r="N1201" s="23" t="n"/>
      <c r="O1201" s="23" t="n"/>
      <c r="P1201" s="23" t="n"/>
      <c r="Q1201" s="23" t="n"/>
      <c r="R1201" s="23" t="n"/>
      <c r="S1201" s="23" t="n"/>
      <c r="T1201" s="23" t="n"/>
      <c r="U1201" s="23" t="n"/>
      <c r="V1201" s="23" t="n"/>
      <c r="W1201" s="23" t="n"/>
      <c r="X1201" s="23" t="n"/>
      <c r="Y1201" s="23" t="n"/>
      <c r="Z1201" s="23" t="n"/>
      <c r="AA1201" s="23" t="n"/>
      <c r="AB1201" s="23" t="n"/>
      <c r="AC1201" s="23" t="n"/>
      <c r="AD1201" s="23" t="n"/>
      <c r="AE1201" s="23" t="n"/>
      <c r="AF1201" s="23" t="n"/>
      <c r="AG1201" s="23" t="n"/>
      <c r="AH1201" s="23" t="n"/>
      <c r="AI1201" s="23" t="n"/>
      <c r="AJ1201" s="23" t="n"/>
      <c r="AK1201" s="23" t="n"/>
      <c r="AL1201" s="23" t="n"/>
      <c r="AM1201" s="23" t="n"/>
      <c r="AN1201" s="23" t="n"/>
      <c r="AO1201" s="23" t="n"/>
      <c r="AP1201" s="23" t="n"/>
      <c r="AQ1201" s="23" t="n"/>
      <c r="AR1201" s="23" t="n"/>
      <c r="AS1201" s="23" t="n"/>
      <c r="AT1201" s="23" t="n"/>
      <c r="AU1201" s="23" t="n"/>
      <c r="AV1201" s="23" t="n"/>
      <c r="AW1201" s="23" t="n"/>
      <c r="AX1201" s="23" t="n"/>
      <c r="AY1201" s="23" t="n"/>
      <c r="AZ1201" s="23" t="n"/>
      <c r="BA1201" s="23" t="n"/>
      <c r="BB1201" s="23" t="n"/>
      <c r="BC1201" s="23" t="n"/>
      <c r="BD1201" s="23" t="n"/>
      <c r="BE1201" s="23" t="n"/>
      <c r="BF1201" s="23" t="n"/>
      <c r="BG1201" s="23" t="n"/>
      <c r="BH1201" s="23" t="n"/>
      <c r="BI1201" s="23" t="n"/>
      <c r="BJ1201" s="23" t="n"/>
      <c r="BK1201" s="23" t="n"/>
      <c r="BL1201" s="23" t="n"/>
      <c r="BM1201" s="23" t="n"/>
      <c r="BN1201" s="23" t="n"/>
      <c r="BO1201" s="23" t="n"/>
      <c r="BP1201" s="23" t="n"/>
      <c r="BQ1201" s="23" t="n"/>
      <c r="BR1201" s="23" t="n"/>
      <c r="BS1201" s="23" t="n"/>
      <c r="BT1201" s="23" t="n"/>
      <c r="BU1201" s="23" t="n"/>
      <c r="BV1201" s="23" t="n"/>
      <c r="BW1201" s="23" t="n"/>
      <c r="BX1201" s="23" t="n"/>
      <c r="BY1201" s="23" t="n"/>
      <c r="BZ1201" s="23" t="n"/>
      <c r="CA1201" s="23" t="n"/>
      <c r="CB1201" s="23" t="n"/>
      <c r="CC1201" s="23" t="n"/>
      <c r="CD1201" s="23" t="n"/>
      <c r="CE1201" s="23" t="n"/>
      <c r="CF1201" s="23" t="n"/>
      <c r="CG1201" s="23" t="n"/>
      <c r="CH1201" s="23" t="n"/>
      <c r="CI1201" s="23" t="n"/>
      <c r="CJ1201" s="23" t="n"/>
      <c r="CK1201" s="23" t="n"/>
      <c r="CL1201" s="23" t="n"/>
      <c r="CM1201" s="23" t="n"/>
      <c r="CN1201" s="23" t="n"/>
      <c r="CO1201" s="23" t="n"/>
      <c r="CP1201" s="23" t="n"/>
      <c r="CQ1201" s="23" t="n"/>
      <c r="CR1201" s="23" t="n"/>
      <c r="CS1201" s="23" t="n"/>
      <c r="CT1201" s="23" t="n"/>
      <c r="CU1201" s="23" t="n"/>
      <c r="CV1201" s="23" t="n"/>
      <c r="CW1201" s="23" t="n"/>
      <c r="CX1201" s="23" t="n"/>
      <c r="CY1201" s="23" t="n"/>
      <c r="CZ1201" s="23" t="n"/>
      <c r="DA1201" s="23" t="n"/>
      <c r="DB1201" s="23" t="n"/>
      <c r="DC1201" s="23" t="n"/>
      <c r="DE1201" s="12" t="inlineStr">
        <is>
          <t>CHEM-1690</t>
        </is>
      </c>
    </row>
    <row r="1202">
      <c r="B1202" s="5" t="inlineStr">
        <is>
          <t>合計在庫(週末時点,kg)</t>
        </is>
      </c>
      <c r="D1202">
        <f>'Grid_Stock'!B60</f>
        <v/>
      </c>
      <c r="E1202">
        <f>'Grid_Stock'!C60</f>
        <v/>
      </c>
      <c r="F1202">
        <f>'Grid_Stock'!D60</f>
        <v/>
      </c>
      <c r="G1202">
        <f>'Grid_Stock'!E60</f>
        <v/>
      </c>
      <c r="H1202">
        <f>'Grid_Stock'!F60</f>
        <v/>
      </c>
      <c r="I1202">
        <f>'Grid_Stock'!G60</f>
        <v/>
      </c>
      <c r="J1202">
        <f>'Grid_Stock'!H60</f>
        <v/>
      </c>
      <c r="K1202">
        <f>'Grid_Stock'!I60</f>
        <v/>
      </c>
      <c r="L1202">
        <f>'Grid_Stock'!J60</f>
        <v/>
      </c>
      <c r="M1202">
        <f>'Grid_Stock'!K60</f>
        <v/>
      </c>
      <c r="N1202">
        <f>'Grid_Stock'!L60</f>
        <v/>
      </c>
      <c r="O1202">
        <f>'Grid_Stock'!M60</f>
        <v/>
      </c>
      <c r="P1202">
        <f>'Grid_Stock'!N60</f>
        <v/>
      </c>
      <c r="Q1202">
        <f>'Grid_Stock'!O60</f>
        <v/>
      </c>
      <c r="R1202">
        <f>'Grid_Stock'!P60</f>
        <v/>
      </c>
      <c r="S1202">
        <f>'Grid_Stock'!Q60</f>
        <v/>
      </c>
      <c r="T1202">
        <f>'Grid_Stock'!R60</f>
        <v/>
      </c>
      <c r="U1202">
        <f>'Grid_Stock'!S60</f>
        <v/>
      </c>
      <c r="V1202">
        <f>'Grid_Stock'!T60</f>
        <v/>
      </c>
      <c r="W1202">
        <f>'Grid_Stock'!U60</f>
        <v/>
      </c>
      <c r="X1202">
        <f>'Grid_Stock'!V60</f>
        <v/>
      </c>
      <c r="Y1202">
        <f>'Grid_Stock'!W60</f>
        <v/>
      </c>
      <c r="Z1202">
        <f>'Grid_Stock'!X60</f>
        <v/>
      </c>
      <c r="AA1202">
        <f>'Grid_Stock'!Y60</f>
        <v/>
      </c>
      <c r="AB1202">
        <f>'Grid_Stock'!Z60</f>
        <v/>
      </c>
      <c r="AC1202">
        <f>'Grid_Stock'!AA60</f>
        <v/>
      </c>
      <c r="AD1202">
        <f>'Grid_Stock'!AB60</f>
        <v/>
      </c>
      <c r="AE1202">
        <f>'Grid_Stock'!AC60</f>
        <v/>
      </c>
      <c r="AF1202">
        <f>'Grid_Stock'!AD60</f>
        <v/>
      </c>
      <c r="AG1202">
        <f>'Grid_Stock'!AE60</f>
        <v/>
      </c>
      <c r="AH1202">
        <f>'Grid_Stock'!AF60</f>
        <v/>
      </c>
      <c r="AI1202">
        <f>'Grid_Stock'!AG60</f>
        <v/>
      </c>
      <c r="AJ1202">
        <f>'Grid_Stock'!AH60</f>
        <v/>
      </c>
      <c r="AK1202">
        <f>'Grid_Stock'!AI60</f>
        <v/>
      </c>
      <c r="AL1202">
        <f>'Grid_Stock'!AJ60</f>
        <v/>
      </c>
      <c r="AM1202">
        <f>'Grid_Stock'!AK60</f>
        <v/>
      </c>
      <c r="AN1202">
        <f>'Grid_Stock'!AL60</f>
        <v/>
      </c>
      <c r="AO1202">
        <f>'Grid_Stock'!AM60</f>
        <v/>
      </c>
      <c r="AP1202">
        <f>'Grid_Stock'!AN60</f>
        <v/>
      </c>
      <c r="AQ1202">
        <f>'Grid_Stock'!AO60</f>
        <v/>
      </c>
      <c r="AR1202">
        <f>'Grid_Stock'!AP60</f>
        <v/>
      </c>
      <c r="AS1202">
        <f>'Grid_Stock'!AQ60</f>
        <v/>
      </c>
      <c r="AT1202">
        <f>'Grid_Stock'!AR60</f>
        <v/>
      </c>
      <c r="AU1202">
        <f>'Grid_Stock'!AS60</f>
        <v/>
      </c>
      <c r="AV1202">
        <f>'Grid_Stock'!AT60</f>
        <v/>
      </c>
      <c r="AW1202">
        <f>'Grid_Stock'!AU60</f>
        <v/>
      </c>
      <c r="AX1202">
        <f>'Grid_Stock'!AV60</f>
        <v/>
      </c>
      <c r="AY1202">
        <f>'Grid_Stock'!AW60</f>
        <v/>
      </c>
      <c r="AZ1202">
        <f>'Grid_Stock'!AX60</f>
        <v/>
      </c>
      <c r="BA1202">
        <f>'Grid_Stock'!AY60</f>
        <v/>
      </c>
      <c r="BB1202">
        <f>'Grid_Stock'!AZ60</f>
        <v/>
      </c>
      <c r="BC1202">
        <f>'Grid_Stock'!BA60</f>
        <v/>
      </c>
      <c r="BD1202">
        <f>'Grid_Stock'!BB60</f>
        <v/>
      </c>
      <c r="BE1202">
        <f>'Grid_Stock'!BC60</f>
        <v/>
      </c>
      <c r="BF1202">
        <f>'Grid_Stock'!BD60</f>
        <v/>
      </c>
      <c r="BG1202">
        <f>'Grid_Stock'!BE60</f>
        <v/>
      </c>
      <c r="BH1202">
        <f>'Grid_Stock'!BF60</f>
        <v/>
      </c>
      <c r="BI1202">
        <f>'Grid_Stock'!BG60</f>
        <v/>
      </c>
      <c r="BJ1202">
        <f>'Grid_Stock'!BH60</f>
        <v/>
      </c>
      <c r="BK1202">
        <f>'Grid_Stock'!BI60</f>
        <v/>
      </c>
      <c r="BL1202">
        <f>'Grid_Stock'!BJ60</f>
        <v/>
      </c>
      <c r="BM1202">
        <f>'Grid_Stock'!BK60</f>
        <v/>
      </c>
      <c r="BN1202">
        <f>'Grid_Stock'!BL60</f>
        <v/>
      </c>
      <c r="BO1202">
        <f>'Grid_Stock'!BM60</f>
        <v/>
      </c>
      <c r="BP1202">
        <f>'Grid_Stock'!BN60</f>
        <v/>
      </c>
      <c r="BQ1202">
        <f>'Grid_Stock'!BO60</f>
        <v/>
      </c>
      <c r="BR1202">
        <f>'Grid_Stock'!BP60</f>
        <v/>
      </c>
      <c r="BS1202">
        <f>'Grid_Stock'!BQ60</f>
        <v/>
      </c>
      <c r="BT1202">
        <f>'Grid_Stock'!BR60</f>
        <v/>
      </c>
      <c r="BU1202">
        <f>'Grid_Stock'!BS60</f>
        <v/>
      </c>
      <c r="BV1202">
        <f>'Grid_Stock'!BT60</f>
        <v/>
      </c>
      <c r="BW1202">
        <f>'Grid_Stock'!BU60</f>
        <v/>
      </c>
      <c r="BX1202">
        <f>'Grid_Stock'!BV60</f>
        <v/>
      </c>
      <c r="BY1202">
        <f>'Grid_Stock'!BW60</f>
        <v/>
      </c>
      <c r="BZ1202">
        <f>'Grid_Stock'!BX60</f>
        <v/>
      </c>
      <c r="CA1202">
        <f>'Grid_Stock'!BY60</f>
        <v/>
      </c>
      <c r="CB1202">
        <f>'Grid_Stock'!BZ60</f>
        <v/>
      </c>
      <c r="CC1202">
        <f>'Grid_Stock'!CA60</f>
        <v/>
      </c>
      <c r="CD1202">
        <f>'Grid_Stock'!CB60</f>
        <v/>
      </c>
      <c r="CE1202">
        <f>'Grid_Stock'!CC60</f>
        <v/>
      </c>
      <c r="CF1202">
        <f>'Grid_Stock'!CD60</f>
        <v/>
      </c>
      <c r="CG1202">
        <f>'Grid_Stock'!CE60</f>
        <v/>
      </c>
      <c r="CH1202">
        <f>'Grid_Stock'!CF60</f>
        <v/>
      </c>
      <c r="CI1202">
        <f>'Grid_Stock'!CG60</f>
        <v/>
      </c>
      <c r="CJ1202">
        <f>'Grid_Stock'!CH60</f>
        <v/>
      </c>
      <c r="CK1202">
        <f>'Grid_Stock'!CI60</f>
        <v/>
      </c>
      <c r="CL1202">
        <f>'Grid_Stock'!CJ60</f>
        <v/>
      </c>
      <c r="CM1202">
        <f>'Grid_Stock'!CK60</f>
        <v/>
      </c>
      <c r="CN1202">
        <f>'Grid_Stock'!CL60</f>
        <v/>
      </c>
      <c r="CO1202">
        <f>'Grid_Stock'!CM60</f>
        <v/>
      </c>
      <c r="CP1202">
        <f>'Grid_Stock'!CN60</f>
        <v/>
      </c>
      <c r="CQ1202">
        <f>'Grid_Stock'!CO60</f>
        <v/>
      </c>
      <c r="CR1202">
        <f>'Grid_Stock'!CP60</f>
        <v/>
      </c>
      <c r="CS1202">
        <f>'Grid_Stock'!CQ60</f>
        <v/>
      </c>
      <c r="CT1202">
        <f>'Grid_Stock'!CR60</f>
        <v/>
      </c>
      <c r="CU1202">
        <f>'Grid_Stock'!CS60</f>
        <v/>
      </c>
      <c r="CV1202">
        <f>'Grid_Stock'!CT60</f>
        <v/>
      </c>
      <c r="CW1202">
        <f>'Grid_Stock'!CU60</f>
        <v/>
      </c>
      <c r="CX1202">
        <f>'Grid_Stock'!CV60</f>
        <v/>
      </c>
      <c r="CY1202">
        <f>'Grid_Stock'!CW60</f>
        <v/>
      </c>
      <c r="CZ1202">
        <f>'Grid_Stock'!CX60</f>
        <v/>
      </c>
      <c r="DA1202">
        <f>'Grid_Stock'!CY60</f>
        <v/>
      </c>
      <c r="DB1202">
        <f>'Grid_Stock'!CZ60</f>
        <v/>
      </c>
      <c r="DC1202">
        <f>'Grid_Stock'!DA60</f>
        <v/>
      </c>
    </row>
    <row r="1203">
      <c r="B1203" s="24" t="inlineStr">
        <is>
          <t>（発注の目安はDashboardの基準在庫[下限/上限]と色分けを参照）</t>
        </is>
      </c>
    </row>
    <row r="1205">
      <c r="A1205" s="21" t="inlineStr">
        <is>
          <t>CHEM-1720</t>
        </is>
      </c>
      <c r="B1205" s="21" t="inlineStr">
        <is>
          <t>TPZ 868</t>
        </is>
      </c>
      <c r="C1205" s="22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</row>
    <row r="1206">
      <c r="B1206" t="inlineStr">
        <is>
          <t>TSP-1444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12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Name],$A1205)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TSP-1445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12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Name],$A1205)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t="inlineStr">
        <is>
          <t>TSP-1446</t>
        </is>
      </c>
      <c r="C1210" t="inlineStr">
        <is>
          <t>No. of batches</t>
        </is>
      </c>
      <c r="D1210">
        <f>IFERROR(INDEX(PP_Grid[#Data],$DD1210,2),0)</f>
        <v/>
      </c>
      <c r="E1210">
        <f>IFERROR(INDEX(PP_Grid[#Data],$DD1210,3),0)</f>
        <v/>
      </c>
      <c r="F1210">
        <f>IFERROR(INDEX(PP_Grid[#Data],$DD1210,4),0)</f>
        <v/>
      </c>
      <c r="G1210">
        <f>IFERROR(INDEX(PP_Grid[#Data],$DD1210,5),0)</f>
        <v/>
      </c>
      <c r="H1210">
        <f>IFERROR(INDEX(PP_Grid[#Data],$DD1210,6),0)</f>
        <v/>
      </c>
      <c r="I1210">
        <f>IFERROR(INDEX(PP_Grid[#Data],$DD1210,7),0)</f>
        <v/>
      </c>
      <c r="J1210">
        <f>IFERROR(INDEX(PP_Grid[#Data],$DD1210,8),0)</f>
        <v/>
      </c>
      <c r="K1210">
        <f>IFERROR(INDEX(PP_Grid[#Data],$DD1210,9),0)</f>
        <v/>
      </c>
      <c r="L1210">
        <f>IFERROR(INDEX(PP_Grid[#Data],$DD1210,10),0)</f>
        <v/>
      </c>
      <c r="M1210">
        <f>IFERROR(INDEX(PP_Grid[#Data],$DD1210,11),0)</f>
        <v/>
      </c>
      <c r="N1210">
        <f>IFERROR(INDEX(PP_Grid[#Data],$DD1210,12),0)</f>
        <v/>
      </c>
      <c r="O1210">
        <f>IFERROR(INDEX(PP_Grid[#Data],$DD1210,13),0)</f>
        <v/>
      </c>
      <c r="P1210">
        <f>IFERROR(INDEX(PP_Grid[#Data],$DD1210,14),0)</f>
        <v/>
      </c>
      <c r="Q1210">
        <f>IFERROR(INDEX(PP_Grid[#Data],$DD1210,15),0)</f>
        <v/>
      </c>
      <c r="R1210">
        <f>IFERROR(INDEX(PP_Grid[#Data],$DD1210,16),0)</f>
        <v/>
      </c>
      <c r="S1210">
        <f>IFERROR(INDEX(PP_Grid[#Data],$DD1210,17),0)</f>
        <v/>
      </c>
      <c r="T1210">
        <f>IFERROR(INDEX(PP_Grid[#Data],$DD1210,18),0)</f>
        <v/>
      </c>
      <c r="U1210">
        <f>IFERROR(INDEX(PP_Grid[#Data],$DD1210,19),0)</f>
        <v/>
      </c>
      <c r="V1210">
        <f>IFERROR(INDEX(PP_Grid[#Data],$DD1210,20),0)</f>
        <v/>
      </c>
      <c r="W1210">
        <f>IFERROR(INDEX(PP_Grid[#Data],$DD1210,21),0)</f>
        <v/>
      </c>
      <c r="X1210">
        <f>IFERROR(INDEX(PP_Grid[#Data],$DD1210,22),0)</f>
        <v/>
      </c>
      <c r="Y1210">
        <f>IFERROR(INDEX(PP_Grid[#Data],$DD1210,23),0)</f>
        <v/>
      </c>
      <c r="Z1210">
        <f>IFERROR(INDEX(PP_Grid[#Data],$DD1210,24),0)</f>
        <v/>
      </c>
      <c r="AA1210">
        <f>IFERROR(INDEX(PP_Grid[#Data],$DD1210,25),0)</f>
        <v/>
      </c>
      <c r="AB1210">
        <f>IFERROR(INDEX(PP_Grid[#Data],$DD1210,26),0)</f>
        <v/>
      </c>
      <c r="AC1210">
        <f>IFERROR(INDEX(PP_Grid[#Data],$DD1210,27),0)</f>
        <v/>
      </c>
      <c r="AD1210">
        <f>IFERROR(INDEX(PP_Grid[#Data],$DD1210,28),0)</f>
        <v/>
      </c>
      <c r="AE1210">
        <f>IFERROR(INDEX(PP_Grid[#Data],$DD1210,29),0)</f>
        <v/>
      </c>
      <c r="AF1210">
        <f>IFERROR(INDEX(PP_Grid[#Data],$DD1210,30),0)</f>
        <v/>
      </c>
      <c r="AG1210">
        <f>IFERROR(INDEX(PP_Grid[#Data],$DD1210,31),0)</f>
        <v/>
      </c>
      <c r="AH1210">
        <f>IFERROR(INDEX(PP_Grid[#Data],$DD1210,32),0)</f>
        <v/>
      </c>
      <c r="AI1210">
        <f>IFERROR(INDEX(PP_Grid[#Data],$DD1210,33),0)</f>
        <v/>
      </c>
      <c r="AJ1210">
        <f>IFERROR(INDEX(PP_Grid[#Data],$DD1210,34),0)</f>
        <v/>
      </c>
      <c r="AK1210">
        <f>IFERROR(INDEX(PP_Grid[#Data],$DD1210,35),0)</f>
        <v/>
      </c>
      <c r="AL1210">
        <f>IFERROR(INDEX(PP_Grid[#Data],$DD1210,36),0)</f>
        <v/>
      </c>
      <c r="AM1210">
        <f>IFERROR(INDEX(PP_Grid[#Data],$DD1210,37),0)</f>
        <v/>
      </c>
      <c r="AN1210">
        <f>IFERROR(INDEX(PP_Grid[#Data],$DD1210,38),0)</f>
        <v/>
      </c>
      <c r="AO1210">
        <f>IFERROR(INDEX(PP_Grid[#Data],$DD1210,39),0)</f>
        <v/>
      </c>
      <c r="AP1210">
        <f>IFERROR(INDEX(PP_Grid[#Data],$DD1210,40),0)</f>
        <v/>
      </c>
      <c r="AQ1210">
        <f>IFERROR(INDEX(PP_Grid[#Data],$DD1210,41),0)</f>
        <v/>
      </c>
      <c r="AR1210">
        <f>IFERROR(INDEX(PP_Grid[#Data],$DD1210,42),0)</f>
        <v/>
      </c>
      <c r="AS1210">
        <f>IFERROR(INDEX(PP_Grid[#Data],$DD1210,43),0)</f>
        <v/>
      </c>
      <c r="AT1210">
        <f>IFERROR(INDEX(PP_Grid[#Data],$DD1210,44),0)</f>
        <v/>
      </c>
      <c r="AU1210">
        <f>IFERROR(INDEX(PP_Grid[#Data],$DD1210,45),0)</f>
        <v/>
      </c>
      <c r="AV1210">
        <f>IFERROR(INDEX(PP_Grid[#Data],$DD1210,46),0)</f>
        <v/>
      </c>
      <c r="AW1210">
        <f>IFERROR(INDEX(PP_Grid[#Data],$DD1210,47),0)</f>
        <v/>
      </c>
      <c r="AX1210">
        <f>IFERROR(INDEX(PP_Grid[#Data],$DD1210,48),0)</f>
        <v/>
      </c>
      <c r="AY1210">
        <f>IFERROR(INDEX(PP_Grid[#Data],$DD1210,49),0)</f>
        <v/>
      </c>
      <c r="AZ1210">
        <f>IFERROR(INDEX(PP_Grid[#Data],$DD1210,50),0)</f>
        <v/>
      </c>
      <c r="BA1210">
        <f>IFERROR(INDEX(PP_Grid[#Data],$DD1210,51),0)</f>
        <v/>
      </c>
      <c r="BB1210">
        <f>IFERROR(INDEX(PP_Grid[#Data],$DD1210,52),0)</f>
        <v/>
      </c>
      <c r="BC1210">
        <f>IFERROR(INDEX(PP_Grid[#Data],$DD1210,53),0)</f>
        <v/>
      </c>
      <c r="BD1210">
        <f>IFERROR(INDEX(PP_Grid[#Data],$DD1210,54),0)</f>
        <v/>
      </c>
      <c r="BE1210">
        <f>IFERROR(INDEX(PP_Grid[#Data],$DD1210,55),0)</f>
        <v/>
      </c>
      <c r="BF1210">
        <f>IFERROR(INDEX(PP_Grid[#Data],$DD1210,56),0)</f>
        <v/>
      </c>
      <c r="BG1210">
        <f>IFERROR(INDEX(PP_Grid[#Data],$DD1210,57),0)</f>
        <v/>
      </c>
      <c r="BH1210">
        <f>IFERROR(INDEX(PP_Grid[#Data],$DD1210,58),0)</f>
        <v/>
      </c>
      <c r="BI1210">
        <f>IFERROR(INDEX(PP_Grid[#Data],$DD1210,59),0)</f>
        <v/>
      </c>
      <c r="BJ1210">
        <f>IFERROR(INDEX(PP_Grid[#Data],$DD1210,60),0)</f>
        <v/>
      </c>
      <c r="BK1210">
        <f>IFERROR(INDEX(PP_Grid[#Data],$DD1210,61),0)</f>
        <v/>
      </c>
      <c r="BL1210">
        <f>IFERROR(INDEX(PP_Grid[#Data],$DD1210,62),0)</f>
        <v/>
      </c>
      <c r="BM1210">
        <f>IFERROR(INDEX(PP_Grid[#Data],$DD1210,63),0)</f>
        <v/>
      </c>
      <c r="BN1210">
        <f>IFERROR(INDEX(PP_Grid[#Data],$DD1210,64),0)</f>
        <v/>
      </c>
      <c r="BO1210">
        <f>IFERROR(INDEX(PP_Grid[#Data],$DD1210,65),0)</f>
        <v/>
      </c>
      <c r="BP1210">
        <f>IFERROR(INDEX(PP_Grid[#Data],$DD1210,66),0)</f>
        <v/>
      </c>
      <c r="BQ1210">
        <f>IFERROR(INDEX(PP_Grid[#Data],$DD1210,67),0)</f>
        <v/>
      </c>
      <c r="BR1210">
        <f>IFERROR(INDEX(PP_Grid[#Data],$DD1210,68),0)</f>
        <v/>
      </c>
      <c r="BS1210">
        <f>IFERROR(INDEX(PP_Grid[#Data],$DD1210,69),0)</f>
        <v/>
      </c>
      <c r="BT1210">
        <f>IFERROR(INDEX(PP_Grid[#Data],$DD1210,70),0)</f>
        <v/>
      </c>
      <c r="BU1210">
        <f>IFERROR(INDEX(PP_Grid[#Data],$DD1210,71),0)</f>
        <v/>
      </c>
      <c r="BV1210">
        <f>IFERROR(INDEX(PP_Grid[#Data],$DD1210,72),0)</f>
        <v/>
      </c>
      <c r="BW1210">
        <f>IFERROR(INDEX(PP_Grid[#Data],$DD1210,73),0)</f>
        <v/>
      </c>
      <c r="BX1210">
        <f>IFERROR(INDEX(PP_Grid[#Data],$DD1210,74),0)</f>
        <v/>
      </c>
      <c r="BY1210">
        <f>IFERROR(INDEX(PP_Grid[#Data],$DD1210,75),0)</f>
        <v/>
      </c>
      <c r="BZ1210">
        <f>IFERROR(INDEX(PP_Grid[#Data],$DD1210,76),0)</f>
        <v/>
      </c>
      <c r="CA1210">
        <f>IFERROR(INDEX(PP_Grid[#Data],$DD1210,77),0)</f>
        <v/>
      </c>
      <c r="CB1210">
        <f>IFERROR(INDEX(PP_Grid[#Data],$DD1210,78),0)</f>
        <v/>
      </c>
      <c r="CC1210">
        <f>IFERROR(INDEX(PP_Grid[#Data],$DD1210,79),0)</f>
        <v/>
      </c>
      <c r="CD1210">
        <f>IFERROR(INDEX(PP_Grid[#Data],$DD1210,80),0)</f>
        <v/>
      </c>
      <c r="CE1210">
        <f>IFERROR(INDEX(PP_Grid[#Data],$DD1210,81),0)</f>
        <v/>
      </c>
      <c r="CF1210">
        <f>IFERROR(INDEX(PP_Grid[#Data],$DD1210,82),0)</f>
        <v/>
      </c>
      <c r="CG1210">
        <f>IFERROR(INDEX(PP_Grid[#Data],$DD1210,83),0)</f>
        <v/>
      </c>
      <c r="CH1210">
        <f>IFERROR(INDEX(PP_Grid[#Data],$DD1210,84),0)</f>
        <v/>
      </c>
      <c r="CI1210">
        <f>IFERROR(INDEX(PP_Grid[#Data],$DD1210,85),0)</f>
        <v/>
      </c>
      <c r="CJ1210">
        <f>IFERROR(INDEX(PP_Grid[#Data],$DD1210,86),0)</f>
        <v/>
      </c>
      <c r="CK1210">
        <f>IFERROR(INDEX(PP_Grid[#Data],$DD1210,87),0)</f>
        <v/>
      </c>
      <c r="CL1210">
        <f>IFERROR(INDEX(PP_Grid[#Data],$DD1210,88),0)</f>
        <v/>
      </c>
      <c r="CM1210">
        <f>IFERROR(INDEX(PP_Grid[#Data],$DD1210,89),0)</f>
        <v/>
      </c>
      <c r="CN1210">
        <f>IFERROR(INDEX(PP_Grid[#Data],$DD1210,90),0)</f>
        <v/>
      </c>
      <c r="CO1210">
        <f>IFERROR(INDEX(PP_Grid[#Data],$DD1210,91),0)</f>
        <v/>
      </c>
      <c r="CP1210">
        <f>IFERROR(INDEX(PP_Grid[#Data],$DD1210,92),0)</f>
        <v/>
      </c>
      <c r="CQ1210">
        <f>IFERROR(INDEX(PP_Grid[#Data],$DD1210,93),0)</f>
        <v/>
      </c>
      <c r="CR1210">
        <f>IFERROR(INDEX(PP_Grid[#Data],$DD1210,94),0)</f>
        <v/>
      </c>
      <c r="CS1210">
        <f>IFERROR(INDEX(PP_Grid[#Data],$DD1210,95),0)</f>
        <v/>
      </c>
      <c r="CT1210">
        <f>IFERROR(INDEX(PP_Grid[#Data],$DD1210,96),0)</f>
        <v/>
      </c>
      <c r="CU1210">
        <f>IFERROR(INDEX(PP_Grid[#Data],$DD1210,97),0)</f>
        <v/>
      </c>
      <c r="CV1210">
        <f>IFERROR(INDEX(PP_Grid[#Data],$DD1210,98),0)</f>
        <v/>
      </c>
      <c r="CW1210">
        <f>IFERROR(INDEX(PP_Grid[#Data],$DD1210,99),0)</f>
        <v/>
      </c>
      <c r="CX1210">
        <f>IFERROR(INDEX(PP_Grid[#Data],$DD1210,100),0)</f>
        <v/>
      </c>
      <c r="CY1210">
        <f>IFERROR(INDEX(PP_Grid[#Data],$DD1210,101),0)</f>
        <v/>
      </c>
      <c r="CZ1210">
        <f>IFERROR(INDEX(PP_Grid[#Data],$DD1210,102),0)</f>
        <v/>
      </c>
      <c r="DA1210">
        <f>IFERROR(INDEX(PP_Grid[#Data],$DD1210,103),0)</f>
        <v/>
      </c>
      <c r="DB1210">
        <f>IFERROR(INDEX(PP_Grid[#Data],$DD1210,104),0)</f>
        <v/>
      </c>
      <c r="DC1210">
        <f>IFERROR(INDEX(PP_Grid[#Data],$DD1210,105),0)</f>
        <v/>
      </c>
      <c r="DD1210" s="12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SUMIFS(M_BOM[RM_Qty_Per_Batch],M_BOM[Intermediate],$B1210,M_BOM[Part Name],$A1205)</f>
        <v/>
      </c>
      <c r="D1211">
        <f>$C1211*D1210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</row>
    <row r="1212">
      <c r="B1212" t="inlineStr">
        <is>
          <t>TSP-1448</t>
        </is>
      </c>
      <c r="C1212" t="inlineStr">
        <is>
          <t>No. of batches</t>
        </is>
      </c>
      <c r="D1212">
        <f>IFERROR(INDEX(PP_Grid[#Data],$DD1212,2),0)</f>
        <v/>
      </c>
      <c r="E1212">
        <f>IFERROR(INDEX(PP_Grid[#Data],$DD1212,3),0)</f>
        <v/>
      </c>
      <c r="F1212">
        <f>IFERROR(INDEX(PP_Grid[#Data],$DD1212,4),0)</f>
        <v/>
      </c>
      <c r="G1212">
        <f>IFERROR(INDEX(PP_Grid[#Data],$DD1212,5),0)</f>
        <v/>
      </c>
      <c r="H1212">
        <f>IFERROR(INDEX(PP_Grid[#Data],$DD1212,6),0)</f>
        <v/>
      </c>
      <c r="I1212">
        <f>IFERROR(INDEX(PP_Grid[#Data],$DD1212,7),0)</f>
        <v/>
      </c>
      <c r="J1212">
        <f>IFERROR(INDEX(PP_Grid[#Data],$DD1212,8),0)</f>
        <v/>
      </c>
      <c r="K1212">
        <f>IFERROR(INDEX(PP_Grid[#Data],$DD1212,9),0)</f>
        <v/>
      </c>
      <c r="L1212">
        <f>IFERROR(INDEX(PP_Grid[#Data],$DD1212,10),0)</f>
        <v/>
      </c>
      <c r="M1212">
        <f>IFERROR(INDEX(PP_Grid[#Data],$DD1212,11),0)</f>
        <v/>
      </c>
      <c r="N1212">
        <f>IFERROR(INDEX(PP_Grid[#Data],$DD1212,12),0)</f>
        <v/>
      </c>
      <c r="O1212">
        <f>IFERROR(INDEX(PP_Grid[#Data],$DD1212,13),0)</f>
        <v/>
      </c>
      <c r="P1212">
        <f>IFERROR(INDEX(PP_Grid[#Data],$DD1212,14),0)</f>
        <v/>
      </c>
      <c r="Q1212">
        <f>IFERROR(INDEX(PP_Grid[#Data],$DD1212,15),0)</f>
        <v/>
      </c>
      <c r="R1212">
        <f>IFERROR(INDEX(PP_Grid[#Data],$DD1212,16),0)</f>
        <v/>
      </c>
      <c r="S1212">
        <f>IFERROR(INDEX(PP_Grid[#Data],$DD1212,17),0)</f>
        <v/>
      </c>
      <c r="T1212">
        <f>IFERROR(INDEX(PP_Grid[#Data],$DD1212,18),0)</f>
        <v/>
      </c>
      <c r="U1212">
        <f>IFERROR(INDEX(PP_Grid[#Data],$DD1212,19),0)</f>
        <v/>
      </c>
      <c r="V1212">
        <f>IFERROR(INDEX(PP_Grid[#Data],$DD1212,20),0)</f>
        <v/>
      </c>
      <c r="W1212">
        <f>IFERROR(INDEX(PP_Grid[#Data],$DD1212,21),0)</f>
        <v/>
      </c>
      <c r="X1212">
        <f>IFERROR(INDEX(PP_Grid[#Data],$DD1212,22),0)</f>
        <v/>
      </c>
      <c r="Y1212">
        <f>IFERROR(INDEX(PP_Grid[#Data],$DD1212,23),0)</f>
        <v/>
      </c>
      <c r="Z1212">
        <f>IFERROR(INDEX(PP_Grid[#Data],$DD1212,24),0)</f>
        <v/>
      </c>
      <c r="AA1212">
        <f>IFERROR(INDEX(PP_Grid[#Data],$DD1212,25),0)</f>
        <v/>
      </c>
      <c r="AB1212">
        <f>IFERROR(INDEX(PP_Grid[#Data],$DD1212,26),0)</f>
        <v/>
      </c>
      <c r="AC1212">
        <f>IFERROR(INDEX(PP_Grid[#Data],$DD1212,27),0)</f>
        <v/>
      </c>
      <c r="AD1212">
        <f>IFERROR(INDEX(PP_Grid[#Data],$DD1212,28),0)</f>
        <v/>
      </c>
      <c r="AE1212">
        <f>IFERROR(INDEX(PP_Grid[#Data],$DD1212,29),0)</f>
        <v/>
      </c>
      <c r="AF1212">
        <f>IFERROR(INDEX(PP_Grid[#Data],$DD1212,30),0)</f>
        <v/>
      </c>
      <c r="AG1212">
        <f>IFERROR(INDEX(PP_Grid[#Data],$DD1212,31),0)</f>
        <v/>
      </c>
      <c r="AH1212">
        <f>IFERROR(INDEX(PP_Grid[#Data],$DD1212,32),0)</f>
        <v/>
      </c>
      <c r="AI1212">
        <f>IFERROR(INDEX(PP_Grid[#Data],$DD1212,33),0)</f>
        <v/>
      </c>
      <c r="AJ1212">
        <f>IFERROR(INDEX(PP_Grid[#Data],$DD1212,34),0)</f>
        <v/>
      </c>
      <c r="AK1212">
        <f>IFERROR(INDEX(PP_Grid[#Data],$DD1212,35),0)</f>
        <v/>
      </c>
      <c r="AL1212">
        <f>IFERROR(INDEX(PP_Grid[#Data],$DD1212,36),0)</f>
        <v/>
      </c>
      <c r="AM1212">
        <f>IFERROR(INDEX(PP_Grid[#Data],$DD1212,37),0)</f>
        <v/>
      </c>
      <c r="AN1212">
        <f>IFERROR(INDEX(PP_Grid[#Data],$DD1212,38),0)</f>
        <v/>
      </c>
      <c r="AO1212">
        <f>IFERROR(INDEX(PP_Grid[#Data],$DD1212,39),0)</f>
        <v/>
      </c>
      <c r="AP1212">
        <f>IFERROR(INDEX(PP_Grid[#Data],$DD1212,40),0)</f>
        <v/>
      </c>
      <c r="AQ1212">
        <f>IFERROR(INDEX(PP_Grid[#Data],$DD1212,41),0)</f>
        <v/>
      </c>
      <c r="AR1212">
        <f>IFERROR(INDEX(PP_Grid[#Data],$DD1212,42),0)</f>
        <v/>
      </c>
      <c r="AS1212">
        <f>IFERROR(INDEX(PP_Grid[#Data],$DD1212,43),0)</f>
        <v/>
      </c>
      <c r="AT1212">
        <f>IFERROR(INDEX(PP_Grid[#Data],$DD1212,44),0)</f>
        <v/>
      </c>
      <c r="AU1212">
        <f>IFERROR(INDEX(PP_Grid[#Data],$DD1212,45),0)</f>
        <v/>
      </c>
      <c r="AV1212">
        <f>IFERROR(INDEX(PP_Grid[#Data],$DD1212,46),0)</f>
        <v/>
      </c>
      <c r="AW1212">
        <f>IFERROR(INDEX(PP_Grid[#Data],$DD1212,47),0)</f>
        <v/>
      </c>
      <c r="AX1212">
        <f>IFERROR(INDEX(PP_Grid[#Data],$DD1212,48),0)</f>
        <v/>
      </c>
      <c r="AY1212">
        <f>IFERROR(INDEX(PP_Grid[#Data],$DD1212,49),0)</f>
        <v/>
      </c>
      <c r="AZ1212">
        <f>IFERROR(INDEX(PP_Grid[#Data],$DD1212,50),0)</f>
        <v/>
      </c>
      <c r="BA1212">
        <f>IFERROR(INDEX(PP_Grid[#Data],$DD1212,51),0)</f>
        <v/>
      </c>
      <c r="BB1212">
        <f>IFERROR(INDEX(PP_Grid[#Data],$DD1212,52),0)</f>
        <v/>
      </c>
      <c r="BC1212">
        <f>IFERROR(INDEX(PP_Grid[#Data],$DD1212,53),0)</f>
        <v/>
      </c>
      <c r="BD1212">
        <f>IFERROR(INDEX(PP_Grid[#Data],$DD1212,54),0)</f>
        <v/>
      </c>
      <c r="BE1212">
        <f>IFERROR(INDEX(PP_Grid[#Data],$DD1212,55),0)</f>
        <v/>
      </c>
      <c r="BF1212">
        <f>IFERROR(INDEX(PP_Grid[#Data],$DD1212,56),0)</f>
        <v/>
      </c>
      <c r="BG1212">
        <f>IFERROR(INDEX(PP_Grid[#Data],$DD1212,57),0)</f>
        <v/>
      </c>
      <c r="BH1212">
        <f>IFERROR(INDEX(PP_Grid[#Data],$DD1212,58),0)</f>
        <v/>
      </c>
      <c r="BI1212">
        <f>IFERROR(INDEX(PP_Grid[#Data],$DD1212,59),0)</f>
        <v/>
      </c>
      <c r="BJ1212">
        <f>IFERROR(INDEX(PP_Grid[#Data],$DD1212,60),0)</f>
        <v/>
      </c>
      <c r="BK1212">
        <f>IFERROR(INDEX(PP_Grid[#Data],$DD1212,61),0)</f>
        <v/>
      </c>
      <c r="BL1212">
        <f>IFERROR(INDEX(PP_Grid[#Data],$DD1212,62),0)</f>
        <v/>
      </c>
      <c r="BM1212">
        <f>IFERROR(INDEX(PP_Grid[#Data],$DD1212,63),0)</f>
        <v/>
      </c>
      <c r="BN1212">
        <f>IFERROR(INDEX(PP_Grid[#Data],$DD1212,64),0)</f>
        <v/>
      </c>
      <c r="BO1212">
        <f>IFERROR(INDEX(PP_Grid[#Data],$DD1212,65),0)</f>
        <v/>
      </c>
      <c r="BP1212">
        <f>IFERROR(INDEX(PP_Grid[#Data],$DD1212,66),0)</f>
        <v/>
      </c>
      <c r="BQ1212">
        <f>IFERROR(INDEX(PP_Grid[#Data],$DD1212,67),0)</f>
        <v/>
      </c>
      <c r="BR1212">
        <f>IFERROR(INDEX(PP_Grid[#Data],$DD1212,68),0)</f>
        <v/>
      </c>
      <c r="BS1212">
        <f>IFERROR(INDEX(PP_Grid[#Data],$DD1212,69),0)</f>
        <v/>
      </c>
      <c r="BT1212">
        <f>IFERROR(INDEX(PP_Grid[#Data],$DD1212,70),0)</f>
        <v/>
      </c>
      <c r="BU1212">
        <f>IFERROR(INDEX(PP_Grid[#Data],$DD1212,71),0)</f>
        <v/>
      </c>
      <c r="BV1212">
        <f>IFERROR(INDEX(PP_Grid[#Data],$DD1212,72),0)</f>
        <v/>
      </c>
      <c r="BW1212">
        <f>IFERROR(INDEX(PP_Grid[#Data],$DD1212,73),0)</f>
        <v/>
      </c>
      <c r="BX1212">
        <f>IFERROR(INDEX(PP_Grid[#Data],$DD1212,74),0)</f>
        <v/>
      </c>
      <c r="BY1212">
        <f>IFERROR(INDEX(PP_Grid[#Data],$DD1212,75),0)</f>
        <v/>
      </c>
      <c r="BZ1212">
        <f>IFERROR(INDEX(PP_Grid[#Data],$DD1212,76),0)</f>
        <v/>
      </c>
      <c r="CA1212">
        <f>IFERROR(INDEX(PP_Grid[#Data],$DD1212,77),0)</f>
        <v/>
      </c>
      <c r="CB1212">
        <f>IFERROR(INDEX(PP_Grid[#Data],$DD1212,78),0)</f>
        <v/>
      </c>
      <c r="CC1212">
        <f>IFERROR(INDEX(PP_Grid[#Data],$DD1212,79),0)</f>
        <v/>
      </c>
      <c r="CD1212">
        <f>IFERROR(INDEX(PP_Grid[#Data],$DD1212,80),0)</f>
        <v/>
      </c>
      <c r="CE1212">
        <f>IFERROR(INDEX(PP_Grid[#Data],$DD1212,81),0)</f>
        <v/>
      </c>
      <c r="CF1212">
        <f>IFERROR(INDEX(PP_Grid[#Data],$DD1212,82),0)</f>
        <v/>
      </c>
      <c r="CG1212">
        <f>IFERROR(INDEX(PP_Grid[#Data],$DD1212,83),0)</f>
        <v/>
      </c>
      <c r="CH1212">
        <f>IFERROR(INDEX(PP_Grid[#Data],$DD1212,84),0)</f>
        <v/>
      </c>
      <c r="CI1212">
        <f>IFERROR(INDEX(PP_Grid[#Data],$DD1212,85),0)</f>
        <v/>
      </c>
      <c r="CJ1212">
        <f>IFERROR(INDEX(PP_Grid[#Data],$DD1212,86),0)</f>
        <v/>
      </c>
      <c r="CK1212">
        <f>IFERROR(INDEX(PP_Grid[#Data],$DD1212,87),0)</f>
        <v/>
      </c>
      <c r="CL1212">
        <f>IFERROR(INDEX(PP_Grid[#Data],$DD1212,88),0)</f>
        <v/>
      </c>
      <c r="CM1212">
        <f>IFERROR(INDEX(PP_Grid[#Data],$DD1212,89),0)</f>
        <v/>
      </c>
      <c r="CN1212">
        <f>IFERROR(INDEX(PP_Grid[#Data],$DD1212,90),0)</f>
        <v/>
      </c>
      <c r="CO1212">
        <f>IFERROR(INDEX(PP_Grid[#Data],$DD1212,91),0)</f>
        <v/>
      </c>
      <c r="CP1212">
        <f>IFERROR(INDEX(PP_Grid[#Data],$DD1212,92),0)</f>
        <v/>
      </c>
      <c r="CQ1212">
        <f>IFERROR(INDEX(PP_Grid[#Data],$DD1212,93),0)</f>
        <v/>
      </c>
      <c r="CR1212">
        <f>IFERROR(INDEX(PP_Grid[#Data],$DD1212,94),0)</f>
        <v/>
      </c>
      <c r="CS1212">
        <f>IFERROR(INDEX(PP_Grid[#Data],$DD1212,95),0)</f>
        <v/>
      </c>
      <c r="CT1212">
        <f>IFERROR(INDEX(PP_Grid[#Data],$DD1212,96),0)</f>
        <v/>
      </c>
      <c r="CU1212">
        <f>IFERROR(INDEX(PP_Grid[#Data],$DD1212,97),0)</f>
        <v/>
      </c>
      <c r="CV1212">
        <f>IFERROR(INDEX(PP_Grid[#Data],$DD1212,98),0)</f>
        <v/>
      </c>
      <c r="CW1212">
        <f>IFERROR(INDEX(PP_Grid[#Data],$DD1212,99),0)</f>
        <v/>
      </c>
      <c r="CX1212">
        <f>IFERROR(INDEX(PP_Grid[#Data],$DD1212,100),0)</f>
        <v/>
      </c>
      <c r="CY1212">
        <f>IFERROR(INDEX(PP_Grid[#Data],$DD1212,101),0)</f>
        <v/>
      </c>
      <c r="CZ1212">
        <f>IFERROR(INDEX(PP_Grid[#Data],$DD1212,102),0)</f>
        <v/>
      </c>
      <c r="DA1212">
        <f>IFERROR(INDEX(PP_Grid[#Data],$DD1212,103),0)</f>
        <v/>
      </c>
      <c r="DB1212">
        <f>IFERROR(INDEX(PP_Grid[#Data],$DD1212,104),0)</f>
        <v/>
      </c>
      <c r="DC1212">
        <f>IFERROR(INDEX(PP_Grid[#Data],$DD1212,105),0)</f>
        <v/>
      </c>
      <c r="DD1212" s="12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SUMIFS(M_BOM[RM_Qty_Per_Batch],M_BOM[Intermediate],$B1212,M_BOM[Part Name],$A1205)</f>
        <v/>
      </c>
      <c r="D1213">
        <f>$C1213*D1212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</row>
    <row r="1214">
      <c r="B1214" t="inlineStr">
        <is>
          <t>TSP-1449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Name],$A1205)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TSP-1499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Name],$A1205)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TSP-1555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Name],$A1205)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TSP-927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Name],$A1205)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TSP-928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Name],$A1205)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TSP-929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Name],$A1205)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TSP-930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Name],$A1205)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TSP-934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Name],$A1205)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TSP-935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Name],$A1205)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TSP-936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Name],$A1205)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TSP-937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Name],$A1205)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s="5" t="inlineStr">
        <is>
          <t>合計使用量(kg)/週</t>
        </is>
      </c>
      <c r="D1236">
        <f>'Grid_Requirement'!B61</f>
        <v/>
      </c>
      <c r="E1236">
        <f>'Grid_Requirement'!C61</f>
        <v/>
      </c>
      <c r="F1236">
        <f>'Grid_Requirement'!D61</f>
        <v/>
      </c>
      <c r="G1236">
        <f>'Grid_Requirement'!E61</f>
        <v/>
      </c>
      <c r="H1236">
        <f>'Grid_Requirement'!F61</f>
        <v/>
      </c>
      <c r="I1236">
        <f>'Grid_Requirement'!G61</f>
        <v/>
      </c>
      <c r="J1236">
        <f>'Grid_Requirement'!H61</f>
        <v/>
      </c>
      <c r="K1236">
        <f>'Grid_Requirement'!I61</f>
        <v/>
      </c>
      <c r="L1236">
        <f>'Grid_Requirement'!J61</f>
        <v/>
      </c>
      <c r="M1236">
        <f>'Grid_Requirement'!K61</f>
        <v/>
      </c>
      <c r="N1236">
        <f>'Grid_Requirement'!L61</f>
        <v/>
      </c>
      <c r="O1236">
        <f>'Grid_Requirement'!M61</f>
        <v/>
      </c>
      <c r="P1236">
        <f>'Grid_Requirement'!N61</f>
        <v/>
      </c>
      <c r="Q1236">
        <f>'Grid_Requirement'!O61</f>
        <v/>
      </c>
      <c r="R1236">
        <f>'Grid_Requirement'!P61</f>
        <v/>
      </c>
      <c r="S1236">
        <f>'Grid_Requirement'!Q61</f>
        <v/>
      </c>
      <c r="T1236">
        <f>'Grid_Requirement'!R61</f>
        <v/>
      </c>
      <c r="U1236">
        <f>'Grid_Requirement'!S61</f>
        <v/>
      </c>
      <c r="V1236">
        <f>'Grid_Requirement'!T61</f>
        <v/>
      </c>
      <c r="W1236">
        <f>'Grid_Requirement'!U61</f>
        <v/>
      </c>
      <c r="X1236">
        <f>'Grid_Requirement'!V61</f>
        <v/>
      </c>
      <c r="Y1236">
        <f>'Grid_Requirement'!W61</f>
        <v/>
      </c>
      <c r="Z1236">
        <f>'Grid_Requirement'!X61</f>
        <v/>
      </c>
      <c r="AA1236">
        <f>'Grid_Requirement'!Y61</f>
        <v/>
      </c>
      <c r="AB1236">
        <f>'Grid_Requirement'!Z61</f>
        <v/>
      </c>
      <c r="AC1236">
        <f>'Grid_Requirement'!AA61</f>
        <v/>
      </c>
      <c r="AD1236">
        <f>'Grid_Requirement'!AB61</f>
        <v/>
      </c>
      <c r="AE1236">
        <f>'Grid_Requirement'!AC61</f>
        <v/>
      </c>
      <c r="AF1236">
        <f>'Grid_Requirement'!AD61</f>
        <v/>
      </c>
      <c r="AG1236">
        <f>'Grid_Requirement'!AE61</f>
        <v/>
      </c>
      <c r="AH1236">
        <f>'Grid_Requirement'!AF61</f>
        <v/>
      </c>
      <c r="AI1236">
        <f>'Grid_Requirement'!AG61</f>
        <v/>
      </c>
      <c r="AJ1236">
        <f>'Grid_Requirement'!AH61</f>
        <v/>
      </c>
      <c r="AK1236">
        <f>'Grid_Requirement'!AI61</f>
        <v/>
      </c>
      <c r="AL1236">
        <f>'Grid_Requirement'!AJ61</f>
        <v/>
      </c>
      <c r="AM1236">
        <f>'Grid_Requirement'!AK61</f>
        <v/>
      </c>
      <c r="AN1236">
        <f>'Grid_Requirement'!AL61</f>
        <v/>
      </c>
      <c r="AO1236">
        <f>'Grid_Requirement'!AM61</f>
        <v/>
      </c>
      <c r="AP1236">
        <f>'Grid_Requirement'!AN61</f>
        <v/>
      </c>
      <c r="AQ1236">
        <f>'Grid_Requirement'!AO61</f>
        <v/>
      </c>
      <c r="AR1236">
        <f>'Grid_Requirement'!AP61</f>
        <v/>
      </c>
      <c r="AS1236">
        <f>'Grid_Requirement'!AQ61</f>
        <v/>
      </c>
      <c r="AT1236">
        <f>'Grid_Requirement'!AR61</f>
        <v/>
      </c>
      <c r="AU1236">
        <f>'Grid_Requirement'!AS61</f>
        <v/>
      </c>
      <c r="AV1236">
        <f>'Grid_Requirement'!AT61</f>
        <v/>
      </c>
      <c r="AW1236">
        <f>'Grid_Requirement'!AU61</f>
        <v/>
      </c>
      <c r="AX1236">
        <f>'Grid_Requirement'!AV61</f>
        <v/>
      </c>
      <c r="AY1236">
        <f>'Grid_Requirement'!AW61</f>
        <v/>
      </c>
      <c r="AZ1236">
        <f>'Grid_Requirement'!AX61</f>
        <v/>
      </c>
      <c r="BA1236">
        <f>'Grid_Requirement'!AY61</f>
        <v/>
      </c>
      <c r="BB1236">
        <f>'Grid_Requirement'!AZ61</f>
        <v/>
      </c>
      <c r="BC1236">
        <f>'Grid_Requirement'!BA61</f>
        <v/>
      </c>
      <c r="BD1236">
        <f>'Grid_Requirement'!BB61</f>
        <v/>
      </c>
      <c r="BE1236">
        <f>'Grid_Requirement'!BC61</f>
        <v/>
      </c>
      <c r="BF1236">
        <f>'Grid_Requirement'!BD61</f>
        <v/>
      </c>
      <c r="BG1236">
        <f>'Grid_Requirement'!BE61</f>
        <v/>
      </c>
      <c r="BH1236">
        <f>'Grid_Requirement'!BF61</f>
        <v/>
      </c>
      <c r="BI1236">
        <f>'Grid_Requirement'!BG61</f>
        <v/>
      </c>
      <c r="BJ1236">
        <f>'Grid_Requirement'!BH61</f>
        <v/>
      </c>
      <c r="BK1236">
        <f>'Grid_Requirement'!BI61</f>
        <v/>
      </c>
      <c r="BL1236">
        <f>'Grid_Requirement'!BJ61</f>
        <v/>
      </c>
      <c r="BM1236">
        <f>'Grid_Requirement'!BK61</f>
        <v/>
      </c>
      <c r="BN1236">
        <f>'Grid_Requirement'!BL61</f>
        <v/>
      </c>
      <c r="BO1236">
        <f>'Grid_Requirement'!BM61</f>
        <v/>
      </c>
      <c r="BP1236">
        <f>'Grid_Requirement'!BN61</f>
        <v/>
      </c>
      <c r="BQ1236">
        <f>'Grid_Requirement'!BO61</f>
        <v/>
      </c>
      <c r="BR1236">
        <f>'Grid_Requirement'!BP61</f>
        <v/>
      </c>
      <c r="BS1236">
        <f>'Grid_Requirement'!BQ61</f>
        <v/>
      </c>
      <c r="BT1236">
        <f>'Grid_Requirement'!BR61</f>
        <v/>
      </c>
      <c r="BU1236">
        <f>'Grid_Requirement'!BS61</f>
        <v/>
      </c>
      <c r="BV1236">
        <f>'Grid_Requirement'!BT61</f>
        <v/>
      </c>
      <c r="BW1236">
        <f>'Grid_Requirement'!BU61</f>
        <v/>
      </c>
      <c r="BX1236">
        <f>'Grid_Requirement'!BV61</f>
        <v/>
      </c>
      <c r="BY1236">
        <f>'Grid_Requirement'!BW61</f>
        <v/>
      </c>
      <c r="BZ1236">
        <f>'Grid_Requirement'!BX61</f>
        <v/>
      </c>
      <c r="CA1236">
        <f>'Grid_Requirement'!BY61</f>
        <v/>
      </c>
      <c r="CB1236">
        <f>'Grid_Requirement'!BZ61</f>
        <v/>
      </c>
      <c r="CC1236">
        <f>'Grid_Requirement'!CA61</f>
        <v/>
      </c>
      <c r="CD1236">
        <f>'Grid_Requirement'!CB61</f>
        <v/>
      </c>
      <c r="CE1236">
        <f>'Grid_Requirement'!CC61</f>
        <v/>
      </c>
      <c r="CF1236">
        <f>'Grid_Requirement'!CD61</f>
        <v/>
      </c>
      <c r="CG1236">
        <f>'Grid_Requirement'!CE61</f>
        <v/>
      </c>
      <c r="CH1236">
        <f>'Grid_Requirement'!CF61</f>
        <v/>
      </c>
      <c r="CI1236">
        <f>'Grid_Requirement'!CG61</f>
        <v/>
      </c>
      <c r="CJ1236">
        <f>'Grid_Requirement'!CH61</f>
        <v/>
      </c>
      <c r="CK1236">
        <f>'Grid_Requirement'!CI61</f>
        <v/>
      </c>
      <c r="CL1236">
        <f>'Grid_Requirement'!CJ61</f>
        <v/>
      </c>
      <c r="CM1236">
        <f>'Grid_Requirement'!CK61</f>
        <v/>
      </c>
      <c r="CN1236">
        <f>'Grid_Requirement'!CL61</f>
        <v/>
      </c>
      <c r="CO1236">
        <f>'Grid_Requirement'!CM61</f>
        <v/>
      </c>
      <c r="CP1236">
        <f>'Grid_Requirement'!CN61</f>
        <v/>
      </c>
      <c r="CQ1236">
        <f>'Grid_Requirement'!CO61</f>
        <v/>
      </c>
      <c r="CR1236">
        <f>'Grid_Requirement'!CP61</f>
        <v/>
      </c>
      <c r="CS1236">
        <f>'Grid_Requirement'!CQ61</f>
        <v/>
      </c>
      <c r="CT1236">
        <f>'Grid_Requirement'!CR61</f>
        <v/>
      </c>
      <c r="CU1236">
        <f>'Grid_Requirement'!CS61</f>
        <v/>
      </c>
      <c r="CV1236">
        <f>'Grid_Requirement'!CT61</f>
        <v/>
      </c>
      <c r="CW1236">
        <f>'Grid_Requirement'!CU61</f>
        <v/>
      </c>
      <c r="CX1236">
        <f>'Grid_Requirement'!CV61</f>
        <v/>
      </c>
      <c r="CY1236">
        <f>'Grid_Requirement'!CW61</f>
        <v/>
      </c>
      <c r="CZ1236">
        <f>'Grid_Requirement'!CX61</f>
        <v/>
      </c>
      <c r="DA1236">
        <f>'Grid_Requirement'!CY61</f>
        <v/>
      </c>
      <c r="DB1236">
        <f>'Grid_Requirement'!CZ61</f>
        <v/>
      </c>
      <c r="DC1236">
        <f>'Grid_Requirement'!DA61</f>
        <v/>
      </c>
    </row>
    <row r="1237">
      <c r="B1237" t="inlineStr">
        <is>
          <t>TTAF在庫(実績,kg)</t>
        </is>
      </c>
      <c r="D1237">
        <f>'T_TTAFStock'!B65</f>
        <v/>
      </c>
      <c r="E1237">
        <f>'T_TTAFStock'!C65</f>
        <v/>
      </c>
      <c r="F1237">
        <f>'T_TTAFStock'!D65</f>
        <v/>
      </c>
      <c r="G1237">
        <f>'T_TTAFStock'!E65</f>
        <v/>
      </c>
      <c r="H1237">
        <f>'T_TTAFStock'!F65</f>
        <v/>
      </c>
      <c r="I1237">
        <f>'T_TTAFStock'!G65</f>
        <v/>
      </c>
      <c r="J1237">
        <f>'T_TTAFStock'!H65</f>
        <v/>
      </c>
      <c r="K1237">
        <f>'T_TTAFStock'!I65</f>
        <v/>
      </c>
      <c r="L1237">
        <f>'T_TTAFStock'!J65</f>
        <v/>
      </c>
      <c r="M1237">
        <f>'T_TTAFStock'!K65</f>
        <v/>
      </c>
      <c r="N1237">
        <f>'T_TTAFStock'!L65</f>
        <v/>
      </c>
      <c r="O1237">
        <f>'T_TTAFStock'!M65</f>
        <v/>
      </c>
      <c r="P1237">
        <f>'T_TTAFStock'!N65</f>
        <v/>
      </c>
      <c r="Q1237">
        <f>'T_TTAFStock'!O65</f>
        <v/>
      </c>
      <c r="R1237">
        <f>'T_TTAFStock'!P65</f>
        <v/>
      </c>
      <c r="S1237">
        <f>'T_TTAFStock'!Q65</f>
        <v/>
      </c>
      <c r="T1237">
        <f>'T_TTAFStock'!R65</f>
        <v/>
      </c>
      <c r="U1237">
        <f>'T_TTAFStock'!S65</f>
        <v/>
      </c>
      <c r="V1237">
        <f>'T_TTAFStock'!T65</f>
        <v/>
      </c>
      <c r="W1237">
        <f>'T_TTAFStock'!U65</f>
        <v/>
      </c>
      <c r="X1237">
        <f>'T_TTAFStock'!V65</f>
        <v/>
      </c>
      <c r="Y1237">
        <f>'T_TTAFStock'!W65</f>
        <v/>
      </c>
      <c r="Z1237">
        <f>'T_TTAFStock'!X65</f>
        <v/>
      </c>
      <c r="AA1237">
        <f>'T_TTAFStock'!Y65</f>
        <v/>
      </c>
      <c r="AB1237">
        <f>'T_TTAFStock'!Z65</f>
        <v/>
      </c>
      <c r="AC1237">
        <f>'T_TTAFStock'!AA65</f>
        <v/>
      </c>
      <c r="AD1237">
        <f>'T_TTAFStock'!AB65</f>
        <v/>
      </c>
      <c r="AE1237">
        <f>'T_TTAFStock'!AC65</f>
        <v/>
      </c>
      <c r="AF1237">
        <f>'T_TTAFStock'!AD65</f>
        <v/>
      </c>
      <c r="AG1237">
        <f>'T_TTAFStock'!AE65</f>
        <v/>
      </c>
      <c r="AH1237">
        <f>'T_TTAFStock'!AF65</f>
        <v/>
      </c>
      <c r="AI1237">
        <f>'T_TTAFStock'!AG65</f>
        <v/>
      </c>
      <c r="AJ1237">
        <f>'T_TTAFStock'!AH65</f>
        <v/>
      </c>
      <c r="AK1237">
        <f>'T_TTAFStock'!AI65</f>
        <v/>
      </c>
      <c r="AL1237">
        <f>'T_TTAFStock'!AJ65</f>
        <v/>
      </c>
      <c r="AM1237">
        <f>'T_TTAFStock'!AK65</f>
        <v/>
      </c>
      <c r="AN1237">
        <f>'T_TTAFStock'!AL65</f>
        <v/>
      </c>
      <c r="AO1237">
        <f>'T_TTAFStock'!AM65</f>
        <v/>
      </c>
      <c r="AP1237">
        <f>'T_TTAFStock'!AN65</f>
        <v/>
      </c>
      <c r="AQ1237">
        <f>'T_TTAFStock'!AO65</f>
        <v/>
      </c>
      <c r="AR1237">
        <f>'T_TTAFStock'!AP65</f>
        <v/>
      </c>
      <c r="AS1237">
        <f>'T_TTAFStock'!AQ65</f>
        <v/>
      </c>
      <c r="AT1237">
        <f>'T_TTAFStock'!AR65</f>
        <v/>
      </c>
      <c r="AU1237">
        <f>'T_TTAFStock'!AS65</f>
        <v/>
      </c>
      <c r="AV1237">
        <f>'T_TTAFStock'!AT65</f>
        <v/>
      </c>
      <c r="AW1237">
        <f>'T_TTAFStock'!AU65</f>
        <v/>
      </c>
      <c r="AX1237">
        <f>'T_TTAFStock'!AV65</f>
        <v/>
      </c>
      <c r="AY1237">
        <f>'T_TTAFStock'!AW65</f>
        <v/>
      </c>
      <c r="AZ1237">
        <f>'T_TTAFStock'!AX65</f>
        <v/>
      </c>
      <c r="BA1237">
        <f>'T_TTAFStock'!AY65</f>
        <v/>
      </c>
      <c r="BB1237">
        <f>'T_TTAFStock'!AZ65</f>
        <v/>
      </c>
      <c r="BC1237">
        <f>'T_TTAFStock'!BA65</f>
        <v/>
      </c>
      <c r="BD1237">
        <f>'T_TTAFStock'!BB65</f>
        <v/>
      </c>
      <c r="BE1237">
        <f>'T_TTAFStock'!BC65</f>
        <v/>
      </c>
      <c r="BF1237">
        <f>'T_TTAFStock'!BD65</f>
        <v/>
      </c>
      <c r="BG1237">
        <f>'T_TTAFStock'!BE65</f>
        <v/>
      </c>
      <c r="BH1237">
        <f>'T_TTAFStock'!BF65</f>
        <v/>
      </c>
      <c r="BI1237">
        <f>'T_TTAFStock'!BG65</f>
        <v/>
      </c>
      <c r="BJ1237">
        <f>'T_TTAFStock'!BH65</f>
        <v/>
      </c>
      <c r="BK1237">
        <f>'T_TTAFStock'!BI65</f>
        <v/>
      </c>
      <c r="BL1237">
        <f>'T_TTAFStock'!BJ65</f>
        <v/>
      </c>
      <c r="BM1237">
        <f>'T_TTAFStock'!BK65</f>
        <v/>
      </c>
      <c r="BN1237">
        <f>'T_TTAFStock'!BL65</f>
        <v/>
      </c>
      <c r="BO1237">
        <f>'T_TTAFStock'!BM65</f>
        <v/>
      </c>
      <c r="BP1237">
        <f>'T_TTAFStock'!BN65</f>
        <v/>
      </c>
      <c r="BQ1237">
        <f>'T_TTAFStock'!BO65</f>
        <v/>
      </c>
      <c r="BR1237">
        <f>'T_TTAFStock'!BP65</f>
        <v/>
      </c>
      <c r="BS1237">
        <f>'T_TTAFStock'!BQ65</f>
        <v/>
      </c>
      <c r="BT1237">
        <f>'T_TTAFStock'!BR65</f>
        <v/>
      </c>
      <c r="BU1237">
        <f>'T_TTAFStock'!BS65</f>
        <v/>
      </c>
      <c r="BV1237">
        <f>'T_TTAFStock'!BT65</f>
        <v/>
      </c>
      <c r="BW1237">
        <f>'T_TTAFStock'!BU65</f>
        <v/>
      </c>
      <c r="BX1237">
        <f>'T_TTAFStock'!BV65</f>
        <v/>
      </c>
      <c r="BY1237">
        <f>'T_TTAFStock'!BW65</f>
        <v/>
      </c>
      <c r="BZ1237">
        <f>'T_TTAFStock'!BX65</f>
        <v/>
      </c>
      <c r="CA1237">
        <f>'T_TTAFStock'!BY65</f>
        <v/>
      </c>
      <c r="CB1237">
        <f>'T_TTAFStock'!BZ65</f>
        <v/>
      </c>
      <c r="CC1237">
        <f>'T_TTAFStock'!CA65</f>
        <v/>
      </c>
      <c r="CD1237">
        <f>'T_TTAFStock'!CB65</f>
        <v/>
      </c>
      <c r="CE1237">
        <f>'T_TTAFStock'!CC65</f>
        <v/>
      </c>
      <c r="CF1237">
        <f>'T_TTAFStock'!CD65</f>
        <v/>
      </c>
      <c r="CG1237">
        <f>'T_TTAFStock'!CE65</f>
        <v/>
      </c>
      <c r="CH1237">
        <f>'T_TTAFStock'!CF65</f>
        <v/>
      </c>
      <c r="CI1237">
        <f>'T_TTAFStock'!CG65</f>
        <v/>
      </c>
      <c r="CJ1237">
        <f>'T_TTAFStock'!CH65</f>
        <v/>
      </c>
      <c r="CK1237">
        <f>'T_TTAFStock'!CI65</f>
        <v/>
      </c>
      <c r="CL1237">
        <f>'T_TTAFStock'!CJ65</f>
        <v/>
      </c>
      <c r="CM1237">
        <f>'T_TTAFStock'!CK65</f>
        <v/>
      </c>
      <c r="CN1237">
        <f>'T_TTAFStock'!CL65</f>
        <v/>
      </c>
      <c r="CO1237">
        <f>'T_TTAFStock'!CM65</f>
        <v/>
      </c>
      <c r="CP1237">
        <f>'T_TTAFStock'!CN65</f>
        <v/>
      </c>
      <c r="CQ1237">
        <f>'T_TTAFStock'!CO65</f>
        <v/>
      </c>
      <c r="CR1237">
        <f>'T_TTAFStock'!CP65</f>
        <v/>
      </c>
      <c r="CS1237">
        <f>'T_TTAFStock'!CQ65</f>
        <v/>
      </c>
      <c r="CT1237">
        <f>'T_TTAFStock'!CR65</f>
        <v/>
      </c>
      <c r="CU1237">
        <f>'T_TTAFStock'!CS65</f>
        <v/>
      </c>
      <c r="CV1237">
        <f>'T_TTAFStock'!CT65</f>
        <v/>
      </c>
      <c r="CW1237">
        <f>'T_TTAFStock'!CU65</f>
        <v/>
      </c>
      <c r="CX1237">
        <f>'T_TTAFStock'!CV65</f>
        <v/>
      </c>
      <c r="CY1237">
        <f>'T_TTAFStock'!CW65</f>
        <v/>
      </c>
      <c r="CZ1237">
        <f>'T_TTAFStock'!CX65</f>
        <v/>
      </c>
      <c r="DA1237">
        <f>'T_TTAFStock'!CY65</f>
        <v/>
      </c>
      <c r="DB1237">
        <f>'T_TTAFStock'!CZ65</f>
        <v/>
      </c>
      <c r="DC1237">
        <f>'T_TTAFStock'!DA65</f>
        <v/>
      </c>
    </row>
    <row r="1238">
      <c r="B1238" t="inlineStr">
        <is>
          <t>自社在庫(実績,kg)</t>
        </is>
      </c>
      <c r="D1238">
        <f>'T_SelfStock'!B65</f>
        <v/>
      </c>
      <c r="E1238">
        <f>'T_SelfStock'!C65</f>
        <v/>
      </c>
      <c r="F1238">
        <f>'T_SelfStock'!D65</f>
        <v/>
      </c>
      <c r="G1238">
        <f>'T_SelfStock'!E65</f>
        <v/>
      </c>
      <c r="H1238">
        <f>'T_SelfStock'!F65</f>
        <v/>
      </c>
      <c r="I1238">
        <f>'T_SelfStock'!G65</f>
        <v/>
      </c>
      <c r="J1238">
        <f>'T_SelfStock'!H65</f>
        <v/>
      </c>
      <c r="K1238">
        <f>'T_SelfStock'!I65</f>
        <v/>
      </c>
      <c r="L1238">
        <f>'T_SelfStock'!J65</f>
        <v/>
      </c>
      <c r="M1238">
        <f>'T_SelfStock'!K65</f>
        <v/>
      </c>
      <c r="N1238">
        <f>'T_SelfStock'!L65</f>
        <v/>
      </c>
      <c r="O1238">
        <f>'T_SelfStock'!M65</f>
        <v/>
      </c>
      <c r="P1238">
        <f>'T_SelfStock'!N65</f>
        <v/>
      </c>
      <c r="Q1238">
        <f>'T_SelfStock'!O65</f>
        <v/>
      </c>
      <c r="R1238">
        <f>'T_SelfStock'!P65</f>
        <v/>
      </c>
      <c r="S1238">
        <f>'T_SelfStock'!Q65</f>
        <v/>
      </c>
      <c r="T1238">
        <f>'T_SelfStock'!R65</f>
        <v/>
      </c>
      <c r="U1238">
        <f>'T_SelfStock'!S65</f>
        <v/>
      </c>
      <c r="V1238">
        <f>'T_SelfStock'!T65</f>
        <v/>
      </c>
      <c r="W1238">
        <f>'T_SelfStock'!U65</f>
        <v/>
      </c>
      <c r="X1238">
        <f>'T_SelfStock'!V65</f>
        <v/>
      </c>
      <c r="Y1238">
        <f>'T_SelfStock'!W65</f>
        <v/>
      </c>
      <c r="Z1238">
        <f>'T_SelfStock'!X65</f>
        <v/>
      </c>
      <c r="AA1238">
        <f>'T_SelfStock'!Y65</f>
        <v/>
      </c>
      <c r="AB1238">
        <f>'T_SelfStock'!Z65</f>
        <v/>
      </c>
      <c r="AC1238">
        <f>'T_SelfStock'!AA65</f>
        <v/>
      </c>
      <c r="AD1238">
        <f>'T_SelfStock'!AB65</f>
        <v/>
      </c>
      <c r="AE1238">
        <f>'T_SelfStock'!AC65</f>
        <v/>
      </c>
      <c r="AF1238">
        <f>'T_SelfStock'!AD65</f>
        <v/>
      </c>
      <c r="AG1238">
        <f>'T_SelfStock'!AE65</f>
        <v/>
      </c>
      <c r="AH1238">
        <f>'T_SelfStock'!AF65</f>
        <v/>
      </c>
      <c r="AI1238">
        <f>'T_SelfStock'!AG65</f>
        <v/>
      </c>
      <c r="AJ1238">
        <f>'T_SelfStock'!AH65</f>
        <v/>
      </c>
      <c r="AK1238">
        <f>'T_SelfStock'!AI65</f>
        <v/>
      </c>
      <c r="AL1238">
        <f>'T_SelfStock'!AJ65</f>
        <v/>
      </c>
      <c r="AM1238">
        <f>'T_SelfStock'!AK65</f>
        <v/>
      </c>
      <c r="AN1238">
        <f>'T_SelfStock'!AL65</f>
        <v/>
      </c>
      <c r="AO1238">
        <f>'T_SelfStock'!AM65</f>
        <v/>
      </c>
      <c r="AP1238">
        <f>'T_SelfStock'!AN65</f>
        <v/>
      </c>
      <c r="AQ1238">
        <f>'T_SelfStock'!AO65</f>
        <v/>
      </c>
      <c r="AR1238">
        <f>'T_SelfStock'!AP65</f>
        <v/>
      </c>
      <c r="AS1238">
        <f>'T_SelfStock'!AQ65</f>
        <v/>
      </c>
      <c r="AT1238">
        <f>'T_SelfStock'!AR65</f>
        <v/>
      </c>
      <c r="AU1238">
        <f>'T_SelfStock'!AS65</f>
        <v/>
      </c>
      <c r="AV1238">
        <f>'T_SelfStock'!AT65</f>
        <v/>
      </c>
      <c r="AW1238">
        <f>'T_SelfStock'!AU65</f>
        <v/>
      </c>
      <c r="AX1238">
        <f>'T_SelfStock'!AV65</f>
        <v/>
      </c>
      <c r="AY1238">
        <f>'T_SelfStock'!AW65</f>
        <v/>
      </c>
      <c r="AZ1238">
        <f>'T_SelfStock'!AX65</f>
        <v/>
      </c>
      <c r="BA1238">
        <f>'T_SelfStock'!AY65</f>
        <v/>
      </c>
      <c r="BB1238">
        <f>'T_SelfStock'!AZ65</f>
        <v/>
      </c>
      <c r="BC1238">
        <f>'T_SelfStock'!BA65</f>
        <v/>
      </c>
      <c r="BD1238">
        <f>'T_SelfStock'!BB65</f>
        <v/>
      </c>
      <c r="BE1238">
        <f>'T_SelfStock'!BC65</f>
        <v/>
      </c>
      <c r="BF1238">
        <f>'T_SelfStock'!BD65</f>
        <v/>
      </c>
      <c r="BG1238">
        <f>'T_SelfStock'!BE65</f>
        <v/>
      </c>
      <c r="BH1238">
        <f>'T_SelfStock'!BF65</f>
        <v/>
      </c>
      <c r="BI1238">
        <f>'T_SelfStock'!BG65</f>
        <v/>
      </c>
      <c r="BJ1238">
        <f>'T_SelfStock'!BH65</f>
        <v/>
      </c>
      <c r="BK1238">
        <f>'T_SelfStock'!BI65</f>
        <v/>
      </c>
      <c r="BL1238">
        <f>'T_SelfStock'!BJ65</f>
        <v/>
      </c>
      <c r="BM1238">
        <f>'T_SelfStock'!BK65</f>
        <v/>
      </c>
      <c r="BN1238">
        <f>'T_SelfStock'!BL65</f>
        <v/>
      </c>
      <c r="BO1238">
        <f>'T_SelfStock'!BM65</f>
        <v/>
      </c>
      <c r="BP1238">
        <f>'T_SelfStock'!BN65</f>
        <v/>
      </c>
      <c r="BQ1238">
        <f>'T_SelfStock'!BO65</f>
        <v/>
      </c>
      <c r="BR1238">
        <f>'T_SelfStock'!BP65</f>
        <v/>
      </c>
      <c r="BS1238">
        <f>'T_SelfStock'!BQ65</f>
        <v/>
      </c>
      <c r="BT1238">
        <f>'T_SelfStock'!BR65</f>
        <v/>
      </c>
      <c r="BU1238">
        <f>'T_SelfStock'!BS65</f>
        <v/>
      </c>
      <c r="BV1238">
        <f>'T_SelfStock'!BT65</f>
        <v/>
      </c>
      <c r="BW1238">
        <f>'T_SelfStock'!BU65</f>
        <v/>
      </c>
      <c r="BX1238">
        <f>'T_SelfStock'!BV65</f>
        <v/>
      </c>
      <c r="BY1238">
        <f>'T_SelfStock'!BW65</f>
        <v/>
      </c>
      <c r="BZ1238">
        <f>'T_SelfStock'!BX65</f>
        <v/>
      </c>
      <c r="CA1238">
        <f>'T_SelfStock'!BY65</f>
        <v/>
      </c>
      <c r="CB1238">
        <f>'T_SelfStock'!BZ65</f>
        <v/>
      </c>
      <c r="CC1238">
        <f>'T_SelfStock'!CA65</f>
        <v/>
      </c>
      <c r="CD1238">
        <f>'T_SelfStock'!CB65</f>
        <v/>
      </c>
      <c r="CE1238">
        <f>'T_SelfStock'!CC65</f>
        <v/>
      </c>
      <c r="CF1238">
        <f>'T_SelfStock'!CD65</f>
        <v/>
      </c>
      <c r="CG1238">
        <f>'T_SelfStock'!CE65</f>
        <v/>
      </c>
      <c r="CH1238">
        <f>'T_SelfStock'!CF65</f>
        <v/>
      </c>
      <c r="CI1238">
        <f>'T_SelfStock'!CG65</f>
        <v/>
      </c>
      <c r="CJ1238">
        <f>'T_SelfStock'!CH65</f>
        <v/>
      </c>
      <c r="CK1238">
        <f>'T_SelfStock'!CI65</f>
        <v/>
      </c>
      <c r="CL1238">
        <f>'T_SelfStock'!CJ65</f>
        <v/>
      </c>
      <c r="CM1238">
        <f>'T_SelfStock'!CK65</f>
        <v/>
      </c>
      <c r="CN1238">
        <f>'T_SelfStock'!CL65</f>
        <v/>
      </c>
      <c r="CO1238">
        <f>'T_SelfStock'!CM65</f>
        <v/>
      </c>
      <c r="CP1238">
        <f>'T_SelfStock'!CN65</f>
        <v/>
      </c>
      <c r="CQ1238">
        <f>'T_SelfStock'!CO65</f>
        <v/>
      </c>
      <c r="CR1238">
        <f>'T_SelfStock'!CP65</f>
        <v/>
      </c>
      <c r="CS1238">
        <f>'T_SelfStock'!CQ65</f>
        <v/>
      </c>
      <c r="CT1238">
        <f>'T_SelfStock'!CR65</f>
        <v/>
      </c>
      <c r="CU1238">
        <f>'T_SelfStock'!CS65</f>
        <v/>
      </c>
      <c r="CV1238">
        <f>'T_SelfStock'!CT65</f>
        <v/>
      </c>
      <c r="CW1238">
        <f>'T_SelfStock'!CU65</f>
        <v/>
      </c>
      <c r="CX1238">
        <f>'T_SelfStock'!CV65</f>
        <v/>
      </c>
      <c r="CY1238">
        <f>'T_SelfStock'!CW65</f>
        <v/>
      </c>
      <c r="CZ1238">
        <f>'T_SelfStock'!CX65</f>
        <v/>
      </c>
      <c r="DA1238">
        <f>'T_SelfStock'!CY65</f>
        <v/>
      </c>
      <c r="DB1238">
        <f>'T_SelfStock'!CZ65</f>
        <v/>
      </c>
      <c r="DC1238">
        <f>'T_SelfStock'!DA65</f>
        <v/>
      </c>
    </row>
    <row r="1239">
      <c r="B1239" t="inlineStr">
        <is>
          <t>Order(発注予定,kg)</t>
        </is>
      </c>
      <c r="D1239" s="23" t="n"/>
      <c r="E1239" s="23" t="n"/>
      <c r="F1239" s="23" t="n"/>
      <c r="G1239" s="23" t="n"/>
      <c r="H1239" s="23" t="n"/>
      <c r="I1239" s="23" t="n"/>
      <c r="J1239" s="23" t="n"/>
      <c r="K1239" s="23" t="n"/>
      <c r="L1239" s="23" t="n"/>
      <c r="M1239" s="23" t="n"/>
      <c r="N1239" s="23" t="n"/>
      <c r="O1239" s="23" t="n"/>
      <c r="P1239" s="23" t="n"/>
      <c r="Q1239" s="23" t="n"/>
      <c r="R1239" s="23" t="n"/>
      <c r="S1239" s="23" t="n"/>
      <c r="T1239" s="23" t="n"/>
      <c r="U1239" s="23" t="n"/>
      <c r="V1239" s="23" t="n"/>
      <c r="W1239" s="23" t="n"/>
      <c r="X1239" s="23" t="n"/>
      <c r="Y1239" s="23" t="n"/>
      <c r="Z1239" s="23" t="n"/>
      <c r="AA1239" s="23" t="n"/>
      <c r="AB1239" s="23" t="n"/>
      <c r="AC1239" s="23" t="n"/>
      <c r="AD1239" s="23" t="n"/>
      <c r="AE1239" s="23" t="n"/>
      <c r="AF1239" s="23" t="n"/>
      <c r="AG1239" s="23" t="n"/>
      <c r="AH1239" s="23" t="n"/>
      <c r="AI1239" s="23" t="n"/>
      <c r="AJ1239" s="23" t="n"/>
      <c r="AK1239" s="23" t="n"/>
      <c r="AL1239" s="23" t="n"/>
      <c r="AM1239" s="23" t="n"/>
      <c r="AN1239" s="23" t="n"/>
      <c r="AO1239" s="23" t="n"/>
      <c r="AP1239" s="23" t="n"/>
      <c r="AQ1239" s="23" t="n"/>
      <c r="AR1239" s="23" t="n"/>
      <c r="AS1239" s="23" t="n"/>
      <c r="AT1239" s="23" t="n"/>
      <c r="AU1239" s="23" t="n"/>
      <c r="AV1239" s="23" t="n"/>
      <c r="AW1239" s="23" t="n"/>
      <c r="AX1239" s="23" t="n"/>
      <c r="AY1239" s="23" t="n"/>
      <c r="AZ1239" s="23" t="n"/>
      <c r="BA1239" s="23" t="n"/>
      <c r="BB1239" s="23" t="n"/>
      <c r="BC1239" s="23" t="n"/>
      <c r="BD1239" s="23" t="n"/>
      <c r="BE1239" s="23" t="n"/>
      <c r="BF1239" s="23" t="n"/>
      <c r="BG1239" s="23" t="n"/>
      <c r="BH1239" s="23" t="n"/>
      <c r="BI1239" s="23" t="n"/>
      <c r="BJ1239" s="23" t="n"/>
      <c r="BK1239" s="23" t="n"/>
      <c r="BL1239" s="23" t="n"/>
      <c r="BM1239" s="23" t="n"/>
      <c r="BN1239" s="23" t="n"/>
      <c r="BO1239" s="23" t="n"/>
      <c r="BP1239" s="23" t="n"/>
      <c r="BQ1239" s="23" t="n"/>
      <c r="BR1239" s="23" t="n"/>
      <c r="BS1239" s="23" t="n"/>
      <c r="BT1239" s="23" t="n"/>
      <c r="BU1239" s="23" t="n"/>
      <c r="BV1239" s="23" t="n"/>
      <c r="BW1239" s="23" t="n"/>
      <c r="BX1239" s="23" t="n"/>
      <c r="BY1239" s="23" t="n"/>
      <c r="BZ1239" s="23" t="n"/>
      <c r="CA1239" s="23" t="n"/>
      <c r="CB1239" s="23" t="n"/>
      <c r="CC1239" s="23" t="n"/>
      <c r="CD1239" s="23" t="n"/>
      <c r="CE1239" s="23" t="n"/>
      <c r="CF1239" s="23" t="n"/>
      <c r="CG1239" s="23" t="n"/>
      <c r="CH1239" s="23" t="n"/>
      <c r="CI1239" s="23" t="n"/>
      <c r="CJ1239" s="23" t="n"/>
      <c r="CK1239" s="23" t="n"/>
      <c r="CL1239" s="23" t="n"/>
      <c r="CM1239" s="23" t="n"/>
      <c r="CN1239" s="23" t="n"/>
      <c r="CO1239" s="23" t="n"/>
      <c r="CP1239" s="23" t="n"/>
      <c r="CQ1239" s="23" t="n"/>
      <c r="CR1239" s="23" t="n"/>
      <c r="CS1239" s="23" t="n"/>
      <c r="CT1239" s="23" t="n"/>
      <c r="CU1239" s="23" t="n"/>
      <c r="CV1239" s="23" t="n"/>
      <c r="CW1239" s="23" t="n"/>
      <c r="CX1239" s="23" t="n"/>
      <c r="CY1239" s="23" t="n"/>
      <c r="CZ1239" s="23" t="n"/>
      <c r="DA1239" s="23" t="n"/>
      <c r="DB1239" s="23" t="n"/>
      <c r="DC1239" s="23" t="n"/>
      <c r="DE1239" s="12" t="inlineStr">
        <is>
          <t>CHEM-1720</t>
        </is>
      </c>
    </row>
    <row r="1240">
      <c r="B1240" s="5" t="inlineStr">
        <is>
          <t>合計在庫(週末時点,kg)</t>
        </is>
      </c>
      <c r="D1240">
        <f>'Grid_Stock'!B61</f>
        <v/>
      </c>
      <c r="E1240">
        <f>'Grid_Stock'!C61</f>
        <v/>
      </c>
      <c r="F1240">
        <f>'Grid_Stock'!D61</f>
        <v/>
      </c>
      <c r="G1240">
        <f>'Grid_Stock'!E61</f>
        <v/>
      </c>
      <c r="H1240">
        <f>'Grid_Stock'!F61</f>
        <v/>
      </c>
      <c r="I1240">
        <f>'Grid_Stock'!G61</f>
        <v/>
      </c>
      <c r="J1240">
        <f>'Grid_Stock'!H61</f>
        <v/>
      </c>
      <c r="K1240">
        <f>'Grid_Stock'!I61</f>
        <v/>
      </c>
      <c r="L1240">
        <f>'Grid_Stock'!J61</f>
        <v/>
      </c>
      <c r="M1240">
        <f>'Grid_Stock'!K61</f>
        <v/>
      </c>
      <c r="N1240">
        <f>'Grid_Stock'!L61</f>
        <v/>
      </c>
      <c r="O1240">
        <f>'Grid_Stock'!M61</f>
        <v/>
      </c>
      <c r="P1240">
        <f>'Grid_Stock'!N61</f>
        <v/>
      </c>
      <c r="Q1240">
        <f>'Grid_Stock'!O61</f>
        <v/>
      </c>
      <c r="R1240">
        <f>'Grid_Stock'!P61</f>
        <v/>
      </c>
      <c r="S1240">
        <f>'Grid_Stock'!Q61</f>
        <v/>
      </c>
      <c r="T1240">
        <f>'Grid_Stock'!R61</f>
        <v/>
      </c>
      <c r="U1240">
        <f>'Grid_Stock'!S61</f>
        <v/>
      </c>
      <c r="V1240">
        <f>'Grid_Stock'!T61</f>
        <v/>
      </c>
      <c r="W1240">
        <f>'Grid_Stock'!U61</f>
        <v/>
      </c>
      <c r="X1240">
        <f>'Grid_Stock'!V61</f>
        <v/>
      </c>
      <c r="Y1240">
        <f>'Grid_Stock'!W61</f>
        <v/>
      </c>
      <c r="Z1240">
        <f>'Grid_Stock'!X61</f>
        <v/>
      </c>
      <c r="AA1240">
        <f>'Grid_Stock'!Y61</f>
        <v/>
      </c>
      <c r="AB1240">
        <f>'Grid_Stock'!Z61</f>
        <v/>
      </c>
      <c r="AC1240">
        <f>'Grid_Stock'!AA61</f>
        <v/>
      </c>
      <c r="AD1240">
        <f>'Grid_Stock'!AB61</f>
        <v/>
      </c>
      <c r="AE1240">
        <f>'Grid_Stock'!AC61</f>
        <v/>
      </c>
      <c r="AF1240">
        <f>'Grid_Stock'!AD61</f>
        <v/>
      </c>
      <c r="AG1240">
        <f>'Grid_Stock'!AE61</f>
        <v/>
      </c>
      <c r="AH1240">
        <f>'Grid_Stock'!AF61</f>
        <v/>
      </c>
      <c r="AI1240">
        <f>'Grid_Stock'!AG61</f>
        <v/>
      </c>
      <c r="AJ1240">
        <f>'Grid_Stock'!AH61</f>
        <v/>
      </c>
      <c r="AK1240">
        <f>'Grid_Stock'!AI61</f>
        <v/>
      </c>
      <c r="AL1240">
        <f>'Grid_Stock'!AJ61</f>
        <v/>
      </c>
      <c r="AM1240">
        <f>'Grid_Stock'!AK61</f>
        <v/>
      </c>
      <c r="AN1240">
        <f>'Grid_Stock'!AL61</f>
        <v/>
      </c>
      <c r="AO1240">
        <f>'Grid_Stock'!AM61</f>
        <v/>
      </c>
      <c r="AP1240">
        <f>'Grid_Stock'!AN61</f>
        <v/>
      </c>
      <c r="AQ1240">
        <f>'Grid_Stock'!AO61</f>
        <v/>
      </c>
      <c r="AR1240">
        <f>'Grid_Stock'!AP61</f>
        <v/>
      </c>
      <c r="AS1240">
        <f>'Grid_Stock'!AQ61</f>
        <v/>
      </c>
      <c r="AT1240">
        <f>'Grid_Stock'!AR61</f>
        <v/>
      </c>
      <c r="AU1240">
        <f>'Grid_Stock'!AS61</f>
        <v/>
      </c>
      <c r="AV1240">
        <f>'Grid_Stock'!AT61</f>
        <v/>
      </c>
      <c r="AW1240">
        <f>'Grid_Stock'!AU61</f>
        <v/>
      </c>
      <c r="AX1240">
        <f>'Grid_Stock'!AV61</f>
        <v/>
      </c>
      <c r="AY1240">
        <f>'Grid_Stock'!AW61</f>
        <v/>
      </c>
      <c r="AZ1240">
        <f>'Grid_Stock'!AX61</f>
        <v/>
      </c>
      <c r="BA1240">
        <f>'Grid_Stock'!AY61</f>
        <v/>
      </c>
      <c r="BB1240">
        <f>'Grid_Stock'!AZ61</f>
        <v/>
      </c>
      <c r="BC1240">
        <f>'Grid_Stock'!BA61</f>
        <v/>
      </c>
      <c r="BD1240">
        <f>'Grid_Stock'!BB61</f>
        <v/>
      </c>
      <c r="BE1240">
        <f>'Grid_Stock'!BC61</f>
        <v/>
      </c>
      <c r="BF1240">
        <f>'Grid_Stock'!BD61</f>
        <v/>
      </c>
      <c r="BG1240">
        <f>'Grid_Stock'!BE61</f>
        <v/>
      </c>
      <c r="BH1240">
        <f>'Grid_Stock'!BF61</f>
        <v/>
      </c>
      <c r="BI1240">
        <f>'Grid_Stock'!BG61</f>
        <v/>
      </c>
      <c r="BJ1240">
        <f>'Grid_Stock'!BH61</f>
        <v/>
      </c>
      <c r="BK1240">
        <f>'Grid_Stock'!BI61</f>
        <v/>
      </c>
      <c r="BL1240">
        <f>'Grid_Stock'!BJ61</f>
        <v/>
      </c>
      <c r="BM1240">
        <f>'Grid_Stock'!BK61</f>
        <v/>
      </c>
      <c r="BN1240">
        <f>'Grid_Stock'!BL61</f>
        <v/>
      </c>
      <c r="BO1240">
        <f>'Grid_Stock'!BM61</f>
        <v/>
      </c>
      <c r="BP1240">
        <f>'Grid_Stock'!BN61</f>
        <v/>
      </c>
      <c r="BQ1240">
        <f>'Grid_Stock'!BO61</f>
        <v/>
      </c>
      <c r="BR1240">
        <f>'Grid_Stock'!BP61</f>
        <v/>
      </c>
      <c r="BS1240">
        <f>'Grid_Stock'!BQ61</f>
        <v/>
      </c>
      <c r="BT1240">
        <f>'Grid_Stock'!BR61</f>
        <v/>
      </c>
      <c r="BU1240">
        <f>'Grid_Stock'!BS61</f>
        <v/>
      </c>
      <c r="BV1240">
        <f>'Grid_Stock'!BT61</f>
        <v/>
      </c>
      <c r="BW1240">
        <f>'Grid_Stock'!BU61</f>
        <v/>
      </c>
      <c r="BX1240">
        <f>'Grid_Stock'!BV61</f>
        <v/>
      </c>
      <c r="BY1240">
        <f>'Grid_Stock'!BW61</f>
        <v/>
      </c>
      <c r="BZ1240">
        <f>'Grid_Stock'!BX61</f>
        <v/>
      </c>
      <c r="CA1240">
        <f>'Grid_Stock'!BY61</f>
        <v/>
      </c>
      <c r="CB1240">
        <f>'Grid_Stock'!BZ61</f>
        <v/>
      </c>
      <c r="CC1240">
        <f>'Grid_Stock'!CA61</f>
        <v/>
      </c>
      <c r="CD1240">
        <f>'Grid_Stock'!CB61</f>
        <v/>
      </c>
      <c r="CE1240">
        <f>'Grid_Stock'!CC61</f>
        <v/>
      </c>
      <c r="CF1240">
        <f>'Grid_Stock'!CD61</f>
        <v/>
      </c>
      <c r="CG1240">
        <f>'Grid_Stock'!CE61</f>
        <v/>
      </c>
      <c r="CH1240">
        <f>'Grid_Stock'!CF61</f>
        <v/>
      </c>
      <c r="CI1240">
        <f>'Grid_Stock'!CG61</f>
        <v/>
      </c>
      <c r="CJ1240">
        <f>'Grid_Stock'!CH61</f>
        <v/>
      </c>
      <c r="CK1240">
        <f>'Grid_Stock'!CI61</f>
        <v/>
      </c>
      <c r="CL1240">
        <f>'Grid_Stock'!CJ61</f>
        <v/>
      </c>
      <c r="CM1240">
        <f>'Grid_Stock'!CK61</f>
        <v/>
      </c>
      <c r="CN1240">
        <f>'Grid_Stock'!CL61</f>
        <v/>
      </c>
      <c r="CO1240">
        <f>'Grid_Stock'!CM61</f>
        <v/>
      </c>
      <c r="CP1240">
        <f>'Grid_Stock'!CN61</f>
        <v/>
      </c>
      <c r="CQ1240">
        <f>'Grid_Stock'!CO61</f>
        <v/>
      </c>
      <c r="CR1240">
        <f>'Grid_Stock'!CP61</f>
        <v/>
      </c>
      <c r="CS1240">
        <f>'Grid_Stock'!CQ61</f>
        <v/>
      </c>
      <c r="CT1240">
        <f>'Grid_Stock'!CR61</f>
        <v/>
      </c>
      <c r="CU1240">
        <f>'Grid_Stock'!CS61</f>
        <v/>
      </c>
      <c r="CV1240">
        <f>'Grid_Stock'!CT61</f>
        <v/>
      </c>
      <c r="CW1240">
        <f>'Grid_Stock'!CU61</f>
        <v/>
      </c>
      <c r="CX1240">
        <f>'Grid_Stock'!CV61</f>
        <v/>
      </c>
      <c r="CY1240">
        <f>'Grid_Stock'!CW61</f>
        <v/>
      </c>
      <c r="CZ1240">
        <f>'Grid_Stock'!CX61</f>
        <v/>
      </c>
      <c r="DA1240">
        <f>'Grid_Stock'!CY61</f>
        <v/>
      </c>
      <c r="DB1240">
        <f>'Grid_Stock'!CZ61</f>
        <v/>
      </c>
      <c r="DC1240">
        <f>'Grid_Stock'!DA61</f>
        <v/>
      </c>
    </row>
    <row r="1241">
      <c r="B1241" s="24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5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29" t="n">
        <v>46020</v>
      </c>
    </row>
    <row r="3">
      <c r="A3" t="inlineStr">
        <is>
          <t>1EK</t>
        </is>
      </c>
      <c r="B3" s="23" t="n">
        <v>0</v>
      </c>
      <c r="C3" s="29" t="n">
        <v>46020</v>
      </c>
    </row>
    <row r="4">
      <c r="A4" t="inlineStr">
        <is>
          <t>4HL</t>
        </is>
      </c>
      <c r="B4" s="23" t="n">
        <v>0</v>
      </c>
      <c r="C4" s="29" t="n">
        <v>46020</v>
      </c>
    </row>
    <row r="5">
      <c r="A5" t="inlineStr">
        <is>
          <t>9RN</t>
        </is>
      </c>
      <c r="B5" s="23" t="n">
        <v>0</v>
      </c>
      <c r="C5" s="29" t="n">
        <v>46020</v>
      </c>
    </row>
    <row r="6">
      <c r="A6" t="inlineStr">
        <is>
          <t>7CL</t>
        </is>
      </c>
      <c r="B6" s="23" t="n">
        <v>0</v>
      </c>
      <c r="C6" s="29" t="n">
        <v>46020</v>
      </c>
    </row>
    <row r="7">
      <c r="A7" t="inlineStr">
        <is>
          <t>OJN</t>
        </is>
      </c>
      <c r="B7" s="23" t="n">
        <v>0</v>
      </c>
      <c r="C7" s="29" t="n">
        <v>46020</v>
      </c>
    </row>
    <row r="8">
      <c r="A8" t="inlineStr">
        <is>
          <t>TDJ</t>
        </is>
      </c>
      <c r="B8" s="23" t="n">
        <v>0</v>
      </c>
      <c r="C8" s="29" t="n">
        <v>46020</v>
      </c>
    </row>
    <row r="9">
      <c r="A9" t="inlineStr">
        <is>
          <t>3TP</t>
        </is>
      </c>
      <c r="B9" s="23" t="n">
        <v>0</v>
      </c>
      <c r="C9" s="29" t="n">
        <v>46020</v>
      </c>
    </row>
    <row r="10">
      <c r="A10" t="inlineStr">
        <is>
          <t>KEJ</t>
        </is>
      </c>
      <c r="B10" s="23" t="n">
        <v>0</v>
      </c>
      <c r="C10" s="29" t="n">
        <v>46020</v>
      </c>
    </row>
    <row r="11">
      <c r="A11" t="inlineStr">
        <is>
          <t>JEJ</t>
        </is>
      </c>
      <c r="B11" s="23" t="n">
        <v>0</v>
      </c>
      <c r="C11" s="29" t="n">
        <v>46020</v>
      </c>
    </row>
    <row r="12">
      <c r="A12" t="inlineStr">
        <is>
          <t>YAN</t>
        </is>
      </c>
      <c r="B12" s="23" t="n">
        <v>0</v>
      </c>
      <c r="C12" s="29" t="n">
        <v>46020</v>
      </c>
    </row>
    <row r="13">
      <c r="A13" t="inlineStr">
        <is>
          <t>ABN</t>
        </is>
      </c>
      <c r="B13" s="23" t="n">
        <v>0</v>
      </c>
      <c r="C13" s="29" t="n">
        <v>46020</v>
      </c>
    </row>
    <row r="14">
      <c r="A14" t="inlineStr">
        <is>
          <t>OLJ</t>
        </is>
      </c>
      <c r="B14" s="23" t="n">
        <v>0</v>
      </c>
      <c r="C14" s="29" t="n">
        <v>46020</v>
      </c>
    </row>
    <row r="15">
      <c r="A15" t="inlineStr">
        <is>
          <t>5SN</t>
        </is>
      </c>
      <c r="B15" s="23" t="n">
        <v>0</v>
      </c>
      <c r="C15" s="29" t="n">
        <v>46020</v>
      </c>
    </row>
    <row r="16">
      <c r="A16" t="inlineStr">
        <is>
          <t>8EN</t>
        </is>
      </c>
      <c r="B16" s="23" t="n">
        <v>0</v>
      </c>
      <c r="C16" s="29" t="n">
        <v>46020</v>
      </c>
    </row>
    <row r="17">
      <c r="A17" t="inlineStr">
        <is>
          <t>9RJ</t>
        </is>
      </c>
      <c r="B17" s="23" t="n">
        <v>0</v>
      </c>
      <c r="C17" s="29" t="n">
        <v>46020</v>
      </c>
    </row>
    <row r="18">
      <c r="A18" t="inlineStr">
        <is>
          <t>5JK</t>
        </is>
      </c>
      <c r="B18" s="23" t="n">
        <v>0</v>
      </c>
      <c r="C18" s="29" t="n">
        <v>46020</v>
      </c>
    </row>
    <row r="19">
      <c r="A19" t="inlineStr">
        <is>
          <t>26F</t>
        </is>
      </c>
      <c r="B19" s="23" t="n">
        <v>0</v>
      </c>
      <c r="C19" s="29" t="n">
        <v>46020</v>
      </c>
    </row>
    <row r="20">
      <c r="A20" t="inlineStr">
        <is>
          <t>73K</t>
        </is>
      </c>
      <c r="B20" s="23" t="n">
        <v>0</v>
      </c>
      <c r="C20" s="29" t="n">
        <v>46020</v>
      </c>
    </row>
    <row r="21">
      <c r="A21" t="inlineStr">
        <is>
          <t>1JN</t>
        </is>
      </c>
      <c r="B21" s="23" t="n">
        <v>0</v>
      </c>
      <c r="C21" s="29" t="n">
        <v>46020</v>
      </c>
    </row>
    <row r="22">
      <c r="A22" t="inlineStr">
        <is>
          <t>CHEM-1670</t>
        </is>
      </c>
      <c r="B22" s="23" t="n">
        <v>0</v>
      </c>
      <c r="C22" s="29" t="n">
        <v>46020</v>
      </c>
    </row>
    <row r="23">
      <c r="A23" t="inlineStr">
        <is>
          <t>CHEM-1110</t>
        </is>
      </c>
      <c r="B23" s="23" t="n">
        <v>0</v>
      </c>
      <c r="C23" s="29" t="n">
        <v>46020</v>
      </c>
    </row>
    <row r="24">
      <c r="A24" t="inlineStr">
        <is>
          <t>CHEM-1240</t>
        </is>
      </c>
      <c r="B24" s="23" t="n">
        <v>0</v>
      </c>
      <c r="C24" s="29" t="n">
        <v>46020</v>
      </c>
    </row>
    <row r="25">
      <c r="A25" t="inlineStr">
        <is>
          <t>CHEM-1510</t>
        </is>
      </c>
      <c r="B25" s="23" t="n">
        <v>0</v>
      </c>
      <c r="C25" s="29" t="n">
        <v>46020</v>
      </c>
    </row>
    <row r="26">
      <c r="A26" t="inlineStr">
        <is>
          <t>CHEM-1580</t>
        </is>
      </c>
      <c r="B26" s="23" t="n">
        <v>0</v>
      </c>
      <c r="C26" s="29" t="n">
        <v>46020</v>
      </c>
    </row>
    <row r="27">
      <c r="A27" t="inlineStr">
        <is>
          <t>CHEM-1250</t>
        </is>
      </c>
      <c r="B27" s="23" t="n">
        <v>0</v>
      </c>
      <c r="C27" s="29" t="n">
        <v>46020</v>
      </c>
    </row>
    <row r="28">
      <c r="A28" t="inlineStr">
        <is>
          <t>CHEM-1600</t>
        </is>
      </c>
      <c r="B28" s="23" t="n">
        <v>0</v>
      </c>
      <c r="C28" s="29" t="n">
        <v>46020</v>
      </c>
    </row>
    <row r="29">
      <c r="A29" t="inlineStr">
        <is>
          <t>CHEM-1120</t>
        </is>
      </c>
      <c r="B29" s="23" t="n">
        <v>0</v>
      </c>
      <c r="C29" s="29" t="n">
        <v>46020</v>
      </c>
    </row>
    <row r="30">
      <c r="A30" t="inlineStr">
        <is>
          <t>CHEM-1550</t>
        </is>
      </c>
      <c r="B30" s="23" t="n">
        <v>0</v>
      </c>
      <c r="C30" s="29" t="n">
        <v>46020</v>
      </c>
    </row>
    <row r="31">
      <c r="A31" t="inlineStr">
        <is>
          <t>CHEM-1440</t>
        </is>
      </c>
      <c r="B31" s="23" t="n">
        <v>0</v>
      </c>
      <c r="C31" s="29" t="n">
        <v>46020</v>
      </c>
    </row>
    <row r="32">
      <c r="A32" t="inlineStr">
        <is>
          <t>CHEM-1780</t>
        </is>
      </c>
      <c r="B32" s="23" t="n">
        <v>0</v>
      </c>
      <c r="C32" s="29" t="n">
        <v>46020</v>
      </c>
    </row>
    <row r="33">
      <c r="A33" t="inlineStr">
        <is>
          <t>CHEM-1400</t>
        </is>
      </c>
      <c r="B33" s="23" t="n">
        <v>0</v>
      </c>
      <c r="C33" s="29" t="n">
        <v>46020</v>
      </c>
    </row>
    <row r="34">
      <c r="A34" t="inlineStr">
        <is>
          <t>CHEM-1650</t>
        </is>
      </c>
      <c r="B34" s="23" t="n">
        <v>0</v>
      </c>
      <c r="C34" s="29" t="n">
        <v>46020</v>
      </c>
    </row>
    <row r="35">
      <c r="A35" t="inlineStr">
        <is>
          <t>CHEM-1660</t>
        </is>
      </c>
      <c r="B35" s="23" t="n">
        <v>0</v>
      </c>
      <c r="C35" s="29" t="n">
        <v>46020</v>
      </c>
    </row>
    <row r="36">
      <c r="A36" t="inlineStr">
        <is>
          <t>CHEM-1420</t>
        </is>
      </c>
      <c r="B36" s="23" t="n">
        <v>0</v>
      </c>
      <c r="C36" s="29" t="n">
        <v>46020</v>
      </c>
    </row>
    <row r="37">
      <c r="A37" t="inlineStr">
        <is>
          <t>CHEM-1080</t>
        </is>
      </c>
      <c r="B37" s="23" t="n">
        <v>0</v>
      </c>
      <c r="C37" s="29" t="n">
        <v>46020</v>
      </c>
    </row>
    <row r="38">
      <c r="A38" t="inlineStr">
        <is>
          <t>CHEM-1530</t>
        </is>
      </c>
      <c r="B38" s="23" t="n">
        <v>0</v>
      </c>
      <c r="C38" s="29" t="n">
        <v>46020</v>
      </c>
    </row>
    <row r="39">
      <c r="A39" t="inlineStr">
        <is>
          <t>CHEM-1480</t>
        </is>
      </c>
      <c r="B39" s="23" t="n">
        <v>0</v>
      </c>
      <c r="C39" s="29" t="n">
        <v>46020</v>
      </c>
    </row>
    <row r="40">
      <c r="A40" t="inlineStr">
        <is>
          <t>CHEM-1540</t>
        </is>
      </c>
      <c r="B40" s="23" t="n">
        <v>0</v>
      </c>
      <c r="C40" s="29" t="n">
        <v>46020</v>
      </c>
    </row>
    <row r="41">
      <c r="A41" t="inlineStr">
        <is>
          <t>CHEM-1680</t>
        </is>
      </c>
      <c r="B41" s="23" t="n">
        <v>0</v>
      </c>
      <c r="C41" s="29" t="n">
        <v>46020</v>
      </c>
    </row>
    <row r="42">
      <c r="A42" t="inlineStr">
        <is>
          <t>CHEM-1730</t>
        </is>
      </c>
      <c r="B42" s="23" t="n">
        <v>0</v>
      </c>
      <c r="C42" s="29" t="n">
        <v>46020</v>
      </c>
    </row>
    <row r="43">
      <c r="A43" t="inlineStr">
        <is>
          <t>CHEM-1280</t>
        </is>
      </c>
      <c r="B43" s="23" t="n">
        <v>0</v>
      </c>
      <c r="C43" s="29" t="n">
        <v>46020</v>
      </c>
    </row>
    <row r="44">
      <c r="A44" t="inlineStr">
        <is>
          <t>CHEM-1570</t>
        </is>
      </c>
      <c r="B44" s="23" t="n">
        <v>0</v>
      </c>
      <c r="C44" s="29" t="n">
        <v>46020</v>
      </c>
    </row>
    <row r="45">
      <c r="A45" t="inlineStr">
        <is>
          <t>CHEM-1450</t>
        </is>
      </c>
      <c r="B45" s="23" t="n">
        <v>0</v>
      </c>
      <c r="C45" s="29" t="n">
        <v>46020</v>
      </c>
    </row>
    <row r="46">
      <c r="A46" t="inlineStr">
        <is>
          <t>CHEM-1770</t>
        </is>
      </c>
      <c r="B46" s="23" t="n">
        <v>0</v>
      </c>
      <c r="C46" s="29" t="n">
        <v>46020</v>
      </c>
    </row>
    <row r="47">
      <c r="A47" t="inlineStr">
        <is>
          <t>CHEM-1430</t>
        </is>
      </c>
      <c r="B47" s="23" t="n">
        <v>0</v>
      </c>
      <c r="C47" s="29" t="n">
        <v>46020</v>
      </c>
    </row>
    <row r="48">
      <c r="A48" t="inlineStr">
        <is>
          <t>CHEM-1470</t>
        </is>
      </c>
      <c r="B48" s="23" t="n">
        <v>0</v>
      </c>
      <c r="C48" s="29" t="n">
        <v>46020</v>
      </c>
    </row>
    <row r="49">
      <c r="A49" t="inlineStr">
        <is>
          <t>CHEM-1010</t>
        </is>
      </c>
      <c r="B49" s="23" t="n">
        <v>0</v>
      </c>
      <c r="C49" s="29" t="n">
        <v>46020</v>
      </c>
    </row>
    <row r="50">
      <c r="A50" t="inlineStr">
        <is>
          <t>CHEM-1760</t>
        </is>
      </c>
      <c r="B50" s="23" t="n">
        <v>0</v>
      </c>
      <c r="C50" s="29" t="n">
        <v>46020</v>
      </c>
    </row>
    <row r="51">
      <c r="A51" t="inlineStr">
        <is>
          <t>CHEM-1700</t>
        </is>
      </c>
      <c r="B51" s="23" t="n">
        <v>0</v>
      </c>
      <c r="C51" s="29" t="n">
        <v>46020</v>
      </c>
    </row>
    <row r="52">
      <c r="A52" t="inlineStr">
        <is>
          <t>CHEM-1850</t>
        </is>
      </c>
      <c r="B52" s="23" t="n">
        <v>0</v>
      </c>
      <c r="C52" s="29" t="n">
        <v>46020</v>
      </c>
    </row>
    <row r="53">
      <c r="A53" t="inlineStr">
        <is>
          <t>18456-50041</t>
        </is>
      </c>
      <c r="B53" s="23" t="n">
        <v>0</v>
      </c>
      <c r="C53" s="29" t="n">
        <v>46020</v>
      </c>
    </row>
    <row r="54">
      <c r="A54" t="inlineStr">
        <is>
          <t>18456-50061</t>
        </is>
      </c>
      <c r="B54" s="23" t="n">
        <v>0</v>
      </c>
      <c r="C54" s="29" t="n">
        <v>46020</v>
      </c>
    </row>
    <row r="55">
      <c r="A55" t="inlineStr">
        <is>
          <t>Original Towel</t>
        </is>
      </c>
      <c r="B55" s="23" t="n">
        <v>0</v>
      </c>
      <c r="C55" s="29" t="n">
        <v>46020</v>
      </c>
    </row>
    <row r="56">
      <c r="A56" t="inlineStr">
        <is>
          <t>PP Film</t>
        </is>
      </c>
      <c r="B56" s="23" t="n">
        <v>0</v>
      </c>
      <c r="C56" s="29" t="n">
        <v>46020</v>
      </c>
    </row>
    <row r="57">
      <c r="A57" t="inlineStr">
        <is>
          <t>Ester Film</t>
        </is>
      </c>
      <c r="B57" s="23" t="n">
        <v>0</v>
      </c>
      <c r="C57" s="29" t="n">
        <v>46020</v>
      </c>
    </row>
    <row r="58">
      <c r="A58" t="inlineStr">
        <is>
          <t>CHEM-1870</t>
        </is>
      </c>
      <c r="B58" s="23" t="n">
        <v>0</v>
      </c>
      <c r="C58" s="29" t="n">
        <v>46020</v>
      </c>
    </row>
    <row r="59">
      <c r="A59" t="inlineStr">
        <is>
          <t>CHEM-1560</t>
        </is>
      </c>
      <c r="B59" s="23" t="n">
        <v>0</v>
      </c>
      <c r="C59" s="29" t="n">
        <v>46020</v>
      </c>
    </row>
    <row r="60">
      <c r="A60" t="inlineStr">
        <is>
          <t>CHEM-1690</t>
        </is>
      </c>
      <c r="B60" s="23" t="n">
        <v>0</v>
      </c>
      <c r="C60" s="29" t="n">
        <v>46020</v>
      </c>
    </row>
    <row r="61">
      <c r="A61" t="inlineStr">
        <is>
          <t>CHEM-1720</t>
        </is>
      </c>
      <c r="B61" s="23" t="n">
        <v>0</v>
      </c>
      <c r="C61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5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5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5">
        <f>B4+6</f>
        <v/>
      </c>
      <c r="G4">
        <f>TEXT(B4,"mmm-yy")</f>
        <v/>
      </c>
    </row>
    <row r="5">
      <c r="A5" t="n">
        <v>2</v>
      </c>
      <c r="B5" s="25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5">
        <f>B5+6</f>
        <v/>
      </c>
      <c r="G5">
        <f>TEXT(B5,"mmm-yy")</f>
        <v/>
      </c>
    </row>
    <row r="6">
      <c r="A6" t="n">
        <v>3</v>
      </c>
      <c r="B6" s="25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5">
        <f>B6+6</f>
        <v/>
      </c>
      <c r="G6">
        <f>TEXT(B6,"mmm-yy")</f>
        <v/>
      </c>
    </row>
    <row r="7">
      <c r="A7" t="n">
        <v>4</v>
      </c>
      <c r="B7" s="25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5">
        <f>B7+6</f>
        <v/>
      </c>
      <c r="G7">
        <f>TEXT(B7,"mmm-yy")</f>
        <v/>
      </c>
    </row>
    <row r="8">
      <c r="A8" t="n">
        <v>5</v>
      </c>
      <c r="B8" s="25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5">
        <f>B8+6</f>
        <v/>
      </c>
      <c r="G8">
        <f>TEXT(B8,"mmm-yy")</f>
        <v/>
      </c>
    </row>
    <row r="9">
      <c r="A9" t="n">
        <v>6</v>
      </c>
      <c r="B9" s="25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5">
        <f>B9+6</f>
        <v/>
      </c>
      <c r="G9">
        <f>TEXT(B9,"mmm-yy")</f>
        <v/>
      </c>
    </row>
    <row r="10">
      <c r="A10" t="n">
        <v>7</v>
      </c>
      <c r="B10" s="25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5">
        <f>B10+6</f>
        <v/>
      </c>
      <c r="G10">
        <f>TEXT(B10,"mmm-yy")</f>
        <v/>
      </c>
    </row>
    <row r="11">
      <c r="A11" t="n">
        <v>8</v>
      </c>
      <c r="B11" s="25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5">
        <f>B11+6</f>
        <v/>
      </c>
      <c r="G11">
        <f>TEXT(B11,"mmm-yy")</f>
        <v/>
      </c>
    </row>
    <row r="12">
      <c r="A12" t="n">
        <v>9</v>
      </c>
      <c r="B12" s="25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5">
        <f>B12+6</f>
        <v/>
      </c>
      <c r="G12">
        <f>TEXT(B12,"mmm-yy")</f>
        <v/>
      </c>
    </row>
    <row r="13">
      <c r="A13" t="n">
        <v>10</v>
      </c>
      <c r="B13" s="25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5">
        <f>B13+6</f>
        <v/>
      </c>
      <c r="G13">
        <f>TEXT(B13,"mmm-yy")</f>
        <v/>
      </c>
    </row>
    <row r="14">
      <c r="A14" t="n">
        <v>11</v>
      </c>
      <c r="B14" s="25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5">
        <f>B14+6</f>
        <v/>
      </c>
      <c r="G14">
        <f>TEXT(B14,"mmm-yy")</f>
        <v/>
      </c>
    </row>
    <row r="15">
      <c r="A15" t="n">
        <v>12</v>
      </c>
      <c r="B15" s="25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5">
        <f>B15+6</f>
        <v/>
      </c>
      <c r="G15">
        <f>TEXT(B15,"mmm-yy")</f>
        <v/>
      </c>
    </row>
    <row r="16">
      <c r="A16" t="n">
        <v>13</v>
      </c>
      <c r="B16" s="25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5">
        <f>B16+6</f>
        <v/>
      </c>
      <c r="G16">
        <f>TEXT(B16,"mmm-yy")</f>
        <v/>
      </c>
    </row>
    <row r="17">
      <c r="A17" t="n">
        <v>14</v>
      </c>
      <c r="B17" s="25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5">
        <f>B17+6</f>
        <v/>
      </c>
      <c r="G17">
        <f>TEXT(B17,"mmm-yy")</f>
        <v/>
      </c>
    </row>
    <row r="18">
      <c r="A18" t="n">
        <v>15</v>
      </c>
      <c r="B18" s="25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5">
        <f>B18+6</f>
        <v/>
      </c>
      <c r="G18">
        <f>TEXT(B18,"mmm-yy")</f>
        <v/>
      </c>
    </row>
    <row r="19">
      <c r="A19" t="n">
        <v>16</v>
      </c>
      <c r="B19" s="25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5">
        <f>B19+6</f>
        <v/>
      </c>
      <c r="G19">
        <f>TEXT(B19,"mmm-yy")</f>
        <v/>
      </c>
    </row>
    <row r="20">
      <c r="A20" t="n">
        <v>17</v>
      </c>
      <c r="B20" s="25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5">
        <f>B20+6</f>
        <v/>
      </c>
      <c r="G20">
        <f>TEXT(B20,"mmm-yy")</f>
        <v/>
      </c>
    </row>
    <row r="21">
      <c r="A21" t="n">
        <v>18</v>
      </c>
      <c r="B21" s="25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5">
        <f>B21+6</f>
        <v/>
      </c>
      <c r="G21">
        <f>TEXT(B21,"mmm-yy")</f>
        <v/>
      </c>
    </row>
    <row r="22">
      <c r="A22" t="n">
        <v>19</v>
      </c>
      <c r="B22" s="25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5">
        <f>B22+6</f>
        <v/>
      </c>
      <c r="G22">
        <f>TEXT(B22,"mmm-yy")</f>
        <v/>
      </c>
    </row>
    <row r="23">
      <c r="A23" t="n">
        <v>20</v>
      </c>
      <c r="B23" s="25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5">
        <f>B23+6</f>
        <v/>
      </c>
      <c r="G23">
        <f>TEXT(B23,"mmm-yy")</f>
        <v/>
      </c>
    </row>
    <row r="24">
      <c r="A24" t="n">
        <v>21</v>
      </c>
      <c r="B24" s="25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5">
        <f>B24+6</f>
        <v/>
      </c>
      <c r="G24">
        <f>TEXT(B24,"mmm-yy")</f>
        <v/>
      </c>
    </row>
    <row r="25">
      <c r="A25" t="n">
        <v>22</v>
      </c>
      <c r="B25" s="25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5">
        <f>B25+6</f>
        <v/>
      </c>
      <c r="G25">
        <f>TEXT(B25,"mmm-yy")</f>
        <v/>
      </c>
    </row>
    <row r="26">
      <c r="A26" t="n">
        <v>23</v>
      </c>
      <c r="B26" s="25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5">
        <f>B26+6</f>
        <v/>
      </c>
      <c r="G26">
        <f>TEXT(B26,"mmm-yy")</f>
        <v/>
      </c>
    </row>
    <row r="27">
      <c r="A27" t="n">
        <v>24</v>
      </c>
      <c r="B27" s="25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5">
        <f>B27+6</f>
        <v/>
      </c>
      <c r="G27">
        <f>TEXT(B27,"mmm-yy")</f>
        <v/>
      </c>
    </row>
    <row r="28">
      <c r="A28" t="n">
        <v>25</v>
      </c>
      <c r="B28" s="25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5">
        <f>B28+6</f>
        <v/>
      </c>
      <c r="G28">
        <f>TEXT(B28,"mmm-yy")</f>
        <v/>
      </c>
    </row>
    <row r="29">
      <c r="A29" t="n">
        <v>26</v>
      </c>
      <c r="B29" s="25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5">
        <f>B29+6</f>
        <v/>
      </c>
      <c r="G29">
        <f>TEXT(B29,"mmm-yy")</f>
        <v/>
      </c>
    </row>
    <row r="30">
      <c r="A30" t="n">
        <v>27</v>
      </c>
      <c r="B30" s="25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5">
        <f>B30+6</f>
        <v/>
      </c>
      <c r="G30">
        <f>TEXT(B30,"mmm-yy")</f>
        <v/>
      </c>
    </row>
    <row r="31">
      <c r="A31" t="n">
        <v>28</v>
      </c>
      <c r="B31" s="25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5">
        <f>B31+6</f>
        <v/>
      </c>
      <c r="G31">
        <f>TEXT(B31,"mmm-yy")</f>
        <v/>
      </c>
    </row>
    <row r="32">
      <c r="A32" t="n">
        <v>29</v>
      </c>
      <c r="B32" s="25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5">
        <f>B32+6</f>
        <v/>
      </c>
      <c r="G32">
        <f>TEXT(B32,"mmm-yy")</f>
        <v/>
      </c>
    </row>
    <row r="33">
      <c r="A33" t="n">
        <v>30</v>
      </c>
      <c r="B33" s="25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5">
        <f>B33+6</f>
        <v/>
      </c>
      <c r="G33">
        <f>TEXT(B33,"mmm-yy")</f>
        <v/>
      </c>
    </row>
    <row r="34">
      <c r="A34" t="n">
        <v>31</v>
      </c>
      <c r="B34" s="25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5">
        <f>B34+6</f>
        <v/>
      </c>
      <c r="G34">
        <f>TEXT(B34,"mmm-yy")</f>
        <v/>
      </c>
    </row>
    <row r="35">
      <c r="A35" t="n">
        <v>32</v>
      </c>
      <c r="B35" s="25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5">
        <f>B35+6</f>
        <v/>
      </c>
      <c r="G35">
        <f>TEXT(B35,"mmm-yy")</f>
        <v/>
      </c>
    </row>
    <row r="36">
      <c r="A36" t="n">
        <v>33</v>
      </c>
      <c r="B36" s="25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5">
        <f>B36+6</f>
        <v/>
      </c>
      <c r="G36">
        <f>TEXT(B36,"mmm-yy")</f>
        <v/>
      </c>
    </row>
    <row r="37">
      <c r="A37" t="n">
        <v>34</v>
      </c>
      <c r="B37" s="25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5">
        <f>B37+6</f>
        <v/>
      </c>
      <c r="G37">
        <f>TEXT(B37,"mmm-yy")</f>
        <v/>
      </c>
    </row>
    <row r="38">
      <c r="A38" t="n">
        <v>35</v>
      </c>
      <c r="B38" s="25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5">
        <f>B38+6</f>
        <v/>
      </c>
      <c r="G38">
        <f>TEXT(B38,"mmm-yy")</f>
        <v/>
      </c>
    </row>
    <row r="39">
      <c r="A39" t="n">
        <v>36</v>
      </c>
      <c r="B39" s="25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5">
        <f>B39+6</f>
        <v/>
      </c>
      <c r="G39">
        <f>TEXT(B39,"mmm-yy")</f>
        <v/>
      </c>
    </row>
    <row r="40">
      <c r="A40" t="n">
        <v>37</v>
      </c>
      <c r="B40" s="25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5">
        <f>B40+6</f>
        <v/>
      </c>
      <c r="G40">
        <f>TEXT(B40,"mmm-yy")</f>
        <v/>
      </c>
    </row>
    <row r="41">
      <c r="A41" t="n">
        <v>38</v>
      </c>
      <c r="B41" s="25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5">
        <f>B41+6</f>
        <v/>
      </c>
      <c r="G41">
        <f>TEXT(B41,"mmm-yy")</f>
        <v/>
      </c>
    </row>
    <row r="42">
      <c r="A42" t="n">
        <v>39</v>
      </c>
      <c r="B42" s="25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5">
        <f>B42+6</f>
        <v/>
      </c>
      <c r="G42">
        <f>TEXT(B42,"mmm-yy")</f>
        <v/>
      </c>
    </row>
    <row r="43">
      <c r="A43" t="n">
        <v>40</v>
      </c>
      <c r="B43" s="25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5">
        <f>B43+6</f>
        <v/>
      </c>
      <c r="G43">
        <f>TEXT(B43,"mmm-yy")</f>
        <v/>
      </c>
    </row>
    <row r="44">
      <c r="A44" t="n">
        <v>41</v>
      </c>
      <c r="B44" s="25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5">
        <f>B44+6</f>
        <v/>
      </c>
      <c r="G44">
        <f>TEXT(B44,"mmm-yy")</f>
        <v/>
      </c>
    </row>
    <row r="45">
      <c r="A45" t="n">
        <v>42</v>
      </c>
      <c r="B45" s="25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5">
        <f>B45+6</f>
        <v/>
      </c>
      <c r="G45">
        <f>TEXT(B45,"mmm-yy")</f>
        <v/>
      </c>
    </row>
    <row r="46">
      <c r="A46" t="n">
        <v>43</v>
      </c>
      <c r="B46" s="25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5">
        <f>B46+6</f>
        <v/>
      </c>
      <c r="G46">
        <f>TEXT(B46,"mmm-yy")</f>
        <v/>
      </c>
    </row>
    <row r="47">
      <c r="A47" t="n">
        <v>44</v>
      </c>
      <c r="B47" s="25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5">
        <f>B47+6</f>
        <v/>
      </c>
      <c r="G47">
        <f>TEXT(B47,"mmm-yy")</f>
        <v/>
      </c>
    </row>
    <row r="48">
      <c r="A48" t="n">
        <v>45</v>
      </c>
      <c r="B48" s="25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5">
        <f>B48+6</f>
        <v/>
      </c>
      <c r="G48">
        <f>TEXT(B48,"mmm-yy")</f>
        <v/>
      </c>
    </row>
    <row r="49">
      <c r="A49" t="n">
        <v>46</v>
      </c>
      <c r="B49" s="25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5">
        <f>B49+6</f>
        <v/>
      </c>
      <c r="G49">
        <f>TEXT(B49,"mmm-yy")</f>
        <v/>
      </c>
    </row>
    <row r="50">
      <c r="A50" t="n">
        <v>47</v>
      </c>
      <c r="B50" s="25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5">
        <f>B50+6</f>
        <v/>
      </c>
      <c r="G50">
        <f>TEXT(B50,"mmm-yy")</f>
        <v/>
      </c>
    </row>
    <row r="51">
      <c r="A51" t="n">
        <v>48</v>
      </c>
      <c r="B51" s="25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5">
        <f>B51+6</f>
        <v/>
      </c>
      <c r="G51">
        <f>TEXT(B51,"mmm-yy")</f>
        <v/>
      </c>
    </row>
    <row r="52">
      <c r="A52" t="n">
        <v>49</v>
      </c>
      <c r="B52" s="25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5">
        <f>B52+6</f>
        <v/>
      </c>
      <c r="G52">
        <f>TEXT(B52,"mmm-yy")</f>
        <v/>
      </c>
    </row>
    <row r="53">
      <c r="A53" t="n">
        <v>50</v>
      </c>
      <c r="B53" s="25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5">
        <f>B53+6</f>
        <v/>
      </c>
      <c r="G53">
        <f>TEXT(B53,"mmm-yy")</f>
        <v/>
      </c>
    </row>
    <row r="54">
      <c r="A54" t="n">
        <v>51</v>
      </c>
      <c r="B54" s="25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5">
        <f>B54+6</f>
        <v/>
      </c>
      <c r="G54">
        <f>TEXT(B54,"mmm-yy")</f>
        <v/>
      </c>
    </row>
    <row r="55">
      <c r="A55" t="n">
        <v>52</v>
      </c>
      <c r="B55" s="25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5">
        <f>B55+6</f>
        <v/>
      </c>
      <c r="G55">
        <f>TEXT(B55,"mmm-yy")</f>
        <v/>
      </c>
    </row>
    <row r="56">
      <c r="A56" t="n">
        <v>53</v>
      </c>
      <c r="B56" s="25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5">
        <f>B56+6</f>
        <v/>
      </c>
      <c r="G56">
        <f>TEXT(B56,"mmm-yy")</f>
        <v/>
      </c>
    </row>
    <row r="57">
      <c r="A57" t="n">
        <v>54</v>
      </c>
      <c r="B57" s="25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5">
        <f>B57+6</f>
        <v/>
      </c>
      <c r="G57">
        <f>TEXT(B57,"mmm-yy")</f>
        <v/>
      </c>
    </row>
    <row r="58">
      <c r="A58" t="n">
        <v>55</v>
      </c>
      <c r="B58" s="25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5">
        <f>B58+6</f>
        <v/>
      </c>
      <c r="G58">
        <f>TEXT(B58,"mmm-yy")</f>
        <v/>
      </c>
    </row>
    <row r="59">
      <c r="A59" t="n">
        <v>56</v>
      </c>
      <c r="B59" s="25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5">
        <f>B59+6</f>
        <v/>
      </c>
      <c r="G59">
        <f>TEXT(B59,"mmm-yy")</f>
        <v/>
      </c>
    </row>
    <row r="60">
      <c r="A60" t="n">
        <v>57</v>
      </c>
      <c r="B60" s="25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5">
        <f>B60+6</f>
        <v/>
      </c>
      <c r="G60">
        <f>TEXT(B60,"mmm-yy")</f>
        <v/>
      </c>
    </row>
    <row r="61">
      <c r="A61" t="n">
        <v>58</v>
      </c>
      <c r="B61" s="25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5">
        <f>B61+6</f>
        <v/>
      </c>
      <c r="G61">
        <f>TEXT(B61,"mmm-yy")</f>
        <v/>
      </c>
    </row>
    <row r="62">
      <c r="A62" t="n">
        <v>59</v>
      </c>
      <c r="B62" s="25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5">
        <f>B62+6</f>
        <v/>
      </c>
      <c r="G62">
        <f>TEXT(B62,"mmm-yy")</f>
        <v/>
      </c>
    </row>
    <row r="63">
      <c r="A63" t="n">
        <v>60</v>
      </c>
      <c r="B63" s="25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5">
        <f>B63+6</f>
        <v/>
      </c>
      <c r="G63">
        <f>TEXT(B63,"mmm-yy")</f>
        <v/>
      </c>
    </row>
    <row r="64">
      <c r="A64" t="n">
        <v>61</v>
      </c>
      <c r="B64" s="25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5">
        <f>B64+6</f>
        <v/>
      </c>
      <c r="G64">
        <f>TEXT(B64,"mmm-yy")</f>
        <v/>
      </c>
    </row>
    <row r="65">
      <c r="A65" t="n">
        <v>62</v>
      </c>
      <c r="B65" s="25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5">
        <f>B65+6</f>
        <v/>
      </c>
      <c r="G65">
        <f>TEXT(B65,"mmm-yy")</f>
        <v/>
      </c>
    </row>
    <row r="66">
      <c r="A66" t="n">
        <v>63</v>
      </c>
      <c r="B66" s="25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5">
        <f>B66+6</f>
        <v/>
      </c>
      <c r="G66">
        <f>TEXT(B66,"mmm-yy")</f>
        <v/>
      </c>
    </row>
    <row r="67">
      <c r="A67" t="n">
        <v>64</v>
      </c>
      <c r="B67" s="25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5">
        <f>B67+6</f>
        <v/>
      </c>
      <c r="G67">
        <f>TEXT(B67,"mmm-yy")</f>
        <v/>
      </c>
    </row>
    <row r="68">
      <c r="A68" t="n">
        <v>65</v>
      </c>
      <c r="B68" s="25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5">
        <f>B68+6</f>
        <v/>
      </c>
      <c r="G68">
        <f>TEXT(B68,"mmm-yy")</f>
        <v/>
      </c>
    </row>
    <row r="69">
      <c r="A69" t="n">
        <v>66</v>
      </c>
      <c r="B69" s="25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5">
        <f>B69+6</f>
        <v/>
      </c>
      <c r="G69">
        <f>TEXT(B69,"mmm-yy")</f>
        <v/>
      </c>
    </row>
    <row r="70">
      <c r="A70" t="n">
        <v>67</v>
      </c>
      <c r="B70" s="25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5">
        <f>B70+6</f>
        <v/>
      </c>
      <c r="G70">
        <f>TEXT(B70,"mmm-yy")</f>
        <v/>
      </c>
    </row>
    <row r="71">
      <c r="A71" t="n">
        <v>68</v>
      </c>
      <c r="B71" s="25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5">
        <f>B71+6</f>
        <v/>
      </c>
      <c r="G71">
        <f>TEXT(B71,"mmm-yy")</f>
        <v/>
      </c>
    </row>
    <row r="72">
      <c r="A72" t="n">
        <v>69</v>
      </c>
      <c r="B72" s="25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5">
        <f>B72+6</f>
        <v/>
      </c>
      <c r="G72">
        <f>TEXT(B72,"mmm-yy")</f>
        <v/>
      </c>
    </row>
    <row r="73">
      <c r="A73" t="n">
        <v>70</v>
      </c>
      <c r="B73" s="25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5">
        <f>B73+6</f>
        <v/>
      </c>
      <c r="G73">
        <f>TEXT(B73,"mmm-yy")</f>
        <v/>
      </c>
    </row>
    <row r="74">
      <c r="A74" t="n">
        <v>71</v>
      </c>
      <c r="B74" s="25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5">
        <f>B74+6</f>
        <v/>
      </c>
      <c r="G74">
        <f>TEXT(B74,"mmm-yy")</f>
        <v/>
      </c>
    </row>
    <row r="75">
      <c r="A75" t="n">
        <v>72</v>
      </c>
      <c r="B75" s="25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5">
        <f>B75+6</f>
        <v/>
      </c>
      <c r="G75">
        <f>TEXT(B75,"mmm-yy")</f>
        <v/>
      </c>
    </row>
    <row r="76">
      <c r="A76" t="n">
        <v>73</v>
      </c>
      <c r="B76" s="25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5">
        <f>B76+6</f>
        <v/>
      </c>
      <c r="G76">
        <f>TEXT(B76,"mmm-yy")</f>
        <v/>
      </c>
    </row>
    <row r="77">
      <c r="A77" t="n">
        <v>74</v>
      </c>
      <c r="B77" s="25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5">
        <f>B77+6</f>
        <v/>
      </c>
      <c r="G77">
        <f>TEXT(B77,"mmm-yy")</f>
        <v/>
      </c>
    </row>
    <row r="78">
      <c r="A78" t="n">
        <v>75</v>
      </c>
      <c r="B78" s="25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5">
        <f>B78+6</f>
        <v/>
      </c>
      <c r="G78">
        <f>TEXT(B78,"mmm-yy")</f>
        <v/>
      </c>
    </row>
    <row r="79">
      <c r="A79" t="n">
        <v>76</v>
      </c>
      <c r="B79" s="25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5">
        <f>B79+6</f>
        <v/>
      </c>
      <c r="G79">
        <f>TEXT(B79,"mmm-yy")</f>
        <v/>
      </c>
    </row>
    <row r="80">
      <c r="A80" t="n">
        <v>77</v>
      </c>
      <c r="B80" s="25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5">
        <f>B80+6</f>
        <v/>
      </c>
      <c r="G80">
        <f>TEXT(B80,"mmm-yy")</f>
        <v/>
      </c>
    </row>
    <row r="81">
      <c r="A81" t="n">
        <v>78</v>
      </c>
      <c r="B81" s="25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5">
        <f>B81+6</f>
        <v/>
      </c>
      <c r="G81">
        <f>TEXT(B81,"mmm-yy")</f>
        <v/>
      </c>
    </row>
    <row r="82">
      <c r="A82" t="n">
        <v>79</v>
      </c>
      <c r="B82" s="25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5">
        <f>B82+6</f>
        <v/>
      </c>
      <c r="G82">
        <f>TEXT(B82,"mmm-yy")</f>
        <v/>
      </c>
    </row>
    <row r="83">
      <c r="A83" t="n">
        <v>80</v>
      </c>
      <c r="B83" s="25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5">
        <f>B83+6</f>
        <v/>
      </c>
      <c r="G83">
        <f>TEXT(B83,"mmm-yy")</f>
        <v/>
      </c>
    </row>
    <row r="84">
      <c r="A84" t="n">
        <v>81</v>
      </c>
      <c r="B84" s="25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5">
        <f>B84+6</f>
        <v/>
      </c>
      <c r="G84">
        <f>TEXT(B84,"mmm-yy")</f>
        <v/>
      </c>
    </row>
    <row r="85">
      <c r="A85" t="n">
        <v>82</v>
      </c>
      <c r="B85" s="25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5">
        <f>B85+6</f>
        <v/>
      </c>
      <c r="G85">
        <f>TEXT(B85,"mmm-yy")</f>
        <v/>
      </c>
    </row>
    <row r="86">
      <c r="A86" t="n">
        <v>83</v>
      </c>
      <c r="B86" s="25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5">
        <f>B86+6</f>
        <v/>
      </c>
      <c r="G86">
        <f>TEXT(B86,"mmm-yy")</f>
        <v/>
      </c>
    </row>
    <row r="87">
      <c r="A87" t="n">
        <v>84</v>
      </c>
      <c r="B87" s="25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5">
        <f>B87+6</f>
        <v/>
      </c>
      <c r="G87">
        <f>TEXT(B87,"mmm-yy")</f>
        <v/>
      </c>
    </row>
    <row r="88">
      <c r="A88" t="n">
        <v>85</v>
      </c>
      <c r="B88" s="25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5">
        <f>B88+6</f>
        <v/>
      </c>
      <c r="G88">
        <f>TEXT(B88,"mmm-yy")</f>
        <v/>
      </c>
    </row>
    <row r="89">
      <c r="A89" t="n">
        <v>86</v>
      </c>
      <c r="B89" s="25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5">
        <f>B89+6</f>
        <v/>
      </c>
      <c r="G89">
        <f>TEXT(B89,"mmm-yy")</f>
        <v/>
      </c>
    </row>
    <row r="90">
      <c r="A90" t="n">
        <v>87</v>
      </c>
      <c r="B90" s="25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5">
        <f>B90+6</f>
        <v/>
      </c>
      <c r="G90">
        <f>TEXT(B90,"mmm-yy")</f>
        <v/>
      </c>
    </row>
    <row r="91">
      <c r="A91" t="n">
        <v>88</v>
      </c>
      <c r="B91" s="25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5">
        <f>B91+6</f>
        <v/>
      </c>
      <c r="G91">
        <f>TEXT(B91,"mmm-yy")</f>
        <v/>
      </c>
    </row>
    <row r="92">
      <c r="A92" t="n">
        <v>89</v>
      </c>
      <c r="B92" s="25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5">
        <f>B92+6</f>
        <v/>
      </c>
      <c r="G92">
        <f>TEXT(B92,"mmm-yy")</f>
        <v/>
      </c>
    </row>
    <row r="93">
      <c r="A93" t="n">
        <v>90</v>
      </c>
      <c r="B93" s="25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5">
        <f>B93+6</f>
        <v/>
      </c>
      <c r="G93">
        <f>TEXT(B93,"mmm-yy")</f>
        <v/>
      </c>
    </row>
    <row r="94">
      <c r="A94" t="n">
        <v>91</v>
      </c>
      <c r="B94" s="25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5">
        <f>B94+6</f>
        <v/>
      </c>
      <c r="G94">
        <f>TEXT(B94,"mmm-yy")</f>
        <v/>
      </c>
    </row>
    <row r="95">
      <c r="A95" t="n">
        <v>92</v>
      </c>
      <c r="B95" s="25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5">
        <f>B95+6</f>
        <v/>
      </c>
      <c r="G95">
        <f>TEXT(B95,"mmm-yy")</f>
        <v/>
      </c>
    </row>
    <row r="96">
      <c r="A96" t="n">
        <v>93</v>
      </c>
      <c r="B96" s="25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5">
        <f>B96+6</f>
        <v/>
      </c>
      <c r="G96">
        <f>TEXT(B96,"mmm-yy")</f>
        <v/>
      </c>
    </row>
    <row r="97">
      <c r="A97" t="n">
        <v>94</v>
      </c>
      <c r="B97" s="25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5">
        <f>B97+6</f>
        <v/>
      </c>
      <c r="G97">
        <f>TEXT(B97,"mmm-yy")</f>
        <v/>
      </c>
    </row>
    <row r="98">
      <c r="A98" t="n">
        <v>95</v>
      </c>
      <c r="B98" s="25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5">
        <f>B98+6</f>
        <v/>
      </c>
      <c r="G98">
        <f>TEXT(B98,"mmm-yy")</f>
        <v/>
      </c>
    </row>
    <row r="99">
      <c r="A99" t="n">
        <v>96</v>
      </c>
      <c r="B99" s="25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5">
        <f>B99+6</f>
        <v/>
      </c>
      <c r="G99">
        <f>TEXT(B99,"mmm-yy")</f>
        <v/>
      </c>
    </row>
    <row r="100">
      <c r="A100" t="n">
        <v>97</v>
      </c>
      <c r="B100" s="25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5">
        <f>B100+6</f>
        <v/>
      </c>
      <c r="G100">
        <f>TEXT(B100,"mmm-yy")</f>
        <v/>
      </c>
    </row>
    <row r="101">
      <c r="A101" t="n">
        <v>98</v>
      </c>
      <c r="B101" s="25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5">
        <f>B101+6</f>
        <v/>
      </c>
      <c r="G101">
        <f>TEXT(B101,"mmm-yy")</f>
        <v/>
      </c>
    </row>
    <row r="102">
      <c r="A102" t="n">
        <v>99</v>
      </c>
      <c r="B102" s="25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5">
        <f>B102+6</f>
        <v/>
      </c>
      <c r="G102">
        <f>TEXT(B102,"mmm-yy")</f>
        <v/>
      </c>
    </row>
    <row r="103">
      <c r="A103" t="n">
        <v>100</v>
      </c>
      <c r="B103" s="25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5">
        <f>B103+6</f>
        <v/>
      </c>
      <c r="G103">
        <f>TEXT(B103,"mmm-yy")</f>
        <v/>
      </c>
    </row>
    <row r="104">
      <c r="A104" t="n">
        <v>101</v>
      </c>
      <c r="B104" s="25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5">
        <f>B104+6</f>
        <v/>
      </c>
      <c r="G104">
        <f>TEXT(B104,"mmm-yy")</f>
        <v/>
      </c>
    </row>
    <row r="105">
      <c r="A105" t="n">
        <v>102</v>
      </c>
      <c r="B105" s="25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5">
        <f>B105+6</f>
        <v/>
      </c>
      <c r="G105">
        <f>TEXT(B105,"mmm-yy")</f>
        <v/>
      </c>
    </row>
    <row r="106">
      <c r="A106" t="n">
        <v>103</v>
      </c>
      <c r="B106" s="25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5">
        <f>B106+6</f>
        <v/>
      </c>
      <c r="G106">
        <f>TEXT(B106,"mmm-yy")</f>
        <v/>
      </c>
    </row>
    <row r="107">
      <c r="A107" t="n">
        <v>104</v>
      </c>
      <c r="B107" s="25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5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CHEM-1080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CHEM-1530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CHEM-1480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CHEM-1540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CHEM-1680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CHEM-1730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CHEM-1280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CHEM-1570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CHEM-1450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CHEM-1770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CHEM-1430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CHEM-1470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CHEM-1010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CHEM-1760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CHEM-1700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CHEM-1850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18456-50041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18456-50061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Original Towel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PP Film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Ester Film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  <row r="58">
      <c r="A58" t="inlineStr">
        <is>
          <t>CHEM-1870</t>
        </is>
      </c>
      <c r="B58">
        <f>SUMIFS(T_Shipments[Confirmed_Qty],T_Shipments[Part Name],$A58,T_Shipments[Effective_Week],1)</f>
        <v/>
      </c>
      <c r="C58">
        <f>SUMIFS(T_Shipments[Confirmed_Qty],T_Shipments[Part Name],$A58,T_Shipments[Effective_Week],2)</f>
        <v/>
      </c>
      <c r="D58">
        <f>SUMIFS(T_Shipments[Confirmed_Qty],T_Shipments[Part Name],$A58,T_Shipments[Effective_Week],3)</f>
        <v/>
      </c>
      <c r="E58">
        <f>SUMIFS(T_Shipments[Confirmed_Qty],T_Shipments[Part Name],$A58,T_Shipments[Effective_Week],4)</f>
        <v/>
      </c>
      <c r="F58">
        <f>SUMIFS(T_Shipments[Confirmed_Qty],T_Shipments[Part Name],$A58,T_Shipments[Effective_Week],5)</f>
        <v/>
      </c>
      <c r="G58">
        <f>SUMIFS(T_Shipments[Confirmed_Qty],T_Shipments[Part Name],$A58,T_Shipments[Effective_Week],6)</f>
        <v/>
      </c>
      <c r="H58">
        <f>SUMIFS(T_Shipments[Confirmed_Qty],T_Shipments[Part Name],$A58,T_Shipments[Effective_Week],7)</f>
        <v/>
      </c>
      <c r="I58">
        <f>SUMIFS(T_Shipments[Confirmed_Qty],T_Shipments[Part Name],$A58,T_Shipments[Effective_Week],8)</f>
        <v/>
      </c>
      <c r="J58">
        <f>SUMIFS(T_Shipments[Confirmed_Qty],T_Shipments[Part Name],$A58,T_Shipments[Effective_Week],9)</f>
        <v/>
      </c>
      <c r="K58">
        <f>SUMIFS(T_Shipments[Confirmed_Qty],T_Shipments[Part Name],$A58,T_Shipments[Effective_Week],10)</f>
        <v/>
      </c>
      <c r="L58">
        <f>SUMIFS(T_Shipments[Confirmed_Qty],T_Shipments[Part Name],$A58,T_Shipments[Effective_Week],11)</f>
        <v/>
      </c>
      <c r="M58">
        <f>SUMIFS(T_Shipments[Confirmed_Qty],T_Shipments[Part Name],$A58,T_Shipments[Effective_Week],12)</f>
        <v/>
      </c>
      <c r="N58">
        <f>SUMIFS(T_Shipments[Confirmed_Qty],T_Shipments[Part Name],$A58,T_Shipments[Effective_Week],13)</f>
        <v/>
      </c>
      <c r="O58">
        <f>SUMIFS(T_Shipments[Confirmed_Qty],T_Shipments[Part Name],$A58,T_Shipments[Effective_Week],14)</f>
        <v/>
      </c>
      <c r="P58">
        <f>SUMIFS(T_Shipments[Confirmed_Qty],T_Shipments[Part Name],$A58,T_Shipments[Effective_Week],15)</f>
        <v/>
      </c>
      <c r="Q58">
        <f>SUMIFS(T_Shipments[Confirmed_Qty],T_Shipments[Part Name],$A58,T_Shipments[Effective_Week],16)</f>
        <v/>
      </c>
      <c r="R58">
        <f>SUMIFS(T_Shipments[Confirmed_Qty],T_Shipments[Part Name],$A58,T_Shipments[Effective_Week],17)</f>
        <v/>
      </c>
      <c r="S58">
        <f>SUMIFS(T_Shipments[Confirmed_Qty],T_Shipments[Part Name],$A58,T_Shipments[Effective_Week],18)</f>
        <v/>
      </c>
      <c r="T58">
        <f>SUMIFS(T_Shipments[Confirmed_Qty],T_Shipments[Part Name],$A58,T_Shipments[Effective_Week],19)</f>
        <v/>
      </c>
      <c r="U58">
        <f>SUMIFS(T_Shipments[Confirmed_Qty],T_Shipments[Part Name],$A58,T_Shipments[Effective_Week],20)</f>
        <v/>
      </c>
      <c r="V58">
        <f>SUMIFS(T_Shipments[Confirmed_Qty],T_Shipments[Part Name],$A58,T_Shipments[Effective_Week],21)</f>
        <v/>
      </c>
      <c r="W58">
        <f>SUMIFS(T_Shipments[Confirmed_Qty],T_Shipments[Part Name],$A58,T_Shipments[Effective_Week],22)</f>
        <v/>
      </c>
      <c r="X58">
        <f>SUMIFS(T_Shipments[Confirmed_Qty],T_Shipments[Part Name],$A58,T_Shipments[Effective_Week],23)</f>
        <v/>
      </c>
      <c r="Y58">
        <f>SUMIFS(T_Shipments[Confirmed_Qty],T_Shipments[Part Name],$A58,T_Shipments[Effective_Week],24)</f>
        <v/>
      </c>
      <c r="Z58">
        <f>SUMIFS(T_Shipments[Confirmed_Qty],T_Shipments[Part Name],$A58,T_Shipments[Effective_Week],25)</f>
        <v/>
      </c>
      <c r="AA58">
        <f>SUMIFS(T_Shipments[Confirmed_Qty],T_Shipments[Part Name],$A58,T_Shipments[Effective_Week],26)</f>
        <v/>
      </c>
      <c r="AB58">
        <f>SUMIFS(T_Shipments[Confirmed_Qty],T_Shipments[Part Name],$A58,T_Shipments[Effective_Week],27)</f>
        <v/>
      </c>
      <c r="AC58">
        <f>SUMIFS(T_Shipments[Confirmed_Qty],T_Shipments[Part Name],$A58,T_Shipments[Effective_Week],28)</f>
        <v/>
      </c>
      <c r="AD58">
        <f>SUMIFS(T_Shipments[Confirmed_Qty],T_Shipments[Part Name],$A58,T_Shipments[Effective_Week],29)</f>
        <v/>
      </c>
      <c r="AE58">
        <f>SUMIFS(T_Shipments[Confirmed_Qty],T_Shipments[Part Name],$A58,T_Shipments[Effective_Week],30)</f>
        <v/>
      </c>
      <c r="AF58">
        <f>SUMIFS(T_Shipments[Confirmed_Qty],T_Shipments[Part Name],$A58,T_Shipments[Effective_Week],31)</f>
        <v/>
      </c>
      <c r="AG58">
        <f>SUMIFS(T_Shipments[Confirmed_Qty],T_Shipments[Part Name],$A58,T_Shipments[Effective_Week],32)</f>
        <v/>
      </c>
      <c r="AH58">
        <f>SUMIFS(T_Shipments[Confirmed_Qty],T_Shipments[Part Name],$A58,T_Shipments[Effective_Week],33)</f>
        <v/>
      </c>
      <c r="AI58">
        <f>SUMIFS(T_Shipments[Confirmed_Qty],T_Shipments[Part Name],$A58,T_Shipments[Effective_Week],34)</f>
        <v/>
      </c>
      <c r="AJ58">
        <f>SUMIFS(T_Shipments[Confirmed_Qty],T_Shipments[Part Name],$A58,T_Shipments[Effective_Week],35)</f>
        <v/>
      </c>
      <c r="AK58">
        <f>SUMIFS(T_Shipments[Confirmed_Qty],T_Shipments[Part Name],$A58,T_Shipments[Effective_Week],36)</f>
        <v/>
      </c>
      <c r="AL58">
        <f>SUMIFS(T_Shipments[Confirmed_Qty],T_Shipments[Part Name],$A58,T_Shipments[Effective_Week],37)</f>
        <v/>
      </c>
      <c r="AM58">
        <f>SUMIFS(T_Shipments[Confirmed_Qty],T_Shipments[Part Name],$A58,T_Shipments[Effective_Week],38)</f>
        <v/>
      </c>
      <c r="AN58">
        <f>SUMIFS(T_Shipments[Confirmed_Qty],T_Shipments[Part Name],$A58,T_Shipments[Effective_Week],39)</f>
        <v/>
      </c>
      <c r="AO58">
        <f>SUMIFS(T_Shipments[Confirmed_Qty],T_Shipments[Part Name],$A58,T_Shipments[Effective_Week],40)</f>
        <v/>
      </c>
      <c r="AP58">
        <f>SUMIFS(T_Shipments[Confirmed_Qty],T_Shipments[Part Name],$A58,T_Shipments[Effective_Week],41)</f>
        <v/>
      </c>
      <c r="AQ58">
        <f>SUMIFS(T_Shipments[Confirmed_Qty],T_Shipments[Part Name],$A58,T_Shipments[Effective_Week],42)</f>
        <v/>
      </c>
      <c r="AR58">
        <f>SUMIFS(T_Shipments[Confirmed_Qty],T_Shipments[Part Name],$A58,T_Shipments[Effective_Week],43)</f>
        <v/>
      </c>
      <c r="AS58">
        <f>SUMIFS(T_Shipments[Confirmed_Qty],T_Shipments[Part Name],$A58,T_Shipments[Effective_Week],44)</f>
        <v/>
      </c>
      <c r="AT58">
        <f>SUMIFS(T_Shipments[Confirmed_Qty],T_Shipments[Part Name],$A58,T_Shipments[Effective_Week],45)</f>
        <v/>
      </c>
      <c r="AU58">
        <f>SUMIFS(T_Shipments[Confirmed_Qty],T_Shipments[Part Name],$A58,T_Shipments[Effective_Week],46)</f>
        <v/>
      </c>
      <c r="AV58">
        <f>SUMIFS(T_Shipments[Confirmed_Qty],T_Shipments[Part Name],$A58,T_Shipments[Effective_Week],47)</f>
        <v/>
      </c>
      <c r="AW58">
        <f>SUMIFS(T_Shipments[Confirmed_Qty],T_Shipments[Part Name],$A58,T_Shipments[Effective_Week],48)</f>
        <v/>
      </c>
      <c r="AX58">
        <f>SUMIFS(T_Shipments[Confirmed_Qty],T_Shipments[Part Name],$A58,T_Shipments[Effective_Week],49)</f>
        <v/>
      </c>
      <c r="AY58">
        <f>SUMIFS(T_Shipments[Confirmed_Qty],T_Shipments[Part Name],$A58,T_Shipments[Effective_Week],50)</f>
        <v/>
      </c>
      <c r="AZ58">
        <f>SUMIFS(T_Shipments[Confirmed_Qty],T_Shipments[Part Name],$A58,T_Shipments[Effective_Week],51)</f>
        <v/>
      </c>
      <c r="BA58">
        <f>SUMIFS(T_Shipments[Confirmed_Qty],T_Shipments[Part Name],$A58,T_Shipments[Effective_Week],52)</f>
        <v/>
      </c>
      <c r="BB58">
        <f>SUMIFS(T_Shipments[Confirmed_Qty],T_Shipments[Part Name],$A58,T_Shipments[Effective_Week],53)</f>
        <v/>
      </c>
      <c r="BC58">
        <f>SUMIFS(T_Shipments[Confirmed_Qty],T_Shipments[Part Name],$A58,T_Shipments[Effective_Week],54)</f>
        <v/>
      </c>
      <c r="BD58">
        <f>SUMIFS(T_Shipments[Confirmed_Qty],T_Shipments[Part Name],$A58,T_Shipments[Effective_Week],55)</f>
        <v/>
      </c>
      <c r="BE58">
        <f>SUMIFS(T_Shipments[Confirmed_Qty],T_Shipments[Part Name],$A58,T_Shipments[Effective_Week],56)</f>
        <v/>
      </c>
      <c r="BF58">
        <f>SUMIFS(T_Shipments[Confirmed_Qty],T_Shipments[Part Name],$A58,T_Shipments[Effective_Week],57)</f>
        <v/>
      </c>
      <c r="BG58">
        <f>SUMIFS(T_Shipments[Confirmed_Qty],T_Shipments[Part Name],$A58,T_Shipments[Effective_Week],58)</f>
        <v/>
      </c>
      <c r="BH58">
        <f>SUMIFS(T_Shipments[Confirmed_Qty],T_Shipments[Part Name],$A58,T_Shipments[Effective_Week],59)</f>
        <v/>
      </c>
      <c r="BI58">
        <f>SUMIFS(T_Shipments[Confirmed_Qty],T_Shipments[Part Name],$A58,T_Shipments[Effective_Week],60)</f>
        <v/>
      </c>
      <c r="BJ58">
        <f>SUMIFS(T_Shipments[Confirmed_Qty],T_Shipments[Part Name],$A58,T_Shipments[Effective_Week],61)</f>
        <v/>
      </c>
      <c r="BK58">
        <f>SUMIFS(T_Shipments[Confirmed_Qty],T_Shipments[Part Name],$A58,T_Shipments[Effective_Week],62)</f>
        <v/>
      </c>
      <c r="BL58">
        <f>SUMIFS(T_Shipments[Confirmed_Qty],T_Shipments[Part Name],$A58,T_Shipments[Effective_Week],63)</f>
        <v/>
      </c>
      <c r="BM58">
        <f>SUMIFS(T_Shipments[Confirmed_Qty],T_Shipments[Part Name],$A58,T_Shipments[Effective_Week],64)</f>
        <v/>
      </c>
      <c r="BN58">
        <f>SUMIFS(T_Shipments[Confirmed_Qty],T_Shipments[Part Name],$A58,T_Shipments[Effective_Week],65)</f>
        <v/>
      </c>
      <c r="BO58">
        <f>SUMIFS(T_Shipments[Confirmed_Qty],T_Shipments[Part Name],$A58,T_Shipments[Effective_Week],66)</f>
        <v/>
      </c>
      <c r="BP58">
        <f>SUMIFS(T_Shipments[Confirmed_Qty],T_Shipments[Part Name],$A58,T_Shipments[Effective_Week],67)</f>
        <v/>
      </c>
      <c r="BQ58">
        <f>SUMIFS(T_Shipments[Confirmed_Qty],T_Shipments[Part Name],$A58,T_Shipments[Effective_Week],68)</f>
        <v/>
      </c>
      <c r="BR58">
        <f>SUMIFS(T_Shipments[Confirmed_Qty],T_Shipments[Part Name],$A58,T_Shipments[Effective_Week],69)</f>
        <v/>
      </c>
      <c r="BS58">
        <f>SUMIFS(T_Shipments[Confirmed_Qty],T_Shipments[Part Name],$A58,T_Shipments[Effective_Week],70)</f>
        <v/>
      </c>
      <c r="BT58">
        <f>SUMIFS(T_Shipments[Confirmed_Qty],T_Shipments[Part Name],$A58,T_Shipments[Effective_Week],71)</f>
        <v/>
      </c>
      <c r="BU58">
        <f>SUMIFS(T_Shipments[Confirmed_Qty],T_Shipments[Part Name],$A58,T_Shipments[Effective_Week],72)</f>
        <v/>
      </c>
      <c r="BV58">
        <f>SUMIFS(T_Shipments[Confirmed_Qty],T_Shipments[Part Name],$A58,T_Shipments[Effective_Week],73)</f>
        <v/>
      </c>
      <c r="BW58">
        <f>SUMIFS(T_Shipments[Confirmed_Qty],T_Shipments[Part Name],$A58,T_Shipments[Effective_Week],74)</f>
        <v/>
      </c>
      <c r="BX58">
        <f>SUMIFS(T_Shipments[Confirmed_Qty],T_Shipments[Part Name],$A58,T_Shipments[Effective_Week],75)</f>
        <v/>
      </c>
      <c r="BY58">
        <f>SUMIFS(T_Shipments[Confirmed_Qty],T_Shipments[Part Name],$A58,T_Shipments[Effective_Week],76)</f>
        <v/>
      </c>
      <c r="BZ58">
        <f>SUMIFS(T_Shipments[Confirmed_Qty],T_Shipments[Part Name],$A58,T_Shipments[Effective_Week],77)</f>
        <v/>
      </c>
      <c r="CA58">
        <f>SUMIFS(T_Shipments[Confirmed_Qty],T_Shipments[Part Name],$A58,T_Shipments[Effective_Week],78)</f>
        <v/>
      </c>
      <c r="CB58">
        <f>SUMIFS(T_Shipments[Confirmed_Qty],T_Shipments[Part Name],$A58,T_Shipments[Effective_Week],79)</f>
        <v/>
      </c>
      <c r="CC58">
        <f>SUMIFS(T_Shipments[Confirmed_Qty],T_Shipments[Part Name],$A58,T_Shipments[Effective_Week],80)</f>
        <v/>
      </c>
      <c r="CD58">
        <f>SUMIFS(T_Shipments[Confirmed_Qty],T_Shipments[Part Name],$A58,T_Shipments[Effective_Week],81)</f>
        <v/>
      </c>
      <c r="CE58">
        <f>SUMIFS(T_Shipments[Confirmed_Qty],T_Shipments[Part Name],$A58,T_Shipments[Effective_Week],82)</f>
        <v/>
      </c>
      <c r="CF58">
        <f>SUMIFS(T_Shipments[Confirmed_Qty],T_Shipments[Part Name],$A58,T_Shipments[Effective_Week],83)</f>
        <v/>
      </c>
      <c r="CG58">
        <f>SUMIFS(T_Shipments[Confirmed_Qty],T_Shipments[Part Name],$A58,T_Shipments[Effective_Week],84)</f>
        <v/>
      </c>
      <c r="CH58">
        <f>SUMIFS(T_Shipments[Confirmed_Qty],T_Shipments[Part Name],$A58,T_Shipments[Effective_Week],85)</f>
        <v/>
      </c>
      <c r="CI58">
        <f>SUMIFS(T_Shipments[Confirmed_Qty],T_Shipments[Part Name],$A58,T_Shipments[Effective_Week],86)</f>
        <v/>
      </c>
      <c r="CJ58">
        <f>SUMIFS(T_Shipments[Confirmed_Qty],T_Shipments[Part Name],$A58,T_Shipments[Effective_Week],87)</f>
        <v/>
      </c>
      <c r="CK58">
        <f>SUMIFS(T_Shipments[Confirmed_Qty],T_Shipments[Part Name],$A58,T_Shipments[Effective_Week],88)</f>
        <v/>
      </c>
      <c r="CL58">
        <f>SUMIFS(T_Shipments[Confirmed_Qty],T_Shipments[Part Name],$A58,T_Shipments[Effective_Week],89)</f>
        <v/>
      </c>
      <c r="CM58">
        <f>SUMIFS(T_Shipments[Confirmed_Qty],T_Shipments[Part Name],$A58,T_Shipments[Effective_Week],90)</f>
        <v/>
      </c>
      <c r="CN58">
        <f>SUMIFS(T_Shipments[Confirmed_Qty],T_Shipments[Part Name],$A58,T_Shipments[Effective_Week],91)</f>
        <v/>
      </c>
      <c r="CO58">
        <f>SUMIFS(T_Shipments[Confirmed_Qty],T_Shipments[Part Name],$A58,T_Shipments[Effective_Week],92)</f>
        <v/>
      </c>
      <c r="CP58">
        <f>SUMIFS(T_Shipments[Confirmed_Qty],T_Shipments[Part Name],$A58,T_Shipments[Effective_Week],93)</f>
        <v/>
      </c>
      <c r="CQ58">
        <f>SUMIFS(T_Shipments[Confirmed_Qty],T_Shipments[Part Name],$A58,T_Shipments[Effective_Week],94)</f>
        <v/>
      </c>
      <c r="CR58">
        <f>SUMIFS(T_Shipments[Confirmed_Qty],T_Shipments[Part Name],$A58,T_Shipments[Effective_Week],95)</f>
        <v/>
      </c>
      <c r="CS58">
        <f>SUMIFS(T_Shipments[Confirmed_Qty],T_Shipments[Part Name],$A58,T_Shipments[Effective_Week],96)</f>
        <v/>
      </c>
      <c r="CT58">
        <f>SUMIFS(T_Shipments[Confirmed_Qty],T_Shipments[Part Name],$A58,T_Shipments[Effective_Week],97)</f>
        <v/>
      </c>
      <c r="CU58">
        <f>SUMIFS(T_Shipments[Confirmed_Qty],T_Shipments[Part Name],$A58,T_Shipments[Effective_Week],98)</f>
        <v/>
      </c>
      <c r="CV58">
        <f>SUMIFS(T_Shipments[Confirmed_Qty],T_Shipments[Part Name],$A58,T_Shipments[Effective_Week],99)</f>
        <v/>
      </c>
      <c r="CW58">
        <f>SUMIFS(T_Shipments[Confirmed_Qty],T_Shipments[Part Name],$A58,T_Shipments[Effective_Week],100)</f>
        <v/>
      </c>
      <c r="CX58">
        <f>SUMIFS(T_Shipments[Confirmed_Qty],T_Shipments[Part Name],$A58,T_Shipments[Effective_Week],101)</f>
        <v/>
      </c>
      <c r="CY58">
        <f>SUMIFS(T_Shipments[Confirmed_Qty],T_Shipments[Part Name],$A58,T_Shipments[Effective_Week],102)</f>
        <v/>
      </c>
      <c r="CZ58">
        <f>SUMIFS(T_Shipments[Confirmed_Qty],T_Shipments[Part Name],$A58,T_Shipments[Effective_Week],103)</f>
        <v/>
      </c>
      <c r="DA58">
        <f>SUMIFS(T_Shipments[Confirmed_Qty],T_Shipments[Part Name],$A58,T_Shipments[Effective_Week],104)</f>
        <v/>
      </c>
    </row>
    <row r="59">
      <c r="A59" t="inlineStr">
        <is>
          <t>CHEM-1560</t>
        </is>
      </c>
      <c r="B59">
        <f>SUMIFS(T_Shipments[Confirmed_Qty],T_Shipments[Part Name],$A59,T_Shipments[Effective_Week],1)</f>
        <v/>
      </c>
      <c r="C59">
        <f>SUMIFS(T_Shipments[Confirmed_Qty],T_Shipments[Part Name],$A59,T_Shipments[Effective_Week],2)</f>
        <v/>
      </c>
      <c r="D59">
        <f>SUMIFS(T_Shipments[Confirmed_Qty],T_Shipments[Part Name],$A59,T_Shipments[Effective_Week],3)</f>
        <v/>
      </c>
      <c r="E59">
        <f>SUMIFS(T_Shipments[Confirmed_Qty],T_Shipments[Part Name],$A59,T_Shipments[Effective_Week],4)</f>
        <v/>
      </c>
      <c r="F59">
        <f>SUMIFS(T_Shipments[Confirmed_Qty],T_Shipments[Part Name],$A59,T_Shipments[Effective_Week],5)</f>
        <v/>
      </c>
      <c r="G59">
        <f>SUMIFS(T_Shipments[Confirmed_Qty],T_Shipments[Part Name],$A59,T_Shipments[Effective_Week],6)</f>
        <v/>
      </c>
      <c r="H59">
        <f>SUMIFS(T_Shipments[Confirmed_Qty],T_Shipments[Part Name],$A59,T_Shipments[Effective_Week],7)</f>
        <v/>
      </c>
      <c r="I59">
        <f>SUMIFS(T_Shipments[Confirmed_Qty],T_Shipments[Part Name],$A59,T_Shipments[Effective_Week],8)</f>
        <v/>
      </c>
      <c r="J59">
        <f>SUMIFS(T_Shipments[Confirmed_Qty],T_Shipments[Part Name],$A59,T_Shipments[Effective_Week],9)</f>
        <v/>
      </c>
      <c r="K59">
        <f>SUMIFS(T_Shipments[Confirmed_Qty],T_Shipments[Part Name],$A59,T_Shipments[Effective_Week],10)</f>
        <v/>
      </c>
      <c r="L59">
        <f>SUMIFS(T_Shipments[Confirmed_Qty],T_Shipments[Part Name],$A59,T_Shipments[Effective_Week],11)</f>
        <v/>
      </c>
      <c r="M59">
        <f>SUMIFS(T_Shipments[Confirmed_Qty],T_Shipments[Part Name],$A59,T_Shipments[Effective_Week],12)</f>
        <v/>
      </c>
      <c r="N59">
        <f>SUMIFS(T_Shipments[Confirmed_Qty],T_Shipments[Part Name],$A59,T_Shipments[Effective_Week],13)</f>
        <v/>
      </c>
      <c r="O59">
        <f>SUMIFS(T_Shipments[Confirmed_Qty],T_Shipments[Part Name],$A59,T_Shipments[Effective_Week],14)</f>
        <v/>
      </c>
      <c r="P59">
        <f>SUMIFS(T_Shipments[Confirmed_Qty],T_Shipments[Part Name],$A59,T_Shipments[Effective_Week],15)</f>
        <v/>
      </c>
      <c r="Q59">
        <f>SUMIFS(T_Shipments[Confirmed_Qty],T_Shipments[Part Name],$A59,T_Shipments[Effective_Week],16)</f>
        <v/>
      </c>
      <c r="R59">
        <f>SUMIFS(T_Shipments[Confirmed_Qty],T_Shipments[Part Name],$A59,T_Shipments[Effective_Week],17)</f>
        <v/>
      </c>
      <c r="S59">
        <f>SUMIFS(T_Shipments[Confirmed_Qty],T_Shipments[Part Name],$A59,T_Shipments[Effective_Week],18)</f>
        <v/>
      </c>
      <c r="T59">
        <f>SUMIFS(T_Shipments[Confirmed_Qty],T_Shipments[Part Name],$A59,T_Shipments[Effective_Week],19)</f>
        <v/>
      </c>
      <c r="U59">
        <f>SUMIFS(T_Shipments[Confirmed_Qty],T_Shipments[Part Name],$A59,T_Shipments[Effective_Week],20)</f>
        <v/>
      </c>
      <c r="V59">
        <f>SUMIFS(T_Shipments[Confirmed_Qty],T_Shipments[Part Name],$A59,T_Shipments[Effective_Week],21)</f>
        <v/>
      </c>
      <c r="W59">
        <f>SUMIFS(T_Shipments[Confirmed_Qty],T_Shipments[Part Name],$A59,T_Shipments[Effective_Week],22)</f>
        <v/>
      </c>
      <c r="X59">
        <f>SUMIFS(T_Shipments[Confirmed_Qty],T_Shipments[Part Name],$A59,T_Shipments[Effective_Week],23)</f>
        <v/>
      </c>
      <c r="Y59">
        <f>SUMIFS(T_Shipments[Confirmed_Qty],T_Shipments[Part Name],$A59,T_Shipments[Effective_Week],24)</f>
        <v/>
      </c>
      <c r="Z59">
        <f>SUMIFS(T_Shipments[Confirmed_Qty],T_Shipments[Part Name],$A59,T_Shipments[Effective_Week],25)</f>
        <v/>
      </c>
      <c r="AA59">
        <f>SUMIFS(T_Shipments[Confirmed_Qty],T_Shipments[Part Name],$A59,T_Shipments[Effective_Week],26)</f>
        <v/>
      </c>
      <c r="AB59">
        <f>SUMIFS(T_Shipments[Confirmed_Qty],T_Shipments[Part Name],$A59,T_Shipments[Effective_Week],27)</f>
        <v/>
      </c>
      <c r="AC59">
        <f>SUMIFS(T_Shipments[Confirmed_Qty],T_Shipments[Part Name],$A59,T_Shipments[Effective_Week],28)</f>
        <v/>
      </c>
      <c r="AD59">
        <f>SUMIFS(T_Shipments[Confirmed_Qty],T_Shipments[Part Name],$A59,T_Shipments[Effective_Week],29)</f>
        <v/>
      </c>
      <c r="AE59">
        <f>SUMIFS(T_Shipments[Confirmed_Qty],T_Shipments[Part Name],$A59,T_Shipments[Effective_Week],30)</f>
        <v/>
      </c>
      <c r="AF59">
        <f>SUMIFS(T_Shipments[Confirmed_Qty],T_Shipments[Part Name],$A59,T_Shipments[Effective_Week],31)</f>
        <v/>
      </c>
      <c r="AG59">
        <f>SUMIFS(T_Shipments[Confirmed_Qty],T_Shipments[Part Name],$A59,T_Shipments[Effective_Week],32)</f>
        <v/>
      </c>
      <c r="AH59">
        <f>SUMIFS(T_Shipments[Confirmed_Qty],T_Shipments[Part Name],$A59,T_Shipments[Effective_Week],33)</f>
        <v/>
      </c>
      <c r="AI59">
        <f>SUMIFS(T_Shipments[Confirmed_Qty],T_Shipments[Part Name],$A59,T_Shipments[Effective_Week],34)</f>
        <v/>
      </c>
      <c r="AJ59">
        <f>SUMIFS(T_Shipments[Confirmed_Qty],T_Shipments[Part Name],$A59,T_Shipments[Effective_Week],35)</f>
        <v/>
      </c>
      <c r="AK59">
        <f>SUMIFS(T_Shipments[Confirmed_Qty],T_Shipments[Part Name],$A59,T_Shipments[Effective_Week],36)</f>
        <v/>
      </c>
      <c r="AL59">
        <f>SUMIFS(T_Shipments[Confirmed_Qty],T_Shipments[Part Name],$A59,T_Shipments[Effective_Week],37)</f>
        <v/>
      </c>
      <c r="AM59">
        <f>SUMIFS(T_Shipments[Confirmed_Qty],T_Shipments[Part Name],$A59,T_Shipments[Effective_Week],38)</f>
        <v/>
      </c>
      <c r="AN59">
        <f>SUMIFS(T_Shipments[Confirmed_Qty],T_Shipments[Part Name],$A59,T_Shipments[Effective_Week],39)</f>
        <v/>
      </c>
      <c r="AO59">
        <f>SUMIFS(T_Shipments[Confirmed_Qty],T_Shipments[Part Name],$A59,T_Shipments[Effective_Week],40)</f>
        <v/>
      </c>
      <c r="AP59">
        <f>SUMIFS(T_Shipments[Confirmed_Qty],T_Shipments[Part Name],$A59,T_Shipments[Effective_Week],41)</f>
        <v/>
      </c>
      <c r="AQ59">
        <f>SUMIFS(T_Shipments[Confirmed_Qty],T_Shipments[Part Name],$A59,T_Shipments[Effective_Week],42)</f>
        <v/>
      </c>
      <c r="AR59">
        <f>SUMIFS(T_Shipments[Confirmed_Qty],T_Shipments[Part Name],$A59,T_Shipments[Effective_Week],43)</f>
        <v/>
      </c>
      <c r="AS59">
        <f>SUMIFS(T_Shipments[Confirmed_Qty],T_Shipments[Part Name],$A59,T_Shipments[Effective_Week],44)</f>
        <v/>
      </c>
      <c r="AT59">
        <f>SUMIFS(T_Shipments[Confirmed_Qty],T_Shipments[Part Name],$A59,T_Shipments[Effective_Week],45)</f>
        <v/>
      </c>
      <c r="AU59">
        <f>SUMIFS(T_Shipments[Confirmed_Qty],T_Shipments[Part Name],$A59,T_Shipments[Effective_Week],46)</f>
        <v/>
      </c>
      <c r="AV59">
        <f>SUMIFS(T_Shipments[Confirmed_Qty],T_Shipments[Part Name],$A59,T_Shipments[Effective_Week],47)</f>
        <v/>
      </c>
      <c r="AW59">
        <f>SUMIFS(T_Shipments[Confirmed_Qty],T_Shipments[Part Name],$A59,T_Shipments[Effective_Week],48)</f>
        <v/>
      </c>
      <c r="AX59">
        <f>SUMIFS(T_Shipments[Confirmed_Qty],T_Shipments[Part Name],$A59,T_Shipments[Effective_Week],49)</f>
        <v/>
      </c>
      <c r="AY59">
        <f>SUMIFS(T_Shipments[Confirmed_Qty],T_Shipments[Part Name],$A59,T_Shipments[Effective_Week],50)</f>
        <v/>
      </c>
      <c r="AZ59">
        <f>SUMIFS(T_Shipments[Confirmed_Qty],T_Shipments[Part Name],$A59,T_Shipments[Effective_Week],51)</f>
        <v/>
      </c>
      <c r="BA59">
        <f>SUMIFS(T_Shipments[Confirmed_Qty],T_Shipments[Part Name],$A59,T_Shipments[Effective_Week],52)</f>
        <v/>
      </c>
      <c r="BB59">
        <f>SUMIFS(T_Shipments[Confirmed_Qty],T_Shipments[Part Name],$A59,T_Shipments[Effective_Week],53)</f>
        <v/>
      </c>
      <c r="BC59">
        <f>SUMIFS(T_Shipments[Confirmed_Qty],T_Shipments[Part Name],$A59,T_Shipments[Effective_Week],54)</f>
        <v/>
      </c>
      <c r="BD59">
        <f>SUMIFS(T_Shipments[Confirmed_Qty],T_Shipments[Part Name],$A59,T_Shipments[Effective_Week],55)</f>
        <v/>
      </c>
      <c r="BE59">
        <f>SUMIFS(T_Shipments[Confirmed_Qty],T_Shipments[Part Name],$A59,T_Shipments[Effective_Week],56)</f>
        <v/>
      </c>
      <c r="BF59">
        <f>SUMIFS(T_Shipments[Confirmed_Qty],T_Shipments[Part Name],$A59,T_Shipments[Effective_Week],57)</f>
        <v/>
      </c>
      <c r="BG59">
        <f>SUMIFS(T_Shipments[Confirmed_Qty],T_Shipments[Part Name],$A59,T_Shipments[Effective_Week],58)</f>
        <v/>
      </c>
      <c r="BH59">
        <f>SUMIFS(T_Shipments[Confirmed_Qty],T_Shipments[Part Name],$A59,T_Shipments[Effective_Week],59)</f>
        <v/>
      </c>
      <c r="BI59">
        <f>SUMIFS(T_Shipments[Confirmed_Qty],T_Shipments[Part Name],$A59,T_Shipments[Effective_Week],60)</f>
        <v/>
      </c>
      <c r="BJ59">
        <f>SUMIFS(T_Shipments[Confirmed_Qty],T_Shipments[Part Name],$A59,T_Shipments[Effective_Week],61)</f>
        <v/>
      </c>
      <c r="BK59">
        <f>SUMIFS(T_Shipments[Confirmed_Qty],T_Shipments[Part Name],$A59,T_Shipments[Effective_Week],62)</f>
        <v/>
      </c>
      <c r="BL59">
        <f>SUMIFS(T_Shipments[Confirmed_Qty],T_Shipments[Part Name],$A59,T_Shipments[Effective_Week],63)</f>
        <v/>
      </c>
      <c r="BM59">
        <f>SUMIFS(T_Shipments[Confirmed_Qty],T_Shipments[Part Name],$A59,T_Shipments[Effective_Week],64)</f>
        <v/>
      </c>
      <c r="BN59">
        <f>SUMIFS(T_Shipments[Confirmed_Qty],T_Shipments[Part Name],$A59,T_Shipments[Effective_Week],65)</f>
        <v/>
      </c>
      <c r="BO59">
        <f>SUMIFS(T_Shipments[Confirmed_Qty],T_Shipments[Part Name],$A59,T_Shipments[Effective_Week],66)</f>
        <v/>
      </c>
      <c r="BP59">
        <f>SUMIFS(T_Shipments[Confirmed_Qty],T_Shipments[Part Name],$A59,T_Shipments[Effective_Week],67)</f>
        <v/>
      </c>
      <c r="BQ59">
        <f>SUMIFS(T_Shipments[Confirmed_Qty],T_Shipments[Part Name],$A59,T_Shipments[Effective_Week],68)</f>
        <v/>
      </c>
      <c r="BR59">
        <f>SUMIFS(T_Shipments[Confirmed_Qty],T_Shipments[Part Name],$A59,T_Shipments[Effective_Week],69)</f>
        <v/>
      </c>
      <c r="BS59">
        <f>SUMIFS(T_Shipments[Confirmed_Qty],T_Shipments[Part Name],$A59,T_Shipments[Effective_Week],70)</f>
        <v/>
      </c>
      <c r="BT59">
        <f>SUMIFS(T_Shipments[Confirmed_Qty],T_Shipments[Part Name],$A59,T_Shipments[Effective_Week],71)</f>
        <v/>
      </c>
      <c r="BU59">
        <f>SUMIFS(T_Shipments[Confirmed_Qty],T_Shipments[Part Name],$A59,T_Shipments[Effective_Week],72)</f>
        <v/>
      </c>
      <c r="BV59">
        <f>SUMIFS(T_Shipments[Confirmed_Qty],T_Shipments[Part Name],$A59,T_Shipments[Effective_Week],73)</f>
        <v/>
      </c>
      <c r="BW59">
        <f>SUMIFS(T_Shipments[Confirmed_Qty],T_Shipments[Part Name],$A59,T_Shipments[Effective_Week],74)</f>
        <v/>
      </c>
      <c r="BX59">
        <f>SUMIFS(T_Shipments[Confirmed_Qty],T_Shipments[Part Name],$A59,T_Shipments[Effective_Week],75)</f>
        <v/>
      </c>
      <c r="BY59">
        <f>SUMIFS(T_Shipments[Confirmed_Qty],T_Shipments[Part Name],$A59,T_Shipments[Effective_Week],76)</f>
        <v/>
      </c>
      <c r="BZ59">
        <f>SUMIFS(T_Shipments[Confirmed_Qty],T_Shipments[Part Name],$A59,T_Shipments[Effective_Week],77)</f>
        <v/>
      </c>
      <c r="CA59">
        <f>SUMIFS(T_Shipments[Confirmed_Qty],T_Shipments[Part Name],$A59,T_Shipments[Effective_Week],78)</f>
        <v/>
      </c>
      <c r="CB59">
        <f>SUMIFS(T_Shipments[Confirmed_Qty],T_Shipments[Part Name],$A59,T_Shipments[Effective_Week],79)</f>
        <v/>
      </c>
      <c r="CC59">
        <f>SUMIFS(T_Shipments[Confirmed_Qty],T_Shipments[Part Name],$A59,T_Shipments[Effective_Week],80)</f>
        <v/>
      </c>
      <c r="CD59">
        <f>SUMIFS(T_Shipments[Confirmed_Qty],T_Shipments[Part Name],$A59,T_Shipments[Effective_Week],81)</f>
        <v/>
      </c>
      <c r="CE59">
        <f>SUMIFS(T_Shipments[Confirmed_Qty],T_Shipments[Part Name],$A59,T_Shipments[Effective_Week],82)</f>
        <v/>
      </c>
      <c r="CF59">
        <f>SUMIFS(T_Shipments[Confirmed_Qty],T_Shipments[Part Name],$A59,T_Shipments[Effective_Week],83)</f>
        <v/>
      </c>
      <c r="CG59">
        <f>SUMIFS(T_Shipments[Confirmed_Qty],T_Shipments[Part Name],$A59,T_Shipments[Effective_Week],84)</f>
        <v/>
      </c>
      <c r="CH59">
        <f>SUMIFS(T_Shipments[Confirmed_Qty],T_Shipments[Part Name],$A59,T_Shipments[Effective_Week],85)</f>
        <v/>
      </c>
      <c r="CI59">
        <f>SUMIFS(T_Shipments[Confirmed_Qty],T_Shipments[Part Name],$A59,T_Shipments[Effective_Week],86)</f>
        <v/>
      </c>
      <c r="CJ59">
        <f>SUMIFS(T_Shipments[Confirmed_Qty],T_Shipments[Part Name],$A59,T_Shipments[Effective_Week],87)</f>
        <v/>
      </c>
      <c r="CK59">
        <f>SUMIFS(T_Shipments[Confirmed_Qty],T_Shipments[Part Name],$A59,T_Shipments[Effective_Week],88)</f>
        <v/>
      </c>
      <c r="CL59">
        <f>SUMIFS(T_Shipments[Confirmed_Qty],T_Shipments[Part Name],$A59,T_Shipments[Effective_Week],89)</f>
        <v/>
      </c>
      <c r="CM59">
        <f>SUMIFS(T_Shipments[Confirmed_Qty],T_Shipments[Part Name],$A59,T_Shipments[Effective_Week],90)</f>
        <v/>
      </c>
      <c r="CN59">
        <f>SUMIFS(T_Shipments[Confirmed_Qty],T_Shipments[Part Name],$A59,T_Shipments[Effective_Week],91)</f>
        <v/>
      </c>
      <c r="CO59">
        <f>SUMIFS(T_Shipments[Confirmed_Qty],T_Shipments[Part Name],$A59,T_Shipments[Effective_Week],92)</f>
        <v/>
      </c>
      <c r="CP59">
        <f>SUMIFS(T_Shipments[Confirmed_Qty],T_Shipments[Part Name],$A59,T_Shipments[Effective_Week],93)</f>
        <v/>
      </c>
      <c r="CQ59">
        <f>SUMIFS(T_Shipments[Confirmed_Qty],T_Shipments[Part Name],$A59,T_Shipments[Effective_Week],94)</f>
        <v/>
      </c>
      <c r="CR59">
        <f>SUMIFS(T_Shipments[Confirmed_Qty],T_Shipments[Part Name],$A59,T_Shipments[Effective_Week],95)</f>
        <v/>
      </c>
      <c r="CS59">
        <f>SUMIFS(T_Shipments[Confirmed_Qty],T_Shipments[Part Name],$A59,T_Shipments[Effective_Week],96)</f>
        <v/>
      </c>
      <c r="CT59">
        <f>SUMIFS(T_Shipments[Confirmed_Qty],T_Shipments[Part Name],$A59,T_Shipments[Effective_Week],97)</f>
        <v/>
      </c>
      <c r="CU59">
        <f>SUMIFS(T_Shipments[Confirmed_Qty],T_Shipments[Part Name],$A59,T_Shipments[Effective_Week],98)</f>
        <v/>
      </c>
      <c r="CV59">
        <f>SUMIFS(T_Shipments[Confirmed_Qty],T_Shipments[Part Name],$A59,T_Shipments[Effective_Week],99)</f>
        <v/>
      </c>
      <c r="CW59">
        <f>SUMIFS(T_Shipments[Confirmed_Qty],T_Shipments[Part Name],$A59,T_Shipments[Effective_Week],100)</f>
        <v/>
      </c>
      <c r="CX59">
        <f>SUMIFS(T_Shipments[Confirmed_Qty],T_Shipments[Part Name],$A59,T_Shipments[Effective_Week],101)</f>
        <v/>
      </c>
      <c r="CY59">
        <f>SUMIFS(T_Shipments[Confirmed_Qty],T_Shipments[Part Name],$A59,T_Shipments[Effective_Week],102)</f>
        <v/>
      </c>
      <c r="CZ59">
        <f>SUMIFS(T_Shipments[Confirmed_Qty],T_Shipments[Part Name],$A59,T_Shipments[Effective_Week],103)</f>
        <v/>
      </c>
      <c r="DA59">
        <f>SUMIFS(T_Shipments[Confirmed_Qty],T_Shipments[Part Name],$A59,T_Shipments[Effective_Week],104)</f>
        <v/>
      </c>
    </row>
    <row r="60">
      <c r="A60" t="inlineStr">
        <is>
          <t>CHEM-1690</t>
        </is>
      </c>
      <c r="B60">
        <f>SUMIFS(T_Shipments[Confirmed_Qty],T_Shipments[Part Name],$A60,T_Shipments[Effective_Week],1)</f>
        <v/>
      </c>
      <c r="C60">
        <f>SUMIFS(T_Shipments[Confirmed_Qty],T_Shipments[Part Name],$A60,T_Shipments[Effective_Week],2)</f>
        <v/>
      </c>
      <c r="D60">
        <f>SUMIFS(T_Shipments[Confirmed_Qty],T_Shipments[Part Name],$A60,T_Shipments[Effective_Week],3)</f>
        <v/>
      </c>
      <c r="E60">
        <f>SUMIFS(T_Shipments[Confirmed_Qty],T_Shipments[Part Name],$A60,T_Shipments[Effective_Week],4)</f>
        <v/>
      </c>
      <c r="F60">
        <f>SUMIFS(T_Shipments[Confirmed_Qty],T_Shipments[Part Name],$A60,T_Shipments[Effective_Week],5)</f>
        <v/>
      </c>
      <c r="G60">
        <f>SUMIFS(T_Shipments[Confirmed_Qty],T_Shipments[Part Name],$A60,T_Shipments[Effective_Week],6)</f>
        <v/>
      </c>
      <c r="H60">
        <f>SUMIFS(T_Shipments[Confirmed_Qty],T_Shipments[Part Name],$A60,T_Shipments[Effective_Week],7)</f>
        <v/>
      </c>
      <c r="I60">
        <f>SUMIFS(T_Shipments[Confirmed_Qty],T_Shipments[Part Name],$A60,T_Shipments[Effective_Week],8)</f>
        <v/>
      </c>
      <c r="J60">
        <f>SUMIFS(T_Shipments[Confirmed_Qty],T_Shipments[Part Name],$A60,T_Shipments[Effective_Week],9)</f>
        <v/>
      </c>
      <c r="K60">
        <f>SUMIFS(T_Shipments[Confirmed_Qty],T_Shipments[Part Name],$A60,T_Shipments[Effective_Week],10)</f>
        <v/>
      </c>
      <c r="L60">
        <f>SUMIFS(T_Shipments[Confirmed_Qty],T_Shipments[Part Name],$A60,T_Shipments[Effective_Week],11)</f>
        <v/>
      </c>
      <c r="M60">
        <f>SUMIFS(T_Shipments[Confirmed_Qty],T_Shipments[Part Name],$A60,T_Shipments[Effective_Week],12)</f>
        <v/>
      </c>
      <c r="N60">
        <f>SUMIFS(T_Shipments[Confirmed_Qty],T_Shipments[Part Name],$A60,T_Shipments[Effective_Week],13)</f>
        <v/>
      </c>
      <c r="O60">
        <f>SUMIFS(T_Shipments[Confirmed_Qty],T_Shipments[Part Name],$A60,T_Shipments[Effective_Week],14)</f>
        <v/>
      </c>
      <c r="P60">
        <f>SUMIFS(T_Shipments[Confirmed_Qty],T_Shipments[Part Name],$A60,T_Shipments[Effective_Week],15)</f>
        <v/>
      </c>
      <c r="Q60">
        <f>SUMIFS(T_Shipments[Confirmed_Qty],T_Shipments[Part Name],$A60,T_Shipments[Effective_Week],16)</f>
        <v/>
      </c>
      <c r="R60">
        <f>SUMIFS(T_Shipments[Confirmed_Qty],T_Shipments[Part Name],$A60,T_Shipments[Effective_Week],17)</f>
        <v/>
      </c>
      <c r="S60">
        <f>SUMIFS(T_Shipments[Confirmed_Qty],T_Shipments[Part Name],$A60,T_Shipments[Effective_Week],18)</f>
        <v/>
      </c>
      <c r="T60">
        <f>SUMIFS(T_Shipments[Confirmed_Qty],T_Shipments[Part Name],$A60,T_Shipments[Effective_Week],19)</f>
        <v/>
      </c>
      <c r="U60">
        <f>SUMIFS(T_Shipments[Confirmed_Qty],T_Shipments[Part Name],$A60,T_Shipments[Effective_Week],20)</f>
        <v/>
      </c>
      <c r="V60">
        <f>SUMIFS(T_Shipments[Confirmed_Qty],T_Shipments[Part Name],$A60,T_Shipments[Effective_Week],21)</f>
        <v/>
      </c>
      <c r="W60">
        <f>SUMIFS(T_Shipments[Confirmed_Qty],T_Shipments[Part Name],$A60,T_Shipments[Effective_Week],22)</f>
        <v/>
      </c>
      <c r="X60">
        <f>SUMIFS(T_Shipments[Confirmed_Qty],T_Shipments[Part Name],$A60,T_Shipments[Effective_Week],23)</f>
        <v/>
      </c>
      <c r="Y60">
        <f>SUMIFS(T_Shipments[Confirmed_Qty],T_Shipments[Part Name],$A60,T_Shipments[Effective_Week],24)</f>
        <v/>
      </c>
      <c r="Z60">
        <f>SUMIFS(T_Shipments[Confirmed_Qty],T_Shipments[Part Name],$A60,T_Shipments[Effective_Week],25)</f>
        <v/>
      </c>
      <c r="AA60">
        <f>SUMIFS(T_Shipments[Confirmed_Qty],T_Shipments[Part Name],$A60,T_Shipments[Effective_Week],26)</f>
        <v/>
      </c>
      <c r="AB60">
        <f>SUMIFS(T_Shipments[Confirmed_Qty],T_Shipments[Part Name],$A60,T_Shipments[Effective_Week],27)</f>
        <v/>
      </c>
      <c r="AC60">
        <f>SUMIFS(T_Shipments[Confirmed_Qty],T_Shipments[Part Name],$A60,T_Shipments[Effective_Week],28)</f>
        <v/>
      </c>
      <c r="AD60">
        <f>SUMIFS(T_Shipments[Confirmed_Qty],T_Shipments[Part Name],$A60,T_Shipments[Effective_Week],29)</f>
        <v/>
      </c>
      <c r="AE60">
        <f>SUMIFS(T_Shipments[Confirmed_Qty],T_Shipments[Part Name],$A60,T_Shipments[Effective_Week],30)</f>
        <v/>
      </c>
      <c r="AF60">
        <f>SUMIFS(T_Shipments[Confirmed_Qty],T_Shipments[Part Name],$A60,T_Shipments[Effective_Week],31)</f>
        <v/>
      </c>
      <c r="AG60">
        <f>SUMIFS(T_Shipments[Confirmed_Qty],T_Shipments[Part Name],$A60,T_Shipments[Effective_Week],32)</f>
        <v/>
      </c>
      <c r="AH60">
        <f>SUMIFS(T_Shipments[Confirmed_Qty],T_Shipments[Part Name],$A60,T_Shipments[Effective_Week],33)</f>
        <v/>
      </c>
      <c r="AI60">
        <f>SUMIFS(T_Shipments[Confirmed_Qty],T_Shipments[Part Name],$A60,T_Shipments[Effective_Week],34)</f>
        <v/>
      </c>
      <c r="AJ60">
        <f>SUMIFS(T_Shipments[Confirmed_Qty],T_Shipments[Part Name],$A60,T_Shipments[Effective_Week],35)</f>
        <v/>
      </c>
      <c r="AK60">
        <f>SUMIFS(T_Shipments[Confirmed_Qty],T_Shipments[Part Name],$A60,T_Shipments[Effective_Week],36)</f>
        <v/>
      </c>
      <c r="AL60">
        <f>SUMIFS(T_Shipments[Confirmed_Qty],T_Shipments[Part Name],$A60,T_Shipments[Effective_Week],37)</f>
        <v/>
      </c>
      <c r="AM60">
        <f>SUMIFS(T_Shipments[Confirmed_Qty],T_Shipments[Part Name],$A60,T_Shipments[Effective_Week],38)</f>
        <v/>
      </c>
      <c r="AN60">
        <f>SUMIFS(T_Shipments[Confirmed_Qty],T_Shipments[Part Name],$A60,T_Shipments[Effective_Week],39)</f>
        <v/>
      </c>
      <c r="AO60">
        <f>SUMIFS(T_Shipments[Confirmed_Qty],T_Shipments[Part Name],$A60,T_Shipments[Effective_Week],40)</f>
        <v/>
      </c>
      <c r="AP60">
        <f>SUMIFS(T_Shipments[Confirmed_Qty],T_Shipments[Part Name],$A60,T_Shipments[Effective_Week],41)</f>
        <v/>
      </c>
      <c r="AQ60">
        <f>SUMIFS(T_Shipments[Confirmed_Qty],T_Shipments[Part Name],$A60,T_Shipments[Effective_Week],42)</f>
        <v/>
      </c>
      <c r="AR60">
        <f>SUMIFS(T_Shipments[Confirmed_Qty],T_Shipments[Part Name],$A60,T_Shipments[Effective_Week],43)</f>
        <v/>
      </c>
      <c r="AS60">
        <f>SUMIFS(T_Shipments[Confirmed_Qty],T_Shipments[Part Name],$A60,T_Shipments[Effective_Week],44)</f>
        <v/>
      </c>
      <c r="AT60">
        <f>SUMIFS(T_Shipments[Confirmed_Qty],T_Shipments[Part Name],$A60,T_Shipments[Effective_Week],45)</f>
        <v/>
      </c>
      <c r="AU60">
        <f>SUMIFS(T_Shipments[Confirmed_Qty],T_Shipments[Part Name],$A60,T_Shipments[Effective_Week],46)</f>
        <v/>
      </c>
      <c r="AV60">
        <f>SUMIFS(T_Shipments[Confirmed_Qty],T_Shipments[Part Name],$A60,T_Shipments[Effective_Week],47)</f>
        <v/>
      </c>
      <c r="AW60">
        <f>SUMIFS(T_Shipments[Confirmed_Qty],T_Shipments[Part Name],$A60,T_Shipments[Effective_Week],48)</f>
        <v/>
      </c>
      <c r="AX60">
        <f>SUMIFS(T_Shipments[Confirmed_Qty],T_Shipments[Part Name],$A60,T_Shipments[Effective_Week],49)</f>
        <v/>
      </c>
      <c r="AY60">
        <f>SUMIFS(T_Shipments[Confirmed_Qty],T_Shipments[Part Name],$A60,T_Shipments[Effective_Week],50)</f>
        <v/>
      </c>
      <c r="AZ60">
        <f>SUMIFS(T_Shipments[Confirmed_Qty],T_Shipments[Part Name],$A60,T_Shipments[Effective_Week],51)</f>
        <v/>
      </c>
      <c r="BA60">
        <f>SUMIFS(T_Shipments[Confirmed_Qty],T_Shipments[Part Name],$A60,T_Shipments[Effective_Week],52)</f>
        <v/>
      </c>
      <c r="BB60">
        <f>SUMIFS(T_Shipments[Confirmed_Qty],T_Shipments[Part Name],$A60,T_Shipments[Effective_Week],53)</f>
        <v/>
      </c>
      <c r="BC60">
        <f>SUMIFS(T_Shipments[Confirmed_Qty],T_Shipments[Part Name],$A60,T_Shipments[Effective_Week],54)</f>
        <v/>
      </c>
      <c r="BD60">
        <f>SUMIFS(T_Shipments[Confirmed_Qty],T_Shipments[Part Name],$A60,T_Shipments[Effective_Week],55)</f>
        <v/>
      </c>
      <c r="BE60">
        <f>SUMIFS(T_Shipments[Confirmed_Qty],T_Shipments[Part Name],$A60,T_Shipments[Effective_Week],56)</f>
        <v/>
      </c>
      <c r="BF60">
        <f>SUMIFS(T_Shipments[Confirmed_Qty],T_Shipments[Part Name],$A60,T_Shipments[Effective_Week],57)</f>
        <v/>
      </c>
      <c r="BG60">
        <f>SUMIFS(T_Shipments[Confirmed_Qty],T_Shipments[Part Name],$A60,T_Shipments[Effective_Week],58)</f>
        <v/>
      </c>
      <c r="BH60">
        <f>SUMIFS(T_Shipments[Confirmed_Qty],T_Shipments[Part Name],$A60,T_Shipments[Effective_Week],59)</f>
        <v/>
      </c>
      <c r="BI60">
        <f>SUMIFS(T_Shipments[Confirmed_Qty],T_Shipments[Part Name],$A60,T_Shipments[Effective_Week],60)</f>
        <v/>
      </c>
      <c r="BJ60">
        <f>SUMIFS(T_Shipments[Confirmed_Qty],T_Shipments[Part Name],$A60,T_Shipments[Effective_Week],61)</f>
        <v/>
      </c>
      <c r="BK60">
        <f>SUMIFS(T_Shipments[Confirmed_Qty],T_Shipments[Part Name],$A60,T_Shipments[Effective_Week],62)</f>
        <v/>
      </c>
      <c r="BL60">
        <f>SUMIFS(T_Shipments[Confirmed_Qty],T_Shipments[Part Name],$A60,T_Shipments[Effective_Week],63)</f>
        <v/>
      </c>
      <c r="BM60">
        <f>SUMIFS(T_Shipments[Confirmed_Qty],T_Shipments[Part Name],$A60,T_Shipments[Effective_Week],64)</f>
        <v/>
      </c>
      <c r="BN60">
        <f>SUMIFS(T_Shipments[Confirmed_Qty],T_Shipments[Part Name],$A60,T_Shipments[Effective_Week],65)</f>
        <v/>
      </c>
      <c r="BO60">
        <f>SUMIFS(T_Shipments[Confirmed_Qty],T_Shipments[Part Name],$A60,T_Shipments[Effective_Week],66)</f>
        <v/>
      </c>
      <c r="BP60">
        <f>SUMIFS(T_Shipments[Confirmed_Qty],T_Shipments[Part Name],$A60,T_Shipments[Effective_Week],67)</f>
        <v/>
      </c>
      <c r="BQ60">
        <f>SUMIFS(T_Shipments[Confirmed_Qty],T_Shipments[Part Name],$A60,T_Shipments[Effective_Week],68)</f>
        <v/>
      </c>
      <c r="BR60">
        <f>SUMIFS(T_Shipments[Confirmed_Qty],T_Shipments[Part Name],$A60,T_Shipments[Effective_Week],69)</f>
        <v/>
      </c>
      <c r="BS60">
        <f>SUMIFS(T_Shipments[Confirmed_Qty],T_Shipments[Part Name],$A60,T_Shipments[Effective_Week],70)</f>
        <v/>
      </c>
      <c r="BT60">
        <f>SUMIFS(T_Shipments[Confirmed_Qty],T_Shipments[Part Name],$A60,T_Shipments[Effective_Week],71)</f>
        <v/>
      </c>
      <c r="BU60">
        <f>SUMIFS(T_Shipments[Confirmed_Qty],T_Shipments[Part Name],$A60,T_Shipments[Effective_Week],72)</f>
        <v/>
      </c>
      <c r="BV60">
        <f>SUMIFS(T_Shipments[Confirmed_Qty],T_Shipments[Part Name],$A60,T_Shipments[Effective_Week],73)</f>
        <v/>
      </c>
      <c r="BW60">
        <f>SUMIFS(T_Shipments[Confirmed_Qty],T_Shipments[Part Name],$A60,T_Shipments[Effective_Week],74)</f>
        <v/>
      </c>
      <c r="BX60">
        <f>SUMIFS(T_Shipments[Confirmed_Qty],T_Shipments[Part Name],$A60,T_Shipments[Effective_Week],75)</f>
        <v/>
      </c>
      <c r="BY60">
        <f>SUMIFS(T_Shipments[Confirmed_Qty],T_Shipments[Part Name],$A60,T_Shipments[Effective_Week],76)</f>
        <v/>
      </c>
      <c r="BZ60">
        <f>SUMIFS(T_Shipments[Confirmed_Qty],T_Shipments[Part Name],$A60,T_Shipments[Effective_Week],77)</f>
        <v/>
      </c>
      <c r="CA60">
        <f>SUMIFS(T_Shipments[Confirmed_Qty],T_Shipments[Part Name],$A60,T_Shipments[Effective_Week],78)</f>
        <v/>
      </c>
      <c r="CB60">
        <f>SUMIFS(T_Shipments[Confirmed_Qty],T_Shipments[Part Name],$A60,T_Shipments[Effective_Week],79)</f>
        <v/>
      </c>
      <c r="CC60">
        <f>SUMIFS(T_Shipments[Confirmed_Qty],T_Shipments[Part Name],$A60,T_Shipments[Effective_Week],80)</f>
        <v/>
      </c>
      <c r="CD60">
        <f>SUMIFS(T_Shipments[Confirmed_Qty],T_Shipments[Part Name],$A60,T_Shipments[Effective_Week],81)</f>
        <v/>
      </c>
      <c r="CE60">
        <f>SUMIFS(T_Shipments[Confirmed_Qty],T_Shipments[Part Name],$A60,T_Shipments[Effective_Week],82)</f>
        <v/>
      </c>
      <c r="CF60">
        <f>SUMIFS(T_Shipments[Confirmed_Qty],T_Shipments[Part Name],$A60,T_Shipments[Effective_Week],83)</f>
        <v/>
      </c>
      <c r="CG60">
        <f>SUMIFS(T_Shipments[Confirmed_Qty],T_Shipments[Part Name],$A60,T_Shipments[Effective_Week],84)</f>
        <v/>
      </c>
      <c r="CH60">
        <f>SUMIFS(T_Shipments[Confirmed_Qty],T_Shipments[Part Name],$A60,T_Shipments[Effective_Week],85)</f>
        <v/>
      </c>
      <c r="CI60">
        <f>SUMIFS(T_Shipments[Confirmed_Qty],T_Shipments[Part Name],$A60,T_Shipments[Effective_Week],86)</f>
        <v/>
      </c>
      <c r="CJ60">
        <f>SUMIFS(T_Shipments[Confirmed_Qty],T_Shipments[Part Name],$A60,T_Shipments[Effective_Week],87)</f>
        <v/>
      </c>
      <c r="CK60">
        <f>SUMIFS(T_Shipments[Confirmed_Qty],T_Shipments[Part Name],$A60,T_Shipments[Effective_Week],88)</f>
        <v/>
      </c>
      <c r="CL60">
        <f>SUMIFS(T_Shipments[Confirmed_Qty],T_Shipments[Part Name],$A60,T_Shipments[Effective_Week],89)</f>
        <v/>
      </c>
      <c r="CM60">
        <f>SUMIFS(T_Shipments[Confirmed_Qty],T_Shipments[Part Name],$A60,T_Shipments[Effective_Week],90)</f>
        <v/>
      </c>
      <c r="CN60">
        <f>SUMIFS(T_Shipments[Confirmed_Qty],T_Shipments[Part Name],$A60,T_Shipments[Effective_Week],91)</f>
        <v/>
      </c>
      <c r="CO60">
        <f>SUMIFS(T_Shipments[Confirmed_Qty],T_Shipments[Part Name],$A60,T_Shipments[Effective_Week],92)</f>
        <v/>
      </c>
      <c r="CP60">
        <f>SUMIFS(T_Shipments[Confirmed_Qty],T_Shipments[Part Name],$A60,T_Shipments[Effective_Week],93)</f>
        <v/>
      </c>
      <c r="CQ60">
        <f>SUMIFS(T_Shipments[Confirmed_Qty],T_Shipments[Part Name],$A60,T_Shipments[Effective_Week],94)</f>
        <v/>
      </c>
      <c r="CR60">
        <f>SUMIFS(T_Shipments[Confirmed_Qty],T_Shipments[Part Name],$A60,T_Shipments[Effective_Week],95)</f>
        <v/>
      </c>
      <c r="CS60">
        <f>SUMIFS(T_Shipments[Confirmed_Qty],T_Shipments[Part Name],$A60,T_Shipments[Effective_Week],96)</f>
        <v/>
      </c>
      <c r="CT60">
        <f>SUMIFS(T_Shipments[Confirmed_Qty],T_Shipments[Part Name],$A60,T_Shipments[Effective_Week],97)</f>
        <v/>
      </c>
      <c r="CU60">
        <f>SUMIFS(T_Shipments[Confirmed_Qty],T_Shipments[Part Name],$A60,T_Shipments[Effective_Week],98)</f>
        <v/>
      </c>
      <c r="CV60">
        <f>SUMIFS(T_Shipments[Confirmed_Qty],T_Shipments[Part Name],$A60,T_Shipments[Effective_Week],99)</f>
        <v/>
      </c>
      <c r="CW60">
        <f>SUMIFS(T_Shipments[Confirmed_Qty],T_Shipments[Part Name],$A60,T_Shipments[Effective_Week],100)</f>
        <v/>
      </c>
      <c r="CX60">
        <f>SUMIFS(T_Shipments[Confirmed_Qty],T_Shipments[Part Name],$A60,T_Shipments[Effective_Week],101)</f>
        <v/>
      </c>
      <c r="CY60">
        <f>SUMIFS(T_Shipments[Confirmed_Qty],T_Shipments[Part Name],$A60,T_Shipments[Effective_Week],102)</f>
        <v/>
      </c>
      <c r="CZ60">
        <f>SUMIFS(T_Shipments[Confirmed_Qty],T_Shipments[Part Name],$A60,T_Shipments[Effective_Week],103)</f>
        <v/>
      </c>
      <c r="DA60">
        <f>SUMIFS(T_Shipments[Confirmed_Qty],T_Shipments[Part Name],$A60,T_Shipments[Effective_Week],104)</f>
        <v/>
      </c>
    </row>
    <row r="61">
      <c r="A61" t="inlineStr">
        <is>
          <t>CHEM-1720</t>
        </is>
      </c>
      <c r="B61">
        <f>SUMIFS(T_Shipments[Confirmed_Qty],T_Shipments[Part Name],$A61,T_Shipments[Effective_Week],1)</f>
        <v/>
      </c>
      <c r="C61">
        <f>SUMIFS(T_Shipments[Confirmed_Qty],T_Shipments[Part Name],$A61,T_Shipments[Effective_Week],2)</f>
        <v/>
      </c>
      <c r="D61">
        <f>SUMIFS(T_Shipments[Confirmed_Qty],T_Shipments[Part Name],$A61,T_Shipments[Effective_Week],3)</f>
        <v/>
      </c>
      <c r="E61">
        <f>SUMIFS(T_Shipments[Confirmed_Qty],T_Shipments[Part Name],$A61,T_Shipments[Effective_Week],4)</f>
        <v/>
      </c>
      <c r="F61">
        <f>SUMIFS(T_Shipments[Confirmed_Qty],T_Shipments[Part Name],$A61,T_Shipments[Effective_Week],5)</f>
        <v/>
      </c>
      <c r="G61">
        <f>SUMIFS(T_Shipments[Confirmed_Qty],T_Shipments[Part Name],$A61,T_Shipments[Effective_Week],6)</f>
        <v/>
      </c>
      <c r="H61">
        <f>SUMIFS(T_Shipments[Confirmed_Qty],T_Shipments[Part Name],$A61,T_Shipments[Effective_Week],7)</f>
        <v/>
      </c>
      <c r="I61">
        <f>SUMIFS(T_Shipments[Confirmed_Qty],T_Shipments[Part Name],$A61,T_Shipments[Effective_Week],8)</f>
        <v/>
      </c>
      <c r="J61">
        <f>SUMIFS(T_Shipments[Confirmed_Qty],T_Shipments[Part Name],$A61,T_Shipments[Effective_Week],9)</f>
        <v/>
      </c>
      <c r="K61">
        <f>SUMIFS(T_Shipments[Confirmed_Qty],T_Shipments[Part Name],$A61,T_Shipments[Effective_Week],10)</f>
        <v/>
      </c>
      <c r="L61">
        <f>SUMIFS(T_Shipments[Confirmed_Qty],T_Shipments[Part Name],$A61,T_Shipments[Effective_Week],11)</f>
        <v/>
      </c>
      <c r="M61">
        <f>SUMIFS(T_Shipments[Confirmed_Qty],T_Shipments[Part Name],$A61,T_Shipments[Effective_Week],12)</f>
        <v/>
      </c>
      <c r="N61">
        <f>SUMIFS(T_Shipments[Confirmed_Qty],T_Shipments[Part Name],$A61,T_Shipments[Effective_Week],13)</f>
        <v/>
      </c>
      <c r="O61">
        <f>SUMIFS(T_Shipments[Confirmed_Qty],T_Shipments[Part Name],$A61,T_Shipments[Effective_Week],14)</f>
        <v/>
      </c>
      <c r="P61">
        <f>SUMIFS(T_Shipments[Confirmed_Qty],T_Shipments[Part Name],$A61,T_Shipments[Effective_Week],15)</f>
        <v/>
      </c>
      <c r="Q61">
        <f>SUMIFS(T_Shipments[Confirmed_Qty],T_Shipments[Part Name],$A61,T_Shipments[Effective_Week],16)</f>
        <v/>
      </c>
      <c r="R61">
        <f>SUMIFS(T_Shipments[Confirmed_Qty],T_Shipments[Part Name],$A61,T_Shipments[Effective_Week],17)</f>
        <v/>
      </c>
      <c r="S61">
        <f>SUMIFS(T_Shipments[Confirmed_Qty],T_Shipments[Part Name],$A61,T_Shipments[Effective_Week],18)</f>
        <v/>
      </c>
      <c r="T61">
        <f>SUMIFS(T_Shipments[Confirmed_Qty],T_Shipments[Part Name],$A61,T_Shipments[Effective_Week],19)</f>
        <v/>
      </c>
      <c r="U61">
        <f>SUMIFS(T_Shipments[Confirmed_Qty],T_Shipments[Part Name],$A61,T_Shipments[Effective_Week],20)</f>
        <v/>
      </c>
      <c r="V61">
        <f>SUMIFS(T_Shipments[Confirmed_Qty],T_Shipments[Part Name],$A61,T_Shipments[Effective_Week],21)</f>
        <v/>
      </c>
      <c r="W61">
        <f>SUMIFS(T_Shipments[Confirmed_Qty],T_Shipments[Part Name],$A61,T_Shipments[Effective_Week],22)</f>
        <v/>
      </c>
      <c r="X61">
        <f>SUMIFS(T_Shipments[Confirmed_Qty],T_Shipments[Part Name],$A61,T_Shipments[Effective_Week],23)</f>
        <v/>
      </c>
      <c r="Y61">
        <f>SUMIFS(T_Shipments[Confirmed_Qty],T_Shipments[Part Name],$A61,T_Shipments[Effective_Week],24)</f>
        <v/>
      </c>
      <c r="Z61">
        <f>SUMIFS(T_Shipments[Confirmed_Qty],T_Shipments[Part Name],$A61,T_Shipments[Effective_Week],25)</f>
        <v/>
      </c>
      <c r="AA61">
        <f>SUMIFS(T_Shipments[Confirmed_Qty],T_Shipments[Part Name],$A61,T_Shipments[Effective_Week],26)</f>
        <v/>
      </c>
      <c r="AB61">
        <f>SUMIFS(T_Shipments[Confirmed_Qty],T_Shipments[Part Name],$A61,T_Shipments[Effective_Week],27)</f>
        <v/>
      </c>
      <c r="AC61">
        <f>SUMIFS(T_Shipments[Confirmed_Qty],T_Shipments[Part Name],$A61,T_Shipments[Effective_Week],28)</f>
        <v/>
      </c>
      <c r="AD61">
        <f>SUMIFS(T_Shipments[Confirmed_Qty],T_Shipments[Part Name],$A61,T_Shipments[Effective_Week],29)</f>
        <v/>
      </c>
      <c r="AE61">
        <f>SUMIFS(T_Shipments[Confirmed_Qty],T_Shipments[Part Name],$A61,T_Shipments[Effective_Week],30)</f>
        <v/>
      </c>
      <c r="AF61">
        <f>SUMIFS(T_Shipments[Confirmed_Qty],T_Shipments[Part Name],$A61,T_Shipments[Effective_Week],31)</f>
        <v/>
      </c>
      <c r="AG61">
        <f>SUMIFS(T_Shipments[Confirmed_Qty],T_Shipments[Part Name],$A61,T_Shipments[Effective_Week],32)</f>
        <v/>
      </c>
      <c r="AH61">
        <f>SUMIFS(T_Shipments[Confirmed_Qty],T_Shipments[Part Name],$A61,T_Shipments[Effective_Week],33)</f>
        <v/>
      </c>
      <c r="AI61">
        <f>SUMIFS(T_Shipments[Confirmed_Qty],T_Shipments[Part Name],$A61,T_Shipments[Effective_Week],34)</f>
        <v/>
      </c>
      <c r="AJ61">
        <f>SUMIFS(T_Shipments[Confirmed_Qty],T_Shipments[Part Name],$A61,T_Shipments[Effective_Week],35)</f>
        <v/>
      </c>
      <c r="AK61">
        <f>SUMIFS(T_Shipments[Confirmed_Qty],T_Shipments[Part Name],$A61,T_Shipments[Effective_Week],36)</f>
        <v/>
      </c>
      <c r="AL61">
        <f>SUMIFS(T_Shipments[Confirmed_Qty],T_Shipments[Part Name],$A61,T_Shipments[Effective_Week],37)</f>
        <v/>
      </c>
      <c r="AM61">
        <f>SUMIFS(T_Shipments[Confirmed_Qty],T_Shipments[Part Name],$A61,T_Shipments[Effective_Week],38)</f>
        <v/>
      </c>
      <c r="AN61">
        <f>SUMIFS(T_Shipments[Confirmed_Qty],T_Shipments[Part Name],$A61,T_Shipments[Effective_Week],39)</f>
        <v/>
      </c>
      <c r="AO61">
        <f>SUMIFS(T_Shipments[Confirmed_Qty],T_Shipments[Part Name],$A61,T_Shipments[Effective_Week],40)</f>
        <v/>
      </c>
      <c r="AP61">
        <f>SUMIFS(T_Shipments[Confirmed_Qty],T_Shipments[Part Name],$A61,T_Shipments[Effective_Week],41)</f>
        <v/>
      </c>
      <c r="AQ61">
        <f>SUMIFS(T_Shipments[Confirmed_Qty],T_Shipments[Part Name],$A61,T_Shipments[Effective_Week],42)</f>
        <v/>
      </c>
      <c r="AR61">
        <f>SUMIFS(T_Shipments[Confirmed_Qty],T_Shipments[Part Name],$A61,T_Shipments[Effective_Week],43)</f>
        <v/>
      </c>
      <c r="AS61">
        <f>SUMIFS(T_Shipments[Confirmed_Qty],T_Shipments[Part Name],$A61,T_Shipments[Effective_Week],44)</f>
        <v/>
      </c>
      <c r="AT61">
        <f>SUMIFS(T_Shipments[Confirmed_Qty],T_Shipments[Part Name],$A61,T_Shipments[Effective_Week],45)</f>
        <v/>
      </c>
      <c r="AU61">
        <f>SUMIFS(T_Shipments[Confirmed_Qty],T_Shipments[Part Name],$A61,T_Shipments[Effective_Week],46)</f>
        <v/>
      </c>
      <c r="AV61">
        <f>SUMIFS(T_Shipments[Confirmed_Qty],T_Shipments[Part Name],$A61,T_Shipments[Effective_Week],47)</f>
        <v/>
      </c>
      <c r="AW61">
        <f>SUMIFS(T_Shipments[Confirmed_Qty],T_Shipments[Part Name],$A61,T_Shipments[Effective_Week],48)</f>
        <v/>
      </c>
      <c r="AX61">
        <f>SUMIFS(T_Shipments[Confirmed_Qty],T_Shipments[Part Name],$A61,T_Shipments[Effective_Week],49)</f>
        <v/>
      </c>
      <c r="AY61">
        <f>SUMIFS(T_Shipments[Confirmed_Qty],T_Shipments[Part Name],$A61,T_Shipments[Effective_Week],50)</f>
        <v/>
      </c>
      <c r="AZ61">
        <f>SUMIFS(T_Shipments[Confirmed_Qty],T_Shipments[Part Name],$A61,T_Shipments[Effective_Week],51)</f>
        <v/>
      </c>
      <c r="BA61">
        <f>SUMIFS(T_Shipments[Confirmed_Qty],T_Shipments[Part Name],$A61,T_Shipments[Effective_Week],52)</f>
        <v/>
      </c>
      <c r="BB61">
        <f>SUMIFS(T_Shipments[Confirmed_Qty],T_Shipments[Part Name],$A61,T_Shipments[Effective_Week],53)</f>
        <v/>
      </c>
      <c r="BC61">
        <f>SUMIFS(T_Shipments[Confirmed_Qty],T_Shipments[Part Name],$A61,T_Shipments[Effective_Week],54)</f>
        <v/>
      </c>
      <c r="BD61">
        <f>SUMIFS(T_Shipments[Confirmed_Qty],T_Shipments[Part Name],$A61,T_Shipments[Effective_Week],55)</f>
        <v/>
      </c>
      <c r="BE61">
        <f>SUMIFS(T_Shipments[Confirmed_Qty],T_Shipments[Part Name],$A61,T_Shipments[Effective_Week],56)</f>
        <v/>
      </c>
      <c r="BF61">
        <f>SUMIFS(T_Shipments[Confirmed_Qty],T_Shipments[Part Name],$A61,T_Shipments[Effective_Week],57)</f>
        <v/>
      </c>
      <c r="BG61">
        <f>SUMIFS(T_Shipments[Confirmed_Qty],T_Shipments[Part Name],$A61,T_Shipments[Effective_Week],58)</f>
        <v/>
      </c>
      <c r="BH61">
        <f>SUMIFS(T_Shipments[Confirmed_Qty],T_Shipments[Part Name],$A61,T_Shipments[Effective_Week],59)</f>
        <v/>
      </c>
      <c r="BI61">
        <f>SUMIFS(T_Shipments[Confirmed_Qty],T_Shipments[Part Name],$A61,T_Shipments[Effective_Week],60)</f>
        <v/>
      </c>
      <c r="BJ61">
        <f>SUMIFS(T_Shipments[Confirmed_Qty],T_Shipments[Part Name],$A61,T_Shipments[Effective_Week],61)</f>
        <v/>
      </c>
      <c r="BK61">
        <f>SUMIFS(T_Shipments[Confirmed_Qty],T_Shipments[Part Name],$A61,T_Shipments[Effective_Week],62)</f>
        <v/>
      </c>
      <c r="BL61">
        <f>SUMIFS(T_Shipments[Confirmed_Qty],T_Shipments[Part Name],$A61,T_Shipments[Effective_Week],63)</f>
        <v/>
      </c>
      <c r="BM61">
        <f>SUMIFS(T_Shipments[Confirmed_Qty],T_Shipments[Part Name],$A61,T_Shipments[Effective_Week],64)</f>
        <v/>
      </c>
      <c r="BN61">
        <f>SUMIFS(T_Shipments[Confirmed_Qty],T_Shipments[Part Name],$A61,T_Shipments[Effective_Week],65)</f>
        <v/>
      </c>
      <c r="BO61">
        <f>SUMIFS(T_Shipments[Confirmed_Qty],T_Shipments[Part Name],$A61,T_Shipments[Effective_Week],66)</f>
        <v/>
      </c>
      <c r="BP61">
        <f>SUMIFS(T_Shipments[Confirmed_Qty],T_Shipments[Part Name],$A61,T_Shipments[Effective_Week],67)</f>
        <v/>
      </c>
      <c r="BQ61">
        <f>SUMIFS(T_Shipments[Confirmed_Qty],T_Shipments[Part Name],$A61,T_Shipments[Effective_Week],68)</f>
        <v/>
      </c>
      <c r="BR61">
        <f>SUMIFS(T_Shipments[Confirmed_Qty],T_Shipments[Part Name],$A61,T_Shipments[Effective_Week],69)</f>
        <v/>
      </c>
      <c r="BS61">
        <f>SUMIFS(T_Shipments[Confirmed_Qty],T_Shipments[Part Name],$A61,T_Shipments[Effective_Week],70)</f>
        <v/>
      </c>
      <c r="BT61">
        <f>SUMIFS(T_Shipments[Confirmed_Qty],T_Shipments[Part Name],$A61,T_Shipments[Effective_Week],71)</f>
        <v/>
      </c>
      <c r="BU61">
        <f>SUMIFS(T_Shipments[Confirmed_Qty],T_Shipments[Part Name],$A61,T_Shipments[Effective_Week],72)</f>
        <v/>
      </c>
      <c r="BV61">
        <f>SUMIFS(T_Shipments[Confirmed_Qty],T_Shipments[Part Name],$A61,T_Shipments[Effective_Week],73)</f>
        <v/>
      </c>
      <c r="BW61">
        <f>SUMIFS(T_Shipments[Confirmed_Qty],T_Shipments[Part Name],$A61,T_Shipments[Effective_Week],74)</f>
        <v/>
      </c>
      <c r="BX61">
        <f>SUMIFS(T_Shipments[Confirmed_Qty],T_Shipments[Part Name],$A61,T_Shipments[Effective_Week],75)</f>
        <v/>
      </c>
      <c r="BY61">
        <f>SUMIFS(T_Shipments[Confirmed_Qty],T_Shipments[Part Name],$A61,T_Shipments[Effective_Week],76)</f>
        <v/>
      </c>
      <c r="BZ61">
        <f>SUMIFS(T_Shipments[Confirmed_Qty],T_Shipments[Part Name],$A61,T_Shipments[Effective_Week],77)</f>
        <v/>
      </c>
      <c r="CA61">
        <f>SUMIFS(T_Shipments[Confirmed_Qty],T_Shipments[Part Name],$A61,T_Shipments[Effective_Week],78)</f>
        <v/>
      </c>
      <c r="CB61">
        <f>SUMIFS(T_Shipments[Confirmed_Qty],T_Shipments[Part Name],$A61,T_Shipments[Effective_Week],79)</f>
        <v/>
      </c>
      <c r="CC61">
        <f>SUMIFS(T_Shipments[Confirmed_Qty],T_Shipments[Part Name],$A61,T_Shipments[Effective_Week],80)</f>
        <v/>
      </c>
      <c r="CD61">
        <f>SUMIFS(T_Shipments[Confirmed_Qty],T_Shipments[Part Name],$A61,T_Shipments[Effective_Week],81)</f>
        <v/>
      </c>
      <c r="CE61">
        <f>SUMIFS(T_Shipments[Confirmed_Qty],T_Shipments[Part Name],$A61,T_Shipments[Effective_Week],82)</f>
        <v/>
      </c>
      <c r="CF61">
        <f>SUMIFS(T_Shipments[Confirmed_Qty],T_Shipments[Part Name],$A61,T_Shipments[Effective_Week],83)</f>
        <v/>
      </c>
      <c r="CG61">
        <f>SUMIFS(T_Shipments[Confirmed_Qty],T_Shipments[Part Name],$A61,T_Shipments[Effective_Week],84)</f>
        <v/>
      </c>
      <c r="CH61">
        <f>SUMIFS(T_Shipments[Confirmed_Qty],T_Shipments[Part Name],$A61,T_Shipments[Effective_Week],85)</f>
        <v/>
      </c>
      <c r="CI61">
        <f>SUMIFS(T_Shipments[Confirmed_Qty],T_Shipments[Part Name],$A61,T_Shipments[Effective_Week],86)</f>
        <v/>
      </c>
      <c r="CJ61">
        <f>SUMIFS(T_Shipments[Confirmed_Qty],T_Shipments[Part Name],$A61,T_Shipments[Effective_Week],87)</f>
        <v/>
      </c>
      <c r="CK61">
        <f>SUMIFS(T_Shipments[Confirmed_Qty],T_Shipments[Part Name],$A61,T_Shipments[Effective_Week],88)</f>
        <v/>
      </c>
      <c r="CL61">
        <f>SUMIFS(T_Shipments[Confirmed_Qty],T_Shipments[Part Name],$A61,T_Shipments[Effective_Week],89)</f>
        <v/>
      </c>
      <c r="CM61">
        <f>SUMIFS(T_Shipments[Confirmed_Qty],T_Shipments[Part Name],$A61,T_Shipments[Effective_Week],90)</f>
        <v/>
      </c>
      <c r="CN61">
        <f>SUMIFS(T_Shipments[Confirmed_Qty],T_Shipments[Part Name],$A61,T_Shipments[Effective_Week],91)</f>
        <v/>
      </c>
      <c r="CO61">
        <f>SUMIFS(T_Shipments[Confirmed_Qty],T_Shipments[Part Name],$A61,T_Shipments[Effective_Week],92)</f>
        <v/>
      </c>
      <c r="CP61">
        <f>SUMIFS(T_Shipments[Confirmed_Qty],T_Shipments[Part Name],$A61,T_Shipments[Effective_Week],93)</f>
        <v/>
      </c>
      <c r="CQ61">
        <f>SUMIFS(T_Shipments[Confirmed_Qty],T_Shipments[Part Name],$A61,T_Shipments[Effective_Week],94)</f>
        <v/>
      </c>
      <c r="CR61">
        <f>SUMIFS(T_Shipments[Confirmed_Qty],T_Shipments[Part Name],$A61,T_Shipments[Effective_Week],95)</f>
        <v/>
      </c>
      <c r="CS61">
        <f>SUMIFS(T_Shipments[Confirmed_Qty],T_Shipments[Part Name],$A61,T_Shipments[Effective_Week],96)</f>
        <v/>
      </c>
      <c r="CT61">
        <f>SUMIFS(T_Shipments[Confirmed_Qty],T_Shipments[Part Name],$A61,T_Shipments[Effective_Week],97)</f>
        <v/>
      </c>
      <c r="CU61">
        <f>SUMIFS(T_Shipments[Confirmed_Qty],T_Shipments[Part Name],$A61,T_Shipments[Effective_Week],98)</f>
        <v/>
      </c>
      <c r="CV61">
        <f>SUMIFS(T_Shipments[Confirmed_Qty],T_Shipments[Part Name],$A61,T_Shipments[Effective_Week],99)</f>
        <v/>
      </c>
      <c r="CW61">
        <f>SUMIFS(T_Shipments[Confirmed_Qty],T_Shipments[Part Name],$A61,T_Shipments[Effective_Week],100)</f>
        <v/>
      </c>
      <c r="CX61">
        <f>SUMIFS(T_Shipments[Confirmed_Qty],T_Shipments[Part Name],$A61,T_Shipments[Effective_Week],101)</f>
        <v/>
      </c>
      <c r="CY61">
        <f>SUMIFS(T_Shipments[Confirmed_Qty],T_Shipments[Part Name],$A61,T_Shipments[Effective_Week],102)</f>
        <v/>
      </c>
      <c r="CZ61">
        <f>SUMIFS(T_Shipments[Confirmed_Qty],T_Shipments[Part Name],$A61,T_Shipments[Effective_Week],103)</f>
        <v/>
      </c>
      <c r="DA61">
        <f>SUMIFS(T_Shipments[Confirmed_Qty],T_Shipments[Part Name],$A61,T_Shipments[Effective_Week],104)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CHEM-1080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CHEM-1530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CHEM-1480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CHEM-1540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CHEM-1680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CHEM-1730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CHEM-1280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CHEM-1570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CHEM-1450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CHEM-1770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CHEM-1430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CHEM-1470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CHEM-1010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CHEM-1760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CHEM-1700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CHEM-1850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18456-50041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18456-50061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Original Towel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PP Film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Ester Film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  <row r="58">
      <c r="A58" t="inlineStr">
        <is>
          <t>CHEM-1870</t>
        </is>
      </c>
      <c r="B58">
        <f>IFERROR(INDEX(T_OpeningStock[Opening_Qty],MATCH($A58,T_OpeningStock[Part Name],0)),0)+'Grid_Incoming'!B58-'Grid_Requirement'!B58</f>
        <v/>
      </c>
      <c r="C58">
        <f>B58+'Grid_Incoming'!C58-'Grid_Requirement'!C58</f>
        <v/>
      </c>
      <c r="D58">
        <f>C58+'Grid_Incoming'!D58-'Grid_Requirement'!D58</f>
        <v/>
      </c>
      <c r="E58">
        <f>D58+'Grid_Incoming'!E58-'Grid_Requirement'!E58</f>
        <v/>
      </c>
      <c r="F58">
        <f>E58+'Grid_Incoming'!F58-'Grid_Requirement'!F58</f>
        <v/>
      </c>
      <c r="G58">
        <f>F58+'Grid_Incoming'!G58-'Grid_Requirement'!G58</f>
        <v/>
      </c>
      <c r="H58">
        <f>G58+'Grid_Incoming'!H58-'Grid_Requirement'!H58</f>
        <v/>
      </c>
      <c r="I58">
        <f>H58+'Grid_Incoming'!I58-'Grid_Requirement'!I58</f>
        <v/>
      </c>
      <c r="J58">
        <f>I58+'Grid_Incoming'!J58-'Grid_Requirement'!J58</f>
        <v/>
      </c>
      <c r="K58">
        <f>J58+'Grid_Incoming'!K58-'Grid_Requirement'!K58</f>
        <v/>
      </c>
      <c r="L58">
        <f>K58+'Grid_Incoming'!L58-'Grid_Requirement'!L58</f>
        <v/>
      </c>
      <c r="M58">
        <f>L58+'Grid_Incoming'!M58-'Grid_Requirement'!M58</f>
        <v/>
      </c>
      <c r="N58">
        <f>M58+'Grid_Incoming'!N58-'Grid_Requirement'!N58</f>
        <v/>
      </c>
      <c r="O58">
        <f>N58+'Grid_Incoming'!O58-'Grid_Requirement'!O58</f>
        <v/>
      </c>
      <c r="P58">
        <f>O58+'Grid_Incoming'!P58-'Grid_Requirement'!P58</f>
        <v/>
      </c>
      <c r="Q58">
        <f>P58+'Grid_Incoming'!Q58-'Grid_Requirement'!Q58</f>
        <v/>
      </c>
      <c r="R58">
        <f>Q58+'Grid_Incoming'!R58-'Grid_Requirement'!R58</f>
        <v/>
      </c>
      <c r="S58">
        <f>R58+'Grid_Incoming'!S58-'Grid_Requirement'!S58</f>
        <v/>
      </c>
      <c r="T58">
        <f>S58+'Grid_Incoming'!T58-'Grid_Requirement'!T58</f>
        <v/>
      </c>
      <c r="U58">
        <f>T58+'Grid_Incoming'!U58-'Grid_Requirement'!U58</f>
        <v/>
      </c>
      <c r="V58">
        <f>U58+'Grid_Incoming'!V58-'Grid_Requirement'!V58</f>
        <v/>
      </c>
      <c r="W58">
        <f>V58+'Grid_Incoming'!W58-'Grid_Requirement'!W58</f>
        <v/>
      </c>
      <c r="X58">
        <f>W58+'Grid_Incoming'!X58-'Grid_Requirement'!X58</f>
        <v/>
      </c>
      <c r="Y58">
        <f>X58+'Grid_Incoming'!Y58-'Grid_Requirement'!Y58</f>
        <v/>
      </c>
      <c r="Z58">
        <f>Y58+'Grid_Incoming'!Z58-'Grid_Requirement'!Z58</f>
        <v/>
      </c>
      <c r="AA58">
        <f>Z58+'Grid_Incoming'!AA58-'Grid_Requirement'!AA58</f>
        <v/>
      </c>
      <c r="AB58">
        <f>AA58+'Grid_Incoming'!AB58-'Grid_Requirement'!AB58</f>
        <v/>
      </c>
      <c r="AC58">
        <f>AB58+'Grid_Incoming'!AC58-'Grid_Requirement'!AC58</f>
        <v/>
      </c>
      <c r="AD58">
        <f>AC58+'Grid_Incoming'!AD58-'Grid_Requirement'!AD58</f>
        <v/>
      </c>
      <c r="AE58">
        <f>AD58+'Grid_Incoming'!AE58-'Grid_Requirement'!AE58</f>
        <v/>
      </c>
      <c r="AF58">
        <f>AE58+'Grid_Incoming'!AF58-'Grid_Requirement'!AF58</f>
        <v/>
      </c>
      <c r="AG58">
        <f>AF58+'Grid_Incoming'!AG58-'Grid_Requirement'!AG58</f>
        <v/>
      </c>
      <c r="AH58">
        <f>AG58+'Grid_Incoming'!AH58-'Grid_Requirement'!AH58</f>
        <v/>
      </c>
      <c r="AI58">
        <f>AH58+'Grid_Incoming'!AI58-'Grid_Requirement'!AI58</f>
        <v/>
      </c>
      <c r="AJ58">
        <f>AI58+'Grid_Incoming'!AJ58-'Grid_Requirement'!AJ58</f>
        <v/>
      </c>
      <c r="AK58">
        <f>AJ58+'Grid_Incoming'!AK58-'Grid_Requirement'!AK58</f>
        <v/>
      </c>
      <c r="AL58">
        <f>AK58+'Grid_Incoming'!AL58-'Grid_Requirement'!AL58</f>
        <v/>
      </c>
      <c r="AM58">
        <f>AL58+'Grid_Incoming'!AM58-'Grid_Requirement'!AM58</f>
        <v/>
      </c>
      <c r="AN58">
        <f>AM58+'Grid_Incoming'!AN58-'Grid_Requirement'!AN58</f>
        <v/>
      </c>
      <c r="AO58">
        <f>AN58+'Grid_Incoming'!AO58-'Grid_Requirement'!AO58</f>
        <v/>
      </c>
      <c r="AP58">
        <f>AO58+'Grid_Incoming'!AP58-'Grid_Requirement'!AP58</f>
        <v/>
      </c>
      <c r="AQ58">
        <f>AP58+'Grid_Incoming'!AQ58-'Grid_Requirement'!AQ58</f>
        <v/>
      </c>
      <c r="AR58">
        <f>AQ58+'Grid_Incoming'!AR58-'Grid_Requirement'!AR58</f>
        <v/>
      </c>
      <c r="AS58">
        <f>AR58+'Grid_Incoming'!AS58-'Grid_Requirement'!AS58</f>
        <v/>
      </c>
      <c r="AT58">
        <f>AS58+'Grid_Incoming'!AT58-'Grid_Requirement'!AT58</f>
        <v/>
      </c>
      <c r="AU58">
        <f>AT58+'Grid_Incoming'!AU58-'Grid_Requirement'!AU58</f>
        <v/>
      </c>
      <c r="AV58">
        <f>AU58+'Grid_Incoming'!AV58-'Grid_Requirement'!AV58</f>
        <v/>
      </c>
      <c r="AW58">
        <f>AV58+'Grid_Incoming'!AW58-'Grid_Requirement'!AW58</f>
        <v/>
      </c>
      <c r="AX58">
        <f>AW58+'Grid_Incoming'!AX58-'Grid_Requirement'!AX58</f>
        <v/>
      </c>
      <c r="AY58">
        <f>AX58+'Grid_Incoming'!AY58-'Grid_Requirement'!AY58</f>
        <v/>
      </c>
      <c r="AZ58">
        <f>AY58+'Grid_Incoming'!AZ58-'Grid_Requirement'!AZ58</f>
        <v/>
      </c>
      <c r="BA58">
        <f>AZ58+'Grid_Incoming'!BA58-'Grid_Requirement'!BA58</f>
        <v/>
      </c>
      <c r="BB58">
        <f>BA58+'Grid_Incoming'!BB58-'Grid_Requirement'!BB58</f>
        <v/>
      </c>
      <c r="BC58">
        <f>BB58+'Grid_Incoming'!BC58-'Grid_Requirement'!BC58</f>
        <v/>
      </c>
      <c r="BD58">
        <f>BC58+'Grid_Incoming'!BD58-'Grid_Requirement'!BD58</f>
        <v/>
      </c>
      <c r="BE58">
        <f>BD58+'Grid_Incoming'!BE58-'Grid_Requirement'!BE58</f>
        <v/>
      </c>
      <c r="BF58">
        <f>BE58+'Grid_Incoming'!BF58-'Grid_Requirement'!BF58</f>
        <v/>
      </c>
      <c r="BG58">
        <f>BF58+'Grid_Incoming'!BG58-'Grid_Requirement'!BG58</f>
        <v/>
      </c>
      <c r="BH58">
        <f>BG58+'Grid_Incoming'!BH58-'Grid_Requirement'!BH58</f>
        <v/>
      </c>
      <c r="BI58">
        <f>BH58+'Grid_Incoming'!BI58-'Grid_Requirement'!BI58</f>
        <v/>
      </c>
      <c r="BJ58">
        <f>BI58+'Grid_Incoming'!BJ58-'Grid_Requirement'!BJ58</f>
        <v/>
      </c>
      <c r="BK58">
        <f>BJ58+'Grid_Incoming'!BK58-'Grid_Requirement'!BK58</f>
        <v/>
      </c>
      <c r="BL58">
        <f>BK58+'Grid_Incoming'!BL58-'Grid_Requirement'!BL58</f>
        <v/>
      </c>
      <c r="BM58">
        <f>BL58+'Grid_Incoming'!BM58-'Grid_Requirement'!BM58</f>
        <v/>
      </c>
      <c r="BN58">
        <f>BM58+'Grid_Incoming'!BN58-'Grid_Requirement'!BN58</f>
        <v/>
      </c>
      <c r="BO58">
        <f>BN58+'Grid_Incoming'!BO58-'Grid_Requirement'!BO58</f>
        <v/>
      </c>
      <c r="BP58">
        <f>BO58+'Grid_Incoming'!BP58-'Grid_Requirement'!BP58</f>
        <v/>
      </c>
      <c r="BQ58">
        <f>BP58+'Grid_Incoming'!BQ58-'Grid_Requirement'!BQ58</f>
        <v/>
      </c>
      <c r="BR58">
        <f>BQ58+'Grid_Incoming'!BR58-'Grid_Requirement'!BR58</f>
        <v/>
      </c>
      <c r="BS58">
        <f>BR58+'Grid_Incoming'!BS58-'Grid_Requirement'!BS58</f>
        <v/>
      </c>
      <c r="BT58">
        <f>BS58+'Grid_Incoming'!BT58-'Grid_Requirement'!BT58</f>
        <v/>
      </c>
      <c r="BU58">
        <f>BT58+'Grid_Incoming'!BU58-'Grid_Requirement'!BU58</f>
        <v/>
      </c>
      <c r="BV58">
        <f>BU58+'Grid_Incoming'!BV58-'Grid_Requirement'!BV58</f>
        <v/>
      </c>
      <c r="BW58">
        <f>BV58+'Grid_Incoming'!BW58-'Grid_Requirement'!BW58</f>
        <v/>
      </c>
      <c r="BX58">
        <f>BW58+'Grid_Incoming'!BX58-'Grid_Requirement'!BX58</f>
        <v/>
      </c>
      <c r="BY58">
        <f>BX58+'Grid_Incoming'!BY58-'Grid_Requirement'!BY58</f>
        <v/>
      </c>
      <c r="BZ58">
        <f>BY58+'Grid_Incoming'!BZ58-'Grid_Requirement'!BZ58</f>
        <v/>
      </c>
      <c r="CA58">
        <f>BZ58+'Grid_Incoming'!CA58-'Grid_Requirement'!CA58</f>
        <v/>
      </c>
      <c r="CB58">
        <f>CA58+'Grid_Incoming'!CB58-'Grid_Requirement'!CB58</f>
        <v/>
      </c>
      <c r="CC58">
        <f>CB58+'Grid_Incoming'!CC58-'Grid_Requirement'!CC58</f>
        <v/>
      </c>
      <c r="CD58">
        <f>CC58+'Grid_Incoming'!CD58-'Grid_Requirement'!CD58</f>
        <v/>
      </c>
      <c r="CE58">
        <f>CD58+'Grid_Incoming'!CE58-'Grid_Requirement'!CE58</f>
        <v/>
      </c>
      <c r="CF58">
        <f>CE58+'Grid_Incoming'!CF58-'Grid_Requirement'!CF58</f>
        <v/>
      </c>
      <c r="CG58">
        <f>CF58+'Grid_Incoming'!CG58-'Grid_Requirement'!CG58</f>
        <v/>
      </c>
      <c r="CH58">
        <f>CG58+'Grid_Incoming'!CH58-'Grid_Requirement'!CH58</f>
        <v/>
      </c>
      <c r="CI58">
        <f>CH58+'Grid_Incoming'!CI58-'Grid_Requirement'!CI58</f>
        <v/>
      </c>
      <c r="CJ58">
        <f>CI58+'Grid_Incoming'!CJ58-'Grid_Requirement'!CJ58</f>
        <v/>
      </c>
      <c r="CK58">
        <f>CJ58+'Grid_Incoming'!CK58-'Grid_Requirement'!CK58</f>
        <v/>
      </c>
      <c r="CL58">
        <f>CK58+'Grid_Incoming'!CL58-'Grid_Requirement'!CL58</f>
        <v/>
      </c>
      <c r="CM58">
        <f>CL58+'Grid_Incoming'!CM58-'Grid_Requirement'!CM58</f>
        <v/>
      </c>
      <c r="CN58">
        <f>CM58+'Grid_Incoming'!CN58-'Grid_Requirement'!CN58</f>
        <v/>
      </c>
      <c r="CO58">
        <f>CN58+'Grid_Incoming'!CO58-'Grid_Requirement'!CO58</f>
        <v/>
      </c>
      <c r="CP58">
        <f>CO58+'Grid_Incoming'!CP58-'Grid_Requirement'!CP58</f>
        <v/>
      </c>
      <c r="CQ58">
        <f>CP58+'Grid_Incoming'!CQ58-'Grid_Requirement'!CQ58</f>
        <v/>
      </c>
      <c r="CR58">
        <f>CQ58+'Grid_Incoming'!CR58-'Grid_Requirement'!CR58</f>
        <v/>
      </c>
      <c r="CS58">
        <f>CR58+'Grid_Incoming'!CS58-'Grid_Requirement'!CS58</f>
        <v/>
      </c>
      <c r="CT58">
        <f>CS58+'Grid_Incoming'!CT58-'Grid_Requirement'!CT58</f>
        <v/>
      </c>
      <c r="CU58">
        <f>CT58+'Grid_Incoming'!CU58-'Grid_Requirement'!CU58</f>
        <v/>
      </c>
      <c r="CV58">
        <f>CU58+'Grid_Incoming'!CV58-'Grid_Requirement'!CV58</f>
        <v/>
      </c>
      <c r="CW58">
        <f>CV58+'Grid_Incoming'!CW58-'Grid_Requirement'!CW58</f>
        <v/>
      </c>
      <c r="CX58">
        <f>CW58+'Grid_Incoming'!CX58-'Grid_Requirement'!CX58</f>
        <v/>
      </c>
      <c r="CY58">
        <f>CX58+'Grid_Incoming'!CY58-'Grid_Requirement'!CY58</f>
        <v/>
      </c>
      <c r="CZ58">
        <f>CY58+'Grid_Incoming'!CZ58-'Grid_Requirement'!CZ58</f>
        <v/>
      </c>
      <c r="DA58">
        <f>CZ58+'Grid_Incoming'!DA58-'Grid_Requirement'!DA58</f>
        <v/>
      </c>
    </row>
    <row r="59">
      <c r="A59" t="inlineStr">
        <is>
          <t>CHEM-1560</t>
        </is>
      </c>
      <c r="B59">
        <f>IFERROR(INDEX(T_OpeningStock[Opening_Qty],MATCH($A59,T_OpeningStock[Part Name],0)),0)+'Grid_Incoming'!B59-'Grid_Requirement'!B59</f>
        <v/>
      </c>
      <c r="C59">
        <f>B59+'Grid_Incoming'!C59-'Grid_Requirement'!C59</f>
        <v/>
      </c>
      <c r="D59">
        <f>C59+'Grid_Incoming'!D59-'Grid_Requirement'!D59</f>
        <v/>
      </c>
      <c r="E59">
        <f>D59+'Grid_Incoming'!E59-'Grid_Requirement'!E59</f>
        <v/>
      </c>
      <c r="F59">
        <f>E59+'Grid_Incoming'!F59-'Grid_Requirement'!F59</f>
        <v/>
      </c>
      <c r="G59">
        <f>F59+'Grid_Incoming'!G59-'Grid_Requirement'!G59</f>
        <v/>
      </c>
      <c r="H59">
        <f>G59+'Grid_Incoming'!H59-'Grid_Requirement'!H59</f>
        <v/>
      </c>
      <c r="I59">
        <f>H59+'Grid_Incoming'!I59-'Grid_Requirement'!I59</f>
        <v/>
      </c>
      <c r="J59">
        <f>I59+'Grid_Incoming'!J59-'Grid_Requirement'!J59</f>
        <v/>
      </c>
      <c r="K59">
        <f>J59+'Grid_Incoming'!K59-'Grid_Requirement'!K59</f>
        <v/>
      </c>
      <c r="L59">
        <f>K59+'Grid_Incoming'!L59-'Grid_Requirement'!L59</f>
        <v/>
      </c>
      <c r="M59">
        <f>L59+'Grid_Incoming'!M59-'Grid_Requirement'!M59</f>
        <v/>
      </c>
      <c r="N59">
        <f>M59+'Grid_Incoming'!N59-'Grid_Requirement'!N59</f>
        <v/>
      </c>
      <c r="O59">
        <f>N59+'Grid_Incoming'!O59-'Grid_Requirement'!O59</f>
        <v/>
      </c>
      <c r="P59">
        <f>O59+'Grid_Incoming'!P59-'Grid_Requirement'!P59</f>
        <v/>
      </c>
      <c r="Q59">
        <f>P59+'Grid_Incoming'!Q59-'Grid_Requirement'!Q59</f>
        <v/>
      </c>
      <c r="R59">
        <f>Q59+'Grid_Incoming'!R59-'Grid_Requirement'!R59</f>
        <v/>
      </c>
      <c r="S59">
        <f>R59+'Grid_Incoming'!S59-'Grid_Requirement'!S59</f>
        <v/>
      </c>
      <c r="T59">
        <f>S59+'Grid_Incoming'!T59-'Grid_Requirement'!T59</f>
        <v/>
      </c>
      <c r="U59">
        <f>T59+'Grid_Incoming'!U59-'Grid_Requirement'!U59</f>
        <v/>
      </c>
      <c r="V59">
        <f>U59+'Grid_Incoming'!V59-'Grid_Requirement'!V59</f>
        <v/>
      </c>
      <c r="W59">
        <f>V59+'Grid_Incoming'!W59-'Grid_Requirement'!W59</f>
        <v/>
      </c>
      <c r="X59">
        <f>W59+'Grid_Incoming'!X59-'Grid_Requirement'!X59</f>
        <v/>
      </c>
      <c r="Y59">
        <f>X59+'Grid_Incoming'!Y59-'Grid_Requirement'!Y59</f>
        <v/>
      </c>
      <c r="Z59">
        <f>Y59+'Grid_Incoming'!Z59-'Grid_Requirement'!Z59</f>
        <v/>
      </c>
      <c r="AA59">
        <f>Z59+'Grid_Incoming'!AA59-'Grid_Requirement'!AA59</f>
        <v/>
      </c>
      <c r="AB59">
        <f>AA59+'Grid_Incoming'!AB59-'Grid_Requirement'!AB59</f>
        <v/>
      </c>
      <c r="AC59">
        <f>AB59+'Grid_Incoming'!AC59-'Grid_Requirement'!AC59</f>
        <v/>
      </c>
      <c r="AD59">
        <f>AC59+'Grid_Incoming'!AD59-'Grid_Requirement'!AD59</f>
        <v/>
      </c>
      <c r="AE59">
        <f>AD59+'Grid_Incoming'!AE59-'Grid_Requirement'!AE59</f>
        <v/>
      </c>
      <c r="AF59">
        <f>AE59+'Grid_Incoming'!AF59-'Grid_Requirement'!AF59</f>
        <v/>
      </c>
      <c r="AG59">
        <f>AF59+'Grid_Incoming'!AG59-'Grid_Requirement'!AG59</f>
        <v/>
      </c>
      <c r="AH59">
        <f>AG59+'Grid_Incoming'!AH59-'Grid_Requirement'!AH59</f>
        <v/>
      </c>
      <c r="AI59">
        <f>AH59+'Grid_Incoming'!AI59-'Grid_Requirement'!AI59</f>
        <v/>
      </c>
      <c r="AJ59">
        <f>AI59+'Grid_Incoming'!AJ59-'Grid_Requirement'!AJ59</f>
        <v/>
      </c>
      <c r="AK59">
        <f>AJ59+'Grid_Incoming'!AK59-'Grid_Requirement'!AK59</f>
        <v/>
      </c>
      <c r="AL59">
        <f>AK59+'Grid_Incoming'!AL59-'Grid_Requirement'!AL59</f>
        <v/>
      </c>
      <c r="AM59">
        <f>AL59+'Grid_Incoming'!AM59-'Grid_Requirement'!AM59</f>
        <v/>
      </c>
      <c r="AN59">
        <f>AM59+'Grid_Incoming'!AN59-'Grid_Requirement'!AN59</f>
        <v/>
      </c>
      <c r="AO59">
        <f>AN59+'Grid_Incoming'!AO59-'Grid_Requirement'!AO59</f>
        <v/>
      </c>
      <c r="AP59">
        <f>AO59+'Grid_Incoming'!AP59-'Grid_Requirement'!AP59</f>
        <v/>
      </c>
      <c r="AQ59">
        <f>AP59+'Grid_Incoming'!AQ59-'Grid_Requirement'!AQ59</f>
        <v/>
      </c>
      <c r="AR59">
        <f>AQ59+'Grid_Incoming'!AR59-'Grid_Requirement'!AR59</f>
        <v/>
      </c>
      <c r="AS59">
        <f>AR59+'Grid_Incoming'!AS59-'Grid_Requirement'!AS59</f>
        <v/>
      </c>
      <c r="AT59">
        <f>AS59+'Grid_Incoming'!AT59-'Grid_Requirement'!AT59</f>
        <v/>
      </c>
      <c r="AU59">
        <f>AT59+'Grid_Incoming'!AU59-'Grid_Requirement'!AU59</f>
        <v/>
      </c>
      <c r="AV59">
        <f>AU59+'Grid_Incoming'!AV59-'Grid_Requirement'!AV59</f>
        <v/>
      </c>
      <c r="AW59">
        <f>AV59+'Grid_Incoming'!AW59-'Grid_Requirement'!AW59</f>
        <v/>
      </c>
      <c r="AX59">
        <f>AW59+'Grid_Incoming'!AX59-'Grid_Requirement'!AX59</f>
        <v/>
      </c>
      <c r="AY59">
        <f>AX59+'Grid_Incoming'!AY59-'Grid_Requirement'!AY59</f>
        <v/>
      </c>
      <c r="AZ59">
        <f>AY59+'Grid_Incoming'!AZ59-'Grid_Requirement'!AZ59</f>
        <v/>
      </c>
      <c r="BA59">
        <f>AZ59+'Grid_Incoming'!BA59-'Grid_Requirement'!BA59</f>
        <v/>
      </c>
      <c r="BB59">
        <f>BA59+'Grid_Incoming'!BB59-'Grid_Requirement'!BB59</f>
        <v/>
      </c>
      <c r="BC59">
        <f>BB59+'Grid_Incoming'!BC59-'Grid_Requirement'!BC59</f>
        <v/>
      </c>
      <c r="BD59">
        <f>BC59+'Grid_Incoming'!BD59-'Grid_Requirement'!BD59</f>
        <v/>
      </c>
      <c r="BE59">
        <f>BD59+'Grid_Incoming'!BE59-'Grid_Requirement'!BE59</f>
        <v/>
      </c>
      <c r="BF59">
        <f>BE59+'Grid_Incoming'!BF59-'Grid_Requirement'!BF59</f>
        <v/>
      </c>
      <c r="BG59">
        <f>BF59+'Grid_Incoming'!BG59-'Grid_Requirement'!BG59</f>
        <v/>
      </c>
      <c r="BH59">
        <f>BG59+'Grid_Incoming'!BH59-'Grid_Requirement'!BH59</f>
        <v/>
      </c>
      <c r="BI59">
        <f>BH59+'Grid_Incoming'!BI59-'Grid_Requirement'!BI59</f>
        <v/>
      </c>
      <c r="BJ59">
        <f>BI59+'Grid_Incoming'!BJ59-'Grid_Requirement'!BJ59</f>
        <v/>
      </c>
      <c r="BK59">
        <f>BJ59+'Grid_Incoming'!BK59-'Grid_Requirement'!BK59</f>
        <v/>
      </c>
      <c r="BL59">
        <f>BK59+'Grid_Incoming'!BL59-'Grid_Requirement'!BL59</f>
        <v/>
      </c>
      <c r="BM59">
        <f>BL59+'Grid_Incoming'!BM59-'Grid_Requirement'!BM59</f>
        <v/>
      </c>
      <c r="BN59">
        <f>BM59+'Grid_Incoming'!BN59-'Grid_Requirement'!BN59</f>
        <v/>
      </c>
      <c r="BO59">
        <f>BN59+'Grid_Incoming'!BO59-'Grid_Requirement'!BO59</f>
        <v/>
      </c>
      <c r="BP59">
        <f>BO59+'Grid_Incoming'!BP59-'Grid_Requirement'!BP59</f>
        <v/>
      </c>
      <c r="BQ59">
        <f>BP59+'Grid_Incoming'!BQ59-'Grid_Requirement'!BQ59</f>
        <v/>
      </c>
      <c r="BR59">
        <f>BQ59+'Grid_Incoming'!BR59-'Grid_Requirement'!BR59</f>
        <v/>
      </c>
      <c r="BS59">
        <f>BR59+'Grid_Incoming'!BS59-'Grid_Requirement'!BS59</f>
        <v/>
      </c>
      <c r="BT59">
        <f>BS59+'Grid_Incoming'!BT59-'Grid_Requirement'!BT59</f>
        <v/>
      </c>
      <c r="BU59">
        <f>BT59+'Grid_Incoming'!BU59-'Grid_Requirement'!BU59</f>
        <v/>
      </c>
      <c r="BV59">
        <f>BU59+'Grid_Incoming'!BV59-'Grid_Requirement'!BV59</f>
        <v/>
      </c>
      <c r="BW59">
        <f>BV59+'Grid_Incoming'!BW59-'Grid_Requirement'!BW59</f>
        <v/>
      </c>
      <c r="BX59">
        <f>BW59+'Grid_Incoming'!BX59-'Grid_Requirement'!BX59</f>
        <v/>
      </c>
      <c r="BY59">
        <f>BX59+'Grid_Incoming'!BY59-'Grid_Requirement'!BY59</f>
        <v/>
      </c>
      <c r="BZ59">
        <f>BY59+'Grid_Incoming'!BZ59-'Grid_Requirement'!BZ59</f>
        <v/>
      </c>
      <c r="CA59">
        <f>BZ59+'Grid_Incoming'!CA59-'Grid_Requirement'!CA59</f>
        <v/>
      </c>
      <c r="CB59">
        <f>CA59+'Grid_Incoming'!CB59-'Grid_Requirement'!CB59</f>
        <v/>
      </c>
      <c r="CC59">
        <f>CB59+'Grid_Incoming'!CC59-'Grid_Requirement'!CC59</f>
        <v/>
      </c>
      <c r="CD59">
        <f>CC59+'Grid_Incoming'!CD59-'Grid_Requirement'!CD59</f>
        <v/>
      </c>
      <c r="CE59">
        <f>CD59+'Grid_Incoming'!CE59-'Grid_Requirement'!CE59</f>
        <v/>
      </c>
      <c r="CF59">
        <f>CE59+'Grid_Incoming'!CF59-'Grid_Requirement'!CF59</f>
        <v/>
      </c>
      <c r="CG59">
        <f>CF59+'Grid_Incoming'!CG59-'Grid_Requirement'!CG59</f>
        <v/>
      </c>
      <c r="CH59">
        <f>CG59+'Grid_Incoming'!CH59-'Grid_Requirement'!CH59</f>
        <v/>
      </c>
      <c r="CI59">
        <f>CH59+'Grid_Incoming'!CI59-'Grid_Requirement'!CI59</f>
        <v/>
      </c>
      <c r="CJ59">
        <f>CI59+'Grid_Incoming'!CJ59-'Grid_Requirement'!CJ59</f>
        <v/>
      </c>
      <c r="CK59">
        <f>CJ59+'Grid_Incoming'!CK59-'Grid_Requirement'!CK59</f>
        <v/>
      </c>
      <c r="CL59">
        <f>CK59+'Grid_Incoming'!CL59-'Grid_Requirement'!CL59</f>
        <v/>
      </c>
      <c r="CM59">
        <f>CL59+'Grid_Incoming'!CM59-'Grid_Requirement'!CM59</f>
        <v/>
      </c>
      <c r="CN59">
        <f>CM59+'Grid_Incoming'!CN59-'Grid_Requirement'!CN59</f>
        <v/>
      </c>
      <c r="CO59">
        <f>CN59+'Grid_Incoming'!CO59-'Grid_Requirement'!CO59</f>
        <v/>
      </c>
      <c r="CP59">
        <f>CO59+'Grid_Incoming'!CP59-'Grid_Requirement'!CP59</f>
        <v/>
      </c>
      <c r="CQ59">
        <f>CP59+'Grid_Incoming'!CQ59-'Grid_Requirement'!CQ59</f>
        <v/>
      </c>
      <c r="CR59">
        <f>CQ59+'Grid_Incoming'!CR59-'Grid_Requirement'!CR59</f>
        <v/>
      </c>
      <c r="CS59">
        <f>CR59+'Grid_Incoming'!CS59-'Grid_Requirement'!CS59</f>
        <v/>
      </c>
      <c r="CT59">
        <f>CS59+'Grid_Incoming'!CT59-'Grid_Requirement'!CT59</f>
        <v/>
      </c>
      <c r="CU59">
        <f>CT59+'Grid_Incoming'!CU59-'Grid_Requirement'!CU59</f>
        <v/>
      </c>
      <c r="CV59">
        <f>CU59+'Grid_Incoming'!CV59-'Grid_Requirement'!CV59</f>
        <v/>
      </c>
      <c r="CW59">
        <f>CV59+'Grid_Incoming'!CW59-'Grid_Requirement'!CW59</f>
        <v/>
      </c>
      <c r="CX59">
        <f>CW59+'Grid_Incoming'!CX59-'Grid_Requirement'!CX59</f>
        <v/>
      </c>
      <c r="CY59">
        <f>CX59+'Grid_Incoming'!CY59-'Grid_Requirement'!CY59</f>
        <v/>
      </c>
      <c r="CZ59">
        <f>CY59+'Grid_Incoming'!CZ59-'Grid_Requirement'!CZ59</f>
        <v/>
      </c>
      <c r="DA59">
        <f>CZ59+'Grid_Incoming'!DA59-'Grid_Requirement'!DA59</f>
        <v/>
      </c>
    </row>
    <row r="60">
      <c r="A60" t="inlineStr">
        <is>
          <t>CHEM-1690</t>
        </is>
      </c>
      <c r="B60">
        <f>IFERROR(INDEX(T_OpeningStock[Opening_Qty],MATCH($A60,T_OpeningStock[Part Name],0)),0)+'Grid_Incoming'!B60-'Grid_Requirement'!B60</f>
        <v/>
      </c>
      <c r="C60">
        <f>B60+'Grid_Incoming'!C60-'Grid_Requirement'!C60</f>
        <v/>
      </c>
      <c r="D60">
        <f>C60+'Grid_Incoming'!D60-'Grid_Requirement'!D60</f>
        <v/>
      </c>
      <c r="E60">
        <f>D60+'Grid_Incoming'!E60-'Grid_Requirement'!E60</f>
        <v/>
      </c>
      <c r="F60">
        <f>E60+'Grid_Incoming'!F60-'Grid_Requirement'!F60</f>
        <v/>
      </c>
      <c r="G60">
        <f>F60+'Grid_Incoming'!G60-'Grid_Requirement'!G60</f>
        <v/>
      </c>
      <c r="H60">
        <f>G60+'Grid_Incoming'!H60-'Grid_Requirement'!H60</f>
        <v/>
      </c>
      <c r="I60">
        <f>H60+'Grid_Incoming'!I60-'Grid_Requirement'!I60</f>
        <v/>
      </c>
      <c r="J60">
        <f>I60+'Grid_Incoming'!J60-'Grid_Requirement'!J60</f>
        <v/>
      </c>
      <c r="K60">
        <f>J60+'Grid_Incoming'!K60-'Grid_Requirement'!K60</f>
        <v/>
      </c>
      <c r="L60">
        <f>K60+'Grid_Incoming'!L60-'Grid_Requirement'!L60</f>
        <v/>
      </c>
      <c r="M60">
        <f>L60+'Grid_Incoming'!M60-'Grid_Requirement'!M60</f>
        <v/>
      </c>
      <c r="N60">
        <f>M60+'Grid_Incoming'!N60-'Grid_Requirement'!N60</f>
        <v/>
      </c>
      <c r="O60">
        <f>N60+'Grid_Incoming'!O60-'Grid_Requirement'!O60</f>
        <v/>
      </c>
      <c r="P60">
        <f>O60+'Grid_Incoming'!P60-'Grid_Requirement'!P60</f>
        <v/>
      </c>
      <c r="Q60">
        <f>P60+'Grid_Incoming'!Q60-'Grid_Requirement'!Q60</f>
        <v/>
      </c>
      <c r="R60">
        <f>Q60+'Grid_Incoming'!R60-'Grid_Requirement'!R60</f>
        <v/>
      </c>
      <c r="S60">
        <f>R60+'Grid_Incoming'!S60-'Grid_Requirement'!S60</f>
        <v/>
      </c>
      <c r="T60">
        <f>S60+'Grid_Incoming'!T60-'Grid_Requirement'!T60</f>
        <v/>
      </c>
      <c r="U60">
        <f>T60+'Grid_Incoming'!U60-'Grid_Requirement'!U60</f>
        <v/>
      </c>
      <c r="V60">
        <f>U60+'Grid_Incoming'!V60-'Grid_Requirement'!V60</f>
        <v/>
      </c>
      <c r="W60">
        <f>V60+'Grid_Incoming'!W60-'Grid_Requirement'!W60</f>
        <v/>
      </c>
      <c r="X60">
        <f>W60+'Grid_Incoming'!X60-'Grid_Requirement'!X60</f>
        <v/>
      </c>
      <c r="Y60">
        <f>X60+'Grid_Incoming'!Y60-'Grid_Requirement'!Y60</f>
        <v/>
      </c>
      <c r="Z60">
        <f>Y60+'Grid_Incoming'!Z60-'Grid_Requirement'!Z60</f>
        <v/>
      </c>
      <c r="AA60">
        <f>Z60+'Grid_Incoming'!AA60-'Grid_Requirement'!AA60</f>
        <v/>
      </c>
      <c r="AB60">
        <f>AA60+'Grid_Incoming'!AB60-'Grid_Requirement'!AB60</f>
        <v/>
      </c>
      <c r="AC60">
        <f>AB60+'Grid_Incoming'!AC60-'Grid_Requirement'!AC60</f>
        <v/>
      </c>
      <c r="AD60">
        <f>AC60+'Grid_Incoming'!AD60-'Grid_Requirement'!AD60</f>
        <v/>
      </c>
      <c r="AE60">
        <f>AD60+'Grid_Incoming'!AE60-'Grid_Requirement'!AE60</f>
        <v/>
      </c>
      <c r="AF60">
        <f>AE60+'Grid_Incoming'!AF60-'Grid_Requirement'!AF60</f>
        <v/>
      </c>
      <c r="AG60">
        <f>AF60+'Grid_Incoming'!AG60-'Grid_Requirement'!AG60</f>
        <v/>
      </c>
      <c r="AH60">
        <f>AG60+'Grid_Incoming'!AH60-'Grid_Requirement'!AH60</f>
        <v/>
      </c>
      <c r="AI60">
        <f>AH60+'Grid_Incoming'!AI60-'Grid_Requirement'!AI60</f>
        <v/>
      </c>
      <c r="AJ60">
        <f>AI60+'Grid_Incoming'!AJ60-'Grid_Requirement'!AJ60</f>
        <v/>
      </c>
      <c r="AK60">
        <f>AJ60+'Grid_Incoming'!AK60-'Grid_Requirement'!AK60</f>
        <v/>
      </c>
      <c r="AL60">
        <f>AK60+'Grid_Incoming'!AL60-'Grid_Requirement'!AL60</f>
        <v/>
      </c>
      <c r="AM60">
        <f>AL60+'Grid_Incoming'!AM60-'Grid_Requirement'!AM60</f>
        <v/>
      </c>
      <c r="AN60">
        <f>AM60+'Grid_Incoming'!AN60-'Grid_Requirement'!AN60</f>
        <v/>
      </c>
      <c r="AO60">
        <f>AN60+'Grid_Incoming'!AO60-'Grid_Requirement'!AO60</f>
        <v/>
      </c>
      <c r="AP60">
        <f>AO60+'Grid_Incoming'!AP60-'Grid_Requirement'!AP60</f>
        <v/>
      </c>
      <c r="AQ60">
        <f>AP60+'Grid_Incoming'!AQ60-'Grid_Requirement'!AQ60</f>
        <v/>
      </c>
      <c r="AR60">
        <f>AQ60+'Grid_Incoming'!AR60-'Grid_Requirement'!AR60</f>
        <v/>
      </c>
      <c r="AS60">
        <f>AR60+'Grid_Incoming'!AS60-'Grid_Requirement'!AS60</f>
        <v/>
      </c>
      <c r="AT60">
        <f>AS60+'Grid_Incoming'!AT60-'Grid_Requirement'!AT60</f>
        <v/>
      </c>
      <c r="AU60">
        <f>AT60+'Grid_Incoming'!AU60-'Grid_Requirement'!AU60</f>
        <v/>
      </c>
      <c r="AV60">
        <f>AU60+'Grid_Incoming'!AV60-'Grid_Requirement'!AV60</f>
        <v/>
      </c>
      <c r="AW60">
        <f>AV60+'Grid_Incoming'!AW60-'Grid_Requirement'!AW60</f>
        <v/>
      </c>
      <c r="AX60">
        <f>AW60+'Grid_Incoming'!AX60-'Grid_Requirement'!AX60</f>
        <v/>
      </c>
      <c r="AY60">
        <f>AX60+'Grid_Incoming'!AY60-'Grid_Requirement'!AY60</f>
        <v/>
      </c>
      <c r="AZ60">
        <f>AY60+'Grid_Incoming'!AZ60-'Grid_Requirement'!AZ60</f>
        <v/>
      </c>
      <c r="BA60">
        <f>AZ60+'Grid_Incoming'!BA60-'Grid_Requirement'!BA60</f>
        <v/>
      </c>
      <c r="BB60">
        <f>BA60+'Grid_Incoming'!BB60-'Grid_Requirement'!BB60</f>
        <v/>
      </c>
      <c r="BC60">
        <f>BB60+'Grid_Incoming'!BC60-'Grid_Requirement'!BC60</f>
        <v/>
      </c>
      <c r="BD60">
        <f>BC60+'Grid_Incoming'!BD60-'Grid_Requirement'!BD60</f>
        <v/>
      </c>
      <c r="BE60">
        <f>BD60+'Grid_Incoming'!BE60-'Grid_Requirement'!BE60</f>
        <v/>
      </c>
      <c r="BF60">
        <f>BE60+'Grid_Incoming'!BF60-'Grid_Requirement'!BF60</f>
        <v/>
      </c>
      <c r="BG60">
        <f>BF60+'Grid_Incoming'!BG60-'Grid_Requirement'!BG60</f>
        <v/>
      </c>
      <c r="BH60">
        <f>BG60+'Grid_Incoming'!BH60-'Grid_Requirement'!BH60</f>
        <v/>
      </c>
      <c r="BI60">
        <f>BH60+'Grid_Incoming'!BI60-'Grid_Requirement'!BI60</f>
        <v/>
      </c>
      <c r="BJ60">
        <f>BI60+'Grid_Incoming'!BJ60-'Grid_Requirement'!BJ60</f>
        <v/>
      </c>
      <c r="BK60">
        <f>BJ60+'Grid_Incoming'!BK60-'Grid_Requirement'!BK60</f>
        <v/>
      </c>
      <c r="BL60">
        <f>BK60+'Grid_Incoming'!BL60-'Grid_Requirement'!BL60</f>
        <v/>
      </c>
      <c r="BM60">
        <f>BL60+'Grid_Incoming'!BM60-'Grid_Requirement'!BM60</f>
        <v/>
      </c>
      <c r="BN60">
        <f>BM60+'Grid_Incoming'!BN60-'Grid_Requirement'!BN60</f>
        <v/>
      </c>
      <c r="BO60">
        <f>BN60+'Grid_Incoming'!BO60-'Grid_Requirement'!BO60</f>
        <v/>
      </c>
      <c r="BP60">
        <f>BO60+'Grid_Incoming'!BP60-'Grid_Requirement'!BP60</f>
        <v/>
      </c>
      <c r="BQ60">
        <f>BP60+'Grid_Incoming'!BQ60-'Grid_Requirement'!BQ60</f>
        <v/>
      </c>
      <c r="BR60">
        <f>BQ60+'Grid_Incoming'!BR60-'Grid_Requirement'!BR60</f>
        <v/>
      </c>
      <c r="BS60">
        <f>BR60+'Grid_Incoming'!BS60-'Grid_Requirement'!BS60</f>
        <v/>
      </c>
      <c r="BT60">
        <f>BS60+'Grid_Incoming'!BT60-'Grid_Requirement'!BT60</f>
        <v/>
      </c>
      <c r="BU60">
        <f>BT60+'Grid_Incoming'!BU60-'Grid_Requirement'!BU60</f>
        <v/>
      </c>
      <c r="BV60">
        <f>BU60+'Grid_Incoming'!BV60-'Grid_Requirement'!BV60</f>
        <v/>
      </c>
      <c r="BW60">
        <f>BV60+'Grid_Incoming'!BW60-'Grid_Requirement'!BW60</f>
        <v/>
      </c>
      <c r="BX60">
        <f>BW60+'Grid_Incoming'!BX60-'Grid_Requirement'!BX60</f>
        <v/>
      </c>
      <c r="BY60">
        <f>BX60+'Grid_Incoming'!BY60-'Grid_Requirement'!BY60</f>
        <v/>
      </c>
      <c r="BZ60">
        <f>BY60+'Grid_Incoming'!BZ60-'Grid_Requirement'!BZ60</f>
        <v/>
      </c>
      <c r="CA60">
        <f>BZ60+'Grid_Incoming'!CA60-'Grid_Requirement'!CA60</f>
        <v/>
      </c>
      <c r="CB60">
        <f>CA60+'Grid_Incoming'!CB60-'Grid_Requirement'!CB60</f>
        <v/>
      </c>
      <c r="CC60">
        <f>CB60+'Grid_Incoming'!CC60-'Grid_Requirement'!CC60</f>
        <v/>
      </c>
      <c r="CD60">
        <f>CC60+'Grid_Incoming'!CD60-'Grid_Requirement'!CD60</f>
        <v/>
      </c>
      <c r="CE60">
        <f>CD60+'Grid_Incoming'!CE60-'Grid_Requirement'!CE60</f>
        <v/>
      </c>
      <c r="CF60">
        <f>CE60+'Grid_Incoming'!CF60-'Grid_Requirement'!CF60</f>
        <v/>
      </c>
      <c r="CG60">
        <f>CF60+'Grid_Incoming'!CG60-'Grid_Requirement'!CG60</f>
        <v/>
      </c>
      <c r="CH60">
        <f>CG60+'Grid_Incoming'!CH60-'Grid_Requirement'!CH60</f>
        <v/>
      </c>
      <c r="CI60">
        <f>CH60+'Grid_Incoming'!CI60-'Grid_Requirement'!CI60</f>
        <v/>
      </c>
      <c r="CJ60">
        <f>CI60+'Grid_Incoming'!CJ60-'Grid_Requirement'!CJ60</f>
        <v/>
      </c>
      <c r="CK60">
        <f>CJ60+'Grid_Incoming'!CK60-'Grid_Requirement'!CK60</f>
        <v/>
      </c>
      <c r="CL60">
        <f>CK60+'Grid_Incoming'!CL60-'Grid_Requirement'!CL60</f>
        <v/>
      </c>
      <c r="CM60">
        <f>CL60+'Grid_Incoming'!CM60-'Grid_Requirement'!CM60</f>
        <v/>
      </c>
      <c r="CN60">
        <f>CM60+'Grid_Incoming'!CN60-'Grid_Requirement'!CN60</f>
        <v/>
      </c>
      <c r="CO60">
        <f>CN60+'Grid_Incoming'!CO60-'Grid_Requirement'!CO60</f>
        <v/>
      </c>
      <c r="CP60">
        <f>CO60+'Grid_Incoming'!CP60-'Grid_Requirement'!CP60</f>
        <v/>
      </c>
      <c r="CQ60">
        <f>CP60+'Grid_Incoming'!CQ60-'Grid_Requirement'!CQ60</f>
        <v/>
      </c>
      <c r="CR60">
        <f>CQ60+'Grid_Incoming'!CR60-'Grid_Requirement'!CR60</f>
        <v/>
      </c>
      <c r="CS60">
        <f>CR60+'Grid_Incoming'!CS60-'Grid_Requirement'!CS60</f>
        <v/>
      </c>
      <c r="CT60">
        <f>CS60+'Grid_Incoming'!CT60-'Grid_Requirement'!CT60</f>
        <v/>
      </c>
      <c r="CU60">
        <f>CT60+'Grid_Incoming'!CU60-'Grid_Requirement'!CU60</f>
        <v/>
      </c>
      <c r="CV60">
        <f>CU60+'Grid_Incoming'!CV60-'Grid_Requirement'!CV60</f>
        <v/>
      </c>
      <c r="CW60">
        <f>CV60+'Grid_Incoming'!CW60-'Grid_Requirement'!CW60</f>
        <v/>
      </c>
      <c r="CX60">
        <f>CW60+'Grid_Incoming'!CX60-'Grid_Requirement'!CX60</f>
        <v/>
      </c>
      <c r="CY60">
        <f>CX60+'Grid_Incoming'!CY60-'Grid_Requirement'!CY60</f>
        <v/>
      </c>
      <c r="CZ60">
        <f>CY60+'Grid_Incoming'!CZ60-'Grid_Requirement'!CZ60</f>
        <v/>
      </c>
      <c r="DA60">
        <f>CZ60+'Grid_Incoming'!DA60-'Grid_Requirement'!DA60</f>
        <v/>
      </c>
    </row>
    <row r="61">
      <c r="A61" t="inlineStr">
        <is>
          <t>CHEM-1720</t>
        </is>
      </c>
      <c r="B61">
        <f>IFERROR(INDEX(T_OpeningStock[Opening_Qty],MATCH($A61,T_OpeningStock[Part Name],0)),0)+'Grid_Incoming'!B61-'Grid_Requirement'!B61</f>
        <v/>
      </c>
      <c r="C61">
        <f>B61+'Grid_Incoming'!C61-'Grid_Requirement'!C61</f>
        <v/>
      </c>
      <c r="D61">
        <f>C61+'Grid_Incoming'!D61-'Grid_Requirement'!D61</f>
        <v/>
      </c>
      <c r="E61">
        <f>D61+'Grid_Incoming'!E61-'Grid_Requirement'!E61</f>
        <v/>
      </c>
      <c r="F61">
        <f>E61+'Grid_Incoming'!F61-'Grid_Requirement'!F61</f>
        <v/>
      </c>
      <c r="G61">
        <f>F61+'Grid_Incoming'!G61-'Grid_Requirement'!G61</f>
        <v/>
      </c>
      <c r="H61">
        <f>G61+'Grid_Incoming'!H61-'Grid_Requirement'!H61</f>
        <v/>
      </c>
      <c r="I61">
        <f>H61+'Grid_Incoming'!I61-'Grid_Requirement'!I61</f>
        <v/>
      </c>
      <c r="J61">
        <f>I61+'Grid_Incoming'!J61-'Grid_Requirement'!J61</f>
        <v/>
      </c>
      <c r="K61">
        <f>J61+'Grid_Incoming'!K61-'Grid_Requirement'!K61</f>
        <v/>
      </c>
      <c r="L61">
        <f>K61+'Grid_Incoming'!L61-'Grid_Requirement'!L61</f>
        <v/>
      </c>
      <c r="M61">
        <f>L61+'Grid_Incoming'!M61-'Grid_Requirement'!M61</f>
        <v/>
      </c>
      <c r="N61">
        <f>M61+'Grid_Incoming'!N61-'Grid_Requirement'!N61</f>
        <v/>
      </c>
      <c r="O61">
        <f>N61+'Grid_Incoming'!O61-'Grid_Requirement'!O61</f>
        <v/>
      </c>
      <c r="P61">
        <f>O61+'Grid_Incoming'!P61-'Grid_Requirement'!P61</f>
        <v/>
      </c>
      <c r="Q61">
        <f>P61+'Grid_Incoming'!Q61-'Grid_Requirement'!Q61</f>
        <v/>
      </c>
      <c r="R61">
        <f>Q61+'Grid_Incoming'!R61-'Grid_Requirement'!R61</f>
        <v/>
      </c>
      <c r="S61">
        <f>R61+'Grid_Incoming'!S61-'Grid_Requirement'!S61</f>
        <v/>
      </c>
      <c r="T61">
        <f>S61+'Grid_Incoming'!T61-'Grid_Requirement'!T61</f>
        <v/>
      </c>
      <c r="U61">
        <f>T61+'Grid_Incoming'!U61-'Grid_Requirement'!U61</f>
        <v/>
      </c>
      <c r="V61">
        <f>U61+'Grid_Incoming'!V61-'Grid_Requirement'!V61</f>
        <v/>
      </c>
      <c r="W61">
        <f>V61+'Grid_Incoming'!W61-'Grid_Requirement'!W61</f>
        <v/>
      </c>
      <c r="X61">
        <f>W61+'Grid_Incoming'!X61-'Grid_Requirement'!X61</f>
        <v/>
      </c>
      <c r="Y61">
        <f>X61+'Grid_Incoming'!Y61-'Grid_Requirement'!Y61</f>
        <v/>
      </c>
      <c r="Z61">
        <f>Y61+'Grid_Incoming'!Z61-'Grid_Requirement'!Z61</f>
        <v/>
      </c>
      <c r="AA61">
        <f>Z61+'Grid_Incoming'!AA61-'Grid_Requirement'!AA61</f>
        <v/>
      </c>
      <c r="AB61">
        <f>AA61+'Grid_Incoming'!AB61-'Grid_Requirement'!AB61</f>
        <v/>
      </c>
      <c r="AC61">
        <f>AB61+'Grid_Incoming'!AC61-'Grid_Requirement'!AC61</f>
        <v/>
      </c>
      <c r="AD61">
        <f>AC61+'Grid_Incoming'!AD61-'Grid_Requirement'!AD61</f>
        <v/>
      </c>
      <c r="AE61">
        <f>AD61+'Grid_Incoming'!AE61-'Grid_Requirement'!AE61</f>
        <v/>
      </c>
      <c r="AF61">
        <f>AE61+'Grid_Incoming'!AF61-'Grid_Requirement'!AF61</f>
        <v/>
      </c>
      <c r="AG61">
        <f>AF61+'Grid_Incoming'!AG61-'Grid_Requirement'!AG61</f>
        <v/>
      </c>
      <c r="AH61">
        <f>AG61+'Grid_Incoming'!AH61-'Grid_Requirement'!AH61</f>
        <v/>
      </c>
      <c r="AI61">
        <f>AH61+'Grid_Incoming'!AI61-'Grid_Requirement'!AI61</f>
        <v/>
      </c>
      <c r="AJ61">
        <f>AI61+'Grid_Incoming'!AJ61-'Grid_Requirement'!AJ61</f>
        <v/>
      </c>
      <c r="AK61">
        <f>AJ61+'Grid_Incoming'!AK61-'Grid_Requirement'!AK61</f>
        <v/>
      </c>
      <c r="AL61">
        <f>AK61+'Grid_Incoming'!AL61-'Grid_Requirement'!AL61</f>
        <v/>
      </c>
      <c r="AM61">
        <f>AL61+'Grid_Incoming'!AM61-'Grid_Requirement'!AM61</f>
        <v/>
      </c>
      <c r="AN61">
        <f>AM61+'Grid_Incoming'!AN61-'Grid_Requirement'!AN61</f>
        <v/>
      </c>
      <c r="AO61">
        <f>AN61+'Grid_Incoming'!AO61-'Grid_Requirement'!AO61</f>
        <v/>
      </c>
      <c r="AP61">
        <f>AO61+'Grid_Incoming'!AP61-'Grid_Requirement'!AP61</f>
        <v/>
      </c>
      <c r="AQ61">
        <f>AP61+'Grid_Incoming'!AQ61-'Grid_Requirement'!AQ61</f>
        <v/>
      </c>
      <c r="AR61">
        <f>AQ61+'Grid_Incoming'!AR61-'Grid_Requirement'!AR61</f>
        <v/>
      </c>
      <c r="AS61">
        <f>AR61+'Grid_Incoming'!AS61-'Grid_Requirement'!AS61</f>
        <v/>
      </c>
      <c r="AT61">
        <f>AS61+'Grid_Incoming'!AT61-'Grid_Requirement'!AT61</f>
        <v/>
      </c>
      <c r="AU61">
        <f>AT61+'Grid_Incoming'!AU61-'Grid_Requirement'!AU61</f>
        <v/>
      </c>
      <c r="AV61">
        <f>AU61+'Grid_Incoming'!AV61-'Grid_Requirement'!AV61</f>
        <v/>
      </c>
      <c r="AW61">
        <f>AV61+'Grid_Incoming'!AW61-'Grid_Requirement'!AW61</f>
        <v/>
      </c>
      <c r="AX61">
        <f>AW61+'Grid_Incoming'!AX61-'Grid_Requirement'!AX61</f>
        <v/>
      </c>
      <c r="AY61">
        <f>AX61+'Grid_Incoming'!AY61-'Grid_Requirement'!AY61</f>
        <v/>
      </c>
      <c r="AZ61">
        <f>AY61+'Grid_Incoming'!AZ61-'Grid_Requirement'!AZ61</f>
        <v/>
      </c>
      <c r="BA61">
        <f>AZ61+'Grid_Incoming'!BA61-'Grid_Requirement'!BA61</f>
        <v/>
      </c>
      <c r="BB61">
        <f>BA61+'Grid_Incoming'!BB61-'Grid_Requirement'!BB61</f>
        <v/>
      </c>
      <c r="BC61">
        <f>BB61+'Grid_Incoming'!BC61-'Grid_Requirement'!BC61</f>
        <v/>
      </c>
      <c r="BD61">
        <f>BC61+'Grid_Incoming'!BD61-'Grid_Requirement'!BD61</f>
        <v/>
      </c>
      <c r="BE61">
        <f>BD61+'Grid_Incoming'!BE61-'Grid_Requirement'!BE61</f>
        <v/>
      </c>
      <c r="BF61">
        <f>BE61+'Grid_Incoming'!BF61-'Grid_Requirement'!BF61</f>
        <v/>
      </c>
      <c r="BG61">
        <f>BF61+'Grid_Incoming'!BG61-'Grid_Requirement'!BG61</f>
        <v/>
      </c>
      <c r="BH61">
        <f>BG61+'Grid_Incoming'!BH61-'Grid_Requirement'!BH61</f>
        <v/>
      </c>
      <c r="BI61">
        <f>BH61+'Grid_Incoming'!BI61-'Grid_Requirement'!BI61</f>
        <v/>
      </c>
      <c r="BJ61">
        <f>BI61+'Grid_Incoming'!BJ61-'Grid_Requirement'!BJ61</f>
        <v/>
      </c>
      <c r="BK61">
        <f>BJ61+'Grid_Incoming'!BK61-'Grid_Requirement'!BK61</f>
        <v/>
      </c>
      <c r="BL61">
        <f>BK61+'Grid_Incoming'!BL61-'Grid_Requirement'!BL61</f>
        <v/>
      </c>
      <c r="BM61">
        <f>BL61+'Grid_Incoming'!BM61-'Grid_Requirement'!BM61</f>
        <v/>
      </c>
      <c r="BN61">
        <f>BM61+'Grid_Incoming'!BN61-'Grid_Requirement'!BN61</f>
        <v/>
      </c>
      <c r="BO61">
        <f>BN61+'Grid_Incoming'!BO61-'Grid_Requirement'!BO61</f>
        <v/>
      </c>
      <c r="BP61">
        <f>BO61+'Grid_Incoming'!BP61-'Grid_Requirement'!BP61</f>
        <v/>
      </c>
      <c r="BQ61">
        <f>BP61+'Grid_Incoming'!BQ61-'Grid_Requirement'!BQ61</f>
        <v/>
      </c>
      <c r="BR61">
        <f>BQ61+'Grid_Incoming'!BR61-'Grid_Requirement'!BR61</f>
        <v/>
      </c>
      <c r="BS61">
        <f>BR61+'Grid_Incoming'!BS61-'Grid_Requirement'!BS61</f>
        <v/>
      </c>
      <c r="BT61">
        <f>BS61+'Grid_Incoming'!BT61-'Grid_Requirement'!BT61</f>
        <v/>
      </c>
      <c r="BU61">
        <f>BT61+'Grid_Incoming'!BU61-'Grid_Requirement'!BU61</f>
        <v/>
      </c>
      <c r="BV61">
        <f>BU61+'Grid_Incoming'!BV61-'Grid_Requirement'!BV61</f>
        <v/>
      </c>
      <c r="BW61">
        <f>BV61+'Grid_Incoming'!BW61-'Grid_Requirement'!BW61</f>
        <v/>
      </c>
      <c r="BX61">
        <f>BW61+'Grid_Incoming'!BX61-'Grid_Requirement'!BX61</f>
        <v/>
      </c>
      <c r="BY61">
        <f>BX61+'Grid_Incoming'!BY61-'Grid_Requirement'!BY61</f>
        <v/>
      </c>
      <c r="BZ61">
        <f>BY61+'Grid_Incoming'!BZ61-'Grid_Requirement'!BZ61</f>
        <v/>
      </c>
      <c r="CA61">
        <f>BZ61+'Grid_Incoming'!CA61-'Grid_Requirement'!CA61</f>
        <v/>
      </c>
      <c r="CB61">
        <f>CA61+'Grid_Incoming'!CB61-'Grid_Requirement'!CB61</f>
        <v/>
      </c>
      <c r="CC61">
        <f>CB61+'Grid_Incoming'!CC61-'Grid_Requirement'!CC61</f>
        <v/>
      </c>
      <c r="CD61">
        <f>CC61+'Grid_Incoming'!CD61-'Grid_Requirement'!CD61</f>
        <v/>
      </c>
      <c r="CE61">
        <f>CD61+'Grid_Incoming'!CE61-'Grid_Requirement'!CE61</f>
        <v/>
      </c>
      <c r="CF61">
        <f>CE61+'Grid_Incoming'!CF61-'Grid_Requirement'!CF61</f>
        <v/>
      </c>
      <c r="CG61">
        <f>CF61+'Grid_Incoming'!CG61-'Grid_Requirement'!CG61</f>
        <v/>
      </c>
      <c r="CH61">
        <f>CG61+'Grid_Incoming'!CH61-'Grid_Requirement'!CH61</f>
        <v/>
      </c>
      <c r="CI61">
        <f>CH61+'Grid_Incoming'!CI61-'Grid_Requirement'!CI61</f>
        <v/>
      </c>
      <c r="CJ61">
        <f>CI61+'Grid_Incoming'!CJ61-'Grid_Requirement'!CJ61</f>
        <v/>
      </c>
      <c r="CK61">
        <f>CJ61+'Grid_Incoming'!CK61-'Grid_Requirement'!CK61</f>
        <v/>
      </c>
      <c r="CL61">
        <f>CK61+'Grid_Incoming'!CL61-'Grid_Requirement'!CL61</f>
        <v/>
      </c>
      <c r="CM61">
        <f>CL61+'Grid_Incoming'!CM61-'Grid_Requirement'!CM61</f>
        <v/>
      </c>
      <c r="CN61">
        <f>CM61+'Grid_Incoming'!CN61-'Grid_Requirement'!CN61</f>
        <v/>
      </c>
      <c r="CO61">
        <f>CN61+'Grid_Incoming'!CO61-'Grid_Requirement'!CO61</f>
        <v/>
      </c>
      <c r="CP61">
        <f>CO61+'Grid_Incoming'!CP61-'Grid_Requirement'!CP61</f>
        <v/>
      </c>
      <c r="CQ61">
        <f>CP61+'Grid_Incoming'!CQ61-'Grid_Requirement'!CQ61</f>
        <v/>
      </c>
      <c r="CR61">
        <f>CQ61+'Grid_Incoming'!CR61-'Grid_Requirement'!CR61</f>
        <v/>
      </c>
      <c r="CS61">
        <f>CR61+'Grid_Incoming'!CS61-'Grid_Requirement'!CS61</f>
        <v/>
      </c>
      <c r="CT61">
        <f>CS61+'Grid_Incoming'!CT61-'Grid_Requirement'!CT61</f>
        <v/>
      </c>
      <c r="CU61">
        <f>CT61+'Grid_Incoming'!CU61-'Grid_Requirement'!CU61</f>
        <v/>
      </c>
      <c r="CV61">
        <f>CU61+'Grid_Incoming'!CV61-'Grid_Requirement'!CV61</f>
        <v/>
      </c>
      <c r="CW61">
        <f>CV61+'Grid_Incoming'!CW61-'Grid_Requirement'!CW61</f>
        <v/>
      </c>
      <c r="CX61">
        <f>CW61+'Grid_Incoming'!CX61-'Grid_Requirement'!CX61</f>
        <v/>
      </c>
      <c r="CY61">
        <f>CX61+'Grid_Incoming'!CY61-'Grid_Requirement'!CY61</f>
        <v/>
      </c>
      <c r="CZ61">
        <f>CY61+'Grid_Incoming'!CZ61-'Grid_Requirement'!CZ61</f>
        <v/>
      </c>
      <c r="DA61">
        <f>CZ61+'Grid_Incoming'!DA61-'Grid_Requirement'!DA61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2026-08-07T10:37:01Z</dcterms:created>
  <dcterms:modified xsi:type="dcterms:W3CDTF">2026-08-07T10:37:04Z</dcterms:modified>
</cp:coreProperties>
</file>