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_JPN" sheetId="7" state="visible" r:id="rId7"/>
    <sheet name="PO_Draft_Substrate_CHN" sheetId="8" state="visible" r:id="rId8"/>
    <sheet name="PO_Draft_Substrate_Poland" sheetId="9" state="visible" r:id="rId9"/>
    <sheet name="T_Shipments" sheetId="10" state="visible" r:id="rId10"/>
    <sheet name="T_OpeningStock" sheetId="11" state="visible" r:id="rId11"/>
    <sheet name="T_StockCount" sheetId="12" state="visible" r:id="rId12"/>
    <sheet name="T_SelfStock" sheetId="13" state="visible" r:id="rId13"/>
    <sheet name="T_TTAFStock" sheetId="14" state="visible" r:id="rId14"/>
    <sheet name="M_RawMaterials" sheetId="15" state="visible" r:id="rId15"/>
    <sheet name="M_BOM" sheetId="16" state="visible" r:id="rId16"/>
    <sheet name="PP_Grid" sheetId="17" state="visible" r:id="rId17"/>
    <sheet name="Cal_Weeks" sheetId="18" state="hidden" r:id="rId18"/>
    <sheet name="M_Intermediates" sheetId="19" state="hidden" r:id="rId19"/>
    <sheet name="M_ProductMap" sheetId="20" state="hidden" r:id="rId20"/>
    <sheet name="Grid_Requirement" sheetId="21" state="hidden" r:id="rId21"/>
    <sheet name="Grid_Incoming" sheetId="22" state="hidden" r:id="rId22"/>
    <sheet name="Grid_Stock" sheetId="23" state="hidden" r:id="rId23"/>
    <sheet name="Grid_TheoreticalStock" sheetId="24" state="hidden" r:id="rId24"/>
    <sheet name="T_SelfStock_Log" sheetId="25" state="hidden" r:id="rId25"/>
    <sheet name="T_TTAFStock_Log" sheetId="26" state="hidden" r:id="rId2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K61" headerRowCount="1">
  <autoFilter ref="A1:K61"/>
  <tableColumns count="11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  <tableColumn id="11" name="Origin_Country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_JPN'!A1" TargetMode="External" Id="rId6" /><Relationship Type="http://schemas.openxmlformats.org/officeDocument/2006/relationships/hyperlink" Target="#'PO_Draft_Substrate_CHN'!A1" TargetMode="External" Id="rId7" /><Relationship Type="http://schemas.openxmlformats.org/officeDocument/2006/relationships/hyperlink" Target="#'PO_Draft_Substrate_Poland'!A1" TargetMode="External" Id="rId8" /><Relationship Type="http://schemas.openxmlformats.org/officeDocument/2006/relationships/hyperlink" Target="#'T_Shipments'!A1" TargetMode="External" Id="rId9" /><Relationship Type="http://schemas.openxmlformats.org/officeDocument/2006/relationships/hyperlink" Target="#'T_OpeningStock'!A1" TargetMode="External" Id="rId10" /><Relationship Type="http://schemas.openxmlformats.org/officeDocument/2006/relationships/hyperlink" Target="#'T_StockCount'!A1" TargetMode="External" Id="rId11" /><Relationship Type="http://schemas.openxmlformats.org/officeDocument/2006/relationships/hyperlink" Target="#'T_SelfStock'!A1" TargetMode="External" Id="rId12" /><Relationship Type="http://schemas.openxmlformats.org/officeDocument/2006/relationships/hyperlink" Target="#'T_TTAFStock'!A1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PO_Draft_Substrate_JPN - 発注書ドラフト（Substrate・Japan）</t>
        </is>
      </c>
    </row>
    <row r="9">
      <c r="A9" s="3" t="inlineStr">
        <is>
          <t>▶ PO_Draft_Substrate_CHN - 発注書ドラフト（Substrate・China）</t>
        </is>
      </c>
    </row>
    <row r="10">
      <c r="A10" s="3" t="inlineStr">
        <is>
          <t>▶ PO_Draft_Substrate_Poland - 発注書ドラフト（Substrate・Poland）</t>
        </is>
      </c>
    </row>
    <row r="11">
      <c r="A11" s="3" t="inlineStr">
        <is>
          <t>▶ T_Shipments - 発注・着荷の入力（TTAF供給材料はTTAF倉庫への到着実績を表す）</t>
        </is>
      </c>
    </row>
    <row r="12">
      <c r="A12" s="3" t="inlineStr">
        <is>
          <t>▶ T_OpeningStock - 期首在庫の入力</t>
        </is>
      </c>
    </row>
    <row r="13">
      <c r="A13" s="3" t="inlineStr">
        <is>
          <t>▶ T_StockCount - 棚卸実績の入力</t>
        </is>
      </c>
    </row>
    <row r="14">
      <c r="A14" s="3" t="inlineStr">
        <is>
          <t>▶ T_SelfStock - 自社倉庫の在庫実績（材料×週。RefreshSelfStockで自動更新）</t>
        </is>
      </c>
    </row>
    <row r="15">
      <c r="A15" s="3" t="inlineStr">
        <is>
          <t>▶ T_TTAFStock - TTAF倉庫の在庫実績（材料×週。RefreshTTAFStockで自動更新）</t>
        </is>
      </c>
    </row>
    <row r="17">
      <c r="A17" t="inlineStr"/>
    </row>
    <row r="18">
      <c r="A18" t="inlineStr">
        <is>
          <t>このブックはPower BI等に読み込ませる中間テーブルではなく、これ自体が完成品です。</t>
        </is>
      </c>
    </row>
    <row r="19">
      <c r="A19" t="inlineStr">
        <is>
          <t>Dashboard と PO_Draft_* が最終的な閲覧・発注画面、それ以外は計算の土台です。</t>
        </is>
      </c>
    </row>
    <row r="20">
      <c r="A20" t="inlineStr"/>
    </row>
    <row r="21">
      <c r="A21" t="inlineStr">
        <is>
          <t>【週番号のルール】すべてExcelの数式で計算（Cal_WeeksのB1=AnchorYearを変えると全体が再計算）</t>
        </is>
      </c>
    </row>
    <row r="22">
      <c r="A22" t="inlineStr">
        <is>
          <t xml:space="preserve">  Week1=1月1日を含む月〜日の週。年が変わると再び1にリセットされます（2026-W52の次は2027-W01）。</t>
        </is>
      </c>
    </row>
    <row r="23">
      <c r="A23" t="inlineStr">
        <is>
          <t xml:space="preserve">  各シートの週見出しは3段: 1段目=月-年(Aug-26等) / 2段目=その週月曜の日付 / 3段目=週No。</t>
        </is>
      </c>
    </row>
    <row r="24">
      <c r="A24" t="inlineStr"/>
    </row>
    <row r="25">
      <c r="A25" t="inlineStr">
        <is>
          <t>【普段見るシート】</t>
        </is>
      </c>
    </row>
    <row r="26">
      <c r="A26" t="inlineStr">
        <is>
          <t xml:space="preserve">  Dashboard           : 原材料×週の在庫を2年分、横軸で見渡せるメイン画面（まずここ）。</t>
        </is>
      </c>
    </row>
    <row r="27">
      <c r="A27" t="inlineStr">
        <is>
          <t xml:space="preserve">                        自社在庫(実績)・TTAF在庫(実績)・実績週の列で内訳も確認できます。</t>
        </is>
      </c>
    </row>
    <row r="28">
      <c r="A28" t="inlineStr">
        <is>
          <t xml:space="preserve">                        基準在庫(下限/上限)を入力すると、各週のセルが赤(下限未満)/</t>
        </is>
      </c>
    </row>
    <row r="29">
      <c r="A29" t="inlineStr">
        <is>
          <t xml:space="preserve">                        緑(範囲内)/青(上限超)に自動で色分けされます。</t>
        </is>
      </c>
    </row>
    <row r="30">
      <c r="A30" t="inlineStr">
        <is>
          <t xml:space="preserve">                        C1に'W23'のように入力すると（現在年の週Noとして検索）、</t>
        </is>
      </c>
    </row>
    <row r="31">
      <c r="A31" t="inlineStr">
        <is>
          <t xml:space="preserve">                        該当する週の列が太枠でハイライトされます。VBA(JumpToSelectedWeek、</t>
        </is>
      </c>
    </row>
    <row r="32">
      <c r="A32" t="inlineStr">
        <is>
          <t xml:space="preserve">                        要ボタン設定・詳細はdocs/SOH_System_Guide.md)を導入していれば、</t>
        </is>
      </c>
    </row>
    <row r="33">
      <c r="A33" t="inlineStr">
        <is>
          <t xml:space="preserve">                        実績週のすぐ右にその週の列が来るよう自動でスクロールもされます。</t>
        </is>
      </c>
    </row>
    <row r="34">
      <c r="A34" t="inlineStr">
        <is>
          <t xml:space="preserve">  Material_Detail     : 材料ごとに「どの中間体が・何バッチ・いくら使うか」をブロック表示（トレーサビリティ）。</t>
        </is>
      </c>
    </row>
    <row r="35">
      <c r="A35" t="inlineStr">
        <is>
          <t xml:space="preserve">                        Dashboardと同様にC1に'W23'のように入力すると該当週が求まり、</t>
        </is>
      </c>
    </row>
    <row r="36">
      <c r="A36" t="inlineStr">
        <is>
          <t xml:space="preserve">                        VBA導入時はその週列のすぐ右に自動でスクロールします。</t>
        </is>
      </c>
    </row>
    <row r="37">
      <c r="A37" t="inlineStr">
        <is>
          <t xml:space="preserve">                        材料名の右のC列にMOQ(最小発注量)を手入力できます。</t>
        </is>
      </c>
    </row>
    <row r="38">
      <c r="A38" t="inlineStr">
        <is>
          <t xml:space="preserve">                        合計使用量の下にTTAF在庫実績・自社在庫実績・Order(発注予定)・</t>
        </is>
      </c>
    </row>
    <row r="39">
      <c r="A39" t="inlineStr">
        <is>
          <t xml:space="preserve">                        合計在庫(週末時点)の週次推移も表示されます。</t>
        </is>
      </c>
    </row>
    <row r="40">
      <c r="A40" t="inlineStr">
        <is>
          <t xml:space="preserve">                        HideInactiveIntermediatesマクロ(要ボタン設定)で、指定期間ずっと生産予定の無い</t>
        </is>
      </c>
    </row>
    <row r="41">
      <c r="A41" t="inlineStr">
        <is>
          <t xml:space="preserve">                        中間体の行を折りたためます（在庫関連の行は常に表示されたままです）。</t>
        </is>
      </c>
    </row>
    <row r="42">
      <c r="A42" t="inlineStr">
        <is>
          <t xml:space="preserve">  PO_Draft_*          : Material_Detailの「Order」行に手入力した発注数量を注文書ひな形に転記</t>
        </is>
      </c>
    </row>
    <row r="43">
      <c r="A43" t="inlineStr">
        <is>
          <t xml:space="preserve">                        （自動計算はしません。発注数量はMaterial_Detail側で入力してください）。</t>
        </is>
      </c>
    </row>
    <row r="44">
      <c r="A44" t="inlineStr">
        <is>
          <t xml:space="preserve">  T_Shipments         : 発注・着荷の入力。TTAF供給材料については「TTAF倉庫への到着実績」を</t>
        </is>
      </c>
    </row>
    <row r="45">
      <c r="A45" t="inlineStr">
        <is>
          <t xml:space="preserve">                        表します(TTAFは仕入先であり倉庫でもあるため)。TTAF以外の材料は</t>
        </is>
      </c>
    </row>
    <row r="46">
      <c r="A46" t="inlineStr">
        <is>
          <t xml:space="preserve">                        従来通り弊社への入庫実績です。RefreshShipmentsでCSA Reportの</t>
        </is>
      </c>
    </row>
    <row r="47">
      <c r="A47" t="inlineStr">
        <is>
          <t xml:space="preserve">                        Shipping Scheduleから一括更新できます（手入力も可）。</t>
        </is>
      </c>
    </row>
    <row r="48">
      <c r="A48" t="inlineStr">
        <is>
          <t xml:space="preserve">  T_OpeningStock/T_StockCount : 入力用</t>
        </is>
      </c>
    </row>
    <row r="49">
      <c r="A49" t="inlineStr">
        <is>
          <t xml:space="preserve">  T_SelfStock/T_TTAFStock : 材料×週のグリッドで自社/TTAF在庫実績を表示（出力・閲覧用）。</t>
        </is>
      </c>
    </row>
    <row r="50">
      <c r="A50" t="inlineStr">
        <is>
          <t xml:space="preserve">                        RefreshSelfStock/RefreshTTAFStockで更新されます。手入力はしないでください</t>
        </is>
      </c>
    </row>
    <row r="51">
      <c r="A51" t="inlineStr">
        <is>
          <t xml:space="preserve">                        （生データは非表示のT_SelfStock_Log/T_TTAFStock_Logに安全に保存されています）。</t>
        </is>
      </c>
    </row>
    <row r="52">
      <c r="A52" t="inlineStr"/>
    </row>
    <row r="53">
      <c r="A53" t="inlineStr">
        <is>
          <t xml:space="preserve">  M_RawMaterials・M_BOM・PP_Grid・Grid_Stock・その他非表示シートは内部計算用です。通常は開く必要はありません。</t>
        </is>
      </c>
    </row>
    <row r="54">
      <c r="A54" t="inlineStr"/>
    </row>
    <row r="55">
      <c r="A55" t="inlineStr">
        <is>
          <t>【重要】原単位・バッチ数・自社/TTAF在庫・発注実績はPythonを使わず、Excel(VBA)マクロだけで更新できます。</t>
        </is>
      </c>
    </row>
    <row r="56">
      <c r="A56" t="inlineStr">
        <is>
          <t xml:space="preserve">  macros/フォルダのRefreshData_*.bas(7ファイル)を導入し、RefreshWeeklyBatches / RefreshBOM / RefreshSelfStock /</t>
        </is>
      </c>
    </row>
    <row r="57">
      <c r="A57" t="inlineStr">
        <is>
          <t xml:space="preserve">  RefreshTTAFStock / RefreshShipments を実行してください（対象ファイルを選ぶだけです。</t>
        </is>
      </c>
    </row>
    <row r="58">
      <c r="A58" t="inlineStr">
        <is>
          <t xml:space="preserve">  詳細はdocs/SOH_System_Guide.md、未検証のため要動作確認）。</t>
        </is>
      </c>
    </row>
    <row r="59">
      <c r="A59" t="inlineStr">
        <is>
          <t xml:space="preserve">  T_Shipments・T_OpeningStock・T_StockCount等の入力内容は上書きされません</t>
        </is>
      </c>
    </row>
    <row r="60">
      <c r="A60" t="inlineStr">
        <is>
          <t xml:space="preserve">  （T_ShipmentsはRefreshShipmentsを実行した場合のみ更新されます）。</t>
        </is>
      </c>
    </row>
    <row r="61">
      <c r="A61" t="inlineStr">
        <is>
          <t xml:space="preserve">  Material_Detailの中間体の行を隠す/戻すHideInactiveIntermediates / ShowAllIntermediatesは、</t>
        </is>
      </c>
    </row>
    <row r="62">
      <c r="A62" t="inlineStr">
        <is>
          <t xml:space="preserve">  ボタンへの割り当てが必要な一度だけの手動設定です（詳細はdocs/SOH_System_Guide.md）。</t>
        </is>
      </c>
    </row>
    <row r="63">
      <c r="A63" t="inlineStr"/>
    </row>
    <row r="64">
      <c r="A64" t="inlineStr">
        <is>
          <t>【毎月の運用】</t>
        </is>
      </c>
    </row>
    <row r="65">
      <c r="A65" t="inlineStr">
        <is>
          <t xml:space="preserve">  1. 「Powder &amp; Slurry &amp; Pgm Plan」の新しい月版でRefreshWeeklyBatchesを実行</t>
        </is>
      </c>
    </row>
    <row r="66">
      <c r="A66" t="inlineStr">
        <is>
          <t xml:space="preserve">  2. 「Raw Material - Look Up」が更新されていればRefreshBOMを実行</t>
        </is>
      </c>
    </row>
    <row r="67">
      <c r="A67" t="inlineStr">
        <is>
          <t xml:space="preserve">  3. 自社倉庫の現物確認を毎週月曜の朝に実施したらRefreshSelfStockを実行</t>
        </is>
      </c>
    </row>
    <row r="68">
      <c r="A68" t="inlineStr">
        <is>
          <t xml:space="preserve">  4. CSA Reportが毎週月曜に届いたらRefreshTTAFStockとRefreshShipmentsを実行</t>
        </is>
      </c>
    </row>
    <row r="69">
      <c r="A69" t="inlineStr">
        <is>
          <t xml:space="preserve">  5. 発注する数量はMaterial_Detailの「Order(発注予定,kg)」行に直接入力</t>
        </is>
      </c>
    </row>
    <row r="70">
      <c r="A70" t="inlineStr">
        <is>
          <t xml:space="preserve">  6. 棚卸を実施したらT_StockCountに実測値を追記（Date列に実施日を入力。WeekIndex列は自動計算）</t>
        </is>
      </c>
    </row>
    <row r="71">
      <c r="A71" t="inlineStr">
        <is>
          <t xml:space="preserve">  7. Dashboardで赤色(基準在庫の下限未満)の週を確認し、PO_Draft_*から注文書を出力</t>
        </is>
      </c>
    </row>
    <row r="72">
      <c r="A72" t="inlineStr">
        <is>
          <t xml:space="preserve">  8. 月初は、前月最終週と当月頭のDashboardを見比べて在庫差異を確認（Plan Increase and Decrease /</t>
        </is>
      </c>
    </row>
    <row r="73">
      <c r="A73" t="inlineStr">
        <is>
          <t xml:space="preserve">     Inventory Releasesの報告フォーマットに転記）</t>
        </is>
      </c>
    </row>
    <row r="74">
      <c r="A74" t="inlineStr"/>
    </row>
    <row r="75">
      <c r="A75" t="inlineStr">
        <is>
          <t>【前提・要確認事項】詳細はdocs/SOH_System_Guide.mdを参照</t>
        </is>
      </c>
    </row>
    <row r="76">
      <c r="A76" t="inlineStr">
        <is>
          <t xml:space="preserve">  - M_RawMaterials の基準在庫(下限/上限)とLeadTime_Weeksは仮値(0)です。実際の水準に置き換えてください</t>
        </is>
      </c>
    </row>
    <row r="77">
      <c r="A77" t="inlineStr">
        <is>
          <t xml:space="preserve">    （Dashboardの週次セルの赤/緑/青の色分けに使われます）。</t>
        </is>
      </c>
    </row>
    <row r="78">
      <c r="A78" t="inlineStr">
        <is>
          <t xml:space="preserve">  - Categoryの割り当て(Chemical/Hazardous Chemical/Substrate)は入手データから機械的に推定した部分があります。要レビュー。</t>
        </is>
      </c>
    </row>
    <row r="79">
      <c r="A79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(Japan)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(China)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U1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46258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 (Poland)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13" t="inlineStr">
        <is>
          <t>Part Name</t>
        </is>
      </c>
      <c r="C14" s="13" t="inlineStr">
        <is>
          <t>TTAF Code</t>
        </is>
      </c>
      <c r="D14" s="13" t="inlineStr">
        <is>
          <t>CSA Code</t>
        </is>
      </c>
      <c r="E14" s="13" t="inlineStr">
        <is>
          <t>UOM</t>
        </is>
      </c>
      <c r="F14" s="13" t="inlineStr">
        <is>
          <t>SafetyStock</t>
        </is>
      </c>
      <c r="G14" s="13" t="inlineStr">
        <is>
          <t>CurrentStock</t>
        </is>
      </c>
      <c r="H14" s="13">
        <f>INDEX(Cal_Weeks[Label],$P$7+0)</f>
        <v/>
      </c>
      <c r="I14" s="13">
        <f>INDEX(Cal_Weeks[Label],$P$7+1)</f>
        <v/>
      </c>
      <c r="J14" s="13">
        <f>INDEX(Cal_Weeks[Label],$P$7+2)</f>
        <v/>
      </c>
      <c r="K14" s="13">
        <f>INDEX(Cal_Weeks[Label],$P$7+3)</f>
        <v/>
      </c>
      <c r="L14" s="13">
        <f>INDEX(Cal_Weeks[Label],$P$7+4)</f>
        <v/>
      </c>
      <c r="M14" s="13">
        <f>INDEX(Cal_Weeks[Label],$P$7+5)</f>
        <v/>
      </c>
      <c r="N14" s="13">
        <f>INDEX(Cal_Weeks[Label],$P$7+6)</f>
        <v/>
      </c>
      <c r="O14" s="13">
        <f>INDEX(Cal_Weeks[Label],$P$7+7)</f>
        <v/>
      </c>
      <c r="P14" s="13">
        <f>INDEX(Cal_Weeks[Label],$P$7+8)</f>
        <v/>
      </c>
      <c r="Q14" s="13">
        <f>INDEX(Cal_Weeks[Label],$P$7+9)</f>
        <v/>
      </c>
      <c r="R14" s="13">
        <f>INDEX(Cal_Weeks[Label],$P$7+10)</f>
        <v/>
      </c>
      <c r="S14" s="13">
        <f>INDEX(Cal_Weeks[Label],$P$7+11)</f>
        <v/>
      </c>
      <c r="T14" s="13">
        <f>INDEX(Cal_Weeks[Label],$P$7+12)</f>
        <v/>
      </c>
      <c r="U14" s="13" t="inlineStr">
        <is>
          <t>Total</t>
        </is>
      </c>
    </row>
    <row r="15">
      <c r="B15" t="inlineStr">
        <is>
          <t>(該当品目なし)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  <col width="14" customWidth="1" min="11" max="11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  <c r="K1" s="6" t="inlineStr">
        <is>
          <t>Origin_Country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  <c r="K2" t="inlineStr"/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  <c r="K3" t="inlineStr"/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  <c r="K4" t="inlineStr"/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  <c r="K5" t="inlineStr"/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  <c r="K6" t="inlineStr"/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  <c r="K7" t="inlineStr"/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  <c r="K8" t="inlineStr"/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  <c r="K9" t="inlineStr"/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  <c r="K10" t="inlineStr"/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  <c r="K11" t="inlineStr"/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  <c r="K12" t="inlineStr"/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  <c r="K13" t="inlineStr"/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  <c r="K14" t="inlineStr"/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  <c r="K15" t="inlineStr"/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  <c r="K16" t="inlineStr"/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  <c r="K17" t="inlineStr"/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  <c r="K18" t="inlineStr"/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  <c r="K19" t="inlineStr"/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  <c r="K20" t="inlineStr"/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  <c r="K21" t="inlineStr"/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  <c r="K22" t="inlineStr"/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  <c r="K23" t="inlineStr"/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  <c r="K24" t="inlineStr"/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  <c r="K25" t="inlineStr"/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  <c r="K26" t="inlineStr"/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  <c r="K27" t="inlineStr"/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  <c r="K28" t="inlineStr"/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  <c r="K29" t="inlineStr"/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  <c r="K30" t="inlineStr"/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  <c r="K31" t="inlineStr"/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  <c r="K32" t="inlineStr"/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  <c r="K33" t="inlineStr"/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  <c r="K34" t="inlineStr"/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  <c r="K35" t="inlineStr"/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  <c r="K36" t="inlineStr"/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  <c r="K37" t="inlineStr"/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  <c r="K38" t="inlineStr"/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  <c r="K39" t="inlineStr"/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  <c r="K40" t="inlineStr"/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  <c r="K41" t="inlineStr"/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  <c r="K42" t="inlineStr"/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  <c r="K43" t="inlineStr"/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  <c r="K44" t="inlineStr"/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  <c r="K45" t="inlineStr"/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  <c r="K46" t="inlineStr"/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  <c r="K47" t="inlineStr"/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  <c r="K48" t="inlineStr"/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  <c r="K49" t="inlineStr"/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  <c r="K50" t="inlineStr"/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  <c r="K51" t="inlineStr"/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  <c r="K52" t="inlineStr"/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  <c r="K53" t="inlineStr"/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  <c r="K54" t="inlineStr"/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  <c r="K55" t="inlineStr"/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  <c r="K56" t="inlineStr"/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  <c r="K57" t="inlineStr"/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  <c r="K58" t="inlineStr"/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  <c r="K59" t="inlineStr"/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  <c r="K60" t="inlineStr"/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  <c r="K6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2026-08-24T09:22:55Z</dcterms:created>
  <dcterms:modified xsi:type="dcterms:W3CDTF">2026-08-24T09:22:59Z</dcterms:modified>
</cp:coreProperties>
</file>