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DATA" sheetId="8" r:id="rId1"/>
    <sheet name="BRANCH REPORT" sheetId="1" r:id="rId2"/>
    <sheet name="REGION REPORT" sheetId="2" r:id="rId3"/>
    <sheet name="STATE REPOR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21" i="1"/>
  <c r="D19" i="3" s="1"/>
  <c r="F28" i="1"/>
  <c r="F42" i="1"/>
  <c r="G2" i="1"/>
  <c r="F2" i="1" s="1"/>
  <c r="D17" i="3" s="1"/>
  <c r="E17" i="3" s="1"/>
  <c r="F17" i="3" s="1"/>
  <c r="G3" i="1"/>
  <c r="F3" i="1" s="1"/>
  <c r="G4" i="1"/>
  <c r="F4" i="1" s="1"/>
  <c r="G5" i="1"/>
  <c r="F5" i="1" s="1"/>
  <c r="G6" i="1"/>
  <c r="F6" i="1" s="1"/>
  <c r="D8" i="3" s="1"/>
  <c r="E8" i="3" s="1"/>
  <c r="F8" i="3" s="1"/>
  <c r="G7" i="1"/>
  <c r="F7" i="1" s="1"/>
  <c r="G8" i="1"/>
  <c r="G44" i="1"/>
  <c r="F44" i="1" s="1"/>
  <c r="G9" i="1"/>
  <c r="F9" i="1" s="1"/>
  <c r="G10" i="1"/>
  <c r="F10" i="1" s="1"/>
  <c r="D6" i="3" s="1"/>
  <c r="G45" i="1"/>
  <c r="F45" i="1" s="1"/>
  <c r="G11" i="1"/>
  <c r="G12" i="1"/>
  <c r="G13" i="1"/>
  <c r="F13" i="1" s="1"/>
  <c r="G14" i="1"/>
  <c r="F14" i="1" s="1"/>
  <c r="D7" i="3" s="1"/>
  <c r="E7" i="3" s="1"/>
  <c r="F7" i="3" s="1"/>
  <c r="G15" i="1"/>
  <c r="F15" i="1" s="1"/>
  <c r="G16" i="1"/>
  <c r="F16" i="1" s="1"/>
  <c r="G46" i="1"/>
  <c r="F46" i="1" s="1"/>
  <c r="G17" i="1"/>
  <c r="F17" i="1" s="1"/>
  <c r="G18" i="1"/>
  <c r="F18" i="1" s="1"/>
  <c r="G19" i="1"/>
  <c r="F19" i="1" s="1"/>
  <c r="G20" i="1"/>
  <c r="F20" i="1" s="1"/>
  <c r="G21" i="1"/>
  <c r="G22" i="1"/>
  <c r="F22" i="1" s="1"/>
  <c r="G23" i="1"/>
  <c r="G24" i="1"/>
  <c r="F24" i="1" s="1"/>
  <c r="G25" i="1"/>
  <c r="F25" i="1" s="1"/>
  <c r="G47" i="1"/>
  <c r="F47" i="1" s="1"/>
  <c r="G26" i="1"/>
  <c r="F26" i="1" s="1"/>
  <c r="G27" i="1"/>
  <c r="F27" i="1" s="1"/>
  <c r="G28" i="1"/>
  <c r="G29" i="1"/>
  <c r="F29" i="1" s="1"/>
  <c r="G30" i="1"/>
  <c r="G31" i="1"/>
  <c r="F31" i="1" s="1"/>
  <c r="G32" i="1"/>
  <c r="F32" i="1" s="1"/>
  <c r="D5" i="3" s="1"/>
  <c r="G33" i="1"/>
  <c r="F33" i="1" s="1"/>
  <c r="G48" i="1"/>
  <c r="F48" i="1" s="1"/>
  <c r="D20" i="3" s="1"/>
  <c r="E20" i="3" s="1"/>
  <c r="F20" i="3" s="1"/>
  <c r="G34" i="1"/>
  <c r="F34" i="1" s="1"/>
  <c r="G35" i="1"/>
  <c r="F35" i="1" s="1"/>
  <c r="D15" i="3" s="1"/>
  <c r="E15" i="3" s="1"/>
  <c r="F15" i="3" s="1"/>
  <c r="G36" i="1"/>
  <c r="F36" i="1" s="1"/>
  <c r="D18" i="3" s="1"/>
  <c r="E18" i="3" s="1"/>
  <c r="F18" i="3" s="1"/>
  <c r="G37" i="1"/>
  <c r="F37" i="1" s="1"/>
  <c r="G38" i="1"/>
  <c r="F38" i="1" s="1"/>
  <c r="G39" i="1"/>
  <c r="F39" i="1" s="1"/>
  <c r="G40" i="1"/>
  <c r="F40" i="1" s="1"/>
  <c r="G41" i="1"/>
  <c r="F41" i="1" s="1"/>
  <c r="G49" i="1"/>
  <c r="F49" i="1" s="1"/>
  <c r="D4" i="3" s="1"/>
  <c r="E4" i="3" s="1"/>
  <c r="F4" i="3" s="1"/>
  <c r="G42" i="1"/>
  <c r="G50" i="1"/>
  <c r="F50" i="1" s="1"/>
  <c r="G43" i="1"/>
  <c r="F43" i="1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B2" i="2"/>
  <c r="B3" i="2"/>
  <c r="B4" i="2"/>
  <c r="B5" i="2"/>
  <c r="B6" i="2"/>
  <c r="B7" i="2"/>
  <c r="A2" i="1"/>
  <c r="A3" i="1"/>
  <c r="A4" i="1"/>
  <c r="A5" i="1"/>
  <c r="A6" i="1"/>
  <c r="A7" i="1"/>
  <c r="A8" i="1"/>
  <c r="A44" i="1"/>
  <c r="A9" i="1"/>
  <c r="A10" i="1"/>
  <c r="A45" i="1"/>
  <c r="A11" i="1"/>
  <c r="A12" i="1"/>
  <c r="A13" i="1"/>
  <c r="A14" i="1"/>
  <c r="A15" i="1"/>
  <c r="A16" i="1"/>
  <c r="A46" i="1"/>
  <c r="A17" i="1"/>
  <c r="A18" i="1"/>
  <c r="A19" i="1"/>
  <c r="A20" i="1"/>
  <c r="A21" i="1"/>
  <c r="A22" i="1"/>
  <c r="A23" i="1"/>
  <c r="A24" i="1"/>
  <c r="A25" i="1"/>
  <c r="A47" i="1"/>
  <c r="A26" i="1"/>
  <c r="A27" i="1"/>
  <c r="A28" i="1"/>
  <c r="A29" i="1"/>
  <c r="A30" i="1"/>
  <c r="A31" i="1"/>
  <c r="A32" i="1"/>
  <c r="A33" i="1"/>
  <c r="A48" i="1"/>
  <c r="A34" i="1"/>
  <c r="A35" i="1"/>
  <c r="A36" i="1"/>
  <c r="A37" i="1"/>
  <c r="A38" i="1"/>
  <c r="A39" i="1"/>
  <c r="A40" i="1"/>
  <c r="A41" i="1"/>
  <c r="A49" i="1"/>
  <c r="A42" i="1"/>
  <c r="A50" i="1"/>
  <c r="C21" i="3" l="1"/>
  <c r="E6" i="3"/>
  <c r="F6" i="3" s="1"/>
  <c r="B8" i="2"/>
  <c r="F3" i="2"/>
  <c r="E19" i="3"/>
  <c r="F19" i="3" s="1"/>
  <c r="F2" i="2"/>
  <c r="E5" i="3"/>
  <c r="F5" i="3" s="1"/>
  <c r="C5" i="2"/>
  <c r="D5" i="2" s="1"/>
  <c r="E5" i="2" s="1"/>
  <c r="D10" i="3"/>
  <c r="E10" i="3" s="1"/>
  <c r="F10" i="3" s="1"/>
  <c r="D14" i="3"/>
  <c r="E14" i="3" s="1"/>
  <c r="F14" i="3" s="1"/>
  <c r="D13" i="3"/>
  <c r="E13" i="3" s="1"/>
  <c r="F13" i="3" s="1"/>
  <c r="D2" i="3"/>
  <c r="E2" i="3" s="1"/>
  <c r="F4" i="2"/>
  <c r="F6" i="2"/>
  <c r="F30" i="1"/>
  <c r="D16" i="3" s="1"/>
  <c r="E16" i="3" s="1"/>
  <c r="F16" i="3" s="1"/>
  <c r="F23" i="1"/>
  <c r="D12" i="3" s="1"/>
  <c r="E12" i="3" s="1"/>
  <c r="F12" i="3" s="1"/>
  <c r="F5" i="2"/>
  <c r="F7" i="2"/>
  <c r="D11" i="3"/>
  <c r="E11" i="3" s="1"/>
  <c r="F11" i="3" s="1"/>
  <c r="F12" i="1"/>
  <c r="C3" i="2" s="1"/>
  <c r="D3" i="2" s="1"/>
  <c r="E3" i="2" s="1"/>
  <c r="F11" i="1"/>
  <c r="D9" i="3" s="1"/>
  <c r="E9" i="3" s="1"/>
  <c r="F9" i="3" s="1"/>
  <c r="C7" i="2"/>
  <c r="D7" i="2" s="1"/>
  <c r="E7" i="2" s="1"/>
  <c r="F8" i="2"/>
  <c r="D3" i="3" l="1"/>
  <c r="E3" i="3" s="1"/>
  <c r="F3" i="3" s="1"/>
  <c r="C6" i="2"/>
  <c r="D6" i="2" s="1"/>
  <c r="E6" i="2" s="1"/>
  <c r="C2" i="2"/>
  <c r="D2" i="2" s="1"/>
  <c r="E2" i="2" s="1"/>
  <c r="C4" i="2"/>
  <c r="D4" i="2" s="1"/>
  <c r="E4" i="2" s="1"/>
  <c r="F2" i="3"/>
  <c r="D21" i="3" l="1"/>
  <c r="E21" i="3"/>
  <c r="F21" i="3" s="1"/>
  <c r="D8" i="2"/>
  <c r="E8" i="2" s="1"/>
  <c r="C8" i="2"/>
</calcChain>
</file>

<file path=xl/sharedStrings.xml><?xml version="1.0" encoding="utf-8"?>
<sst xmlns="http://schemas.openxmlformats.org/spreadsheetml/2006/main" count="261" uniqueCount="122">
  <si>
    <t>Sr No</t>
  </si>
  <si>
    <t>BR ID</t>
  </si>
  <si>
    <t>BRANCH</t>
  </si>
  <si>
    <t>STATE</t>
  </si>
  <si>
    <t>REGION</t>
  </si>
  <si>
    <t>MARKETING DONE/NOT</t>
  </si>
  <si>
    <t>AMOUNT</t>
  </si>
  <si>
    <t>CHANDERNAGAR</t>
  </si>
  <si>
    <t>WEST BENGAL</t>
  </si>
  <si>
    <t>Odisha</t>
  </si>
  <si>
    <t>CHATRAM TRICHY</t>
  </si>
  <si>
    <t>Tamil nadu</t>
  </si>
  <si>
    <t>Chennai</t>
  </si>
  <si>
    <t>CHERUPARAMBATH ROAD KADAVANTHRA</t>
  </si>
  <si>
    <t>KERALA</t>
  </si>
  <si>
    <t>DODDABALLAPURA</t>
  </si>
  <si>
    <t>Karnataka</t>
  </si>
  <si>
    <t>Bangalore</t>
  </si>
  <si>
    <t>Dujra ,Patna</t>
  </si>
  <si>
    <t>BIHAR</t>
  </si>
  <si>
    <t>FIVE ROAD JUNCTION SALEM</t>
  </si>
  <si>
    <t>GANDHI NAGAR - KURNOOL</t>
  </si>
  <si>
    <t>Andhra Pradesh</t>
  </si>
  <si>
    <t>Hyderabad</t>
  </si>
  <si>
    <t>GANDHIBAGH</t>
  </si>
  <si>
    <t>Maharashtra</t>
  </si>
  <si>
    <t>Mumbai</t>
  </si>
  <si>
    <t>GARKHED AURANGABAD</t>
  </si>
  <si>
    <t>GOVINDPURI</t>
  </si>
  <si>
    <t>DELHI</t>
  </si>
  <si>
    <t>HINOO RANCHI</t>
  </si>
  <si>
    <t>JHARKHAND</t>
  </si>
  <si>
    <t>HOLEKERE ROAD CHITRADURGA</t>
  </si>
  <si>
    <t>KARNATAKA</t>
  </si>
  <si>
    <t>J.P Road,Rajamundry</t>
  </si>
  <si>
    <t>SURYABAGH VISAG</t>
  </si>
  <si>
    <t>TRANSPORT NAGAR,KORBA</t>
  </si>
  <si>
    <t>Chhattisgarh</t>
  </si>
  <si>
    <t>TRIPRAYAR</t>
  </si>
  <si>
    <t>TUMKUR</t>
  </si>
  <si>
    <t>VELLORE KATPADI</t>
  </si>
  <si>
    <t>6TH STREET GANDHIPURAM</t>
  </si>
  <si>
    <t>ARAPALAYAM BUS STAND</t>
  </si>
  <si>
    <t>ARIYALUR</t>
  </si>
  <si>
    <t>AYODHYA NAGAR BHOPAL</t>
  </si>
  <si>
    <t>Madhya Pradesh</t>
  </si>
  <si>
    <t>Bhopal</t>
  </si>
  <si>
    <t>BANK SQUARE GANDHINAGAR</t>
  </si>
  <si>
    <t>GUJARAT</t>
  </si>
  <si>
    <t>BENZ CIRCLE M G ROAD,VIJAYAWADA</t>
  </si>
  <si>
    <t>BERHAMPUR 1</t>
  </si>
  <si>
    <t>BHAGAVANGANJ SAGAR</t>
  </si>
  <si>
    <t>BURDWAN</t>
  </si>
  <si>
    <t>BY PASS ROAD SATHUR</t>
  </si>
  <si>
    <t>KADUR</t>
  </si>
  <si>
    <t>KAMASHIPALAYAM</t>
  </si>
  <si>
    <t>KOYILANDI</t>
  </si>
  <si>
    <t>LAXMISAGAR CHOWK,BHUBANESWAR</t>
  </si>
  <si>
    <t>MAHARANI ROAD</t>
  </si>
  <si>
    <t>MANKAMMATHOTTA</t>
  </si>
  <si>
    <t>Telangana</t>
  </si>
  <si>
    <t>MARAPPALAM</t>
  </si>
  <si>
    <t>PONDICHERRY</t>
  </si>
  <si>
    <t>MUSHARABAD</t>
  </si>
  <si>
    <t>NORTH JALUKBARI</t>
  </si>
  <si>
    <t>ASSAM</t>
  </si>
  <si>
    <t>PARVATHINAGAR BELLARY</t>
  </si>
  <si>
    <t>PATIALA BUS STAND</t>
  </si>
  <si>
    <t>Punjab</t>
  </si>
  <si>
    <t>Prathap Nagar Jaipur</t>
  </si>
  <si>
    <t>RAJASTHAN</t>
  </si>
  <si>
    <t>RAMASWAMY CIRCLE</t>
  </si>
  <si>
    <t>Ramgiri</t>
  </si>
  <si>
    <t>REWA ROAD,SATNA</t>
  </si>
  <si>
    <t>SUBEDARI WARRANGAL</t>
  </si>
  <si>
    <t>SUNDARAYYAR STREET,CHITOOR</t>
  </si>
  <si>
    <t>VICTORIA STREET-LUCKNOW</t>
  </si>
  <si>
    <t>UTTAR PRADESH</t>
  </si>
  <si>
    <t>WRIGHT TOWN</t>
  </si>
  <si>
    <t>YOUSUFGUDA</t>
  </si>
  <si>
    <t>GOVT.HOSPITAL JN.,KOTHAMANGALAM</t>
  </si>
  <si>
    <t>TOTAL BRANCHES</t>
  </si>
  <si>
    <t>MARKETING DONE BRANCHES</t>
  </si>
  <si>
    <t>PENDING BRANCHES</t>
  </si>
  <si>
    <t>%</t>
  </si>
  <si>
    <t>AMOUNT UTILIZED</t>
  </si>
  <si>
    <t>Grand Total</t>
  </si>
  <si>
    <t>PO_ID</t>
  </si>
  <si>
    <t>DEP_NAME</t>
  </si>
  <si>
    <t>BRANCH_ID</t>
  </si>
  <si>
    <t>PO Entered emp code</t>
  </si>
  <si>
    <t>Entered amount</t>
  </si>
  <si>
    <t>Activities name</t>
  </si>
  <si>
    <t>ENTER_DATE</t>
  </si>
  <si>
    <t xml:space="preserve">Payout date </t>
  </si>
  <si>
    <t>status</t>
  </si>
  <si>
    <t>PO/01/354607/2023-24</t>
  </si>
  <si>
    <t>MICRO HOME FINANCE</t>
  </si>
  <si>
    <t>TV SCROLLING MARKETING</t>
  </si>
  <si>
    <t>01-09-23 18:33:11</t>
  </si>
  <si>
    <t>Assign Complete</t>
  </si>
  <si>
    <t>PO/01/354665/2023-24</t>
  </si>
  <si>
    <t>FLEX MARKETING ACTIVITY</t>
  </si>
  <si>
    <t>02-09-23 12:34:48</t>
  </si>
  <si>
    <t>PO/01/354598/2023-24</t>
  </si>
  <si>
    <t>NO PARKING BOARD MARKETING</t>
  </si>
  <si>
    <t>01-09-23 17:57:24</t>
  </si>
  <si>
    <t>PO/01/354656/2023-24</t>
  </si>
  <si>
    <t>CARRY BAG NGL DISTRIBUTION MARKETING ACTIVITY</t>
  </si>
  <si>
    <t>02-09-23 12:04:45</t>
  </si>
  <si>
    <t>PO/01/354662/2023-24</t>
  </si>
  <si>
    <t>AUTO TOPS OR AUTO BRANDING</t>
  </si>
  <si>
    <t>02-09-23 12:30:42</t>
  </si>
  <si>
    <t>PO/01/354700/2023-24</t>
  </si>
  <si>
    <t>MULTICOLOR DOUBLE SIDE PRINTED NOTICE</t>
  </si>
  <si>
    <t>02-09-23 15:38:55</t>
  </si>
  <si>
    <t>PO/01/354600/2023-24</t>
  </si>
  <si>
    <t>BLACK BACK FLEX MARKETING ACTIVITIES</t>
  </si>
  <si>
    <t>01-09-23 17:58:40</t>
  </si>
  <si>
    <t>PO/01/354650/2023-24</t>
  </si>
  <si>
    <t>WALL POSTER</t>
  </si>
  <si>
    <t>02-09-23 11:37:55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</si>
</sst>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9" fontId="0" fillId="0" borderId="1" xfId="2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/>
    <xf numFmtId="0" fontId="2" fillId="2" borderId="1" xfId="0" applyNumberFormat="1" applyFont="1" applyFill="1" applyBorder="1" applyAlignment="1" applyProtection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4" fillId="4" borderId="1" xfId="0" applyNumberFormat="1" applyFont="1" applyFill="1" applyBorder="1" applyAlignment="1" applyProtection="1">
      <alignment horizontal="center" vertical="center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2" fillId="5" borderId="1" xfId="0" applyNumberFormat="1" applyFont="1" applyFill="1" applyBorder="1" applyAlignment="1" applyProtection="1">
      <alignment horizontal="center" vertical="center" wrapText="1"/>
    </xf>
    <xf numFmtId="9" fontId="5" fillId="5" borderId="1" xfId="0" applyNumberFormat="1" applyFont="1" applyFill="1" applyBorder="1" applyAlignment="1" applyProtection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/>
    </xf>
    <xf numFmtId="9" fontId="5" fillId="2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14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4"/>
  <sheetViews>
    <sheetView topLeftCell="C1" workbookViewId="0">
      <selection activeCell="F2" sqref="F2"/>
    </sheetView>
  </sheetViews>
  <sheetFormatPr defaultRowHeight="15" x14ac:dyDescent="0.25"/>
  <cols>
    <col min="1" max="1" width="21.140625" bestFit="1" customWidth="1"/>
    <col min="2" max="2" width="21.5703125" bestFit="1" customWidth="1"/>
    <col min="3" max="3" width="11.28515625" bestFit="1" customWidth="1"/>
    <col min="4" max="4" width="20.42578125" bestFit="1" customWidth="1"/>
    <col min="5" max="5" width="15.42578125" bestFit="1" customWidth="1"/>
    <col min="6" max="6" width="62.7109375" customWidth="1"/>
    <col min="7" max="7" width="16.140625" bestFit="1" customWidth="1"/>
    <col min="8" max="8" width="12" bestFit="1" customWidth="1"/>
    <col min="9" max="9" width="16" bestFit="1" customWidth="1"/>
  </cols>
  <sheetData>
    <row r="1" spans="1:9" x14ac:dyDescent="0.25">
      <c r="A1" s="22" t="s">
        <v>87</v>
      </c>
      <c r="B1" s="22" t="s">
        <v>88</v>
      </c>
      <c r="C1" s="22" t="s">
        <v>89</v>
      </c>
      <c r="D1" s="22" t="s">
        <v>90</v>
      </c>
      <c r="E1" s="22" t="s">
        <v>91</v>
      </c>
      <c r="F1" s="22" t="s">
        <v>92</v>
      </c>
      <c r="G1" s="22" t="s">
        <v>93</v>
      </c>
      <c r="H1" s="22" t="s">
        <v>94</v>
      </c>
      <c r="I1" s="22" t="s">
        <v>95</v>
      </c>
    </row>
    <row r="2" spans="1:9" x14ac:dyDescent="0.25">
      <c r="A2" s="22" t="s">
        <v>96</v>
      </c>
      <c r="B2" s="22" t="s">
        <v>97</v>
      </c>
      <c r="C2" s="22">
        <v>183</v>
      </c>
      <c r="D2" s="22">
        <v>336300</v>
      </c>
      <c r="E2" s="22">
        <v>5000</v>
      </c>
      <c r="F2" s="22" t="s">
        <v>98</v>
      </c>
      <c r="G2" s="22" t="s">
        <v>99</v>
      </c>
      <c r="H2" s="22"/>
      <c r="I2" s="22" t="s">
        <v>100</v>
      </c>
    </row>
    <row r="3" spans="1:9" x14ac:dyDescent="0.25">
      <c r="A3" s="22" t="s">
        <v>101</v>
      </c>
      <c r="B3" s="22" t="s">
        <v>97</v>
      </c>
      <c r="C3" s="22">
        <v>2579</v>
      </c>
      <c r="D3" s="22">
        <v>16748</v>
      </c>
      <c r="E3" s="22">
        <v>20000</v>
      </c>
      <c r="F3" s="22" t="s">
        <v>102</v>
      </c>
      <c r="G3" s="22" t="s">
        <v>103</v>
      </c>
      <c r="H3" s="22"/>
      <c r="I3" s="22" t="s">
        <v>100</v>
      </c>
    </row>
    <row r="4" spans="1:9" x14ac:dyDescent="0.25">
      <c r="A4" s="22" t="s">
        <v>104</v>
      </c>
      <c r="B4" s="22" t="s">
        <v>97</v>
      </c>
      <c r="C4" s="22">
        <v>3245</v>
      </c>
      <c r="D4" s="22">
        <v>386434</v>
      </c>
      <c r="E4" s="22">
        <v>15000</v>
      </c>
      <c r="F4" s="22" t="s">
        <v>105</v>
      </c>
      <c r="G4" s="22" t="s">
        <v>106</v>
      </c>
      <c r="H4" s="22"/>
      <c r="I4" s="22" t="s">
        <v>100</v>
      </c>
    </row>
    <row r="5" spans="1:9" x14ac:dyDescent="0.25">
      <c r="A5" s="22" t="s">
        <v>107</v>
      </c>
      <c r="B5" s="22" t="s">
        <v>97</v>
      </c>
      <c r="C5" s="22">
        <v>214</v>
      </c>
      <c r="D5" s="22">
        <v>319937</v>
      </c>
      <c r="E5" s="22">
        <v>24500</v>
      </c>
      <c r="F5" s="22" t="s">
        <v>108</v>
      </c>
      <c r="G5" s="22" t="s">
        <v>109</v>
      </c>
      <c r="H5" s="22"/>
      <c r="I5" s="22" t="s">
        <v>100</v>
      </c>
    </row>
    <row r="6" spans="1:9" x14ac:dyDescent="0.25">
      <c r="A6" s="22" t="s">
        <v>110</v>
      </c>
      <c r="B6" s="22" t="s">
        <v>97</v>
      </c>
      <c r="C6" s="22">
        <v>862</v>
      </c>
      <c r="D6" s="22">
        <v>374574</v>
      </c>
      <c r="E6" s="22">
        <v>16875</v>
      </c>
      <c r="F6" s="22" t="s">
        <v>111</v>
      </c>
      <c r="G6" s="22" t="s">
        <v>112</v>
      </c>
      <c r="H6" s="22"/>
      <c r="I6" s="22" t="s">
        <v>100</v>
      </c>
    </row>
    <row r="7" spans="1:9" x14ac:dyDescent="0.25">
      <c r="A7" s="22" t="s">
        <v>113</v>
      </c>
      <c r="B7" s="22" t="s">
        <v>97</v>
      </c>
      <c r="C7" s="22">
        <v>183</v>
      </c>
      <c r="D7" s="22">
        <v>336300</v>
      </c>
      <c r="E7" s="22">
        <v>13000</v>
      </c>
      <c r="F7" s="22" t="s">
        <v>114</v>
      </c>
      <c r="G7" s="22" t="s">
        <v>115</v>
      </c>
      <c r="H7" s="22"/>
      <c r="I7" s="22" t="s">
        <v>100</v>
      </c>
    </row>
    <row r="8" spans="1:9" x14ac:dyDescent="0.25">
      <c r="A8" s="22" t="s">
        <v>116</v>
      </c>
      <c r="B8" s="22" t="s">
        <v>97</v>
      </c>
      <c r="C8" s="22">
        <v>3395</v>
      </c>
      <c r="D8" s="22">
        <v>316094</v>
      </c>
      <c r="E8" s="22">
        <v>5400</v>
      </c>
      <c r="F8" s="22" t="s">
        <v>117</v>
      </c>
      <c r="G8" s="22" t="s">
        <v>118</v>
      </c>
      <c r="H8" s="22"/>
      <c r="I8" s="22" t="s">
        <v>100</v>
      </c>
    </row>
    <row r="9" spans="1:9" x14ac:dyDescent="0.25">
      <c r="A9" s="22" t="s">
        <v>119</v>
      </c>
      <c r="B9" s="22" t="s">
        <v>97</v>
      </c>
      <c r="C9" s="22">
        <v>3550</v>
      </c>
      <c r="D9" s="22">
        <v>393633</v>
      </c>
      <c r="E9" s="22">
        <v>24000</v>
      </c>
      <c r="F9" s="22" t="s">
        <v>120</v>
      </c>
      <c r="G9" s="22" t="s">
        <v>121</v>
      </c>
      <c r="H9" s="22"/>
      <c r="I9" s="22" t="s">
        <v>100</v>
      </c>
    </row>
    <row r="10" spans="1:9" x14ac:dyDescent="0.25">
      <c r="A10" s="22"/>
      <c r="B10" s="22"/>
      <c r="C10" s="22"/>
      <c r="D10" s="22"/>
      <c r="E10" s="22"/>
      <c r="F10" s="22"/>
      <c r="G10" s="22"/>
      <c r="H10" s="22"/>
      <c r="I10" s="22"/>
    </row>
    <row r="11" spans="1:9" x14ac:dyDescent="0.25">
      <c r="A11" s="22"/>
      <c r="B11" s="22"/>
      <c r="C11" s="22"/>
      <c r="D11" s="22"/>
      <c r="E11" s="22"/>
      <c r="F11" s="22"/>
      <c r="G11" s="22"/>
      <c r="H11" s="22"/>
      <c r="I11" s="22"/>
    </row>
    <row r="12" spans="1:9" x14ac:dyDescent="0.25">
      <c r="A12" s="22"/>
      <c r="B12" s="22"/>
      <c r="C12" s="22"/>
      <c r="D12" s="22"/>
      <c r="E12" s="22"/>
      <c r="F12" s="22"/>
      <c r="G12" s="22"/>
      <c r="H12" s="22"/>
      <c r="I12" s="22"/>
    </row>
    <row r="13" spans="1:9" x14ac:dyDescent="0.25">
      <c r="A13" s="22"/>
      <c r="B13" s="22"/>
      <c r="C13" s="22"/>
      <c r="D13" s="22"/>
      <c r="E13" s="22"/>
      <c r="F13" s="22"/>
      <c r="G13" s="22"/>
      <c r="H13" s="22"/>
      <c r="I13" s="22"/>
    </row>
    <row r="14" spans="1:9" x14ac:dyDescent="0.25">
      <c r="A14" s="22"/>
      <c r="B14" s="22"/>
      <c r="C14" s="22"/>
      <c r="D14" s="22"/>
      <c r="E14" s="22"/>
      <c r="F14" s="22"/>
      <c r="G14" s="22"/>
      <c r="H14" s="22"/>
      <c r="I14" s="22"/>
    </row>
    <row r="15" spans="1:9" x14ac:dyDescent="0.25">
      <c r="A15" s="22"/>
      <c r="B15" s="22"/>
      <c r="C15" s="22"/>
      <c r="D15" s="22"/>
      <c r="E15" s="22"/>
      <c r="F15" s="22"/>
      <c r="G15" s="22"/>
      <c r="H15" s="22"/>
      <c r="I15" s="22"/>
    </row>
    <row r="16" spans="1:9" x14ac:dyDescent="0.25">
      <c r="A16" s="22"/>
      <c r="B16" s="22"/>
      <c r="C16" s="22"/>
      <c r="D16" s="22"/>
      <c r="E16" s="22"/>
      <c r="F16" s="22"/>
      <c r="G16" s="22"/>
      <c r="H16" s="22"/>
      <c r="I16" s="22"/>
    </row>
    <row r="17" spans="1:9" x14ac:dyDescent="0.25">
      <c r="A17" s="22"/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2"/>
      <c r="B18" s="22"/>
      <c r="C18" s="22"/>
      <c r="D18" s="22"/>
      <c r="E18" s="22"/>
      <c r="F18" s="22"/>
      <c r="G18" s="22"/>
      <c r="H18" s="22"/>
      <c r="I18" s="22"/>
    </row>
    <row r="19" spans="1:9" x14ac:dyDescent="0.25">
      <c r="A19" s="22"/>
      <c r="B19" s="22"/>
      <c r="C19" s="22"/>
      <c r="D19" s="22"/>
      <c r="E19" s="22"/>
      <c r="F19" s="22"/>
      <c r="G19" s="22"/>
      <c r="H19" s="22"/>
      <c r="I19" s="22"/>
    </row>
    <row r="20" spans="1:9" x14ac:dyDescent="0.25">
      <c r="A20" s="22"/>
      <c r="B20" s="22"/>
      <c r="C20" s="22"/>
      <c r="D20" s="22"/>
      <c r="E20" s="22"/>
      <c r="F20" s="22"/>
      <c r="G20" s="22"/>
      <c r="H20" s="22"/>
      <c r="I20" s="22"/>
    </row>
    <row r="21" spans="1:9" x14ac:dyDescent="0.25">
      <c r="A21" s="22"/>
      <c r="B21" s="22"/>
      <c r="C21" s="22"/>
      <c r="D21" s="22"/>
      <c r="E21" s="22"/>
      <c r="F21" s="22"/>
      <c r="G21" s="22"/>
      <c r="H21" s="22"/>
      <c r="I21" s="22"/>
    </row>
    <row r="22" spans="1:9" x14ac:dyDescent="0.25">
      <c r="A22" s="22"/>
      <c r="B22" s="22"/>
      <c r="C22" s="22"/>
      <c r="D22" s="22"/>
      <c r="E22" s="22"/>
      <c r="F22" s="22"/>
      <c r="G22" s="22"/>
      <c r="H22" s="22"/>
      <c r="I22" s="22"/>
    </row>
    <row r="23" spans="1:9" x14ac:dyDescent="0.25">
      <c r="A23" s="22"/>
      <c r="B23" s="22"/>
      <c r="C23" s="22"/>
      <c r="D23" s="22"/>
      <c r="E23" s="22"/>
      <c r="F23" s="22"/>
      <c r="G23" s="22"/>
      <c r="H23" s="22"/>
      <c r="I23" s="22"/>
    </row>
    <row r="24" spans="1:9" x14ac:dyDescent="0.25">
      <c r="A24" s="22"/>
      <c r="B24" s="22"/>
      <c r="C24" s="22"/>
      <c r="D24" s="22"/>
      <c r="E24" s="22"/>
      <c r="F24" s="22"/>
      <c r="G24" s="22"/>
      <c r="H24" s="22"/>
      <c r="I24" s="22"/>
    </row>
    <row r="25" spans="1:9" x14ac:dyDescent="0.25">
      <c r="A25" s="22"/>
      <c r="B25" s="22"/>
      <c r="C25" s="22"/>
      <c r="D25" s="22"/>
      <c r="E25" s="22"/>
      <c r="F25" s="22"/>
      <c r="G25" s="22"/>
      <c r="H25" s="22"/>
      <c r="I25" s="22"/>
    </row>
    <row r="26" spans="1:9" x14ac:dyDescent="0.25">
      <c r="A26" s="22"/>
      <c r="B26" s="22"/>
      <c r="C26" s="22"/>
      <c r="D26" s="22"/>
      <c r="E26" s="22"/>
      <c r="F26" s="22"/>
      <c r="G26" s="22"/>
      <c r="H26" s="22"/>
      <c r="I26" s="22"/>
    </row>
    <row r="27" spans="1:9" x14ac:dyDescent="0.25">
      <c r="A27" s="22"/>
      <c r="B27" s="22"/>
      <c r="C27" s="22"/>
      <c r="D27" s="22"/>
      <c r="E27" s="22"/>
      <c r="F27" s="22"/>
      <c r="G27" s="22"/>
      <c r="H27" s="22"/>
      <c r="I27" s="22"/>
    </row>
    <row r="28" spans="1:9" x14ac:dyDescent="0.25">
      <c r="A28" s="22"/>
      <c r="B28" s="22"/>
      <c r="C28" s="22"/>
      <c r="D28" s="22"/>
      <c r="E28" s="22"/>
      <c r="F28" s="22"/>
      <c r="G28" s="22"/>
      <c r="H28" s="22"/>
      <c r="I28" s="22"/>
    </row>
    <row r="29" spans="1:9" x14ac:dyDescent="0.25">
      <c r="A29" s="22"/>
      <c r="B29" s="22"/>
      <c r="C29" s="22"/>
      <c r="D29" s="22"/>
      <c r="E29" s="22"/>
      <c r="F29" s="22"/>
      <c r="G29" s="22"/>
      <c r="H29" s="22"/>
      <c r="I29" s="22"/>
    </row>
    <row r="30" spans="1:9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22"/>
      <c r="B31" s="22"/>
      <c r="C31" s="22"/>
      <c r="D31" s="22"/>
      <c r="E31" s="22"/>
      <c r="F31" s="22"/>
      <c r="G31" s="22"/>
      <c r="H31" s="22"/>
      <c r="I31" s="22"/>
    </row>
    <row r="32" spans="1:9" x14ac:dyDescent="0.25">
      <c r="A32" s="22"/>
      <c r="B32" s="22"/>
      <c r="C32" s="22"/>
      <c r="D32" s="22"/>
      <c r="E32" s="22"/>
      <c r="F32" s="22"/>
      <c r="G32" s="22"/>
      <c r="H32" s="22"/>
      <c r="I32" s="22"/>
    </row>
    <row r="33" spans="1:9" x14ac:dyDescent="0.25">
      <c r="A33" s="22"/>
      <c r="B33" s="22"/>
      <c r="C33" s="22"/>
      <c r="D33" s="22"/>
      <c r="E33" s="22"/>
      <c r="F33" s="22"/>
      <c r="G33" s="22"/>
      <c r="H33" s="22"/>
      <c r="I33" s="22"/>
    </row>
    <row r="34" spans="1:9" x14ac:dyDescent="0.25">
      <c r="A34" s="22"/>
      <c r="B34" s="22"/>
      <c r="C34" s="22"/>
      <c r="D34" s="22"/>
      <c r="E34" s="22"/>
      <c r="F34" s="22"/>
      <c r="G34" s="22"/>
      <c r="H34" s="22"/>
      <c r="I34" s="22"/>
    </row>
    <row r="35" spans="1:9" x14ac:dyDescent="0.25">
      <c r="A35" s="22"/>
      <c r="B35" s="22"/>
      <c r="C35" s="22"/>
      <c r="D35" s="22"/>
      <c r="E35" s="22"/>
      <c r="F35" s="22"/>
      <c r="G35" s="22"/>
      <c r="H35" s="22"/>
      <c r="I35" s="22"/>
    </row>
    <row r="36" spans="1:9" x14ac:dyDescent="0.25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25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25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25">
      <c r="A39" s="22"/>
      <c r="B39" s="22"/>
      <c r="C39" s="22"/>
      <c r="D39" s="22"/>
      <c r="E39" s="22"/>
      <c r="F39" s="22"/>
      <c r="G39" s="22"/>
      <c r="H39" s="22"/>
      <c r="I39" s="22"/>
    </row>
    <row r="40" spans="1:9" x14ac:dyDescent="0.25">
      <c r="A40" s="22"/>
      <c r="B40" s="22"/>
      <c r="C40" s="22"/>
      <c r="D40" s="22"/>
      <c r="E40" s="22"/>
      <c r="F40" s="22"/>
      <c r="G40" s="22"/>
      <c r="H40" s="22"/>
      <c r="I40" s="22"/>
    </row>
    <row r="41" spans="1:9" x14ac:dyDescent="0.25">
      <c r="A41" s="22"/>
      <c r="B41" s="22"/>
      <c r="C41" s="22"/>
      <c r="D41" s="22"/>
      <c r="E41" s="22"/>
      <c r="F41" s="22"/>
      <c r="G41" s="22"/>
      <c r="H41" s="22"/>
      <c r="I41" s="22"/>
    </row>
    <row r="42" spans="1:9" x14ac:dyDescent="0.25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5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2"/>
      <c r="B45" s="22"/>
      <c r="C45" s="22"/>
      <c r="D45" s="22"/>
      <c r="E45" s="22"/>
      <c r="F45" s="22"/>
      <c r="G45" s="22"/>
      <c r="H45" s="22"/>
      <c r="I45" s="22"/>
    </row>
    <row r="46" spans="1:9" x14ac:dyDescent="0.25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5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5">
      <c r="A50" s="22"/>
      <c r="B50" s="22"/>
      <c r="C50" s="22"/>
      <c r="D50" s="22"/>
      <c r="E50" s="22"/>
      <c r="F50" s="22"/>
      <c r="G50" s="22"/>
      <c r="H50" s="22"/>
      <c r="I50" s="22"/>
    </row>
    <row r="51" spans="1:9" x14ac:dyDescent="0.25">
      <c r="A51" s="22"/>
      <c r="B51" s="22"/>
      <c r="C51" s="22"/>
      <c r="D51" s="22"/>
      <c r="E51" s="22"/>
      <c r="F51" s="22"/>
      <c r="G51" s="22"/>
      <c r="H51" s="22"/>
      <c r="I51" s="22"/>
    </row>
    <row r="52" spans="1:9" x14ac:dyDescent="0.25">
      <c r="A52" s="22"/>
      <c r="B52" s="22"/>
      <c r="C52" s="22"/>
      <c r="D52" s="22"/>
      <c r="E52" s="22"/>
      <c r="F52" s="22"/>
      <c r="G52" s="22"/>
      <c r="H52" s="22"/>
      <c r="I52" s="22"/>
    </row>
    <row r="53" spans="1:9" x14ac:dyDescent="0.25">
      <c r="A53" s="22"/>
      <c r="B53" s="22"/>
      <c r="C53" s="22"/>
      <c r="D53" s="22"/>
      <c r="E53" s="22"/>
      <c r="F53" s="22"/>
      <c r="G53" s="22"/>
      <c r="H53" s="22"/>
      <c r="I53" s="22"/>
    </row>
    <row r="54" spans="1:9" x14ac:dyDescent="0.25">
      <c r="A54" s="22"/>
      <c r="B54" s="22"/>
      <c r="C54" s="22"/>
      <c r="D54" s="22"/>
      <c r="E54" s="22"/>
      <c r="F54" s="22"/>
      <c r="G54" s="22"/>
      <c r="H54" s="22"/>
      <c r="I54" s="22"/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"/>
  <sheetViews>
    <sheetView tabSelected="1" workbookViewId="0">
      <selection activeCell="G8" sqref="G8"/>
    </sheetView>
  </sheetViews>
  <sheetFormatPr defaultRowHeight="15" x14ac:dyDescent="0.25"/>
  <cols>
    <col min="1" max="1" width="7.85546875" customWidth="1"/>
    <col min="2" max="2" width="8.140625" customWidth="1"/>
    <col min="3" max="3" width="38.85546875" bestFit="1" customWidth="1"/>
    <col min="4" max="4" width="15.7109375" bestFit="1" customWidth="1"/>
    <col min="5" max="5" width="10.5703125" bestFit="1" customWidth="1"/>
    <col min="6" max="6" width="22.5703125" bestFit="1" customWidth="1"/>
    <col min="7" max="7" width="9.42578125" style="8" bestFit="1" customWidth="1"/>
  </cols>
  <sheetData>
    <row r="1" spans="1:7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</row>
    <row r="2" spans="1:7" x14ac:dyDescent="0.25">
      <c r="A2" s="3">
        <f>ROWS($A$2:B2)</f>
        <v>1</v>
      </c>
      <c r="B2" s="4">
        <v>1267</v>
      </c>
      <c r="C2" s="4" t="s">
        <v>7</v>
      </c>
      <c r="D2" s="4" t="s">
        <v>8</v>
      </c>
      <c r="E2" s="4" t="s">
        <v>9</v>
      </c>
      <c r="F2" s="11" t="str">
        <f>IF(G2=0,"NO","YES")</f>
        <v>NO</v>
      </c>
      <c r="G2" s="7">
        <f>SUMIFS(DATA!E:E,DATA!C:C,B:B)</f>
        <v>0</v>
      </c>
    </row>
    <row r="3" spans="1:7" x14ac:dyDescent="0.25">
      <c r="A3" s="3">
        <f>ROWS($A$2:B3)</f>
        <v>2</v>
      </c>
      <c r="B3" s="12">
        <v>347</v>
      </c>
      <c r="C3" s="12" t="s">
        <v>10</v>
      </c>
      <c r="D3" s="12" t="s">
        <v>11</v>
      </c>
      <c r="E3" s="12" t="s">
        <v>12</v>
      </c>
      <c r="F3" s="13" t="str">
        <f>IF(G3=0,"NO","YES")</f>
        <v>NO</v>
      </c>
      <c r="G3" s="7">
        <f>SUMIFS(DATA!E:E,DATA!C:C,B:B)</f>
        <v>0</v>
      </c>
    </row>
    <row r="4" spans="1:7" x14ac:dyDescent="0.25">
      <c r="A4" s="3">
        <f>ROWS($A$2:B4)</f>
        <v>3</v>
      </c>
      <c r="B4" s="12">
        <v>315</v>
      </c>
      <c r="C4" s="12" t="s">
        <v>13</v>
      </c>
      <c r="D4" s="12" t="s">
        <v>14</v>
      </c>
      <c r="E4" s="12" t="s">
        <v>12</v>
      </c>
      <c r="F4" s="13" t="str">
        <f>IF(G4=0,"NO","YES")</f>
        <v>NO</v>
      </c>
      <c r="G4" s="7">
        <f>SUMIFS(DATA!E:E,DATA!C:C,B:B)</f>
        <v>0</v>
      </c>
    </row>
    <row r="5" spans="1:7" x14ac:dyDescent="0.25">
      <c r="A5" s="3">
        <f>ROWS($A$2:B5)</f>
        <v>4</v>
      </c>
      <c r="B5" s="12">
        <v>927</v>
      </c>
      <c r="C5" s="12" t="s">
        <v>15</v>
      </c>
      <c r="D5" s="12" t="s">
        <v>16</v>
      </c>
      <c r="E5" s="12" t="s">
        <v>17</v>
      </c>
      <c r="F5" s="13" t="str">
        <f>IF(G5=0,"NO","YES")</f>
        <v>NO</v>
      </c>
      <c r="G5" s="7">
        <f>SUMIFS(DATA!E:E,DATA!C:C,B:B)</f>
        <v>0</v>
      </c>
    </row>
    <row r="6" spans="1:7" x14ac:dyDescent="0.25">
      <c r="A6" s="3">
        <f>ROWS($A$2:B6)</f>
        <v>5</v>
      </c>
      <c r="B6" s="12">
        <v>2930</v>
      </c>
      <c r="C6" s="12" t="s">
        <v>18</v>
      </c>
      <c r="D6" s="12" t="s">
        <v>19</v>
      </c>
      <c r="E6" s="12" t="s">
        <v>9</v>
      </c>
      <c r="F6" s="13" t="str">
        <f>IF(G6=0,"NO","YES")</f>
        <v>NO</v>
      </c>
      <c r="G6" s="7">
        <f>SUMIFS(DATA!E:E,DATA!C:C,B:B)</f>
        <v>0</v>
      </c>
    </row>
    <row r="7" spans="1:7" x14ac:dyDescent="0.25">
      <c r="A7" s="3">
        <f>ROWS($A$2:B7)</f>
        <v>6</v>
      </c>
      <c r="B7" s="12">
        <v>907</v>
      </c>
      <c r="C7" s="12" t="s">
        <v>20</v>
      </c>
      <c r="D7" s="12" t="s">
        <v>11</v>
      </c>
      <c r="E7" s="12" t="s">
        <v>12</v>
      </c>
      <c r="F7" s="13" t="str">
        <f>IF(G7=0,"NO","YES")</f>
        <v>NO</v>
      </c>
      <c r="G7" s="7">
        <f>SUMIFS(DATA!E:E,DATA!C:C,B:B)</f>
        <v>0</v>
      </c>
    </row>
    <row r="8" spans="1:7" x14ac:dyDescent="0.25">
      <c r="A8" s="3">
        <f>ROWS($A$2:B8)</f>
        <v>7</v>
      </c>
      <c r="B8" s="12">
        <v>446</v>
      </c>
      <c r="C8" s="12" t="s">
        <v>21</v>
      </c>
      <c r="D8" s="12" t="s">
        <v>22</v>
      </c>
      <c r="E8" s="12" t="s">
        <v>23</v>
      </c>
      <c r="F8" s="13" t="str">
        <f>IF(G8=0,"NO","YES")</f>
        <v>NO</v>
      </c>
      <c r="G8" s="7">
        <f>SUMIFS(DATA!E:E,DATA!C:C,B:B)</f>
        <v>0</v>
      </c>
    </row>
    <row r="9" spans="1:7" x14ac:dyDescent="0.25">
      <c r="A9" s="3">
        <f>ROWS($A$2:B9)</f>
        <v>8</v>
      </c>
      <c r="B9" s="12">
        <v>1808</v>
      </c>
      <c r="C9" s="12" t="s">
        <v>27</v>
      </c>
      <c r="D9" s="12" t="s">
        <v>25</v>
      </c>
      <c r="E9" s="12" t="s">
        <v>26</v>
      </c>
      <c r="F9" s="13" t="str">
        <f>IF(G9=0,"NO","YES")</f>
        <v>NO</v>
      </c>
      <c r="G9" s="7">
        <f>SUMIFS(DATA!E:E,DATA!C:C,B:B)</f>
        <v>0</v>
      </c>
    </row>
    <row r="10" spans="1:7" x14ac:dyDescent="0.25">
      <c r="A10" s="3">
        <f>ROWS($A$2:B10)</f>
        <v>9</v>
      </c>
      <c r="B10" s="12">
        <v>1215</v>
      </c>
      <c r="C10" s="12" t="s">
        <v>28</v>
      </c>
      <c r="D10" s="12" t="s">
        <v>29</v>
      </c>
      <c r="E10" s="12" t="s">
        <v>9</v>
      </c>
      <c r="F10" s="13" t="str">
        <f>IF(G10=0,"NO","YES")</f>
        <v>NO</v>
      </c>
      <c r="G10" s="7">
        <f>SUMIFS(DATA!E:E,DATA!C:C,B:B)</f>
        <v>0</v>
      </c>
    </row>
    <row r="11" spans="1:7" x14ac:dyDescent="0.25">
      <c r="A11" s="3">
        <f>ROWS($A$2:B11)</f>
        <v>10</v>
      </c>
      <c r="B11" s="12">
        <v>2302</v>
      </c>
      <c r="C11" s="12" t="s">
        <v>32</v>
      </c>
      <c r="D11" s="12" t="s">
        <v>33</v>
      </c>
      <c r="E11" s="12" t="s">
        <v>17</v>
      </c>
      <c r="F11" s="13" t="str">
        <f>IF(G11=0,"NO","YES")</f>
        <v>NO</v>
      </c>
      <c r="G11" s="7">
        <f>SUMIFS(DATA!E:E,DATA!C:C,B:B)</f>
        <v>0</v>
      </c>
    </row>
    <row r="12" spans="1:7" x14ac:dyDescent="0.25">
      <c r="A12" s="3">
        <f>ROWS($A$2:B12)</f>
        <v>11</v>
      </c>
      <c r="B12" s="4">
        <v>146</v>
      </c>
      <c r="C12" s="4" t="s">
        <v>34</v>
      </c>
      <c r="D12" s="4" t="s">
        <v>22</v>
      </c>
      <c r="E12" s="4" t="s">
        <v>23</v>
      </c>
      <c r="F12" s="13" t="str">
        <f>IF(G12=0,"NO","YES")</f>
        <v>NO</v>
      </c>
      <c r="G12" s="7">
        <f>SUMIFS(DATA!E:E,DATA!C:C,B:B)</f>
        <v>0</v>
      </c>
    </row>
    <row r="13" spans="1:7" x14ac:dyDescent="0.25">
      <c r="A13" s="3">
        <f>ROWS($A$2:B13)</f>
        <v>12</v>
      </c>
      <c r="B13" s="12">
        <v>925</v>
      </c>
      <c r="C13" s="12" t="s">
        <v>35</v>
      </c>
      <c r="D13" s="12" t="s">
        <v>22</v>
      </c>
      <c r="E13" s="12" t="s">
        <v>23</v>
      </c>
      <c r="F13" s="13" t="str">
        <f>IF(G13=0,"NO","YES")</f>
        <v>NO</v>
      </c>
      <c r="G13" s="7">
        <f>SUMIFS(DATA!E:E,DATA!C:C,B:B)</f>
        <v>0</v>
      </c>
    </row>
    <row r="14" spans="1:7" x14ac:dyDescent="0.25">
      <c r="A14" s="3">
        <f>ROWS($A$2:B14)</f>
        <v>13</v>
      </c>
      <c r="B14" s="12">
        <v>1445</v>
      </c>
      <c r="C14" s="12" t="s">
        <v>36</v>
      </c>
      <c r="D14" s="12" t="s">
        <v>37</v>
      </c>
      <c r="E14" s="12" t="s">
        <v>26</v>
      </c>
      <c r="F14" s="13" t="str">
        <f>IF(G14=0,"NO","YES")</f>
        <v>NO</v>
      </c>
      <c r="G14" s="7">
        <f>SUMIFS(DATA!E:E,DATA!C:C,B:B)</f>
        <v>0</v>
      </c>
    </row>
    <row r="15" spans="1:7" x14ac:dyDescent="0.25">
      <c r="A15" s="3">
        <f>ROWS($A$2:B15)</f>
        <v>14</v>
      </c>
      <c r="B15" s="12">
        <v>4</v>
      </c>
      <c r="C15" s="12" t="s">
        <v>38</v>
      </c>
      <c r="D15" s="12" t="s">
        <v>14</v>
      </c>
      <c r="E15" s="12" t="s">
        <v>12</v>
      </c>
      <c r="F15" s="13" t="str">
        <f>IF(G15=0,"NO","YES")</f>
        <v>NO</v>
      </c>
      <c r="G15" s="7">
        <f>SUMIFS(DATA!E:E,DATA!C:C,B:B)</f>
        <v>0</v>
      </c>
    </row>
    <row r="16" spans="1:7" x14ac:dyDescent="0.25">
      <c r="A16" s="3">
        <f>ROWS($A$2:B16)</f>
        <v>15</v>
      </c>
      <c r="B16" s="12">
        <v>106</v>
      </c>
      <c r="C16" s="12" t="s">
        <v>39</v>
      </c>
      <c r="D16" s="12" t="s">
        <v>16</v>
      </c>
      <c r="E16" s="12" t="s">
        <v>17</v>
      </c>
      <c r="F16" s="11" t="str">
        <f>IF(G16=0,"NO","YES")</f>
        <v>NO</v>
      </c>
      <c r="G16" s="7">
        <f>SUMIFS(DATA!E:E,DATA!C:C,B:B)</f>
        <v>0</v>
      </c>
    </row>
    <row r="17" spans="1:7" x14ac:dyDescent="0.25">
      <c r="A17" s="3">
        <f>ROWS($A$2:B17)</f>
        <v>16</v>
      </c>
      <c r="B17" s="4">
        <v>2</v>
      </c>
      <c r="C17" s="4" t="s">
        <v>41</v>
      </c>
      <c r="D17" s="4" t="s">
        <v>11</v>
      </c>
      <c r="E17" s="4" t="s">
        <v>12</v>
      </c>
      <c r="F17" s="13" t="str">
        <f>IF(G17=0,"NO","YES")</f>
        <v>NO</v>
      </c>
      <c r="G17" s="7">
        <f>SUMIFS(DATA!E:E,DATA!C:C,B:B)</f>
        <v>0</v>
      </c>
    </row>
    <row r="18" spans="1:7" x14ac:dyDescent="0.25">
      <c r="A18" s="3">
        <f>ROWS($A$2:B18)</f>
        <v>17</v>
      </c>
      <c r="B18" s="12">
        <v>2827</v>
      </c>
      <c r="C18" s="12" t="s">
        <v>42</v>
      </c>
      <c r="D18" s="12" t="s">
        <v>11</v>
      </c>
      <c r="E18" s="12" t="s">
        <v>12</v>
      </c>
      <c r="F18" s="13" t="str">
        <f>IF(G18=0,"NO","YES")</f>
        <v>NO</v>
      </c>
      <c r="G18" s="7">
        <f>SUMIFS(DATA!E:E,DATA!C:C,B:B)</f>
        <v>0</v>
      </c>
    </row>
    <row r="19" spans="1:7" x14ac:dyDescent="0.25">
      <c r="A19" s="3">
        <f>ROWS($A$2:B19)</f>
        <v>18</v>
      </c>
      <c r="B19" s="5">
        <v>1720</v>
      </c>
      <c r="C19" s="5" t="s">
        <v>43</v>
      </c>
      <c r="D19" s="5" t="s">
        <v>11</v>
      </c>
      <c r="E19" s="5" t="s">
        <v>12</v>
      </c>
      <c r="F19" s="11" t="str">
        <f>IF(G19=0,"NO","YES")</f>
        <v>NO</v>
      </c>
      <c r="G19" s="7">
        <f>SUMIFS(DATA!E:E,DATA!C:C,B:B)</f>
        <v>0</v>
      </c>
    </row>
    <row r="20" spans="1:7" ht="15.75" customHeight="1" x14ac:dyDescent="0.25">
      <c r="A20" s="3">
        <f>ROWS($A$2:B20)</f>
        <v>19</v>
      </c>
      <c r="B20" s="12">
        <v>1772</v>
      </c>
      <c r="C20" s="12" t="s">
        <v>44</v>
      </c>
      <c r="D20" s="12" t="s">
        <v>45</v>
      </c>
      <c r="E20" s="12" t="s">
        <v>46</v>
      </c>
      <c r="F20" s="11" t="str">
        <f>IF(G20=0,"NO","YES")</f>
        <v>NO</v>
      </c>
      <c r="G20" s="7">
        <f>SUMIFS(DATA!E:E,DATA!C:C,B:B)</f>
        <v>0</v>
      </c>
    </row>
    <row r="21" spans="1:7" ht="15.75" customHeight="1" x14ac:dyDescent="0.25">
      <c r="A21" s="3">
        <f>ROWS($A$2:B21)</f>
        <v>20</v>
      </c>
      <c r="B21" s="12">
        <v>3527</v>
      </c>
      <c r="C21" s="12" t="s">
        <v>47</v>
      </c>
      <c r="D21" s="12" t="s">
        <v>48</v>
      </c>
      <c r="E21" s="12" t="s">
        <v>26</v>
      </c>
      <c r="F21" s="11" t="str">
        <f>IF(G21=0,"NO","YES")</f>
        <v>NO</v>
      </c>
      <c r="G21" s="7">
        <f>SUMIFS(DATA!E:E,DATA!C:C,B:B)</f>
        <v>0</v>
      </c>
    </row>
    <row r="22" spans="1:7" ht="15.75" customHeight="1" x14ac:dyDescent="0.25">
      <c r="A22" s="3">
        <f>ROWS($A$2:B22)</f>
        <v>21</v>
      </c>
      <c r="B22" s="12">
        <v>2226</v>
      </c>
      <c r="C22" s="12" t="s">
        <v>49</v>
      </c>
      <c r="D22" s="12" t="s">
        <v>22</v>
      </c>
      <c r="E22" s="12" t="s">
        <v>23</v>
      </c>
      <c r="F22" s="13" t="str">
        <f>IF(G22=0,"NO","YES")</f>
        <v>NO</v>
      </c>
      <c r="G22" s="7">
        <f>SUMIFS(DATA!E:E,DATA!C:C,B:B)</f>
        <v>0</v>
      </c>
    </row>
    <row r="23" spans="1:7" ht="15.75" customHeight="1" x14ac:dyDescent="0.25">
      <c r="A23" s="3">
        <f>ROWS($A$2:B23)</f>
        <v>22</v>
      </c>
      <c r="B23" s="4">
        <v>850</v>
      </c>
      <c r="C23" s="4" t="s">
        <v>50</v>
      </c>
      <c r="D23" s="4" t="s">
        <v>9</v>
      </c>
      <c r="E23" s="4" t="s">
        <v>9</v>
      </c>
      <c r="F23" s="11" t="str">
        <f>IF(G23=0,"NO","YES")</f>
        <v>NO</v>
      </c>
      <c r="G23" s="7">
        <f>SUMIFS(DATA!E:E,DATA!C:C,B:B)</f>
        <v>0</v>
      </c>
    </row>
    <row r="24" spans="1:7" ht="15.75" customHeight="1" x14ac:dyDescent="0.25">
      <c r="A24" s="3">
        <f>ROWS($A$2:B24)</f>
        <v>23</v>
      </c>
      <c r="B24" s="12">
        <v>2638</v>
      </c>
      <c r="C24" s="12" t="s">
        <v>51</v>
      </c>
      <c r="D24" s="12" t="s">
        <v>45</v>
      </c>
      <c r="E24" s="12" t="s">
        <v>46</v>
      </c>
      <c r="F24" s="11" t="str">
        <f>IF(G24=0,"NO","YES")</f>
        <v>NO</v>
      </c>
      <c r="G24" s="7">
        <f>SUMIFS(DATA!E:E,DATA!C:C,B:B)</f>
        <v>0</v>
      </c>
    </row>
    <row r="25" spans="1:7" ht="15.75" customHeight="1" x14ac:dyDescent="0.25">
      <c r="A25" s="3">
        <f>ROWS($A$2:B25)</f>
        <v>24</v>
      </c>
      <c r="B25" s="4">
        <v>1109</v>
      </c>
      <c r="C25" s="4" t="s">
        <v>52</v>
      </c>
      <c r="D25" s="4" t="s">
        <v>8</v>
      </c>
      <c r="E25" s="4" t="s">
        <v>9</v>
      </c>
      <c r="F25" s="11" t="str">
        <f>IF(G25=0,"NO","YES")</f>
        <v>NO</v>
      </c>
      <c r="G25" s="7">
        <f>SUMIFS(DATA!E:E,DATA!C:C,B:B)</f>
        <v>0</v>
      </c>
    </row>
    <row r="26" spans="1:7" ht="15.75" customHeight="1" x14ac:dyDescent="0.25">
      <c r="A26" s="3">
        <f>ROWS($A$2:B26)</f>
        <v>25</v>
      </c>
      <c r="B26" s="12">
        <v>2109</v>
      </c>
      <c r="C26" s="12" t="s">
        <v>54</v>
      </c>
      <c r="D26" s="12" t="s">
        <v>16</v>
      </c>
      <c r="E26" s="12" t="s">
        <v>17</v>
      </c>
      <c r="F26" s="13" t="str">
        <f>IF(G26=0,"NO","YES")</f>
        <v>NO</v>
      </c>
      <c r="G26" s="7">
        <f>SUMIFS(DATA!E:E,DATA!C:C,B:B)</f>
        <v>0</v>
      </c>
    </row>
    <row r="27" spans="1:7" ht="15.75" customHeight="1" x14ac:dyDescent="0.25">
      <c r="A27" s="3">
        <f>ROWS($A$2:B27)</f>
        <v>26</v>
      </c>
      <c r="B27" s="12">
        <v>100</v>
      </c>
      <c r="C27" s="12" t="s">
        <v>55</v>
      </c>
      <c r="D27" s="12" t="s">
        <v>16</v>
      </c>
      <c r="E27" s="12" t="s">
        <v>17</v>
      </c>
      <c r="F27" s="13" t="str">
        <f>IF(G27=0,"NO","YES")</f>
        <v>NO</v>
      </c>
      <c r="G27" s="7">
        <f>SUMIFS(DATA!E:E,DATA!C:C,B:B)</f>
        <v>0</v>
      </c>
    </row>
    <row r="28" spans="1:7" ht="15.75" customHeight="1" x14ac:dyDescent="0.25">
      <c r="A28" s="3">
        <f>ROWS($A$2:B28)</f>
        <v>27</v>
      </c>
      <c r="B28" s="12">
        <v>15</v>
      </c>
      <c r="C28" s="12" t="s">
        <v>56</v>
      </c>
      <c r="D28" s="12" t="s">
        <v>14</v>
      </c>
      <c r="E28" s="12" t="s">
        <v>12</v>
      </c>
      <c r="F28" s="11" t="str">
        <f>IF(G28=0,"NO","YES")</f>
        <v>NO</v>
      </c>
      <c r="G28" s="7">
        <f>SUMIFS(DATA!E:E,DATA!C:C,B:B)</f>
        <v>0</v>
      </c>
    </row>
    <row r="29" spans="1:7" ht="15.75" customHeight="1" x14ac:dyDescent="0.25">
      <c r="A29" s="3">
        <f>ROWS($A$2:B29)</f>
        <v>28</v>
      </c>
      <c r="B29" s="12">
        <v>2046</v>
      </c>
      <c r="C29" s="12" t="s">
        <v>57</v>
      </c>
      <c r="D29" s="12" t="s">
        <v>9</v>
      </c>
      <c r="E29" s="12" t="s">
        <v>9</v>
      </c>
      <c r="F29" s="13" t="str">
        <f>IF(G29=0,"NO","YES")</f>
        <v>NO</v>
      </c>
      <c r="G29" s="7">
        <f>SUMIFS(DATA!E:E,DATA!C:C,B:B)</f>
        <v>0</v>
      </c>
    </row>
    <row r="30" spans="1:7" ht="15.75" customHeight="1" x14ac:dyDescent="0.25">
      <c r="A30" s="3">
        <f>ROWS($A$2:B30)</f>
        <v>29</v>
      </c>
      <c r="B30" s="4">
        <v>1010</v>
      </c>
      <c r="C30" s="4" t="s">
        <v>58</v>
      </c>
      <c r="D30" s="4" t="s">
        <v>45</v>
      </c>
      <c r="E30" s="4" t="s">
        <v>46</v>
      </c>
      <c r="F30" s="11" t="str">
        <f>IF(G30=0,"NO","YES")</f>
        <v>NO</v>
      </c>
      <c r="G30" s="7">
        <f>SUMIFS(DATA!E:E,DATA!C:C,B:B)</f>
        <v>0</v>
      </c>
    </row>
    <row r="31" spans="1:7" ht="15.75" customHeight="1" x14ac:dyDescent="0.25">
      <c r="A31" s="3">
        <f>ROWS($A$2:B31)</f>
        <v>30</v>
      </c>
      <c r="B31" s="12">
        <v>959</v>
      </c>
      <c r="C31" s="12" t="s">
        <v>59</v>
      </c>
      <c r="D31" s="12" t="s">
        <v>60</v>
      </c>
      <c r="E31" s="12" t="s">
        <v>23</v>
      </c>
      <c r="F31" s="11" t="str">
        <f>IF(G31=0,"NO","YES")</f>
        <v>NO</v>
      </c>
      <c r="G31" s="7">
        <f>SUMIFS(DATA!E:E,DATA!C:C,B:B)</f>
        <v>0</v>
      </c>
    </row>
    <row r="32" spans="1:7" ht="15.75" customHeight="1" x14ac:dyDescent="0.25">
      <c r="A32" s="3">
        <f>ROWS($A$2:B32)</f>
        <v>31</v>
      </c>
      <c r="B32" s="4">
        <v>1913</v>
      </c>
      <c r="C32" s="4" t="s">
        <v>61</v>
      </c>
      <c r="D32" s="4" t="s">
        <v>62</v>
      </c>
      <c r="E32" s="4" t="s">
        <v>12</v>
      </c>
      <c r="F32" s="13" t="str">
        <f>IF(G32=0,"NO","YES")</f>
        <v>NO</v>
      </c>
      <c r="G32" s="7">
        <f>SUMIFS(DATA!E:E,DATA!C:C,B:B)</f>
        <v>0</v>
      </c>
    </row>
    <row r="33" spans="1:7" ht="15.75" customHeight="1" x14ac:dyDescent="0.25">
      <c r="A33" s="3">
        <f>ROWS($A$2:B33)</f>
        <v>32</v>
      </c>
      <c r="B33" s="12">
        <v>83</v>
      </c>
      <c r="C33" s="12" t="s">
        <v>63</v>
      </c>
      <c r="D33" s="12" t="s">
        <v>60</v>
      </c>
      <c r="E33" s="12" t="s">
        <v>23</v>
      </c>
      <c r="F33" s="11" t="str">
        <f>IF(G33=0,"NO","YES")</f>
        <v>NO</v>
      </c>
      <c r="G33" s="7">
        <f>SUMIFS(DATA!E:E,DATA!C:C,B:B)</f>
        <v>0</v>
      </c>
    </row>
    <row r="34" spans="1:7" ht="15.75" customHeight="1" x14ac:dyDescent="0.25">
      <c r="A34" s="3">
        <f>ROWS($A$2:B34)</f>
        <v>33</v>
      </c>
      <c r="B34" s="12">
        <v>2941</v>
      </c>
      <c r="C34" s="12" t="s">
        <v>66</v>
      </c>
      <c r="D34" s="12" t="s">
        <v>16</v>
      </c>
      <c r="E34" s="12" t="s">
        <v>17</v>
      </c>
      <c r="F34" s="13" t="str">
        <f>IF(G34=0,"NO","YES")</f>
        <v>NO</v>
      </c>
      <c r="G34" s="7">
        <f>SUMIFS(DATA!E:E,DATA!C:C,B:B)</f>
        <v>0</v>
      </c>
    </row>
    <row r="35" spans="1:7" ht="15.75" customHeight="1" x14ac:dyDescent="0.25">
      <c r="A35" s="3">
        <f>ROWS($A$2:B35)</f>
        <v>34</v>
      </c>
      <c r="B35" s="12">
        <v>2795</v>
      </c>
      <c r="C35" s="12" t="s">
        <v>67</v>
      </c>
      <c r="D35" s="12" t="s">
        <v>68</v>
      </c>
      <c r="E35" s="12" t="s">
        <v>46</v>
      </c>
      <c r="F35" s="11" t="str">
        <f>IF(G35=0,"NO","YES")</f>
        <v>NO</v>
      </c>
      <c r="G35" s="7">
        <f>SUMIFS(DATA!E:E,DATA!C:C,B:B)</f>
        <v>0</v>
      </c>
    </row>
    <row r="36" spans="1:7" ht="15.75" customHeight="1" x14ac:dyDescent="0.25">
      <c r="A36" s="3">
        <f>ROWS($A$2:B36)</f>
        <v>35</v>
      </c>
      <c r="B36" s="14">
        <v>1424</v>
      </c>
      <c r="C36" s="14" t="s">
        <v>69</v>
      </c>
      <c r="D36" s="14" t="s">
        <v>70</v>
      </c>
      <c r="E36" s="14" t="s">
        <v>46</v>
      </c>
      <c r="F36" s="11" t="str">
        <f>IF(G36=0,"NO","YES")</f>
        <v>NO</v>
      </c>
      <c r="G36" s="7">
        <f>SUMIFS(DATA!E:E,DATA!C:C,B:B)</f>
        <v>0</v>
      </c>
    </row>
    <row r="37" spans="1:7" ht="15.75" customHeight="1" x14ac:dyDescent="0.25">
      <c r="A37" s="3">
        <f>ROWS($A$2:B37)</f>
        <v>36</v>
      </c>
      <c r="B37" s="12">
        <v>935</v>
      </c>
      <c r="C37" s="12" t="s">
        <v>71</v>
      </c>
      <c r="D37" s="12" t="s">
        <v>16</v>
      </c>
      <c r="E37" s="12" t="s">
        <v>17</v>
      </c>
      <c r="F37" s="13" t="str">
        <f>IF(G37=0,"NO","YES")</f>
        <v>NO</v>
      </c>
      <c r="G37" s="7">
        <f>SUMIFS(DATA!E:E,DATA!C:C,B:B)</f>
        <v>0</v>
      </c>
    </row>
    <row r="38" spans="1:7" ht="15.75" customHeight="1" x14ac:dyDescent="0.25">
      <c r="A38" s="3">
        <f>ROWS($A$2:B38)</f>
        <v>37</v>
      </c>
      <c r="B38" s="12">
        <v>979</v>
      </c>
      <c r="C38" s="12" t="s">
        <v>72</v>
      </c>
      <c r="D38" s="12" t="s">
        <v>60</v>
      </c>
      <c r="E38" s="12" t="s">
        <v>23</v>
      </c>
      <c r="F38" s="11" t="str">
        <f>IF(G38=0,"NO","YES")</f>
        <v>NO</v>
      </c>
      <c r="G38" s="7">
        <f>SUMIFS(DATA!E:E,DATA!C:C,B:B)</f>
        <v>0</v>
      </c>
    </row>
    <row r="39" spans="1:7" ht="15.75" customHeight="1" x14ac:dyDescent="0.25">
      <c r="A39" s="3">
        <f>ROWS($A$2:B39)</f>
        <v>38</v>
      </c>
      <c r="B39" s="12">
        <v>2817</v>
      </c>
      <c r="C39" s="12" t="s">
        <v>73</v>
      </c>
      <c r="D39" s="12" t="s">
        <v>45</v>
      </c>
      <c r="E39" s="12" t="s">
        <v>46</v>
      </c>
      <c r="F39" s="11" t="str">
        <f>IF(G39=0,"NO","YES")</f>
        <v>NO</v>
      </c>
      <c r="G39" s="7">
        <f>SUMIFS(DATA!E:E,DATA!C:C,B:B)</f>
        <v>0</v>
      </c>
    </row>
    <row r="40" spans="1:7" ht="15.75" customHeight="1" x14ac:dyDescent="0.25">
      <c r="A40" s="3">
        <f>ROWS($A$2:B40)</f>
        <v>39</v>
      </c>
      <c r="B40" s="12">
        <v>3054</v>
      </c>
      <c r="C40" s="12" t="s">
        <v>74</v>
      </c>
      <c r="D40" s="12" t="s">
        <v>60</v>
      </c>
      <c r="E40" s="12" t="s">
        <v>23</v>
      </c>
      <c r="F40" s="13" t="str">
        <f>IF(G40=0,"NO","YES")</f>
        <v>NO</v>
      </c>
      <c r="G40" s="7">
        <f>SUMIFS(DATA!E:E,DATA!C:C,B:B)</f>
        <v>0</v>
      </c>
    </row>
    <row r="41" spans="1:7" ht="15.75" customHeight="1" x14ac:dyDescent="0.25">
      <c r="A41" s="3">
        <f>ROWS($A$2:B41)</f>
        <v>40</v>
      </c>
      <c r="B41" s="4">
        <v>156</v>
      </c>
      <c r="C41" s="4" t="s">
        <v>75</v>
      </c>
      <c r="D41" s="4" t="s">
        <v>22</v>
      </c>
      <c r="E41" s="4" t="s">
        <v>23</v>
      </c>
      <c r="F41" s="13" t="str">
        <f>IF(G41=0,"NO","YES")</f>
        <v>NO</v>
      </c>
      <c r="G41" s="7">
        <f>SUMIFS(DATA!E:E,DATA!C:C,B:B)</f>
        <v>0</v>
      </c>
    </row>
    <row r="42" spans="1:7" ht="15.75" customHeight="1" x14ac:dyDescent="0.25">
      <c r="A42" s="3">
        <f>ROWS($A$2:B42)</f>
        <v>41</v>
      </c>
      <c r="B42" s="12">
        <v>2420</v>
      </c>
      <c r="C42" s="12" t="s">
        <v>78</v>
      </c>
      <c r="D42" s="12" t="s">
        <v>45</v>
      </c>
      <c r="E42" s="12" t="s">
        <v>46</v>
      </c>
      <c r="F42" s="11" t="str">
        <f>IF(G42=0,"NO","YES")</f>
        <v>NO</v>
      </c>
      <c r="G42" s="7">
        <f>SUMIFS(DATA!E:E,DATA!C:C,B:B)</f>
        <v>0</v>
      </c>
    </row>
    <row r="43" spans="1:7" ht="15.75" customHeight="1" x14ac:dyDescent="0.25">
      <c r="A43" s="3">
        <v>49</v>
      </c>
      <c r="B43" s="12">
        <v>3221</v>
      </c>
      <c r="C43" s="12" t="s">
        <v>80</v>
      </c>
      <c r="D43" s="12" t="s">
        <v>14</v>
      </c>
      <c r="E43" s="12" t="s">
        <v>12</v>
      </c>
      <c r="F43" s="13" t="str">
        <f>IF(G43=0,"NO","YES")</f>
        <v>NO</v>
      </c>
      <c r="G43" s="7">
        <f>SUMIFS(DATA!E:E,DATA!C:C,B:B)</f>
        <v>0</v>
      </c>
    </row>
    <row r="44" spans="1:7" ht="15.75" customHeight="1" x14ac:dyDescent="0.25">
      <c r="A44" s="3">
        <f>ROWS($A$2:B44)</f>
        <v>43</v>
      </c>
      <c r="B44" s="14">
        <v>214</v>
      </c>
      <c r="C44" s="14" t="s">
        <v>24</v>
      </c>
      <c r="D44" s="14" t="s">
        <v>25</v>
      </c>
      <c r="E44" s="14" t="s">
        <v>26</v>
      </c>
      <c r="F44" s="11" t="str">
        <f>IF(G44=0,"NO","YES")</f>
        <v>YES</v>
      </c>
      <c r="G44" s="7">
        <f>SUMIFS(DATA!E:E,DATA!C:C,B:B)</f>
        <v>24500</v>
      </c>
    </row>
    <row r="45" spans="1:7" ht="15.75" customHeight="1" x14ac:dyDescent="0.25">
      <c r="A45" s="3">
        <f>ROWS($A$2:B45)</f>
        <v>44</v>
      </c>
      <c r="B45" s="5">
        <v>3550</v>
      </c>
      <c r="C45" s="5" t="s">
        <v>30</v>
      </c>
      <c r="D45" s="5" t="s">
        <v>31</v>
      </c>
      <c r="E45" s="5" t="s">
        <v>9</v>
      </c>
      <c r="F45" s="13" t="str">
        <f>IF(G45=0,"NO","YES")</f>
        <v>YES</v>
      </c>
      <c r="G45" s="7">
        <f>SUMIFS(DATA!E:E,DATA!C:C,B:B)</f>
        <v>24000</v>
      </c>
    </row>
    <row r="46" spans="1:7" ht="15.75" customHeight="1" x14ac:dyDescent="0.25">
      <c r="A46" s="3">
        <f>ROWS($A$2:B46)</f>
        <v>45</v>
      </c>
      <c r="B46" s="12">
        <v>183</v>
      </c>
      <c r="C46" s="12" t="s">
        <v>40</v>
      </c>
      <c r="D46" s="12" t="s">
        <v>11</v>
      </c>
      <c r="E46" s="12" t="s">
        <v>12</v>
      </c>
      <c r="F46" s="13" t="str">
        <f>IF(G46=0,"NO","YES")</f>
        <v>YES</v>
      </c>
      <c r="G46" s="7">
        <f>SUMIFS(DATA!E:E,DATA!C:C,B:B)</f>
        <v>18000</v>
      </c>
    </row>
    <row r="47" spans="1:7" ht="15.75" customHeight="1" x14ac:dyDescent="0.25">
      <c r="A47" s="3">
        <f>ROWS($A$2:B47)</f>
        <v>46</v>
      </c>
      <c r="B47" s="4">
        <v>2579</v>
      </c>
      <c r="C47" s="4" t="s">
        <v>53</v>
      </c>
      <c r="D47" s="4" t="s">
        <v>11</v>
      </c>
      <c r="E47" s="4" t="s">
        <v>12</v>
      </c>
      <c r="F47" s="11" t="str">
        <f>IF(G47=0,"NO","YES")</f>
        <v>YES</v>
      </c>
      <c r="G47" s="7">
        <f>SUMIFS(DATA!E:E,DATA!C:C,B:B)</f>
        <v>20000</v>
      </c>
    </row>
    <row r="48" spans="1:7" ht="15.75" customHeight="1" x14ac:dyDescent="0.25">
      <c r="A48" s="3">
        <f>ROWS($A$2:B48)</f>
        <v>47</v>
      </c>
      <c r="B48" s="12">
        <v>3245</v>
      </c>
      <c r="C48" s="12" t="s">
        <v>64</v>
      </c>
      <c r="D48" s="12" t="s">
        <v>65</v>
      </c>
      <c r="E48" s="12" t="s">
        <v>9</v>
      </c>
      <c r="F48" s="11" t="str">
        <f>IF(G48=0,"NO","YES")</f>
        <v>YES</v>
      </c>
      <c r="G48" s="7">
        <f>SUMIFS(DATA!E:E,DATA!C:C,B:B)</f>
        <v>15000</v>
      </c>
    </row>
    <row r="49" spans="1:7" ht="15.75" customHeight="1" x14ac:dyDescent="0.25">
      <c r="A49" s="3">
        <f>ROWS($A$2:B49)</f>
        <v>48</v>
      </c>
      <c r="B49" s="12">
        <v>3395</v>
      </c>
      <c r="C49" s="12" t="s">
        <v>76</v>
      </c>
      <c r="D49" s="12" t="s">
        <v>77</v>
      </c>
      <c r="E49" s="12" t="s">
        <v>9</v>
      </c>
      <c r="F49" s="13" t="str">
        <f>IF(G49=0,"NO","YES")</f>
        <v>YES</v>
      </c>
      <c r="G49" s="7">
        <f>SUMIFS(DATA!E:E,DATA!C:C,B:B)</f>
        <v>5400</v>
      </c>
    </row>
    <row r="50" spans="1:7" ht="15.75" customHeight="1" x14ac:dyDescent="0.25">
      <c r="A50" s="3">
        <f>ROWS($A$2:B50)</f>
        <v>49</v>
      </c>
      <c r="B50" s="12">
        <v>862</v>
      </c>
      <c r="C50" s="12" t="s">
        <v>79</v>
      </c>
      <c r="D50" s="12" t="s">
        <v>60</v>
      </c>
      <c r="E50" s="12" t="s">
        <v>23</v>
      </c>
      <c r="F50" s="13" t="str">
        <f>IF(G50=0,"NO","YES")</f>
        <v>YES</v>
      </c>
      <c r="G50" s="7">
        <f>SUMIFS(DATA!E:E,DATA!C:C,B:B)</f>
        <v>16875</v>
      </c>
    </row>
  </sheetData>
  <sortState ref="A2:G50">
    <sortCondition ref="F1"/>
  </sortState>
  <conditionalFormatting sqref="F50">
    <cfRule type="expression" dxfId="13" priority="1">
      <formula>$F50="NO"</formula>
    </cfRule>
    <cfRule type="expression" dxfId="12" priority="2">
      <formula>$F50="YES"</formula>
    </cfRule>
  </conditionalFormatting>
  <conditionalFormatting sqref="F2:F49">
    <cfRule type="expression" dxfId="11" priority="3">
      <formula>$F2="NO"</formula>
    </cfRule>
    <cfRule type="expression" dxfId="10" priority="4">
      <formula>$F2="YES"</formula>
    </cfRule>
  </conditionalFormatting>
  <conditionalFormatting sqref="C50">
    <cfRule type="duplicateValues" dxfId="9" priority="5"/>
  </conditionalFormatting>
  <conditionalFormatting sqref="B50">
    <cfRule type="duplicateValues" dxfId="8" priority="6"/>
  </conditionalFormatting>
  <conditionalFormatting sqref="B48:B49">
    <cfRule type="duplicateValues" dxfId="7" priority="7"/>
  </conditionalFormatting>
  <conditionalFormatting sqref="C48:C49">
    <cfRule type="duplicateValues" dxfId="6" priority="8"/>
  </conditionalFormatting>
  <conditionalFormatting sqref="B1:B47">
    <cfRule type="duplicateValues" dxfId="5" priority="9"/>
  </conditionalFormatting>
  <conditionalFormatting sqref="C1:C47">
    <cfRule type="duplicateValues" dxfId="4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"/>
  <sheetViews>
    <sheetView workbookViewId="0">
      <selection activeCell="C8" sqref="C8"/>
    </sheetView>
  </sheetViews>
  <sheetFormatPr defaultRowHeight="15" x14ac:dyDescent="0.25"/>
  <cols>
    <col min="1" max="1" width="11.85546875" bestFit="1" customWidth="1"/>
    <col min="2" max="2" width="20.140625" bestFit="1" customWidth="1"/>
    <col min="3" max="3" width="12" customWidth="1"/>
    <col min="4" max="4" width="11.5703125" customWidth="1"/>
    <col min="5" max="5" width="7.7109375" customWidth="1"/>
  </cols>
  <sheetData>
    <row r="1" spans="1:6" ht="45" customHeight="1" x14ac:dyDescent="0.25">
      <c r="A1" s="15" t="s">
        <v>4</v>
      </c>
      <c r="B1" s="15" t="s">
        <v>81</v>
      </c>
      <c r="C1" s="16" t="s">
        <v>82</v>
      </c>
      <c r="D1" s="16" t="s">
        <v>83</v>
      </c>
      <c r="E1" s="15" t="s">
        <v>84</v>
      </c>
      <c r="F1" s="16" t="s">
        <v>85</v>
      </c>
    </row>
    <row r="2" spans="1:6" x14ac:dyDescent="0.25">
      <c r="A2" s="12" t="s">
        <v>17</v>
      </c>
      <c r="B2" s="12">
        <f>COUNTIFS('BRANCH REPORT'!E:E,'REGION REPORT'!A:A)</f>
        <v>7</v>
      </c>
      <c r="C2" s="3">
        <f>COUNTIFS('BRANCH REPORT'!E:E,'REGION REPORT'!A:A,'BRANCH REPORT'!F:F,"YES")</f>
        <v>0</v>
      </c>
      <c r="D2" s="3">
        <f t="shared" ref="D2:D7" si="0">B2-C2</f>
        <v>7</v>
      </c>
      <c r="E2" s="6">
        <f t="shared" ref="E2:E7" si="1">D2/B2</f>
        <v>1</v>
      </c>
      <c r="F2" s="7">
        <f>SUMIFS('BRANCH REPORT'!G:G,'BRANCH REPORT'!E:E,'REGION REPORT'!A:A)</f>
        <v>0</v>
      </c>
    </row>
    <row r="3" spans="1:6" x14ac:dyDescent="0.25">
      <c r="A3" s="12" t="s">
        <v>23</v>
      </c>
      <c r="B3" s="12">
        <f>COUNTIFS('BRANCH REPORT'!E:E,'REGION REPORT'!A:A)</f>
        <v>10</v>
      </c>
      <c r="C3" s="3">
        <f>COUNTIFS('BRANCH REPORT'!E:E,'REGION REPORT'!A:A,'BRANCH REPORT'!F:F,"YES")</f>
        <v>1</v>
      </c>
      <c r="D3" s="3">
        <f t="shared" si="0"/>
        <v>9</v>
      </c>
      <c r="E3" s="6">
        <f t="shared" si="1"/>
        <v>0.9</v>
      </c>
      <c r="F3" s="7">
        <f>SUMIFS('BRANCH REPORT'!G:G,'BRANCH REPORT'!E:E,'REGION REPORT'!A:A)</f>
        <v>16875</v>
      </c>
    </row>
    <row r="4" spans="1:6" x14ac:dyDescent="0.25">
      <c r="A4" s="12" t="s">
        <v>46</v>
      </c>
      <c r="B4" s="12">
        <f>COUNTIFS('BRANCH REPORT'!E:E,'REGION REPORT'!A:A)</f>
        <v>7</v>
      </c>
      <c r="C4" s="3">
        <f>COUNTIFS('BRANCH REPORT'!E:E,'REGION REPORT'!A:A,'BRANCH REPORT'!F:F,"YES")</f>
        <v>0</v>
      </c>
      <c r="D4" s="3">
        <f t="shared" si="0"/>
        <v>7</v>
      </c>
      <c r="E4" s="6">
        <f t="shared" si="1"/>
        <v>1</v>
      </c>
      <c r="F4" s="7">
        <f>SUMIFS('BRANCH REPORT'!G:G,'BRANCH REPORT'!E:E,'REGION REPORT'!A:A)</f>
        <v>0</v>
      </c>
    </row>
    <row r="5" spans="1:6" x14ac:dyDescent="0.25">
      <c r="A5" s="12" t="s">
        <v>12</v>
      </c>
      <c r="B5" s="12">
        <f>COUNTIFS('BRANCH REPORT'!E:E,'REGION REPORT'!A:A)</f>
        <v>12</v>
      </c>
      <c r="C5" s="3">
        <f>COUNTIFS('BRANCH REPORT'!E:E,'REGION REPORT'!A:A,'BRANCH REPORT'!F:F,"YES")</f>
        <v>2</v>
      </c>
      <c r="D5" s="3">
        <f t="shared" si="0"/>
        <v>10</v>
      </c>
      <c r="E5" s="6">
        <f t="shared" si="1"/>
        <v>0.83333333333333337</v>
      </c>
      <c r="F5" s="7">
        <f>SUMIFS('BRANCH REPORT'!G:G,'BRANCH REPORT'!E:E,'REGION REPORT'!A:A)</f>
        <v>38000</v>
      </c>
    </row>
    <row r="6" spans="1:6" x14ac:dyDescent="0.25">
      <c r="A6" s="12" t="s">
        <v>9</v>
      </c>
      <c r="B6" s="12">
        <f>COUNTIFS('BRANCH REPORT'!E:E,'REGION REPORT'!A:A)</f>
        <v>9</v>
      </c>
      <c r="C6" s="3">
        <f>COUNTIFS('BRANCH REPORT'!E:E,'REGION REPORT'!A:A,'BRANCH REPORT'!F:F,"YES")</f>
        <v>3</v>
      </c>
      <c r="D6" s="3">
        <f t="shared" si="0"/>
        <v>6</v>
      </c>
      <c r="E6" s="6">
        <f t="shared" si="1"/>
        <v>0.66666666666666663</v>
      </c>
      <c r="F6" s="7">
        <f>SUMIFS('BRANCH REPORT'!G:G,'BRANCH REPORT'!E:E,'REGION REPORT'!A:A)</f>
        <v>44400</v>
      </c>
    </row>
    <row r="7" spans="1:6" x14ac:dyDescent="0.25">
      <c r="A7" s="12" t="s">
        <v>26</v>
      </c>
      <c r="B7" s="12">
        <f>COUNTIFS('BRANCH REPORT'!E:E,'REGION REPORT'!A:A)</f>
        <v>4</v>
      </c>
      <c r="C7" s="3">
        <f>COUNTIFS('BRANCH REPORT'!E:E,'REGION REPORT'!A:A,'BRANCH REPORT'!F:F,"YES")</f>
        <v>1</v>
      </c>
      <c r="D7" s="3">
        <f t="shared" si="0"/>
        <v>3</v>
      </c>
      <c r="E7" s="6">
        <f t="shared" si="1"/>
        <v>0.75</v>
      </c>
      <c r="F7" s="7">
        <f>SUMIFS('BRANCH REPORT'!G:G,'BRANCH REPORT'!E:E,'REGION REPORT'!A:A)</f>
        <v>24500</v>
      </c>
    </row>
    <row r="8" spans="1:6" x14ac:dyDescent="0.25">
      <c r="A8" s="15" t="s">
        <v>86</v>
      </c>
      <c r="B8" s="15">
        <f t="shared" ref="B8:F8" si="2">SUM(B2:B7)</f>
        <v>49</v>
      </c>
      <c r="C8" s="15">
        <f t="shared" si="2"/>
        <v>7</v>
      </c>
      <c r="D8" s="15">
        <f t="shared" si="2"/>
        <v>42</v>
      </c>
      <c r="E8" s="17">
        <f>D8/B8</f>
        <v>0.8571428571428571</v>
      </c>
      <c r="F8" s="18">
        <f t="shared" si="2"/>
        <v>123775</v>
      </c>
    </row>
  </sheetData>
  <conditionalFormatting sqref="D2:D7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E2:E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2"/>
  <sheetViews>
    <sheetView workbookViewId="0">
      <selection activeCell="C21" sqref="C21"/>
    </sheetView>
  </sheetViews>
  <sheetFormatPr defaultRowHeight="15" x14ac:dyDescent="0.25"/>
  <cols>
    <col min="1" max="1" width="14.85546875" bestFit="1" customWidth="1"/>
    <col min="2" max="2" width="11" bestFit="1" customWidth="1"/>
    <col min="3" max="3" width="20.140625" bestFit="1" customWidth="1"/>
    <col min="4" max="4" width="10.85546875" customWidth="1"/>
    <col min="5" max="5" width="14.28515625" bestFit="1" customWidth="1"/>
    <col min="6" max="6" width="8" customWidth="1"/>
  </cols>
  <sheetData>
    <row r="1" spans="1:6" ht="45" customHeight="1" x14ac:dyDescent="0.25">
      <c r="A1" s="9" t="s">
        <v>3</v>
      </c>
      <c r="B1" s="9" t="s">
        <v>4</v>
      </c>
      <c r="C1" s="9" t="s">
        <v>81</v>
      </c>
      <c r="D1" s="19" t="s">
        <v>82</v>
      </c>
      <c r="E1" s="19" t="s">
        <v>83</v>
      </c>
      <c r="F1" s="9" t="s">
        <v>84</v>
      </c>
    </row>
    <row r="2" spans="1:6" x14ac:dyDescent="0.25">
      <c r="A2" s="12" t="s">
        <v>31</v>
      </c>
      <c r="B2" s="12" t="s">
        <v>9</v>
      </c>
      <c r="C2" s="12">
        <f>COUNTIFS('BRANCH REPORT'!D:D,'STATE REPORT'!A:A)</f>
        <v>1</v>
      </c>
      <c r="D2" s="3">
        <f>COUNTIFS('BRANCH REPORT'!D:D,'STATE REPORT'!A:A,'BRANCH REPORT'!F:F,"YES")</f>
        <v>1</v>
      </c>
      <c r="E2" s="3">
        <f t="shared" ref="E2:E20" si="0">C2-D2</f>
        <v>0</v>
      </c>
      <c r="F2" s="6">
        <f t="shared" ref="F2:F21" si="1">E2/C2</f>
        <v>0</v>
      </c>
    </row>
    <row r="3" spans="1:6" x14ac:dyDescent="0.25">
      <c r="A3" s="12" t="s">
        <v>22</v>
      </c>
      <c r="B3" s="12" t="s">
        <v>23</v>
      </c>
      <c r="C3" s="12">
        <f>COUNTIFS('BRANCH REPORT'!D:D,'STATE REPORT'!A:A)</f>
        <v>5</v>
      </c>
      <c r="D3" s="3">
        <f>COUNTIFS('BRANCH REPORT'!D:D,'STATE REPORT'!A:A,'BRANCH REPORT'!F:F,"YES")</f>
        <v>0</v>
      </c>
      <c r="E3" s="3">
        <f t="shared" si="0"/>
        <v>5</v>
      </c>
      <c r="F3" s="6">
        <f t="shared" si="1"/>
        <v>1</v>
      </c>
    </row>
    <row r="4" spans="1:6" x14ac:dyDescent="0.25">
      <c r="A4" s="12" t="s">
        <v>77</v>
      </c>
      <c r="B4" s="12" t="s">
        <v>9</v>
      </c>
      <c r="C4" s="12">
        <f>COUNTIFS('BRANCH REPORT'!D:D,'STATE REPORT'!A:A)</f>
        <v>1</v>
      </c>
      <c r="D4" s="3">
        <f>COUNTIFS('BRANCH REPORT'!D:D,'STATE REPORT'!A:A,'BRANCH REPORT'!F:F,"YES")</f>
        <v>1</v>
      </c>
      <c r="E4" s="3">
        <f t="shared" si="0"/>
        <v>0</v>
      </c>
      <c r="F4" s="6">
        <f t="shared" si="1"/>
        <v>0</v>
      </c>
    </row>
    <row r="5" spans="1:6" x14ac:dyDescent="0.25">
      <c r="A5" s="12" t="s">
        <v>62</v>
      </c>
      <c r="B5" s="12" t="s">
        <v>12</v>
      </c>
      <c r="C5" s="12">
        <f>COUNTIFS('BRANCH REPORT'!D:D,'STATE REPORT'!A:A)</f>
        <v>1</v>
      </c>
      <c r="D5" s="3">
        <f>COUNTIFS('BRANCH REPORT'!D:D,'STATE REPORT'!A:A,'BRANCH REPORT'!F:F,"YES")</f>
        <v>0</v>
      </c>
      <c r="E5" s="3">
        <f t="shared" si="0"/>
        <v>1</v>
      </c>
      <c r="F5" s="6">
        <f t="shared" si="1"/>
        <v>1</v>
      </c>
    </row>
    <row r="6" spans="1:6" x14ac:dyDescent="0.25">
      <c r="A6" s="12" t="s">
        <v>29</v>
      </c>
      <c r="B6" s="12" t="s">
        <v>9</v>
      </c>
      <c r="C6" s="12">
        <f>COUNTIFS('BRANCH REPORT'!D:D,'STATE REPORT'!A:A)</f>
        <v>1</v>
      </c>
      <c r="D6" s="3">
        <f>COUNTIFS('BRANCH REPORT'!D:D,'STATE REPORT'!A:A,'BRANCH REPORT'!F:F,"YES")</f>
        <v>0</v>
      </c>
      <c r="E6" s="3">
        <f t="shared" si="0"/>
        <v>1</v>
      </c>
      <c r="F6" s="6">
        <f t="shared" si="1"/>
        <v>1</v>
      </c>
    </row>
    <row r="7" spans="1:6" x14ac:dyDescent="0.25">
      <c r="A7" s="12" t="s">
        <v>37</v>
      </c>
      <c r="B7" s="12" t="s">
        <v>26</v>
      </c>
      <c r="C7" s="12">
        <f>COUNTIFS('BRANCH REPORT'!D:D,'STATE REPORT'!A:A)</f>
        <v>1</v>
      </c>
      <c r="D7" s="3">
        <f>COUNTIFS('BRANCH REPORT'!D:D,'STATE REPORT'!A:A,'BRANCH REPORT'!F:F,"YES")</f>
        <v>0</v>
      </c>
      <c r="E7" s="3">
        <f t="shared" si="0"/>
        <v>1</v>
      </c>
      <c r="F7" s="6">
        <f t="shared" si="1"/>
        <v>1</v>
      </c>
    </row>
    <row r="8" spans="1:6" x14ac:dyDescent="0.25">
      <c r="A8" s="12" t="s">
        <v>19</v>
      </c>
      <c r="B8" s="12" t="s">
        <v>9</v>
      </c>
      <c r="C8" s="12">
        <f>COUNTIFS('BRANCH REPORT'!D:D,'STATE REPORT'!A:A)</f>
        <v>1</v>
      </c>
      <c r="D8" s="3">
        <f>COUNTIFS('BRANCH REPORT'!D:D,'STATE REPORT'!A:A,'BRANCH REPORT'!F:F,"YES")</f>
        <v>0</v>
      </c>
      <c r="E8" s="3">
        <f t="shared" si="0"/>
        <v>1</v>
      </c>
      <c r="F8" s="6">
        <f t="shared" si="1"/>
        <v>1</v>
      </c>
    </row>
    <row r="9" spans="1:6" x14ac:dyDescent="0.25">
      <c r="A9" s="12" t="s">
        <v>16</v>
      </c>
      <c r="B9" s="12" t="s">
        <v>17</v>
      </c>
      <c r="C9" s="12">
        <f>COUNTIFS('BRANCH REPORT'!D:D,'STATE REPORT'!A:A)</f>
        <v>7</v>
      </c>
      <c r="D9" s="3">
        <f>COUNTIFS('BRANCH REPORT'!D:D,'STATE REPORT'!A:A,'BRANCH REPORT'!F:F,"YES")</f>
        <v>0</v>
      </c>
      <c r="E9" s="3">
        <f t="shared" si="0"/>
        <v>7</v>
      </c>
      <c r="F9" s="6">
        <f t="shared" si="1"/>
        <v>1</v>
      </c>
    </row>
    <row r="10" spans="1:6" x14ac:dyDescent="0.25">
      <c r="A10" s="12" t="s">
        <v>11</v>
      </c>
      <c r="B10" s="12" t="s">
        <v>12</v>
      </c>
      <c r="C10" s="12">
        <f>COUNTIFS('BRANCH REPORT'!D:D,'STATE REPORT'!A:A)</f>
        <v>7</v>
      </c>
      <c r="D10" s="3">
        <f>COUNTIFS('BRANCH REPORT'!D:D,'STATE REPORT'!A:A,'BRANCH REPORT'!F:F,"YES")</f>
        <v>2</v>
      </c>
      <c r="E10" s="3">
        <f t="shared" si="0"/>
        <v>5</v>
      </c>
      <c r="F10" s="6">
        <f t="shared" si="1"/>
        <v>0.7142857142857143</v>
      </c>
    </row>
    <row r="11" spans="1:6" x14ac:dyDescent="0.25">
      <c r="A11" s="12" t="s">
        <v>14</v>
      </c>
      <c r="B11" s="12" t="s">
        <v>12</v>
      </c>
      <c r="C11" s="12">
        <f>COUNTIFS('BRANCH REPORT'!D:D,'STATE REPORT'!A:A)</f>
        <v>4</v>
      </c>
      <c r="D11" s="3">
        <f>COUNTIFS('BRANCH REPORT'!D:D,'STATE REPORT'!A:A,'BRANCH REPORT'!F:F,"YES")</f>
        <v>0</v>
      </c>
      <c r="E11" s="3">
        <f t="shared" si="0"/>
        <v>4</v>
      </c>
      <c r="F11" s="6">
        <f t="shared" si="1"/>
        <v>1</v>
      </c>
    </row>
    <row r="12" spans="1:6" x14ac:dyDescent="0.25">
      <c r="A12" s="12" t="s">
        <v>9</v>
      </c>
      <c r="B12" s="12" t="s">
        <v>9</v>
      </c>
      <c r="C12" s="12">
        <f>COUNTIFS('BRANCH REPORT'!D:D,'STATE REPORT'!A:A)</f>
        <v>2</v>
      </c>
      <c r="D12" s="3">
        <f>COUNTIFS('BRANCH REPORT'!D:D,'STATE REPORT'!A:A,'BRANCH REPORT'!F:F,"YES")</f>
        <v>0</v>
      </c>
      <c r="E12" s="3">
        <f t="shared" si="0"/>
        <v>2</v>
      </c>
      <c r="F12" s="6">
        <f t="shared" si="1"/>
        <v>1</v>
      </c>
    </row>
    <row r="13" spans="1:6" x14ac:dyDescent="0.25">
      <c r="A13" s="12" t="s">
        <v>25</v>
      </c>
      <c r="B13" s="12" t="s">
        <v>26</v>
      </c>
      <c r="C13" s="12">
        <f>COUNTIFS('BRANCH REPORT'!D:D,'STATE REPORT'!A:A)</f>
        <v>2</v>
      </c>
      <c r="D13" s="3">
        <f>COUNTIFS('BRANCH REPORT'!D:D,'STATE REPORT'!A:A,'BRANCH REPORT'!F:F,"YES")</f>
        <v>1</v>
      </c>
      <c r="E13" s="3">
        <f t="shared" si="0"/>
        <v>1</v>
      </c>
      <c r="F13" s="6">
        <f t="shared" si="1"/>
        <v>0.5</v>
      </c>
    </row>
    <row r="14" spans="1:6" x14ac:dyDescent="0.25">
      <c r="A14" s="12" t="s">
        <v>60</v>
      </c>
      <c r="B14" s="12" t="s">
        <v>23</v>
      </c>
      <c r="C14" s="12">
        <f>COUNTIFS('BRANCH REPORT'!D:D,'STATE REPORT'!A:A)</f>
        <v>5</v>
      </c>
      <c r="D14" s="3">
        <f>COUNTIFS('BRANCH REPORT'!D:D,'STATE REPORT'!A:A,'BRANCH REPORT'!F:F,"YES")</f>
        <v>1</v>
      </c>
      <c r="E14" s="3">
        <f t="shared" si="0"/>
        <v>4</v>
      </c>
      <c r="F14" s="6">
        <f t="shared" si="1"/>
        <v>0.8</v>
      </c>
    </row>
    <row r="15" spans="1:6" x14ac:dyDescent="0.25">
      <c r="A15" s="12" t="s">
        <v>68</v>
      </c>
      <c r="B15" s="12" t="s">
        <v>46</v>
      </c>
      <c r="C15" s="12">
        <f>COUNTIFS('BRANCH REPORT'!D:D,'STATE REPORT'!A:A)</f>
        <v>1</v>
      </c>
      <c r="D15" s="3">
        <f>COUNTIFS('BRANCH REPORT'!D:D,'STATE REPORT'!A:A,'BRANCH REPORT'!F:F,"YES")</f>
        <v>0</v>
      </c>
      <c r="E15" s="3">
        <f t="shared" si="0"/>
        <v>1</v>
      </c>
      <c r="F15" s="6">
        <f t="shared" si="1"/>
        <v>1</v>
      </c>
    </row>
    <row r="16" spans="1:6" x14ac:dyDescent="0.25">
      <c r="A16" s="12" t="s">
        <v>45</v>
      </c>
      <c r="B16" s="12" t="s">
        <v>46</v>
      </c>
      <c r="C16" s="12">
        <f>COUNTIFS('BRANCH REPORT'!D:D,'STATE REPORT'!A:A)</f>
        <v>5</v>
      </c>
      <c r="D16" s="3">
        <f>COUNTIFS('BRANCH REPORT'!D:D,'STATE REPORT'!A:A,'BRANCH REPORT'!F:F,"YES")</f>
        <v>0</v>
      </c>
      <c r="E16" s="3">
        <f t="shared" si="0"/>
        <v>5</v>
      </c>
      <c r="F16" s="6">
        <f t="shared" si="1"/>
        <v>1</v>
      </c>
    </row>
    <row r="17" spans="1:6" x14ac:dyDescent="0.25">
      <c r="A17" s="12" t="s">
        <v>8</v>
      </c>
      <c r="B17" s="12" t="s">
        <v>9</v>
      </c>
      <c r="C17" s="12">
        <f>COUNTIFS('BRANCH REPORT'!D:D,'STATE REPORT'!A:A)</f>
        <v>2</v>
      </c>
      <c r="D17" s="3">
        <f>COUNTIFS('BRANCH REPORT'!D:D,'STATE REPORT'!A:A,'BRANCH REPORT'!F:F,"YES")</f>
        <v>0</v>
      </c>
      <c r="E17" s="3">
        <f t="shared" si="0"/>
        <v>2</v>
      </c>
      <c r="F17" s="6">
        <f t="shared" si="1"/>
        <v>1</v>
      </c>
    </row>
    <row r="18" spans="1:6" x14ac:dyDescent="0.25">
      <c r="A18" s="12" t="s">
        <v>70</v>
      </c>
      <c r="B18" s="12" t="s">
        <v>46</v>
      </c>
      <c r="C18" s="12">
        <f>COUNTIFS('BRANCH REPORT'!D:D,'STATE REPORT'!A:A)</f>
        <v>1</v>
      </c>
      <c r="D18" s="3">
        <f>COUNTIFS('BRANCH REPORT'!D:D,'STATE REPORT'!A:A,'BRANCH REPORT'!F:F,"YES")</f>
        <v>0</v>
      </c>
      <c r="E18" s="3">
        <f t="shared" si="0"/>
        <v>1</v>
      </c>
      <c r="F18" s="6">
        <f t="shared" si="1"/>
        <v>1</v>
      </c>
    </row>
    <row r="19" spans="1:6" x14ac:dyDescent="0.25">
      <c r="A19" s="12" t="s">
        <v>48</v>
      </c>
      <c r="B19" s="12" t="s">
        <v>26</v>
      </c>
      <c r="C19" s="12">
        <f>COUNTIFS('BRANCH REPORT'!D:D,'STATE REPORT'!A:A)</f>
        <v>1</v>
      </c>
      <c r="D19" s="3">
        <f>COUNTIFS('BRANCH REPORT'!D:D,'STATE REPORT'!A:A,'BRANCH REPORT'!F:F,"YES")</f>
        <v>0</v>
      </c>
      <c r="E19" s="3">
        <f t="shared" si="0"/>
        <v>1</v>
      </c>
      <c r="F19" s="6">
        <f t="shared" si="1"/>
        <v>1</v>
      </c>
    </row>
    <row r="20" spans="1:6" x14ac:dyDescent="0.25">
      <c r="A20" s="12" t="s">
        <v>65</v>
      </c>
      <c r="B20" s="12" t="s">
        <v>9</v>
      </c>
      <c r="C20" s="12">
        <f>COUNTIFS('BRANCH REPORT'!D:D,'STATE REPORT'!A:A)</f>
        <v>1</v>
      </c>
      <c r="D20" s="3">
        <f>COUNTIFS('BRANCH REPORT'!D:D,'STATE REPORT'!A:A,'BRANCH REPORT'!F:F,"YES")</f>
        <v>1</v>
      </c>
      <c r="E20" s="3">
        <f t="shared" si="0"/>
        <v>0</v>
      </c>
      <c r="F20" s="6">
        <f t="shared" si="1"/>
        <v>0</v>
      </c>
    </row>
    <row r="21" spans="1:6" x14ac:dyDescent="0.25">
      <c r="A21" s="2" t="s">
        <v>86</v>
      </c>
      <c r="B21" s="1"/>
      <c r="C21" s="20">
        <f t="shared" ref="C21:E21" si="2">SUM(C2:C20)</f>
        <v>49</v>
      </c>
      <c r="D21" s="20">
        <f t="shared" si="2"/>
        <v>7</v>
      </c>
      <c r="E21" s="20">
        <f t="shared" si="2"/>
        <v>42</v>
      </c>
      <c r="F21" s="21">
        <f t="shared" si="1"/>
        <v>0.8571428571428571</v>
      </c>
    </row>
    <row r="22" spans="1:6" ht="15.75" customHeight="1" x14ac:dyDescent="0.25"/>
  </sheetData>
  <mergeCells count="1">
    <mergeCell ref="A21:B21"/>
  </mergeCells>
  <conditionalFormatting sqref="E2:E20">
    <cfRule type="cellIs" dxfId="1" priority="1" operator="greaterThan">
      <formula>0</formula>
    </cfRule>
    <cfRule type="cellIs" dxfId="0" priority="2" operator="lessThan">
      <formula>0</formula>
    </cfRule>
  </conditionalFormatting>
  <conditionalFormatting sqref="F2:F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BRANCH REPORT</vt:lpstr>
      <vt:lpstr>REGION REPORT</vt:lpstr>
      <vt:lpstr>STATE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2023-09-04T05:06:43Z</dcterms:modified>
</cp:coreProperties>
</file>