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PRO\Desktop\ileriexcel\"/>
    </mc:Choice>
  </mc:AlternateContent>
  <xr:revisionPtr revIDLastSave="0" documentId="13_ncr:1_{A48B2983-9FEC-44DC-A096-0E01EB306067}" xr6:coauthVersionLast="45" xr6:coauthVersionMax="45" xr10:uidLastSave="{00000000-0000-0000-0000-000000000000}"/>
  <bookViews>
    <workbookView xWindow="-110" yWindow="-110" windowWidth="19420" windowHeight="10420" tabRatio="729" firstSheet="4" activeTab="10" xr2:uid="{54400EB3-51AD-4A7F-96EA-0927E7A1CFB3}"/>
  </bookViews>
  <sheets>
    <sheet name="Çaprazara-1" sheetId="9" r:id="rId1"/>
    <sheet name="Çaprazara-1.2" sheetId="3" r:id="rId2"/>
    <sheet name="Çaprazara-1.3" sheetId="8" r:id="rId3"/>
    <sheet name="Çaprazara-1.4" sheetId="2" r:id="rId4"/>
    <sheet name="Çaprazara-1.5" sheetId="7" r:id="rId5"/>
    <sheet name="Çaprazara 1.6" sheetId="6" r:id="rId6"/>
    <sheet name="Çaprazara 1.7" sheetId="4" r:id="rId7"/>
    <sheet name="Çaprazara 1.8" sheetId="5" r:id="rId8"/>
    <sheet name="Çaprazara 1.9" sheetId="1" r:id="rId9"/>
    <sheet name="Çaprazara 2.0" sheetId="11" r:id="rId10"/>
    <sheet name="Çaprazara 2.1" sheetId="12" r:id="rId11"/>
  </sheets>
  <externalReferences>
    <externalReference r:id="rId12"/>
  </externalReferences>
  <definedNames>
    <definedName name="_xlnm._FilterDatabase" localSheetId="1" hidden="1">'Çaprazara-1.2'!$A$8:$D$1345</definedName>
    <definedName name="_xlnm._FilterDatabase" localSheetId="2" hidden="1">'Çaprazara-1.3'!$A$8:$D$1345</definedName>
    <definedName name="firmalar" localSheetId="6">[1]Sayfa1!#REF!</definedName>
    <definedName name="firmalar" localSheetId="1">'Çaprazara-1.2'!#REF!</definedName>
    <definedName name="firmalar" localSheetId="2">'Çaprazara-1.3'!#REF!</definedName>
    <definedName name="firmalar" localSheetId="3">[1]Sayfa1!#REF!</definedName>
    <definedName name="firmalar">[1]Sayfa1!#REF!</definedName>
    <definedName name="_xlnm.Criteria" localSheetId="1">'Çaprazara-1.2'!$C$9</definedName>
    <definedName name="_xlnm.Criteria" localSheetId="2">'Çaprazara-1.3'!$C$9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1" l="1"/>
  <c r="D17" i="1" l="1"/>
  <c r="E17" i="1"/>
  <c r="F17" i="1"/>
  <c r="C17" i="1"/>
  <c r="F14" i="1"/>
  <c r="E14" i="1"/>
  <c r="D14" i="1"/>
  <c r="C14" i="1"/>
  <c r="C16" i="1" s="1"/>
  <c r="C12" i="1"/>
  <c r="E12" i="1"/>
  <c r="E16" i="1" s="1"/>
  <c r="D12" i="1"/>
  <c r="F12" i="1"/>
  <c r="C8" i="1"/>
  <c r="D8" i="1"/>
  <c r="E8" i="1"/>
  <c r="F8" i="1"/>
  <c r="F16" i="1" l="1"/>
  <c r="D16" i="1"/>
</calcChain>
</file>

<file path=xl/sharedStrings.xml><?xml version="1.0" encoding="utf-8"?>
<sst xmlns="http://schemas.openxmlformats.org/spreadsheetml/2006/main" count="417" uniqueCount="112">
  <si>
    <t>Gelir Tablosu</t>
  </si>
  <si>
    <t>Çey1</t>
  </si>
  <si>
    <t>Çey2</t>
  </si>
  <si>
    <t>Çey3</t>
  </si>
  <si>
    <t>Çey4</t>
  </si>
  <si>
    <t>Toplam Satışlar</t>
  </si>
  <si>
    <t>Satış Maliyet</t>
  </si>
  <si>
    <t>Brüt Kar</t>
  </si>
  <si>
    <t>Amortisman</t>
  </si>
  <si>
    <t>Faiz</t>
  </si>
  <si>
    <t>Vergi Öncesi Kazan</t>
  </si>
  <si>
    <t>Vergi</t>
  </si>
  <si>
    <t>Net Kar</t>
  </si>
  <si>
    <t>Üç Ayllık Dönem</t>
  </si>
  <si>
    <t>% Kar</t>
  </si>
  <si>
    <t>Bora Aybey</t>
  </si>
  <si>
    <t>Murat Hösek</t>
  </si>
  <si>
    <t>Esra Genç</t>
  </si>
  <si>
    <t>Hülya Akşit</t>
  </si>
  <si>
    <t>Emrah Çoşkun</t>
  </si>
  <si>
    <t>% İndirim</t>
  </si>
  <si>
    <t>Tutar</t>
  </si>
  <si>
    <t>Yöneticisi</t>
  </si>
  <si>
    <t>Adı Soyadı</t>
  </si>
  <si>
    <t>Belgin Aksan</t>
  </si>
  <si>
    <t>Bölüm</t>
  </si>
  <si>
    <t>Firma</t>
  </si>
  <si>
    <t>Maaş</t>
  </si>
  <si>
    <t>İşe Başlama</t>
  </si>
  <si>
    <t>Yavuzalp Pekel</t>
  </si>
  <si>
    <t>İnsan Kaynakları</t>
  </si>
  <si>
    <t>Marmara</t>
  </si>
  <si>
    <t>Derya Uzun</t>
  </si>
  <si>
    <t>Ege</t>
  </si>
  <si>
    <t>Ömer Saygın</t>
  </si>
  <si>
    <t>Satış Mühendisi</t>
  </si>
  <si>
    <t>Karadeniz</t>
  </si>
  <si>
    <t>Metin Kandiş</t>
  </si>
  <si>
    <t>Hasan Berber</t>
  </si>
  <si>
    <t>Üretim-Planlama</t>
  </si>
  <si>
    <t>Kemal Şen</t>
  </si>
  <si>
    <t>Abdullah Aykol</t>
  </si>
  <si>
    <t>Anadolu</t>
  </si>
  <si>
    <t>Şener Şakır</t>
  </si>
  <si>
    <t>Akdeniz</t>
  </si>
  <si>
    <t>Eyüp Aksan</t>
  </si>
  <si>
    <t>Raporlama</t>
  </si>
  <si>
    <t>Bilge Yılmaz</t>
  </si>
  <si>
    <t>Mustafa Kıvrak</t>
  </si>
  <si>
    <t>Hüseyin Pakdoğan</t>
  </si>
  <si>
    <t>Ece Yılmaz</t>
  </si>
  <si>
    <t>Fatih Akşan</t>
  </si>
  <si>
    <t>Ali Özkanlı</t>
  </si>
  <si>
    <t>Mustafa Tütüncü</t>
  </si>
  <si>
    <t>Jale Erdoğan</t>
  </si>
  <si>
    <t>Namık Somel</t>
  </si>
  <si>
    <t>Akgün Değirmencioğlu</t>
  </si>
  <si>
    <t>Canan Gümrükçü</t>
  </si>
  <si>
    <t>Galip Çon</t>
  </si>
  <si>
    <t>Nafia Çakır</t>
  </si>
  <si>
    <t>Haşem Şahan</t>
  </si>
  <si>
    <t>Ferhat Türkmen</t>
  </si>
  <si>
    <t>Turgay Üçyıldız</t>
  </si>
  <si>
    <t>Şerife Çeliker</t>
  </si>
  <si>
    <t>Cihan Demirci</t>
  </si>
  <si>
    <t>Tolga Talay</t>
  </si>
  <si>
    <t>Sinan Karabulut</t>
  </si>
  <si>
    <t>Mayıs</t>
  </si>
  <si>
    <t>Nisan</t>
  </si>
  <si>
    <t>Mart</t>
  </si>
  <si>
    <t>Şubat</t>
  </si>
  <si>
    <t>Ocak</t>
  </si>
  <si>
    <t>Temsilciler</t>
  </si>
  <si>
    <t>Temsilci</t>
  </si>
  <si>
    <t>Anadolum</t>
  </si>
  <si>
    <t>Elektra</t>
  </si>
  <si>
    <t>Karsan</t>
  </si>
  <si>
    <t>İstanbul Nakliyat</t>
  </si>
  <si>
    <t>Bölge</t>
  </si>
  <si>
    <t>Cari İsmi</t>
  </si>
  <si>
    <t>Gençarslan Baskı</t>
  </si>
  <si>
    <t>Anadolum İnşaat A.Ş</t>
  </si>
  <si>
    <t>Humanica</t>
  </si>
  <si>
    <t xml:space="preserve">BtHaber </t>
  </si>
  <si>
    <t>Omega Yazılım A.Ş</t>
  </si>
  <si>
    <t>Fernas Rüzgar A.Ş</t>
  </si>
  <si>
    <t>IS-27082</t>
  </si>
  <si>
    <t>KTM Kimyasalları</t>
  </si>
  <si>
    <t>HS-18086</t>
  </si>
  <si>
    <t>Fernas Enerji</t>
  </si>
  <si>
    <t>PS-16222</t>
  </si>
  <si>
    <t>Zerkom Bilgisayar Ltd. Şti.</t>
  </si>
  <si>
    <t>PS-16334</t>
  </si>
  <si>
    <t>Erbakır Elektrolitik</t>
  </si>
  <si>
    <t>SI-22299</t>
  </si>
  <si>
    <t>US-17016</t>
  </si>
  <si>
    <t>AD-3763</t>
  </si>
  <si>
    <t>AD-37799</t>
  </si>
  <si>
    <t>Karsan Plastik</t>
  </si>
  <si>
    <t>AD-37812</t>
  </si>
  <si>
    <t>Miktar</t>
  </si>
  <si>
    <t>Birim Fiyat</t>
  </si>
  <si>
    <t>S-1792</t>
  </si>
  <si>
    <t>V-24156</t>
  </si>
  <si>
    <t>V-24137</t>
  </si>
  <si>
    <t>O-292526</t>
  </si>
  <si>
    <t>M-39091</t>
  </si>
  <si>
    <t>M-39236</t>
  </si>
  <si>
    <t>U-21759</t>
  </si>
  <si>
    <t>S-2503</t>
  </si>
  <si>
    <t>S-25166</t>
  </si>
  <si>
    <t>Fatura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</si>
</sst>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₺_-;\-* #,##0.00\ _₺_-;_-* &quot;-&quot;??\ _₺_-;_-@_-"/>
    <numFmt numFmtId="165" formatCode="_-* #,##0\ _₺_-;\-* #,##0\ _₺_-;_-* &quot;-&quot;??\ _₺_-;_-@_-"/>
    <numFmt numFmtId="166" formatCode="_-* #,##0.00\ _T_L_-;\-* #,##0.00\ _T_L_-;_-* &quot;-&quot;??\ _T_L_-;_-@_-"/>
    <numFmt numFmtId="167" formatCode="_-* #,##0\ _T_L_-;\-* #,##0\ _T_L_-;_-* &quot;-&quot;??\ _T_L_-;_-@_-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4" fontId="0" fillId="0" borderId="0" xfId="0" applyNumberFormat="1"/>
    <xf numFmtId="0" fontId="5" fillId="3" borderId="0" xfId="3"/>
    <xf numFmtId="0" fontId="5" fillId="3" borderId="0" xfId="3" applyAlignment="1">
      <alignment horizontal="right"/>
    </xf>
    <xf numFmtId="10" fontId="0" fillId="0" borderId="0" xfId="0" applyNumberFormat="1"/>
    <xf numFmtId="10" fontId="0" fillId="0" borderId="2" xfId="1" applyNumberFormat="1" applyFont="1" applyBorder="1"/>
    <xf numFmtId="165" fontId="0" fillId="0" borderId="2" xfId="6" applyNumberFormat="1" applyFont="1" applyBorder="1"/>
    <xf numFmtId="0" fontId="0" fillId="0" borderId="2" xfId="0" applyBorder="1"/>
    <xf numFmtId="166" fontId="7" fillId="0" borderId="2" xfId="7" applyFont="1" applyBorder="1"/>
    <xf numFmtId="0" fontId="7" fillId="0" borderId="2" xfId="0" applyFont="1" applyBorder="1" applyAlignment="1">
      <alignment horizontal="left"/>
    </xf>
    <xf numFmtId="10" fontId="0" fillId="0" borderId="2" xfId="0" applyNumberFormat="1" applyBorder="1"/>
    <xf numFmtId="0" fontId="4" fillId="0" borderId="0" xfId="0" applyFont="1"/>
    <xf numFmtId="0" fontId="3" fillId="5" borderId="2" xfId="5" applyFont="1" applyBorder="1" applyAlignment="1">
      <alignment horizontal="center" vertical="center"/>
    </xf>
    <xf numFmtId="0" fontId="3" fillId="3" borderId="2" xfId="3" applyFont="1" applyBorder="1" applyAlignment="1">
      <alignment horizontal="center" vertical="center"/>
    </xf>
    <xf numFmtId="0" fontId="3" fillId="3" borderId="1" xfId="3" applyFont="1" applyBorder="1" applyAlignment="1">
      <alignment horizontal="left" vertical="center"/>
    </xf>
    <xf numFmtId="0" fontId="8" fillId="2" borderId="1" xfId="2" applyFont="1" applyBorder="1" applyAlignment="1">
      <alignment horizontal="left" vertical="center"/>
    </xf>
    <xf numFmtId="0" fontId="8" fillId="2" borderId="2" xfId="2" applyFont="1" applyBorder="1" applyAlignment="1">
      <alignment horizontal="left" vertical="center"/>
    </xf>
    <xf numFmtId="0" fontId="8" fillId="2" borderId="2" xfId="7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8" fillId="2" borderId="2" xfId="2" applyNumberFormat="1" applyFont="1" applyBorder="1" applyAlignment="1">
      <alignment horizontal="center" vertical="center"/>
    </xf>
    <xf numFmtId="0" fontId="8" fillId="2" borderId="2" xfId="7" applyNumberFormat="1" applyFont="1" applyFill="1" applyBorder="1" applyAlignment="1">
      <alignment horizontal="center" vertical="center"/>
    </xf>
    <xf numFmtId="14" fontId="7" fillId="0" borderId="2" xfId="0" applyNumberFormat="1" applyFont="1" applyBorder="1"/>
    <xf numFmtId="0" fontId="7" fillId="0" borderId="2" xfId="0" applyFont="1" applyBorder="1"/>
    <xf numFmtId="0" fontId="7" fillId="0" borderId="0" xfId="0" applyFont="1" applyBorder="1"/>
    <xf numFmtId="0" fontId="0" fillId="0" borderId="0" xfId="0" applyBorder="1"/>
    <xf numFmtId="0" fontId="5" fillId="4" borderId="0" xfId="4"/>
    <xf numFmtId="0" fontId="1" fillId="6" borderId="0" xfId="8"/>
    <xf numFmtId="0" fontId="9" fillId="0" borderId="0" xfId="0" applyFont="1"/>
    <xf numFmtId="0" fontId="5" fillId="5" borderId="3" xfId="5" applyBorder="1"/>
    <xf numFmtId="0" fontId="0" fillId="0" borderId="3" xfId="0" applyBorder="1"/>
    <xf numFmtId="167" fontId="0" fillId="0" borderId="3" xfId="7" applyNumberFormat="1" applyFont="1" applyBorder="1"/>
    <xf numFmtId="4" fontId="5" fillId="3" borderId="0" xfId="3" applyNumberFormat="1"/>
    <xf numFmtId="0" fontId="5" fillId="3" borderId="0" xfId="3" applyAlignment="1">
      <alignment horizontal="left" vertical="center"/>
    </xf>
    <xf numFmtId="0" fontId="7" fillId="0" borderId="0" xfId="0" applyFont="1"/>
    <xf numFmtId="4" fontId="7" fillId="0" borderId="2" xfId="7" applyNumberFormat="1" applyFont="1" applyBorder="1"/>
    <xf numFmtId="14" fontId="8" fillId="2" borderId="2" xfId="2" applyNumberFormat="1" applyFont="1" applyBorder="1" applyAlignment="1">
      <alignment horizontal="left" vertical="center"/>
    </xf>
    <xf numFmtId="14" fontId="0" fillId="0" borderId="2" xfId="0" applyNumberFormat="1" applyBorder="1"/>
    <xf numFmtId="4" fontId="0" fillId="7" borderId="0" xfId="0" applyNumberFormat="1" applyFill="1"/>
    <xf numFmtId="0" fontId="5" fillId="3" borderId="0" xfId="3" applyAlignment="1">
      <alignment horizontal="right" vertical="center"/>
    </xf>
    <xf numFmtId="4" fontId="5" fillId="3" borderId="0" xfId="3" applyNumberFormat="1" applyAlignment="1">
      <alignment horizontal="right"/>
    </xf>
    <xf numFmtId="0" fontId="7" fillId="7" borderId="0" xfId="0" applyFont="1" applyFill="1"/>
  </cellXfs>
  <cellStyles count="9">
    <cellStyle name="%60 - Vurgu6" xfId="8" builtinId="52"/>
    <cellStyle name="İyi" xfId="2" builtinId="26"/>
    <cellStyle name="Normal" xfId="0" builtinId="0"/>
    <cellStyle name="Virgül 2" xfId="7" xr:uid="{E513A275-2779-4C55-AEEE-209412890337}"/>
    <cellStyle name="Virgül 3" xfId="6" xr:uid="{9EB556AE-E613-4BF1-9BA5-70457FFC7179}"/>
    <cellStyle name="Vurgu1" xfId="3" builtinId="29"/>
    <cellStyle name="Vurgu2" xfId="4" builtinId="33"/>
    <cellStyle name="Vurgu5" xfId="5" builtinId="45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&#287;itim%20uygulamas&#305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  <sheetName val="Sayfa4"/>
      <sheetName val="Sayfa5"/>
      <sheetName val="Sayfa6"/>
      <sheetName val="Sayfa7"/>
      <sheetName val="Sayfa8"/>
      <sheetName val="Sayfa9"/>
      <sheetName val="Sayfa10"/>
      <sheetName val="Sayfa11"/>
      <sheetName val="Sayfa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6DA7-1F1B-4DCB-B406-76BA77B66F01}">
  <dimension ref="A4:B16"/>
  <sheetViews>
    <sheetView zoomScale="115" zoomScaleNormal="115" workbookViewId="0">
      <selection activeCell="E2" sqref="E2:I12"/>
    </sheetView>
  </sheetViews>
  <sheetFormatPr defaultRowHeight="14.5" x14ac:dyDescent="0.35"/>
  <cols>
    <col min="1" max="1" width="16.7265625" customWidth="1"/>
    <col min="2" max="2" width="14.26953125" customWidth="1"/>
    <col min="6" max="6" width="16.7265625" customWidth="1"/>
    <col min="7" max="7" width="14.26953125" customWidth="1"/>
  </cols>
  <sheetData>
    <row r="4" spans="1:2" x14ac:dyDescent="0.35">
      <c r="A4" s="14" t="s">
        <v>22</v>
      </c>
      <c r="B4" s="13" t="s">
        <v>21</v>
      </c>
    </row>
    <row r="5" spans="1:2" x14ac:dyDescent="0.35">
      <c r="A5" s="22" t="s">
        <v>29</v>
      </c>
      <c r="B5" s="8">
        <v>2427</v>
      </c>
    </row>
    <row r="6" spans="1:2" x14ac:dyDescent="0.35">
      <c r="A6" s="22" t="s">
        <v>32</v>
      </c>
      <c r="B6" s="8">
        <v>4549</v>
      </c>
    </row>
    <row r="7" spans="1:2" x14ac:dyDescent="0.35">
      <c r="A7" s="22" t="s">
        <v>34</v>
      </c>
      <c r="B7" s="8">
        <v>4427</v>
      </c>
    </row>
    <row r="8" spans="1:2" x14ac:dyDescent="0.35">
      <c r="A8" s="22" t="s">
        <v>37</v>
      </c>
      <c r="B8" s="8">
        <v>2050</v>
      </c>
    </row>
    <row r="9" spans="1:2" x14ac:dyDescent="0.35">
      <c r="A9" s="22" t="s">
        <v>38</v>
      </c>
      <c r="B9" s="8">
        <v>2089</v>
      </c>
    </row>
    <row r="10" spans="1:2" x14ac:dyDescent="0.35">
      <c r="A10" s="22" t="s">
        <v>40</v>
      </c>
      <c r="B10" s="8">
        <v>3681</v>
      </c>
    </row>
    <row r="11" spans="1:2" x14ac:dyDescent="0.35">
      <c r="A11" s="22" t="s">
        <v>41</v>
      </c>
      <c r="B11" s="8">
        <v>3245</v>
      </c>
    </row>
    <row r="12" spans="1:2" x14ac:dyDescent="0.35">
      <c r="A12" s="22" t="s">
        <v>43</v>
      </c>
      <c r="B12" s="8">
        <v>3965</v>
      </c>
    </row>
    <row r="13" spans="1:2" x14ac:dyDescent="0.35">
      <c r="A13" s="22" t="s">
        <v>45</v>
      </c>
      <c r="B13" s="8">
        <v>2389</v>
      </c>
    </row>
    <row r="14" spans="1:2" x14ac:dyDescent="0.35">
      <c r="A14" s="22" t="s">
        <v>47</v>
      </c>
      <c r="B14" s="8">
        <v>2299</v>
      </c>
    </row>
    <row r="15" spans="1:2" x14ac:dyDescent="0.35">
      <c r="A15" s="22" t="s">
        <v>24</v>
      </c>
      <c r="B15" s="8">
        <v>3855</v>
      </c>
    </row>
    <row r="16" spans="1:2" x14ac:dyDescent="0.35">
      <c r="A16" s="22" t="s">
        <v>48</v>
      </c>
      <c r="B16" s="8">
        <v>4291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11C5-80C7-478A-8ADD-529F4CB69A92}">
  <dimension ref="A1:H19"/>
  <sheetViews>
    <sheetView zoomScale="115" zoomScaleNormal="115" workbookViewId="0">
      <selection activeCell="G3" sqref="G3"/>
    </sheetView>
  </sheetViews>
  <sheetFormatPr defaultRowHeight="14.5" x14ac:dyDescent="0.35"/>
  <cols>
    <col min="1" max="1" width="14.08984375" customWidth="1"/>
    <col min="2" max="2" width="22" customWidth="1"/>
    <col min="4" max="4" width="13.08984375" customWidth="1"/>
  </cols>
  <sheetData>
    <row r="1" spans="1:8" x14ac:dyDescent="0.35">
      <c r="A1" s="31" t="s">
        <v>111</v>
      </c>
      <c r="B1" s="32" t="s">
        <v>79</v>
      </c>
      <c r="C1" s="38" t="s">
        <v>100</v>
      </c>
      <c r="D1" s="39" t="s">
        <v>101</v>
      </c>
    </row>
    <row r="2" spans="1:8" x14ac:dyDescent="0.35">
      <c r="A2" t="s">
        <v>102</v>
      </c>
      <c r="B2" s="33" t="s">
        <v>80</v>
      </c>
      <c r="C2" s="33">
        <v>2</v>
      </c>
      <c r="D2" s="1">
        <v>410</v>
      </c>
    </row>
    <row r="3" spans="1:8" x14ac:dyDescent="0.35">
      <c r="A3" t="s">
        <v>103</v>
      </c>
      <c r="B3" s="33" t="s">
        <v>81</v>
      </c>
      <c r="C3" s="33">
        <v>5</v>
      </c>
      <c r="D3" s="1">
        <v>1885</v>
      </c>
      <c r="G3">
        <v>18086</v>
      </c>
      <c r="H3">
        <f>_xlfn.XLOOKUP("*"&amp;G3&amp;"*",A2:A19,D2:D19,"Fatura Yok",2,1)</f>
        <v>11386</v>
      </c>
    </row>
    <row r="4" spans="1:8" x14ac:dyDescent="0.35">
      <c r="A4" t="s">
        <v>104</v>
      </c>
      <c r="B4" s="33" t="s">
        <v>98</v>
      </c>
      <c r="C4" s="33">
        <v>4</v>
      </c>
      <c r="D4" s="1">
        <v>7003</v>
      </c>
    </row>
    <row r="5" spans="1:8" x14ac:dyDescent="0.35">
      <c r="A5" t="s">
        <v>105</v>
      </c>
      <c r="B5" s="33" t="s">
        <v>77</v>
      </c>
      <c r="C5" s="33">
        <v>1</v>
      </c>
      <c r="D5" s="1">
        <v>5969</v>
      </c>
    </row>
    <row r="6" spans="1:8" x14ac:dyDescent="0.35">
      <c r="A6" t="s">
        <v>106</v>
      </c>
      <c r="B6" s="33" t="s">
        <v>82</v>
      </c>
      <c r="C6" s="33">
        <v>2</v>
      </c>
      <c r="D6" s="1">
        <v>11470</v>
      </c>
    </row>
    <row r="7" spans="1:8" x14ac:dyDescent="0.35">
      <c r="A7" t="s">
        <v>107</v>
      </c>
      <c r="B7" s="33" t="s">
        <v>82</v>
      </c>
      <c r="C7" s="33">
        <v>5</v>
      </c>
      <c r="D7" s="1">
        <v>12485</v>
      </c>
    </row>
    <row r="8" spans="1:8" x14ac:dyDescent="0.35">
      <c r="A8" t="s">
        <v>108</v>
      </c>
      <c r="B8" s="33" t="s">
        <v>84</v>
      </c>
      <c r="C8" s="33">
        <v>6</v>
      </c>
      <c r="D8" s="1">
        <v>311</v>
      </c>
    </row>
    <row r="9" spans="1:8" x14ac:dyDescent="0.35">
      <c r="A9" t="s">
        <v>109</v>
      </c>
      <c r="B9" s="33" t="s">
        <v>84</v>
      </c>
      <c r="C9" s="33">
        <v>3</v>
      </c>
      <c r="D9" s="1">
        <v>854</v>
      </c>
    </row>
    <row r="10" spans="1:8" x14ac:dyDescent="0.35">
      <c r="A10" t="s">
        <v>110</v>
      </c>
      <c r="B10" s="33" t="s">
        <v>85</v>
      </c>
      <c r="C10" s="33">
        <v>4</v>
      </c>
      <c r="D10" s="1">
        <v>8436</v>
      </c>
    </row>
    <row r="11" spans="1:8" x14ac:dyDescent="0.35">
      <c r="A11" t="s">
        <v>86</v>
      </c>
      <c r="B11" s="33" t="s">
        <v>87</v>
      </c>
      <c r="C11" s="33">
        <v>7</v>
      </c>
      <c r="D11" s="1">
        <v>10060</v>
      </c>
    </row>
    <row r="12" spans="1:8" x14ac:dyDescent="0.35">
      <c r="A12" t="s">
        <v>88</v>
      </c>
      <c r="B12" s="33" t="s">
        <v>89</v>
      </c>
      <c r="C12" s="33">
        <v>8</v>
      </c>
      <c r="D12" s="1">
        <v>11386</v>
      </c>
    </row>
    <row r="13" spans="1:8" x14ac:dyDescent="0.35">
      <c r="A13" t="s">
        <v>90</v>
      </c>
      <c r="B13" s="33" t="s">
        <v>91</v>
      </c>
      <c r="C13" s="33">
        <v>69</v>
      </c>
      <c r="D13" s="1">
        <v>1334</v>
      </c>
    </row>
    <row r="14" spans="1:8" x14ac:dyDescent="0.35">
      <c r="A14" t="s">
        <v>92</v>
      </c>
      <c r="B14" s="33" t="s">
        <v>93</v>
      </c>
      <c r="C14" s="33">
        <v>3</v>
      </c>
      <c r="D14" s="1">
        <v>6881</v>
      </c>
    </row>
    <row r="15" spans="1:8" x14ac:dyDescent="0.35">
      <c r="A15" t="s">
        <v>94</v>
      </c>
      <c r="B15" s="33" t="s">
        <v>84</v>
      </c>
      <c r="C15" s="33">
        <v>4</v>
      </c>
      <c r="D15" s="1">
        <v>1203</v>
      </c>
    </row>
    <row r="16" spans="1:8" x14ac:dyDescent="0.35">
      <c r="A16" t="s">
        <v>95</v>
      </c>
      <c r="B16" s="33" t="s">
        <v>82</v>
      </c>
      <c r="C16" s="33">
        <v>1</v>
      </c>
      <c r="D16" s="1">
        <v>3340</v>
      </c>
    </row>
    <row r="17" spans="1:4" x14ac:dyDescent="0.35">
      <c r="A17" t="s">
        <v>96</v>
      </c>
      <c r="B17" s="33" t="s">
        <v>83</v>
      </c>
      <c r="C17" s="33">
        <v>2</v>
      </c>
      <c r="D17" s="1">
        <v>4776</v>
      </c>
    </row>
    <row r="18" spans="1:4" x14ac:dyDescent="0.35">
      <c r="A18" t="s">
        <v>97</v>
      </c>
      <c r="B18" s="33" t="s">
        <v>98</v>
      </c>
      <c r="C18" s="33">
        <v>6</v>
      </c>
      <c r="D18" s="1">
        <v>872</v>
      </c>
    </row>
    <row r="19" spans="1:4" x14ac:dyDescent="0.35">
      <c r="A19" t="s">
        <v>99</v>
      </c>
      <c r="B19" s="33" t="s">
        <v>98</v>
      </c>
      <c r="C19" s="33">
        <v>3</v>
      </c>
      <c r="D19" s="1">
        <v>9578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8170-6C45-4AC4-A120-64797FD8AABB}">
  <dimension ref="A1:I19"/>
  <sheetViews>
    <sheetView tabSelected="1" zoomScale="115" zoomScaleNormal="115" workbookViewId="0">
      <selection activeCell="G2" sqref="G2"/>
    </sheetView>
  </sheetViews>
  <sheetFormatPr defaultRowHeight="14.5" x14ac:dyDescent="0.35"/>
  <cols>
    <col min="1" max="1" width="14.08984375" customWidth="1"/>
    <col min="2" max="2" width="22" customWidth="1"/>
    <col min="4" max="4" width="13.08984375" customWidth="1"/>
    <col min="7" max="7" width="22" customWidth="1"/>
    <col min="9" max="9" width="13.08984375" customWidth="1"/>
  </cols>
  <sheetData>
    <row r="1" spans="1:9" x14ac:dyDescent="0.35">
      <c r="A1" s="31" t="s">
        <v>111</v>
      </c>
      <c r="B1" s="32" t="s">
        <v>79</v>
      </c>
      <c r="C1" s="38" t="s">
        <v>100</v>
      </c>
      <c r="D1" s="39" t="s">
        <v>101</v>
      </c>
      <c r="G1" s="32" t="s">
        <v>79</v>
      </c>
      <c r="H1" s="38" t="s">
        <v>100</v>
      </c>
      <c r="I1" s="39" t="s">
        <v>101</v>
      </c>
    </row>
    <row r="2" spans="1:9" x14ac:dyDescent="0.35">
      <c r="A2" t="s">
        <v>102</v>
      </c>
      <c r="B2" s="33" t="s">
        <v>80</v>
      </c>
      <c r="C2" s="33">
        <v>2</v>
      </c>
      <c r="D2" s="1">
        <v>410</v>
      </c>
      <c r="G2" s="33"/>
    </row>
    <row r="3" spans="1:9" x14ac:dyDescent="0.35">
      <c r="A3" t="s">
        <v>103</v>
      </c>
      <c r="B3" s="33" t="s">
        <v>81</v>
      </c>
      <c r="C3" s="33">
        <v>5</v>
      </c>
      <c r="D3" s="1">
        <v>1885</v>
      </c>
    </row>
    <row r="4" spans="1:9" x14ac:dyDescent="0.35">
      <c r="A4" t="s">
        <v>104</v>
      </c>
      <c r="B4" s="40" t="s">
        <v>98</v>
      </c>
      <c r="C4" s="40">
        <v>4</v>
      </c>
      <c r="D4" s="37">
        <v>7003</v>
      </c>
    </row>
    <row r="5" spans="1:9" x14ac:dyDescent="0.35">
      <c r="A5" t="s">
        <v>105</v>
      </c>
      <c r="B5" s="33" t="s">
        <v>77</v>
      </c>
      <c r="C5" s="33">
        <v>1</v>
      </c>
      <c r="D5" s="1">
        <v>5969</v>
      </c>
    </row>
    <row r="6" spans="1:9" x14ac:dyDescent="0.35">
      <c r="A6" t="s">
        <v>106</v>
      </c>
      <c r="B6" s="33" t="s">
        <v>82</v>
      </c>
      <c r="C6" s="33">
        <v>2</v>
      </c>
      <c r="D6" s="1">
        <v>11470</v>
      </c>
    </row>
    <row r="7" spans="1:9" x14ac:dyDescent="0.35">
      <c r="A7" t="s">
        <v>107</v>
      </c>
      <c r="B7" s="33" t="s">
        <v>82</v>
      </c>
      <c r="C7" s="33">
        <v>5</v>
      </c>
      <c r="D7" s="1">
        <v>12485</v>
      </c>
    </row>
    <row r="8" spans="1:9" x14ac:dyDescent="0.35">
      <c r="A8" t="s">
        <v>108</v>
      </c>
      <c r="B8" s="33" t="s">
        <v>84</v>
      </c>
      <c r="C8" s="33">
        <v>6</v>
      </c>
      <c r="D8" s="1">
        <v>311</v>
      </c>
    </row>
    <row r="9" spans="1:9" x14ac:dyDescent="0.35">
      <c r="A9" t="s">
        <v>109</v>
      </c>
      <c r="B9" s="33" t="s">
        <v>84</v>
      </c>
      <c r="C9" s="33">
        <v>3</v>
      </c>
      <c r="D9" s="1">
        <v>854</v>
      </c>
    </row>
    <row r="10" spans="1:9" x14ac:dyDescent="0.35">
      <c r="A10" t="s">
        <v>110</v>
      </c>
      <c r="B10" s="33" t="s">
        <v>85</v>
      </c>
      <c r="C10" s="33">
        <v>4</v>
      </c>
      <c r="D10" s="1">
        <v>8436</v>
      </c>
    </row>
    <row r="11" spans="1:9" x14ac:dyDescent="0.35">
      <c r="A11" t="s">
        <v>86</v>
      </c>
      <c r="B11" s="33" t="s">
        <v>87</v>
      </c>
      <c r="C11" s="33">
        <v>7</v>
      </c>
      <c r="D11" s="1">
        <v>10060</v>
      </c>
    </row>
    <row r="12" spans="1:9" x14ac:dyDescent="0.35">
      <c r="A12" t="s">
        <v>88</v>
      </c>
      <c r="B12" s="33" t="s">
        <v>89</v>
      </c>
      <c r="C12" s="33">
        <v>8</v>
      </c>
      <c r="D12" s="1">
        <v>11386</v>
      </c>
    </row>
    <row r="13" spans="1:9" x14ac:dyDescent="0.35">
      <c r="A13" t="s">
        <v>90</v>
      </c>
      <c r="B13" s="33" t="s">
        <v>91</v>
      </c>
      <c r="C13" s="33">
        <v>69</v>
      </c>
      <c r="D13" s="1">
        <v>1334</v>
      </c>
    </row>
    <row r="14" spans="1:9" x14ac:dyDescent="0.35">
      <c r="A14" t="s">
        <v>92</v>
      </c>
      <c r="B14" s="33" t="s">
        <v>93</v>
      </c>
      <c r="C14" s="33">
        <v>3</v>
      </c>
      <c r="D14" s="1">
        <v>6881</v>
      </c>
    </row>
    <row r="15" spans="1:9" x14ac:dyDescent="0.35">
      <c r="A15" t="s">
        <v>94</v>
      </c>
      <c r="B15" s="33" t="s">
        <v>84</v>
      </c>
      <c r="C15" s="33">
        <v>4</v>
      </c>
      <c r="D15" s="1">
        <v>1203</v>
      </c>
    </row>
    <row r="16" spans="1:9" x14ac:dyDescent="0.35">
      <c r="A16" t="s">
        <v>95</v>
      </c>
      <c r="B16" s="33" t="s">
        <v>82</v>
      </c>
      <c r="C16" s="33">
        <v>1</v>
      </c>
      <c r="D16" s="1">
        <v>3340</v>
      </c>
    </row>
    <row r="17" spans="1:4" x14ac:dyDescent="0.35">
      <c r="A17" t="s">
        <v>96</v>
      </c>
      <c r="B17" s="33" t="s">
        <v>83</v>
      </c>
      <c r="C17" s="33">
        <v>2</v>
      </c>
      <c r="D17" s="1">
        <v>4776</v>
      </c>
    </row>
    <row r="18" spans="1:4" x14ac:dyDescent="0.35">
      <c r="A18" t="s">
        <v>97</v>
      </c>
      <c r="B18" s="33" t="s">
        <v>98</v>
      </c>
      <c r="C18" s="33">
        <v>6</v>
      </c>
      <c r="D18" s="1">
        <v>872</v>
      </c>
    </row>
    <row r="19" spans="1:4" x14ac:dyDescent="0.35">
      <c r="A19" t="s">
        <v>99</v>
      </c>
      <c r="B19" s="33" t="s">
        <v>98</v>
      </c>
      <c r="C19" s="33">
        <v>3</v>
      </c>
      <c r="D19" s="1">
        <v>9578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0A84-19E9-4F80-A6C1-DD660033A8C1}">
  <sheetPr>
    <tabColor rgb="FFFFFF00"/>
  </sheetPr>
  <dimension ref="A1:F32"/>
  <sheetViews>
    <sheetView zoomScale="85" zoomScaleNormal="85" workbookViewId="0">
      <selection activeCell="D4" sqref="D4"/>
    </sheetView>
  </sheetViews>
  <sheetFormatPr defaultRowHeight="14.5" x14ac:dyDescent="0.35"/>
  <cols>
    <col min="1" max="1" width="18.36328125" customWidth="1"/>
    <col min="2" max="2" width="28.6328125" customWidth="1"/>
    <col min="3" max="3" width="24.26953125" customWidth="1"/>
    <col min="4" max="4" width="21" customWidth="1"/>
    <col min="5" max="5" width="16.08984375" style="18" bestFit="1" customWidth="1"/>
    <col min="6" max="6" width="18.08984375" customWidth="1"/>
  </cols>
  <sheetData>
    <row r="1" spans="1:6" x14ac:dyDescent="0.35">
      <c r="E1"/>
    </row>
    <row r="2" spans="1:6" x14ac:dyDescent="0.35">
      <c r="E2"/>
    </row>
    <row r="3" spans="1:6" x14ac:dyDescent="0.35">
      <c r="A3" s="15" t="s">
        <v>23</v>
      </c>
      <c r="C3" s="35" t="s">
        <v>28</v>
      </c>
      <c r="D3" s="36"/>
      <c r="E3"/>
    </row>
    <row r="4" spans="1:6" x14ac:dyDescent="0.35">
      <c r="A4" s="16" t="s">
        <v>25</v>
      </c>
      <c r="C4" s="16" t="s">
        <v>22</v>
      </c>
      <c r="D4" s="7"/>
      <c r="E4"/>
    </row>
    <row r="5" spans="1:6" x14ac:dyDescent="0.35">
      <c r="A5" s="16" t="s">
        <v>26</v>
      </c>
      <c r="C5" s="17" t="s">
        <v>27</v>
      </c>
      <c r="D5" s="7"/>
    </row>
    <row r="7" spans="1:6" x14ac:dyDescent="0.35">
      <c r="E7"/>
    </row>
    <row r="8" spans="1:6" x14ac:dyDescent="0.35">
      <c r="A8" s="19" t="s">
        <v>28</v>
      </c>
      <c r="B8" s="15" t="s">
        <v>23</v>
      </c>
      <c r="C8" s="15" t="s">
        <v>25</v>
      </c>
      <c r="D8" s="15" t="s">
        <v>26</v>
      </c>
      <c r="E8" s="15" t="s">
        <v>22</v>
      </c>
      <c r="F8" s="20" t="s">
        <v>27</v>
      </c>
    </row>
    <row r="9" spans="1:6" x14ac:dyDescent="0.35">
      <c r="A9" s="21">
        <v>42370</v>
      </c>
      <c r="B9" s="22" t="s">
        <v>29</v>
      </c>
      <c r="C9" s="22" t="s">
        <v>30</v>
      </c>
      <c r="D9" s="22" t="s">
        <v>31</v>
      </c>
      <c r="E9" s="9" t="s">
        <v>17</v>
      </c>
      <c r="F9" s="8">
        <v>2427</v>
      </c>
    </row>
    <row r="10" spans="1:6" x14ac:dyDescent="0.35">
      <c r="A10" s="21">
        <v>42371</v>
      </c>
      <c r="B10" s="22" t="s">
        <v>32</v>
      </c>
      <c r="C10" s="22" t="s">
        <v>30</v>
      </c>
      <c r="D10" s="22" t="s">
        <v>33</v>
      </c>
      <c r="E10" s="9" t="s">
        <v>18</v>
      </c>
      <c r="F10" s="8">
        <v>4549</v>
      </c>
    </row>
    <row r="11" spans="1:6" x14ac:dyDescent="0.35">
      <c r="A11" s="21">
        <v>42372</v>
      </c>
      <c r="B11" s="22" t="s">
        <v>34</v>
      </c>
      <c r="C11" s="22" t="s">
        <v>35</v>
      </c>
      <c r="D11" s="22" t="s">
        <v>36</v>
      </c>
      <c r="E11" s="9" t="s">
        <v>19</v>
      </c>
      <c r="F11" s="8">
        <v>4427</v>
      </c>
    </row>
    <row r="12" spans="1:6" x14ac:dyDescent="0.35">
      <c r="A12" s="21">
        <v>42373</v>
      </c>
      <c r="B12" s="22" t="s">
        <v>37</v>
      </c>
      <c r="C12" s="22" t="s">
        <v>35</v>
      </c>
      <c r="D12" s="22" t="s">
        <v>36</v>
      </c>
      <c r="E12" s="9" t="s">
        <v>15</v>
      </c>
      <c r="F12" s="8">
        <v>2050</v>
      </c>
    </row>
    <row r="13" spans="1:6" x14ac:dyDescent="0.35">
      <c r="A13" s="21">
        <v>42374</v>
      </c>
      <c r="B13" s="22" t="s">
        <v>38</v>
      </c>
      <c r="C13" s="22" t="s">
        <v>39</v>
      </c>
      <c r="D13" s="22" t="s">
        <v>31</v>
      </c>
      <c r="E13" s="9" t="s">
        <v>15</v>
      </c>
      <c r="F13" s="8">
        <v>2089</v>
      </c>
    </row>
    <row r="14" spans="1:6" x14ac:dyDescent="0.35">
      <c r="A14" s="21">
        <v>42375</v>
      </c>
      <c r="B14" s="22" t="s">
        <v>40</v>
      </c>
      <c r="C14" s="22" t="s">
        <v>35</v>
      </c>
      <c r="D14" s="22" t="s">
        <v>33</v>
      </c>
      <c r="E14" s="9" t="s">
        <v>18</v>
      </c>
      <c r="F14" s="8">
        <v>3681</v>
      </c>
    </row>
    <row r="15" spans="1:6" x14ac:dyDescent="0.35">
      <c r="A15" s="21">
        <v>42377</v>
      </c>
      <c r="B15" s="22" t="s">
        <v>41</v>
      </c>
      <c r="C15" s="22" t="s">
        <v>39</v>
      </c>
      <c r="D15" s="22" t="s">
        <v>42</v>
      </c>
      <c r="E15" s="9" t="s">
        <v>17</v>
      </c>
      <c r="F15" s="8">
        <v>3245</v>
      </c>
    </row>
    <row r="16" spans="1:6" x14ac:dyDescent="0.35">
      <c r="A16" s="21">
        <v>42377</v>
      </c>
      <c r="B16" s="22" t="s">
        <v>43</v>
      </c>
      <c r="C16" s="22" t="s">
        <v>30</v>
      </c>
      <c r="D16" s="22" t="s">
        <v>44</v>
      </c>
      <c r="E16" s="9" t="s">
        <v>17</v>
      </c>
      <c r="F16" s="8">
        <v>3965</v>
      </c>
    </row>
    <row r="17" spans="1:6" x14ac:dyDescent="0.35">
      <c r="A17" s="21">
        <v>42377</v>
      </c>
      <c r="B17" s="22" t="s">
        <v>45</v>
      </c>
      <c r="C17" s="22" t="s">
        <v>46</v>
      </c>
      <c r="D17" s="22" t="s">
        <v>44</v>
      </c>
      <c r="E17" s="9" t="s">
        <v>16</v>
      </c>
      <c r="F17" s="8">
        <v>2389</v>
      </c>
    </row>
    <row r="18" spans="1:6" x14ac:dyDescent="0.35">
      <c r="A18" s="21">
        <v>42378</v>
      </c>
      <c r="B18" s="22" t="s">
        <v>47</v>
      </c>
      <c r="C18" s="22" t="s">
        <v>46</v>
      </c>
      <c r="D18" s="22" t="s">
        <v>44</v>
      </c>
      <c r="E18" s="9" t="s">
        <v>17</v>
      </c>
      <c r="F18" s="8">
        <v>2299</v>
      </c>
    </row>
    <row r="19" spans="1:6" x14ac:dyDescent="0.35">
      <c r="A19" s="21">
        <v>42379</v>
      </c>
      <c r="B19" s="22" t="s">
        <v>24</v>
      </c>
      <c r="C19" s="22" t="s">
        <v>39</v>
      </c>
      <c r="D19" s="22" t="s">
        <v>31</v>
      </c>
      <c r="E19" s="9" t="s">
        <v>16</v>
      </c>
      <c r="F19" s="8">
        <v>3855</v>
      </c>
    </row>
    <row r="20" spans="1:6" x14ac:dyDescent="0.35">
      <c r="A20" s="21">
        <v>42380</v>
      </c>
      <c r="B20" s="22" t="s">
        <v>48</v>
      </c>
      <c r="C20" s="22" t="s">
        <v>46</v>
      </c>
      <c r="D20" s="22" t="s">
        <v>33</v>
      </c>
      <c r="E20" s="9" t="s">
        <v>15</v>
      </c>
      <c r="F20" s="8">
        <v>4291</v>
      </c>
    </row>
    <row r="21" spans="1:6" x14ac:dyDescent="0.35">
      <c r="A21" s="21">
        <v>42381</v>
      </c>
      <c r="B21" s="22" t="s">
        <v>49</v>
      </c>
      <c r="C21" s="22" t="s">
        <v>35</v>
      </c>
      <c r="D21" s="22" t="s">
        <v>33</v>
      </c>
      <c r="E21" s="9" t="s">
        <v>19</v>
      </c>
      <c r="F21" s="8">
        <v>4765</v>
      </c>
    </row>
    <row r="22" spans="1:6" x14ac:dyDescent="0.35">
      <c r="A22" s="21">
        <v>42381</v>
      </c>
      <c r="B22" s="22" t="s">
        <v>50</v>
      </c>
      <c r="C22" s="22" t="s">
        <v>35</v>
      </c>
      <c r="D22" s="22" t="s">
        <v>42</v>
      </c>
      <c r="E22" s="9" t="s">
        <v>18</v>
      </c>
      <c r="F22" s="8">
        <v>2531</v>
      </c>
    </row>
    <row r="23" spans="1:6" x14ac:dyDescent="0.35">
      <c r="A23" s="21">
        <v>42383</v>
      </c>
      <c r="B23" s="22" t="s">
        <v>51</v>
      </c>
      <c r="C23" s="22" t="s">
        <v>39</v>
      </c>
      <c r="D23" s="22" t="s">
        <v>33</v>
      </c>
      <c r="E23" s="9" t="s">
        <v>19</v>
      </c>
      <c r="F23" s="8">
        <v>4720</v>
      </c>
    </row>
    <row r="24" spans="1:6" x14ac:dyDescent="0.35">
      <c r="A24" s="21">
        <v>42384</v>
      </c>
      <c r="B24" s="22" t="s">
        <v>52</v>
      </c>
      <c r="C24" s="22" t="s">
        <v>35</v>
      </c>
      <c r="D24" s="22" t="s">
        <v>44</v>
      </c>
      <c r="E24" s="9" t="s">
        <v>15</v>
      </c>
      <c r="F24" s="8">
        <v>4913</v>
      </c>
    </row>
    <row r="25" spans="1:6" x14ac:dyDescent="0.35">
      <c r="A25" s="21">
        <v>42385</v>
      </c>
      <c r="B25" s="22" t="s">
        <v>53</v>
      </c>
      <c r="C25" s="22" t="s">
        <v>30</v>
      </c>
      <c r="D25" s="22" t="s">
        <v>44</v>
      </c>
      <c r="E25" s="9" t="s">
        <v>19</v>
      </c>
      <c r="F25" s="8">
        <v>3836</v>
      </c>
    </row>
    <row r="26" spans="1:6" x14ac:dyDescent="0.35">
      <c r="A26" s="21">
        <v>42387</v>
      </c>
      <c r="B26" s="22" t="s">
        <v>54</v>
      </c>
      <c r="C26" s="22" t="s">
        <v>35</v>
      </c>
      <c r="D26" s="22" t="s">
        <v>44</v>
      </c>
      <c r="E26" s="9" t="s">
        <v>55</v>
      </c>
      <c r="F26" s="8">
        <v>2372</v>
      </c>
    </row>
    <row r="27" spans="1:6" x14ac:dyDescent="0.35">
      <c r="A27" s="21">
        <v>42387</v>
      </c>
      <c r="B27" s="22" t="s">
        <v>56</v>
      </c>
      <c r="C27" s="22" t="s">
        <v>30</v>
      </c>
      <c r="D27" s="22" t="s">
        <v>36</v>
      </c>
      <c r="E27" s="9" t="s">
        <v>57</v>
      </c>
      <c r="F27" s="8">
        <v>4675</v>
      </c>
    </row>
    <row r="28" spans="1:6" x14ac:dyDescent="0.35">
      <c r="A28" s="21">
        <v>42389</v>
      </c>
      <c r="B28" s="22" t="s">
        <v>58</v>
      </c>
      <c r="C28" s="22" t="s">
        <v>39</v>
      </c>
      <c r="D28" s="22" t="s">
        <v>33</v>
      </c>
      <c r="E28" s="9" t="s">
        <v>57</v>
      </c>
      <c r="F28" s="8">
        <v>2096</v>
      </c>
    </row>
    <row r="29" spans="1:6" x14ac:dyDescent="0.35">
      <c r="A29" s="21">
        <v>42389</v>
      </c>
      <c r="B29" s="22" t="s">
        <v>59</v>
      </c>
      <c r="C29" s="22" t="s">
        <v>39</v>
      </c>
      <c r="D29" s="22" t="s">
        <v>31</v>
      </c>
      <c r="E29" s="9" t="s">
        <v>55</v>
      </c>
      <c r="F29" s="8">
        <v>2052</v>
      </c>
    </row>
    <row r="30" spans="1:6" x14ac:dyDescent="0.35">
      <c r="A30" s="21">
        <v>42390</v>
      </c>
      <c r="B30" s="22" t="s">
        <v>60</v>
      </c>
      <c r="C30" s="22" t="s">
        <v>30</v>
      </c>
      <c r="D30" s="22" t="s">
        <v>33</v>
      </c>
      <c r="E30" s="9" t="s">
        <v>55</v>
      </c>
      <c r="F30" s="8">
        <v>2923</v>
      </c>
    </row>
    <row r="31" spans="1:6" x14ac:dyDescent="0.35">
      <c r="A31" s="21">
        <v>42390</v>
      </c>
      <c r="B31" s="22" t="s">
        <v>61</v>
      </c>
      <c r="C31" s="22" t="s">
        <v>35</v>
      </c>
      <c r="D31" s="22" t="s">
        <v>33</v>
      </c>
      <c r="E31" s="9" t="s">
        <v>57</v>
      </c>
      <c r="F31" s="8">
        <v>2881</v>
      </c>
    </row>
    <row r="32" spans="1:6" x14ac:dyDescent="0.35">
      <c r="A32" s="21">
        <v>42390</v>
      </c>
      <c r="B32" s="22" t="s">
        <v>62</v>
      </c>
      <c r="C32" s="22" t="s">
        <v>35</v>
      </c>
      <c r="D32" s="22" t="s">
        <v>44</v>
      </c>
      <c r="E32" s="9" t="s">
        <v>15</v>
      </c>
      <c r="F32" s="8">
        <v>2472</v>
      </c>
    </row>
  </sheetData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2157-159F-4329-9CFE-6AA05F0CEBE2}">
  <sheetPr>
    <tabColor rgb="FFFFFF00"/>
  </sheetPr>
  <dimension ref="A1:F32"/>
  <sheetViews>
    <sheetView zoomScaleNormal="100" workbookViewId="0">
      <selection activeCell="A4" sqref="A4:E4"/>
    </sheetView>
  </sheetViews>
  <sheetFormatPr defaultRowHeight="14.5" x14ac:dyDescent="0.35"/>
  <cols>
    <col min="1" max="1" width="18.36328125" customWidth="1"/>
    <col min="2" max="2" width="28.6328125" customWidth="1"/>
    <col min="3" max="3" width="24.26953125" customWidth="1"/>
    <col min="4" max="4" width="21" customWidth="1"/>
    <col min="5" max="5" width="16.08984375" style="18" bestFit="1" customWidth="1"/>
    <col min="6" max="6" width="18.08984375" customWidth="1"/>
  </cols>
  <sheetData>
    <row r="1" spans="1:6" x14ac:dyDescent="0.35">
      <c r="E1"/>
    </row>
    <row r="2" spans="1:6" x14ac:dyDescent="0.35">
      <c r="E2"/>
    </row>
    <row r="3" spans="1:6" x14ac:dyDescent="0.35">
      <c r="A3" s="15" t="s">
        <v>23</v>
      </c>
      <c r="B3" s="16" t="s">
        <v>25</v>
      </c>
      <c r="C3" s="16" t="s">
        <v>78</v>
      </c>
      <c r="D3" s="16" t="s">
        <v>22</v>
      </c>
      <c r="E3" s="17" t="s">
        <v>27</v>
      </c>
    </row>
    <row r="4" spans="1:6" x14ac:dyDescent="0.35">
      <c r="A4" s="22"/>
      <c r="E4"/>
    </row>
    <row r="7" spans="1:6" x14ac:dyDescent="0.35">
      <c r="E7"/>
    </row>
    <row r="8" spans="1:6" x14ac:dyDescent="0.35">
      <c r="A8" s="19" t="s">
        <v>28</v>
      </c>
      <c r="B8" s="15" t="s">
        <v>23</v>
      </c>
      <c r="C8" s="15" t="s">
        <v>25</v>
      </c>
      <c r="D8" s="15" t="s">
        <v>78</v>
      </c>
      <c r="E8" s="15" t="s">
        <v>22</v>
      </c>
      <c r="F8" s="20" t="s">
        <v>27</v>
      </c>
    </row>
    <row r="9" spans="1:6" x14ac:dyDescent="0.35">
      <c r="A9" s="21">
        <v>42371</v>
      </c>
      <c r="B9" s="22" t="s">
        <v>29</v>
      </c>
      <c r="C9" s="22" t="s">
        <v>30</v>
      </c>
      <c r="D9" s="22" t="s">
        <v>31</v>
      </c>
      <c r="E9" s="9" t="s">
        <v>17</v>
      </c>
      <c r="F9" s="34">
        <v>2427</v>
      </c>
    </row>
    <row r="10" spans="1:6" x14ac:dyDescent="0.35">
      <c r="A10" s="21">
        <v>42371</v>
      </c>
      <c r="B10" s="22" t="s">
        <v>32</v>
      </c>
      <c r="C10" s="22" t="s">
        <v>30</v>
      </c>
      <c r="D10" s="22" t="s">
        <v>33</v>
      </c>
      <c r="E10" s="9" t="s">
        <v>18</v>
      </c>
      <c r="F10" s="34">
        <v>4549</v>
      </c>
    </row>
    <row r="11" spans="1:6" x14ac:dyDescent="0.35">
      <c r="A11" s="21">
        <v>42372</v>
      </c>
      <c r="B11" s="22" t="s">
        <v>34</v>
      </c>
      <c r="C11" s="22" t="s">
        <v>35</v>
      </c>
      <c r="D11" s="22" t="s">
        <v>36</v>
      </c>
      <c r="E11" s="9" t="s">
        <v>19</v>
      </c>
      <c r="F11" s="34">
        <v>4427</v>
      </c>
    </row>
    <row r="12" spans="1:6" x14ac:dyDescent="0.35">
      <c r="A12" s="21">
        <v>42373</v>
      </c>
      <c r="B12" s="22" t="s">
        <v>37</v>
      </c>
      <c r="C12" s="22" t="s">
        <v>35</v>
      </c>
      <c r="D12" s="22" t="s">
        <v>36</v>
      </c>
      <c r="E12" s="9" t="s">
        <v>15</v>
      </c>
      <c r="F12" s="34">
        <v>2050</v>
      </c>
    </row>
    <row r="13" spans="1:6" x14ac:dyDescent="0.35">
      <c r="A13" s="21">
        <v>42374</v>
      </c>
      <c r="B13" s="22" t="s">
        <v>38</v>
      </c>
      <c r="C13" s="22" t="s">
        <v>39</v>
      </c>
      <c r="D13" s="22" t="s">
        <v>31</v>
      </c>
      <c r="E13" s="9" t="s">
        <v>15</v>
      </c>
      <c r="F13" s="34">
        <v>2089</v>
      </c>
    </row>
    <row r="14" spans="1:6" x14ac:dyDescent="0.35">
      <c r="A14" s="21">
        <v>42375</v>
      </c>
      <c r="B14" s="22" t="s">
        <v>40</v>
      </c>
      <c r="C14" s="22" t="s">
        <v>35</v>
      </c>
      <c r="D14" s="22" t="s">
        <v>33</v>
      </c>
      <c r="E14" s="9" t="s">
        <v>18</v>
      </c>
      <c r="F14" s="34">
        <v>3681</v>
      </c>
    </row>
    <row r="15" spans="1:6" x14ac:dyDescent="0.35">
      <c r="A15" s="21">
        <v>42377</v>
      </c>
      <c r="B15" s="22" t="s">
        <v>41</v>
      </c>
      <c r="C15" s="22" t="s">
        <v>39</v>
      </c>
      <c r="D15" s="22" t="s">
        <v>42</v>
      </c>
      <c r="E15" s="9" t="s">
        <v>17</v>
      </c>
      <c r="F15" s="34">
        <v>3245</v>
      </c>
    </row>
    <row r="16" spans="1:6" x14ac:dyDescent="0.35">
      <c r="A16" s="21">
        <v>42377</v>
      </c>
      <c r="B16" s="22" t="s">
        <v>43</v>
      </c>
      <c r="C16" s="22" t="s">
        <v>30</v>
      </c>
      <c r="D16" s="22" t="s">
        <v>44</v>
      </c>
      <c r="E16" s="9" t="s">
        <v>17</v>
      </c>
      <c r="F16" s="34">
        <v>3965</v>
      </c>
    </row>
    <row r="17" spans="1:6" x14ac:dyDescent="0.35">
      <c r="A17" s="21">
        <v>42377</v>
      </c>
      <c r="B17" s="22" t="s">
        <v>45</v>
      </c>
      <c r="C17" s="22" t="s">
        <v>46</v>
      </c>
      <c r="D17" s="22" t="s">
        <v>44</v>
      </c>
      <c r="E17" s="9" t="s">
        <v>16</v>
      </c>
      <c r="F17" s="34">
        <v>2389</v>
      </c>
    </row>
    <row r="18" spans="1:6" x14ac:dyDescent="0.35">
      <c r="A18" s="21">
        <v>42378</v>
      </c>
      <c r="B18" s="22" t="s">
        <v>47</v>
      </c>
      <c r="C18" s="22" t="s">
        <v>46</v>
      </c>
      <c r="D18" s="22" t="s">
        <v>44</v>
      </c>
      <c r="E18" s="9" t="s">
        <v>17</v>
      </c>
      <c r="F18" s="34">
        <v>2299</v>
      </c>
    </row>
    <row r="19" spans="1:6" x14ac:dyDescent="0.35">
      <c r="A19" s="21">
        <v>42379</v>
      </c>
      <c r="B19" s="22" t="s">
        <v>24</v>
      </c>
      <c r="C19" s="22" t="s">
        <v>39</v>
      </c>
      <c r="D19" s="22" t="s">
        <v>31</v>
      </c>
      <c r="E19" s="9" t="s">
        <v>16</v>
      </c>
      <c r="F19" s="34">
        <v>3855</v>
      </c>
    </row>
    <row r="20" spans="1:6" x14ac:dyDescent="0.35">
      <c r="A20" s="21">
        <v>42380</v>
      </c>
      <c r="B20" s="22" t="s">
        <v>48</v>
      </c>
      <c r="C20" s="22" t="s">
        <v>46</v>
      </c>
      <c r="D20" s="22" t="s">
        <v>33</v>
      </c>
      <c r="E20" s="9" t="s">
        <v>15</v>
      </c>
      <c r="F20" s="34">
        <v>4291</v>
      </c>
    </row>
    <row r="21" spans="1:6" x14ac:dyDescent="0.35">
      <c r="A21" s="21">
        <v>42381</v>
      </c>
      <c r="B21" s="22" t="s">
        <v>49</v>
      </c>
      <c r="C21" s="22" t="s">
        <v>35</v>
      </c>
      <c r="D21" s="22" t="s">
        <v>33</v>
      </c>
      <c r="E21" s="9" t="s">
        <v>19</v>
      </c>
      <c r="F21" s="34">
        <v>4765</v>
      </c>
    </row>
    <row r="22" spans="1:6" x14ac:dyDescent="0.35">
      <c r="A22" s="21">
        <v>42381</v>
      </c>
      <c r="B22" s="22" t="s">
        <v>50</v>
      </c>
      <c r="C22" s="22" t="s">
        <v>35</v>
      </c>
      <c r="D22" s="22" t="s">
        <v>42</v>
      </c>
      <c r="E22" s="9" t="s">
        <v>18</v>
      </c>
      <c r="F22" s="34">
        <v>2531</v>
      </c>
    </row>
    <row r="23" spans="1:6" x14ac:dyDescent="0.35">
      <c r="A23" s="21">
        <v>42383</v>
      </c>
      <c r="B23" s="22" t="s">
        <v>51</v>
      </c>
      <c r="C23" s="22" t="s">
        <v>39</v>
      </c>
      <c r="D23" s="22" t="s">
        <v>33</v>
      </c>
      <c r="E23" s="9" t="s">
        <v>19</v>
      </c>
      <c r="F23" s="34">
        <v>4720</v>
      </c>
    </row>
    <row r="24" spans="1:6" x14ac:dyDescent="0.35">
      <c r="A24" s="21">
        <v>42384</v>
      </c>
      <c r="B24" s="22" t="s">
        <v>52</v>
      </c>
      <c r="C24" s="22" t="s">
        <v>35</v>
      </c>
      <c r="D24" s="22" t="s">
        <v>44</v>
      </c>
      <c r="E24" s="9" t="s">
        <v>15</v>
      </c>
      <c r="F24" s="34">
        <v>4913</v>
      </c>
    </row>
    <row r="25" spans="1:6" x14ac:dyDescent="0.35">
      <c r="A25" s="21">
        <v>42385</v>
      </c>
      <c r="B25" s="22" t="s">
        <v>53</v>
      </c>
      <c r="C25" s="22" t="s">
        <v>30</v>
      </c>
      <c r="D25" s="22" t="s">
        <v>44</v>
      </c>
      <c r="E25" s="9" t="s">
        <v>19</v>
      </c>
      <c r="F25" s="34">
        <v>3836</v>
      </c>
    </row>
    <row r="26" spans="1:6" x14ac:dyDescent="0.35">
      <c r="A26" s="21">
        <v>42387</v>
      </c>
      <c r="B26" s="22" t="s">
        <v>56</v>
      </c>
      <c r="C26" s="22" t="s">
        <v>30</v>
      </c>
      <c r="D26" s="22" t="s">
        <v>36</v>
      </c>
      <c r="E26" s="9" t="s">
        <v>57</v>
      </c>
      <c r="F26" s="34">
        <v>4675</v>
      </c>
    </row>
    <row r="27" spans="1:6" x14ac:dyDescent="0.35">
      <c r="A27" s="21">
        <v>42387</v>
      </c>
      <c r="B27" s="22" t="s">
        <v>54</v>
      </c>
      <c r="C27" s="22" t="s">
        <v>35</v>
      </c>
      <c r="D27" s="22" t="s">
        <v>44</v>
      </c>
      <c r="E27" s="9" t="s">
        <v>55</v>
      </c>
      <c r="F27" s="34">
        <v>2372</v>
      </c>
    </row>
    <row r="28" spans="1:6" x14ac:dyDescent="0.35">
      <c r="A28" s="21">
        <v>42389</v>
      </c>
      <c r="B28" s="22" t="s">
        <v>58</v>
      </c>
      <c r="C28" s="22" t="s">
        <v>39</v>
      </c>
      <c r="D28" s="22" t="s">
        <v>33</v>
      </c>
      <c r="E28" s="9" t="s">
        <v>57</v>
      </c>
      <c r="F28" s="34">
        <v>2096</v>
      </c>
    </row>
    <row r="29" spans="1:6" x14ac:dyDescent="0.35">
      <c r="A29" s="21">
        <v>42389</v>
      </c>
      <c r="B29" s="22" t="s">
        <v>59</v>
      </c>
      <c r="C29" s="22" t="s">
        <v>39</v>
      </c>
      <c r="D29" s="22" t="s">
        <v>31</v>
      </c>
      <c r="E29" s="9" t="s">
        <v>55</v>
      </c>
      <c r="F29" s="34">
        <v>2052</v>
      </c>
    </row>
    <row r="30" spans="1:6" x14ac:dyDescent="0.35">
      <c r="A30" s="21">
        <v>42390</v>
      </c>
      <c r="B30" s="22" t="s">
        <v>62</v>
      </c>
      <c r="C30" s="22" t="s">
        <v>35</v>
      </c>
      <c r="D30" s="22" t="s">
        <v>44</v>
      </c>
      <c r="E30" s="9" t="s">
        <v>15</v>
      </c>
      <c r="F30" s="34">
        <v>2472</v>
      </c>
    </row>
    <row r="31" spans="1:6" x14ac:dyDescent="0.35">
      <c r="A31" s="21">
        <v>42390</v>
      </c>
      <c r="B31" s="22" t="s">
        <v>61</v>
      </c>
      <c r="C31" s="22" t="s">
        <v>35</v>
      </c>
      <c r="D31" s="22" t="s">
        <v>33</v>
      </c>
      <c r="E31" s="9" t="s">
        <v>57</v>
      </c>
      <c r="F31" s="34">
        <v>2881</v>
      </c>
    </row>
    <row r="32" spans="1:6" x14ac:dyDescent="0.35">
      <c r="A32" s="21">
        <v>42390</v>
      </c>
      <c r="B32" s="22" t="s">
        <v>60</v>
      </c>
      <c r="C32" s="22" t="s">
        <v>30</v>
      </c>
      <c r="D32" s="22" t="s">
        <v>33</v>
      </c>
      <c r="E32" s="9" t="s">
        <v>55</v>
      </c>
      <c r="F32" s="34">
        <v>2923</v>
      </c>
    </row>
  </sheetData>
  <sortState xmlns:xlrd2="http://schemas.microsoft.com/office/spreadsheetml/2017/richdata2" ref="A9:F32">
    <sortCondition ref="A12"/>
  </sortState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72A2-7736-4C05-B123-DB4F6EFD71F8}">
  <sheetPr>
    <tabColor theme="5"/>
  </sheetPr>
  <dimension ref="B3:H37"/>
  <sheetViews>
    <sheetView zoomScale="115" zoomScaleNormal="115" workbookViewId="0">
      <selection activeCell="D8" sqref="D8"/>
    </sheetView>
  </sheetViews>
  <sheetFormatPr defaultRowHeight="14.5" x14ac:dyDescent="0.35"/>
  <cols>
    <col min="2" max="2" width="16.7265625" customWidth="1"/>
    <col min="3" max="3" width="14.26953125" customWidth="1"/>
    <col min="4" max="4" width="12.26953125" customWidth="1"/>
    <col min="5" max="5" width="18.6328125" customWidth="1"/>
    <col min="6" max="6" width="11.81640625" customWidth="1"/>
    <col min="7" max="7" width="12.7265625" customWidth="1"/>
  </cols>
  <sheetData>
    <row r="3" spans="2:8" x14ac:dyDescent="0.35">
      <c r="B3" s="14" t="s">
        <v>22</v>
      </c>
      <c r="C3" s="13" t="s">
        <v>21</v>
      </c>
      <c r="D3" s="13" t="s">
        <v>20</v>
      </c>
      <c r="E3" s="11"/>
      <c r="F3" s="12" t="s">
        <v>21</v>
      </c>
      <c r="G3" s="12" t="s">
        <v>20</v>
      </c>
      <c r="H3" s="11"/>
    </row>
    <row r="4" spans="2:8" x14ac:dyDescent="0.35">
      <c r="B4" s="22" t="s">
        <v>29</v>
      </c>
      <c r="C4" s="8">
        <v>2427</v>
      </c>
      <c r="D4" s="10"/>
      <c r="F4" s="6">
        <v>1000</v>
      </c>
      <c r="G4" s="5">
        <v>2.5000000000000001E-2</v>
      </c>
    </row>
    <row r="5" spans="2:8" x14ac:dyDescent="0.35">
      <c r="B5" s="22" t="s">
        <v>32</v>
      </c>
      <c r="C5" s="8">
        <v>4549</v>
      </c>
      <c r="D5" s="10"/>
      <c r="F5" s="6">
        <v>1250</v>
      </c>
      <c r="G5" s="5">
        <v>0.02</v>
      </c>
    </row>
    <row r="6" spans="2:8" x14ac:dyDescent="0.35">
      <c r="B6" s="22" t="s">
        <v>34</v>
      </c>
      <c r="C6" s="8">
        <v>4427</v>
      </c>
      <c r="D6" s="10"/>
      <c r="F6" s="6">
        <v>1500</v>
      </c>
      <c r="G6" s="5">
        <v>1.12E-2</v>
      </c>
    </row>
    <row r="7" spans="2:8" x14ac:dyDescent="0.35">
      <c r="B7" s="22" t="s">
        <v>37</v>
      </c>
      <c r="C7" s="8">
        <v>2050</v>
      </c>
      <c r="D7" s="10"/>
      <c r="F7" s="6">
        <v>1750</v>
      </c>
      <c r="G7" s="5">
        <v>1.23E-2</v>
      </c>
    </row>
    <row r="8" spans="2:8" x14ac:dyDescent="0.35">
      <c r="B8" s="22" t="s">
        <v>38</v>
      </c>
      <c r="C8" s="8">
        <v>2089</v>
      </c>
      <c r="D8" s="10"/>
      <c r="F8" s="6">
        <v>2000</v>
      </c>
      <c r="G8" s="5">
        <v>3.4000000000000002E-2</v>
      </c>
    </row>
    <row r="9" spans="2:8" x14ac:dyDescent="0.35">
      <c r="B9" s="22" t="s">
        <v>40</v>
      </c>
      <c r="C9" s="8">
        <v>3681</v>
      </c>
      <c r="D9" s="10"/>
      <c r="F9" s="6">
        <v>2250</v>
      </c>
      <c r="G9" s="5">
        <v>2.3E-2</v>
      </c>
    </row>
    <row r="10" spans="2:8" x14ac:dyDescent="0.35">
      <c r="B10" s="22" t="s">
        <v>41</v>
      </c>
      <c r="C10" s="8">
        <v>3245</v>
      </c>
      <c r="D10" s="10"/>
      <c r="F10" s="6">
        <v>2500</v>
      </c>
      <c r="G10" s="5">
        <v>1.2E-2</v>
      </c>
    </row>
    <row r="11" spans="2:8" x14ac:dyDescent="0.35">
      <c r="B11" s="22" t="s">
        <v>43</v>
      </c>
      <c r="C11" s="8">
        <v>3965</v>
      </c>
      <c r="D11" s="10"/>
      <c r="F11" s="6">
        <v>2750</v>
      </c>
      <c r="G11" s="5">
        <v>1.6E-2</v>
      </c>
    </row>
    <row r="12" spans="2:8" x14ac:dyDescent="0.35">
      <c r="B12" s="22" t="s">
        <v>45</v>
      </c>
      <c r="C12" s="8">
        <v>2389</v>
      </c>
      <c r="D12" s="10"/>
      <c r="F12" s="6">
        <v>3000</v>
      </c>
      <c r="G12" s="5">
        <v>1.7000000000000001E-2</v>
      </c>
    </row>
    <row r="13" spans="2:8" x14ac:dyDescent="0.35">
      <c r="B13" s="22" t="s">
        <v>47</v>
      </c>
      <c r="C13" s="8">
        <v>2299</v>
      </c>
      <c r="D13" s="10"/>
      <c r="F13" s="6">
        <v>3250</v>
      </c>
      <c r="G13" s="5">
        <v>2.4500000000000001E-2</v>
      </c>
    </row>
    <row r="14" spans="2:8" x14ac:dyDescent="0.35">
      <c r="B14" s="22" t="s">
        <v>24</v>
      </c>
      <c r="C14" s="8">
        <v>3855</v>
      </c>
      <c r="D14" s="10"/>
      <c r="F14" s="6">
        <v>3500</v>
      </c>
      <c r="G14" s="5">
        <v>1.8700000000000001E-2</v>
      </c>
    </row>
    <row r="15" spans="2:8" x14ac:dyDescent="0.35">
      <c r="B15" s="22" t="s">
        <v>48</v>
      </c>
      <c r="C15" s="8">
        <v>4291</v>
      </c>
      <c r="D15" s="10"/>
      <c r="F15" s="6">
        <v>3750</v>
      </c>
      <c r="G15" s="5">
        <v>2.8999999999999998E-2</v>
      </c>
    </row>
    <row r="16" spans="2:8" x14ac:dyDescent="0.35">
      <c r="B16" s="23"/>
      <c r="F16" s="6">
        <v>4000</v>
      </c>
      <c r="G16" s="5">
        <v>3.2000000000000001E-2</v>
      </c>
    </row>
    <row r="17" spans="2:7" x14ac:dyDescent="0.35">
      <c r="F17" s="6">
        <v>4250</v>
      </c>
      <c r="G17" s="5">
        <v>1.1200000000000002E-2</v>
      </c>
    </row>
    <row r="18" spans="2:7" x14ac:dyDescent="0.35">
      <c r="F18" s="6">
        <v>4500</v>
      </c>
      <c r="G18" s="5">
        <v>1.54E-2</v>
      </c>
    </row>
    <row r="19" spans="2:7" x14ac:dyDescent="0.35">
      <c r="F19" s="6">
        <v>4750</v>
      </c>
      <c r="G19" s="5">
        <v>1.6500000000000001E-2</v>
      </c>
    </row>
    <row r="20" spans="2:7" x14ac:dyDescent="0.35">
      <c r="B20" s="23"/>
      <c r="F20" s="6">
        <v>5000</v>
      </c>
      <c r="G20" s="5">
        <v>1.43E-2</v>
      </c>
    </row>
    <row r="21" spans="2:7" x14ac:dyDescent="0.35">
      <c r="B21" s="23"/>
    </row>
    <row r="22" spans="2:7" x14ac:dyDescent="0.35">
      <c r="B22" s="23"/>
    </row>
    <row r="23" spans="2:7" x14ac:dyDescent="0.35">
      <c r="B23" s="23"/>
    </row>
    <row r="24" spans="2:7" x14ac:dyDescent="0.35">
      <c r="B24" s="23"/>
    </row>
    <row r="25" spans="2:7" x14ac:dyDescent="0.35">
      <c r="B25" s="23"/>
    </row>
    <row r="26" spans="2:7" x14ac:dyDescent="0.35">
      <c r="B26" s="24"/>
    </row>
    <row r="27" spans="2:7" x14ac:dyDescent="0.35">
      <c r="B27" s="24"/>
    </row>
    <row r="28" spans="2:7" x14ac:dyDescent="0.35">
      <c r="B28" s="24"/>
    </row>
    <row r="29" spans="2:7" x14ac:dyDescent="0.35">
      <c r="B29" s="24"/>
    </row>
    <row r="30" spans="2:7" x14ac:dyDescent="0.35">
      <c r="B30" s="24"/>
    </row>
    <row r="31" spans="2:7" x14ac:dyDescent="0.35">
      <c r="B31" s="24"/>
    </row>
    <row r="32" spans="2:7" x14ac:dyDescent="0.35">
      <c r="B32" s="24"/>
    </row>
    <row r="33" spans="2:2" x14ac:dyDescent="0.35">
      <c r="B33" s="24"/>
    </row>
    <row r="34" spans="2:2" x14ac:dyDescent="0.35">
      <c r="B34" s="24"/>
    </row>
    <row r="35" spans="2:2" x14ac:dyDescent="0.35">
      <c r="B35" s="24"/>
    </row>
    <row r="36" spans="2:2" x14ac:dyDescent="0.35">
      <c r="B36" s="24"/>
    </row>
    <row r="37" spans="2:2" x14ac:dyDescent="0.35">
      <c r="B3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CF31-A169-45C3-BFF4-BE33752FA9A8}">
  <sheetPr>
    <tabColor theme="1"/>
  </sheetPr>
  <dimension ref="A1:F13"/>
  <sheetViews>
    <sheetView zoomScale="115" zoomScaleNormal="115" workbookViewId="0">
      <selection activeCell="F4" sqref="F4:F14"/>
    </sheetView>
  </sheetViews>
  <sheetFormatPr defaultRowHeight="14.5" x14ac:dyDescent="0.35"/>
  <cols>
    <col min="1" max="1" width="15" bestFit="1" customWidth="1"/>
    <col min="2" max="4" width="17.7265625" customWidth="1"/>
    <col min="5" max="5" width="16" bestFit="1" customWidth="1"/>
    <col min="6" max="6" width="17.6328125" customWidth="1"/>
  </cols>
  <sheetData>
    <row r="1" spans="1:6" ht="18.5" x14ac:dyDescent="0.45">
      <c r="A1" s="27"/>
      <c r="B1" s="27"/>
    </row>
    <row r="3" spans="1:6" x14ac:dyDescent="0.35">
      <c r="A3" s="28" t="s">
        <v>73</v>
      </c>
      <c r="B3" s="28" t="s">
        <v>74</v>
      </c>
      <c r="C3" s="28" t="s">
        <v>75</v>
      </c>
      <c r="D3" s="28" t="s">
        <v>76</v>
      </c>
      <c r="E3" s="28" t="s">
        <v>77</v>
      </c>
      <c r="F3" s="28" t="s">
        <v>26</v>
      </c>
    </row>
    <row r="4" spans="1:6" x14ac:dyDescent="0.35">
      <c r="A4" s="29" t="s">
        <v>52</v>
      </c>
      <c r="B4" s="30">
        <v>268883</v>
      </c>
      <c r="C4" s="30">
        <v>232495</v>
      </c>
      <c r="D4" s="30">
        <v>207510</v>
      </c>
      <c r="E4" s="30">
        <v>222887</v>
      </c>
      <c r="F4" s="29"/>
    </row>
    <row r="5" spans="1:6" x14ac:dyDescent="0.35">
      <c r="A5" s="29" t="s">
        <v>64</v>
      </c>
      <c r="B5" s="30">
        <v>133815</v>
      </c>
      <c r="C5" s="30">
        <v>291213</v>
      </c>
      <c r="D5" s="30">
        <v>320809</v>
      </c>
      <c r="E5" s="30">
        <v>193546</v>
      </c>
      <c r="F5" s="29"/>
    </row>
    <row r="6" spans="1:6" x14ac:dyDescent="0.35">
      <c r="A6" s="29" t="s">
        <v>50</v>
      </c>
      <c r="B6" s="30">
        <v>219587</v>
      </c>
      <c r="C6" s="30">
        <v>157853</v>
      </c>
      <c r="D6" s="30">
        <v>361770</v>
      </c>
      <c r="E6" s="30">
        <v>319329</v>
      </c>
      <c r="F6" s="29"/>
    </row>
    <row r="7" spans="1:6" x14ac:dyDescent="0.35">
      <c r="A7" s="29" t="s">
        <v>38</v>
      </c>
      <c r="B7" s="30">
        <v>787761</v>
      </c>
      <c r="C7" s="30">
        <v>671551</v>
      </c>
      <c r="D7" s="30">
        <v>826399</v>
      </c>
      <c r="E7" s="30">
        <v>852422</v>
      </c>
      <c r="F7" s="29"/>
    </row>
    <row r="8" spans="1:6" x14ac:dyDescent="0.35">
      <c r="A8" s="29" t="s">
        <v>59</v>
      </c>
      <c r="B8" s="30">
        <v>285661</v>
      </c>
      <c r="C8" s="30">
        <v>310863</v>
      </c>
      <c r="D8" s="30">
        <v>275781</v>
      </c>
      <c r="E8" s="30">
        <v>186943</v>
      </c>
      <c r="F8" s="29"/>
    </row>
    <row r="9" spans="1:6" x14ac:dyDescent="0.35">
      <c r="A9" s="29" t="s">
        <v>34</v>
      </c>
      <c r="B9" s="30">
        <v>206468</v>
      </c>
      <c r="C9" s="30">
        <v>229516</v>
      </c>
      <c r="D9" s="30">
        <v>274671</v>
      </c>
      <c r="E9" s="30">
        <v>162924</v>
      </c>
      <c r="F9" s="29"/>
    </row>
    <row r="10" spans="1:6" x14ac:dyDescent="0.35">
      <c r="A10" s="29" t="s">
        <v>66</v>
      </c>
      <c r="B10" s="30">
        <v>130249</v>
      </c>
      <c r="C10" s="30">
        <v>287858</v>
      </c>
      <c r="D10" s="30">
        <v>225641</v>
      </c>
      <c r="E10" s="30">
        <v>233941</v>
      </c>
      <c r="F10" s="29"/>
    </row>
    <row r="11" spans="1:6" x14ac:dyDescent="0.35">
      <c r="A11" s="29" t="s">
        <v>63</v>
      </c>
      <c r="B11" s="30">
        <v>279767</v>
      </c>
      <c r="C11" s="30">
        <v>302064</v>
      </c>
      <c r="D11" s="30">
        <v>200629</v>
      </c>
      <c r="E11" s="30">
        <v>185674</v>
      </c>
      <c r="F11" s="29"/>
    </row>
    <row r="12" spans="1:6" x14ac:dyDescent="0.35">
      <c r="A12" s="29" t="s">
        <v>65</v>
      </c>
      <c r="B12" s="30">
        <v>461420</v>
      </c>
      <c r="C12" s="30">
        <v>789932</v>
      </c>
      <c r="D12" s="30">
        <v>787182</v>
      </c>
      <c r="E12" s="30">
        <v>791063</v>
      </c>
      <c r="F12" s="29"/>
    </row>
    <row r="13" spans="1:6" x14ac:dyDescent="0.35">
      <c r="A13" s="29" t="s">
        <v>29</v>
      </c>
      <c r="B13" s="30">
        <v>203935</v>
      </c>
      <c r="C13" s="30">
        <v>316449</v>
      </c>
      <c r="D13" s="30">
        <v>308683</v>
      </c>
      <c r="E13" s="30">
        <v>188865</v>
      </c>
      <c r="F13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93C7-D5D9-4FC7-80AD-6979F19BD8B7}">
  <dimension ref="A2:F17"/>
  <sheetViews>
    <sheetView workbookViewId="0">
      <selection activeCell="B17" sqref="B17"/>
    </sheetView>
  </sheetViews>
  <sheetFormatPr defaultRowHeight="14.5" x14ac:dyDescent="0.35"/>
  <cols>
    <col min="1" max="1" width="17.36328125" customWidth="1"/>
    <col min="2" max="6" width="13.6328125" customWidth="1"/>
  </cols>
  <sheetData>
    <row r="2" spans="1:6" x14ac:dyDescent="0.35">
      <c r="A2" s="2" t="s">
        <v>72</v>
      </c>
      <c r="B2" s="2" t="s">
        <v>71</v>
      </c>
      <c r="C2" s="2" t="s">
        <v>70</v>
      </c>
      <c r="D2" s="2" t="s">
        <v>69</v>
      </c>
      <c r="E2" s="2" t="s">
        <v>68</v>
      </c>
      <c r="F2" s="2" t="s">
        <v>67</v>
      </c>
    </row>
    <row r="3" spans="1:6" x14ac:dyDescent="0.35">
      <c r="A3" t="s">
        <v>38</v>
      </c>
      <c r="B3" s="1">
        <v>5370</v>
      </c>
      <c r="C3" s="1">
        <v>5194</v>
      </c>
      <c r="D3" s="1">
        <v>7094</v>
      </c>
      <c r="E3" s="1">
        <v>2335</v>
      </c>
      <c r="F3" s="1">
        <v>6960</v>
      </c>
    </row>
    <row r="4" spans="1:6" x14ac:dyDescent="0.35">
      <c r="A4" t="s">
        <v>66</v>
      </c>
      <c r="B4" s="1">
        <v>6512</v>
      </c>
      <c r="C4" s="1">
        <v>6996</v>
      </c>
      <c r="D4" s="1">
        <v>1477</v>
      </c>
      <c r="E4" s="1">
        <v>3528</v>
      </c>
      <c r="F4" s="1">
        <v>1943</v>
      </c>
    </row>
    <row r="5" spans="1:6" x14ac:dyDescent="0.35">
      <c r="A5" t="s">
        <v>29</v>
      </c>
      <c r="B5" s="1">
        <v>4226</v>
      </c>
      <c r="C5" s="1"/>
      <c r="D5" s="1">
        <v>1004</v>
      </c>
      <c r="E5" s="1">
        <v>1501</v>
      </c>
      <c r="F5" s="1">
        <v>5873</v>
      </c>
    </row>
    <row r="6" spans="1:6" x14ac:dyDescent="0.35">
      <c r="A6" t="s">
        <v>65</v>
      </c>
      <c r="B6" s="1">
        <v>8676</v>
      </c>
      <c r="C6" s="1">
        <v>1708</v>
      </c>
      <c r="D6" s="1">
        <v>2861</v>
      </c>
      <c r="E6" s="1">
        <v>8114</v>
      </c>
      <c r="F6" s="1">
        <v>5050</v>
      </c>
    </row>
    <row r="7" spans="1:6" x14ac:dyDescent="0.35">
      <c r="A7" t="s">
        <v>64</v>
      </c>
      <c r="B7" s="1">
        <v>4503</v>
      </c>
      <c r="C7" s="1">
        <v>5085</v>
      </c>
      <c r="D7" s="1">
        <v>7366</v>
      </c>
      <c r="E7" s="1">
        <v>5174</v>
      </c>
      <c r="F7" s="1">
        <v>1204</v>
      </c>
    </row>
    <row r="8" spans="1:6" x14ac:dyDescent="0.35">
      <c r="A8" t="s">
        <v>50</v>
      </c>
      <c r="B8" s="1">
        <v>5194</v>
      </c>
      <c r="C8" s="1">
        <v>2421</v>
      </c>
      <c r="D8" s="1">
        <v>7207</v>
      </c>
      <c r="E8" s="1"/>
      <c r="F8" s="1">
        <v>5768</v>
      </c>
    </row>
    <row r="9" spans="1:6" x14ac:dyDescent="0.35">
      <c r="A9" t="s">
        <v>59</v>
      </c>
      <c r="B9" s="1">
        <v>2794</v>
      </c>
      <c r="C9" s="1">
        <v>1634</v>
      </c>
      <c r="D9" s="1">
        <v>4530</v>
      </c>
      <c r="E9" s="1">
        <v>9341</v>
      </c>
      <c r="F9" s="1">
        <v>9677</v>
      </c>
    </row>
    <row r="10" spans="1:6" x14ac:dyDescent="0.35">
      <c r="A10" t="s">
        <v>52</v>
      </c>
      <c r="B10" s="1"/>
      <c r="C10" s="1">
        <v>7889</v>
      </c>
      <c r="D10" s="1">
        <v>2086</v>
      </c>
      <c r="E10" s="1">
        <v>8331</v>
      </c>
      <c r="F10" s="1">
        <v>6911</v>
      </c>
    </row>
    <row r="11" spans="1:6" x14ac:dyDescent="0.35">
      <c r="A11" t="s">
        <v>63</v>
      </c>
      <c r="B11" s="1">
        <v>7993</v>
      </c>
      <c r="C11" s="1">
        <v>2475</v>
      </c>
      <c r="D11" s="1">
        <v>6748</v>
      </c>
      <c r="E11" s="1">
        <v>2381</v>
      </c>
      <c r="F11" s="1">
        <v>6490</v>
      </c>
    </row>
    <row r="12" spans="1:6" x14ac:dyDescent="0.35">
      <c r="A12" t="s">
        <v>34</v>
      </c>
      <c r="B12" s="1">
        <v>1386</v>
      </c>
      <c r="C12" s="1">
        <v>1212</v>
      </c>
      <c r="D12" s="1">
        <v>4927</v>
      </c>
      <c r="E12" s="1">
        <v>2863</v>
      </c>
      <c r="F12" s="1">
        <v>4168</v>
      </c>
    </row>
    <row r="16" spans="1:6" x14ac:dyDescent="0.35">
      <c r="A16" s="2" t="s">
        <v>38</v>
      </c>
    </row>
    <row r="17" spans="1:3" x14ac:dyDescent="0.35">
      <c r="A17" s="26" t="s">
        <v>67</v>
      </c>
      <c r="C17" s="1"/>
    </row>
  </sheetData>
  <dataValidations count="2">
    <dataValidation type="list" allowBlank="1" showInputMessage="1" showErrorMessage="1" sqref="A16" xr:uid="{1D5C2D27-1291-4602-8C0B-D59AD85237AE}">
      <formula1>$A$3:$A$12</formula1>
    </dataValidation>
    <dataValidation type="list" allowBlank="1" showInputMessage="1" showErrorMessage="1" sqref="A17" xr:uid="{23FF6169-6B69-4CA8-BA34-AE1E764C7C16}">
      <formula1>$B$2:$F$2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66D8-E590-4CD2-9AB1-C83A6C6B35C0}">
  <sheetPr>
    <tabColor theme="5"/>
  </sheetPr>
  <dimension ref="B3:C37"/>
  <sheetViews>
    <sheetView zoomScale="115" zoomScaleNormal="115" workbookViewId="0">
      <selection activeCell="C18" sqref="C18"/>
    </sheetView>
  </sheetViews>
  <sheetFormatPr defaultRowHeight="14.5" x14ac:dyDescent="0.35"/>
  <cols>
    <col min="2" max="2" width="16.7265625" customWidth="1"/>
    <col min="3" max="3" width="14.26953125" customWidth="1"/>
  </cols>
  <sheetData>
    <row r="3" spans="2:3" x14ac:dyDescent="0.35">
      <c r="B3" s="14" t="s">
        <v>22</v>
      </c>
      <c r="C3" s="13" t="s">
        <v>21</v>
      </c>
    </row>
    <row r="4" spans="2:3" x14ac:dyDescent="0.35">
      <c r="B4" s="22" t="s">
        <v>29</v>
      </c>
      <c r="C4" s="8">
        <v>2427</v>
      </c>
    </row>
    <row r="5" spans="2:3" x14ac:dyDescent="0.35">
      <c r="B5" s="22" t="s">
        <v>32</v>
      </c>
      <c r="C5" s="8">
        <v>4549</v>
      </c>
    </row>
    <row r="6" spans="2:3" x14ac:dyDescent="0.35">
      <c r="B6" s="22" t="s">
        <v>34</v>
      </c>
      <c r="C6" s="8">
        <v>4427</v>
      </c>
    </row>
    <row r="7" spans="2:3" x14ac:dyDescent="0.35">
      <c r="B7" s="22" t="s">
        <v>37</v>
      </c>
      <c r="C7" s="8">
        <v>2050</v>
      </c>
    </row>
    <row r="8" spans="2:3" x14ac:dyDescent="0.35">
      <c r="B8" s="22" t="s">
        <v>38</v>
      </c>
      <c r="C8" s="8">
        <v>2089</v>
      </c>
    </row>
    <row r="9" spans="2:3" x14ac:dyDescent="0.35">
      <c r="B9" s="22" t="s">
        <v>40</v>
      </c>
      <c r="C9" s="8">
        <v>3681</v>
      </c>
    </row>
    <row r="10" spans="2:3" x14ac:dyDescent="0.35">
      <c r="B10" s="22" t="s">
        <v>41</v>
      </c>
      <c r="C10" s="8">
        <v>3245</v>
      </c>
    </row>
    <row r="11" spans="2:3" x14ac:dyDescent="0.35">
      <c r="B11" s="22" t="s">
        <v>43</v>
      </c>
      <c r="C11" s="8">
        <v>3965</v>
      </c>
    </row>
    <row r="12" spans="2:3" x14ac:dyDescent="0.35">
      <c r="B12" s="22" t="s">
        <v>45</v>
      </c>
      <c r="C12" s="8">
        <v>2389</v>
      </c>
    </row>
    <row r="13" spans="2:3" x14ac:dyDescent="0.35">
      <c r="B13" s="22" t="s">
        <v>47</v>
      </c>
      <c r="C13" s="8">
        <v>2299</v>
      </c>
    </row>
    <row r="14" spans="2:3" x14ac:dyDescent="0.35">
      <c r="B14" s="22" t="s">
        <v>24</v>
      </c>
      <c r="C14" s="8">
        <v>3855</v>
      </c>
    </row>
    <row r="15" spans="2:3" x14ac:dyDescent="0.35">
      <c r="B15" s="22" t="s">
        <v>48</v>
      </c>
      <c r="C15" s="8">
        <v>4291</v>
      </c>
    </row>
    <row r="16" spans="2:3" x14ac:dyDescent="0.35">
      <c r="B16" s="23"/>
    </row>
    <row r="17" spans="2:2" x14ac:dyDescent="0.35">
      <c r="B17" s="22" t="s">
        <v>32</v>
      </c>
    </row>
    <row r="18" spans="2:2" x14ac:dyDescent="0.35">
      <c r="B18" s="22" t="s">
        <v>48</v>
      </c>
    </row>
    <row r="19" spans="2:2" x14ac:dyDescent="0.35">
      <c r="B19" s="23"/>
    </row>
    <row r="20" spans="2:2" x14ac:dyDescent="0.35">
      <c r="B20" s="23"/>
    </row>
    <row r="21" spans="2:2" x14ac:dyDescent="0.35">
      <c r="B21" s="23"/>
    </row>
    <row r="22" spans="2:2" x14ac:dyDescent="0.35">
      <c r="B22" s="23"/>
    </row>
    <row r="23" spans="2:2" x14ac:dyDescent="0.35">
      <c r="B23" s="23"/>
    </row>
    <row r="24" spans="2:2" x14ac:dyDescent="0.35">
      <c r="B24" s="23"/>
    </row>
    <row r="25" spans="2:2" x14ac:dyDescent="0.35">
      <c r="B25" s="23"/>
    </row>
    <row r="26" spans="2:2" x14ac:dyDescent="0.35">
      <c r="B26" s="24"/>
    </row>
    <row r="27" spans="2:2" x14ac:dyDescent="0.35">
      <c r="B27" s="24"/>
    </row>
    <row r="28" spans="2:2" x14ac:dyDescent="0.35">
      <c r="B28" s="24"/>
    </row>
    <row r="29" spans="2:2" x14ac:dyDescent="0.35">
      <c r="B29" s="24"/>
    </row>
    <row r="30" spans="2:2" x14ac:dyDescent="0.35">
      <c r="B30" s="24"/>
    </row>
    <row r="31" spans="2:2" x14ac:dyDescent="0.35">
      <c r="B31" s="24"/>
    </row>
    <row r="32" spans="2:2" x14ac:dyDescent="0.35">
      <c r="B32" s="24"/>
    </row>
    <row r="33" spans="2:2" x14ac:dyDescent="0.35">
      <c r="B33" s="24"/>
    </row>
    <row r="34" spans="2:2" x14ac:dyDescent="0.35">
      <c r="B34" s="24"/>
    </row>
    <row r="35" spans="2:2" x14ac:dyDescent="0.35">
      <c r="B35" s="24"/>
    </row>
    <row r="36" spans="2:2" x14ac:dyDescent="0.35">
      <c r="B36" s="24"/>
    </row>
    <row r="37" spans="2:2" x14ac:dyDescent="0.35">
      <c r="B37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7888-F4DC-4B37-9E83-35721EE9946B}">
  <dimension ref="A2:F18"/>
  <sheetViews>
    <sheetView workbookViewId="0">
      <selection activeCell="D16" sqref="D16"/>
    </sheetView>
  </sheetViews>
  <sheetFormatPr defaultRowHeight="14.5" x14ac:dyDescent="0.35"/>
  <cols>
    <col min="1" max="1" width="17.36328125" customWidth="1"/>
    <col min="2" max="6" width="13.6328125" customWidth="1"/>
  </cols>
  <sheetData>
    <row r="2" spans="1:6" x14ac:dyDescent="0.35">
      <c r="A2" s="25" t="s">
        <v>72</v>
      </c>
      <c r="B2" s="25" t="s">
        <v>71</v>
      </c>
      <c r="C2" s="25" t="s">
        <v>70</v>
      </c>
      <c r="D2" s="25" t="s">
        <v>69</v>
      </c>
      <c r="E2" s="25" t="s">
        <v>68</v>
      </c>
      <c r="F2" s="25" t="s">
        <v>67</v>
      </c>
    </row>
    <row r="3" spans="1:6" x14ac:dyDescent="0.35">
      <c r="A3" t="s">
        <v>38</v>
      </c>
      <c r="B3" s="1">
        <v>5370</v>
      </c>
      <c r="C3" s="1">
        <v>5194</v>
      </c>
      <c r="D3" s="1">
        <v>7094</v>
      </c>
      <c r="E3" s="1">
        <v>2335</v>
      </c>
      <c r="F3" s="1">
        <v>6960</v>
      </c>
    </row>
    <row r="4" spans="1:6" x14ac:dyDescent="0.35">
      <c r="A4" t="s">
        <v>66</v>
      </c>
      <c r="B4" s="1">
        <v>6512</v>
      </c>
      <c r="C4" s="1">
        <v>6996</v>
      </c>
      <c r="D4" s="1">
        <v>1477</v>
      </c>
      <c r="E4" s="1">
        <v>3528</v>
      </c>
      <c r="F4" s="1">
        <v>1943</v>
      </c>
    </row>
    <row r="5" spans="1:6" x14ac:dyDescent="0.35">
      <c r="A5" t="s">
        <v>29</v>
      </c>
      <c r="B5" s="1">
        <v>4226</v>
      </c>
      <c r="C5" s="1"/>
      <c r="D5" s="1">
        <v>1004</v>
      </c>
      <c r="E5" s="1">
        <v>1501</v>
      </c>
      <c r="F5" s="1">
        <v>5873</v>
      </c>
    </row>
    <row r="6" spans="1:6" x14ac:dyDescent="0.35">
      <c r="A6" t="s">
        <v>65</v>
      </c>
      <c r="B6" s="1">
        <v>8676</v>
      </c>
      <c r="C6" s="1">
        <v>1708</v>
      </c>
      <c r="D6" s="1">
        <v>2861</v>
      </c>
      <c r="E6" s="1">
        <v>8114</v>
      </c>
      <c r="F6" s="1">
        <v>5050</v>
      </c>
    </row>
    <row r="7" spans="1:6" x14ac:dyDescent="0.35">
      <c r="A7" t="s">
        <v>64</v>
      </c>
      <c r="B7" s="1">
        <v>4503</v>
      </c>
      <c r="C7" s="1">
        <v>5085</v>
      </c>
      <c r="D7" s="1">
        <v>7366</v>
      </c>
      <c r="E7" s="1">
        <v>5174</v>
      </c>
      <c r="F7" s="1">
        <v>1204</v>
      </c>
    </row>
    <row r="8" spans="1:6" x14ac:dyDescent="0.35">
      <c r="A8" t="s">
        <v>50</v>
      </c>
      <c r="B8" s="1">
        <v>5194</v>
      </c>
      <c r="C8" s="1">
        <v>2421</v>
      </c>
      <c r="D8" s="1">
        <v>7207</v>
      </c>
      <c r="E8" s="1"/>
      <c r="F8" s="1">
        <v>5768</v>
      </c>
    </row>
    <row r="9" spans="1:6" x14ac:dyDescent="0.35">
      <c r="A9" t="s">
        <v>59</v>
      </c>
      <c r="B9" s="1">
        <v>2794</v>
      </c>
      <c r="C9" s="1">
        <v>1634</v>
      </c>
      <c r="D9" s="1">
        <v>4530</v>
      </c>
      <c r="E9" s="1">
        <v>9341</v>
      </c>
      <c r="F9" s="1">
        <v>9677</v>
      </c>
    </row>
    <row r="10" spans="1:6" x14ac:dyDescent="0.35">
      <c r="A10" t="s">
        <v>52</v>
      </c>
      <c r="B10" s="1"/>
      <c r="C10" s="1">
        <v>7889</v>
      </c>
      <c r="D10" s="1">
        <v>2086</v>
      </c>
      <c r="E10" s="1">
        <v>8331</v>
      </c>
      <c r="F10" s="1">
        <v>6911</v>
      </c>
    </row>
    <row r="11" spans="1:6" x14ac:dyDescent="0.35">
      <c r="A11" t="s">
        <v>63</v>
      </c>
      <c r="B11" s="1">
        <v>7993</v>
      </c>
      <c r="C11" s="1">
        <v>2475</v>
      </c>
      <c r="D11" s="1">
        <v>6748</v>
      </c>
      <c r="E11" s="1">
        <v>2381</v>
      </c>
      <c r="F11" s="1">
        <v>6490</v>
      </c>
    </row>
    <row r="12" spans="1:6" x14ac:dyDescent="0.35">
      <c r="A12" t="s">
        <v>34</v>
      </c>
      <c r="B12" s="1">
        <v>1386</v>
      </c>
      <c r="C12" s="1">
        <v>1212</v>
      </c>
      <c r="D12" s="1">
        <v>4927</v>
      </c>
      <c r="E12" s="1">
        <v>2863</v>
      </c>
      <c r="F12" s="1">
        <v>4168</v>
      </c>
    </row>
    <row r="16" spans="1:6" x14ac:dyDescent="0.35">
      <c r="D16" s="1"/>
    </row>
    <row r="17" spans="1:2" x14ac:dyDescent="0.35">
      <c r="A17" s="25" t="s">
        <v>70</v>
      </c>
    </row>
    <row r="18" spans="1:2" x14ac:dyDescent="0.35">
      <c r="A18" s="25" t="s">
        <v>69</v>
      </c>
      <c r="B18" s="1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9596-FFB7-4BBE-B93F-16B49BF503CF}">
  <dimension ref="B2:F17"/>
  <sheetViews>
    <sheetView zoomScale="145" zoomScaleNormal="145" workbookViewId="0">
      <selection activeCell="D3" sqref="D3:F4"/>
    </sheetView>
  </sheetViews>
  <sheetFormatPr defaultRowHeight="14.5" x14ac:dyDescent="0.35"/>
  <cols>
    <col min="2" max="2" width="17.54296875" customWidth="1"/>
    <col min="3" max="3" width="12.54296875" customWidth="1"/>
    <col min="4" max="4" width="9.81640625" bestFit="1" customWidth="1"/>
    <col min="5" max="6" width="9.54296875" bestFit="1" customWidth="1"/>
  </cols>
  <sheetData>
    <row r="2" spans="2:6" x14ac:dyDescent="0.35">
      <c r="C2" s="2" t="s">
        <v>13</v>
      </c>
      <c r="D2" s="2" t="s">
        <v>7</v>
      </c>
      <c r="E2" s="2" t="s">
        <v>12</v>
      </c>
      <c r="F2" s="2" t="s">
        <v>14</v>
      </c>
    </row>
    <row r="3" spans="2:6" x14ac:dyDescent="0.35">
      <c r="C3" t="s">
        <v>1</v>
      </c>
      <c r="D3" s="1"/>
      <c r="E3" s="1"/>
      <c r="F3" s="4"/>
    </row>
    <row r="4" spans="2:6" x14ac:dyDescent="0.35">
      <c r="C4" t="s">
        <v>1</v>
      </c>
      <c r="D4" s="1"/>
      <c r="E4" s="1"/>
      <c r="F4" s="4"/>
    </row>
    <row r="5" spans="2:6" x14ac:dyDescent="0.35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2:6" x14ac:dyDescent="0.35">
      <c r="B6" t="s">
        <v>5</v>
      </c>
      <c r="C6" s="1">
        <v>77087</v>
      </c>
      <c r="D6" s="1">
        <v>72105</v>
      </c>
      <c r="E6" s="1">
        <v>54208</v>
      </c>
      <c r="F6" s="1">
        <v>54868</v>
      </c>
    </row>
    <row r="7" spans="2:6" x14ac:dyDescent="0.35">
      <c r="B7" t="s">
        <v>6</v>
      </c>
      <c r="C7" s="1">
        <v>-31900</v>
      </c>
      <c r="D7" s="1">
        <v>-34109</v>
      </c>
      <c r="E7" s="1">
        <v>-31792</v>
      </c>
      <c r="F7" s="1">
        <v>-27928</v>
      </c>
    </row>
    <row r="8" spans="2:6" x14ac:dyDescent="0.35">
      <c r="B8" t="s">
        <v>7</v>
      </c>
      <c r="C8" s="1">
        <f t="shared" ref="C8:F8" si="0">C6+C7</f>
        <v>45187</v>
      </c>
      <c r="D8" s="1">
        <f t="shared" si="0"/>
        <v>37996</v>
      </c>
      <c r="E8" s="1">
        <f t="shared" si="0"/>
        <v>22416</v>
      </c>
      <c r="F8" s="1">
        <f t="shared" si="0"/>
        <v>26940</v>
      </c>
    </row>
    <row r="10" spans="2:6" x14ac:dyDescent="0.35">
      <c r="B10" t="s">
        <v>8</v>
      </c>
      <c r="C10" s="1">
        <v>-2338</v>
      </c>
      <c r="D10" s="1">
        <v>-1258</v>
      </c>
      <c r="E10" s="1">
        <v>-2096</v>
      </c>
      <c r="F10" s="1">
        <v>-1748</v>
      </c>
    </row>
    <row r="11" spans="2:6" x14ac:dyDescent="0.35">
      <c r="B11" t="s">
        <v>9</v>
      </c>
      <c r="C11" s="1">
        <v>-1560</v>
      </c>
      <c r="D11" s="1">
        <v>-1484</v>
      </c>
      <c r="E11" s="1">
        <v>-1870</v>
      </c>
      <c r="F11" s="1">
        <v>-1613</v>
      </c>
    </row>
    <row r="12" spans="2:6" x14ac:dyDescent="0.35">
      <c r="B12" t="s">
        <v>10</v>
      </c>
      <c r="C12" s="1">
        <f>C8+C10+C11</f>
        <v>41289</v>
      </c>
      <c r="D12" s="1">
        <f t="shared" ref="D12:F12" si="1">D8-D10-D11</f>
        <v>40738</v>
      </c>
      <c r="E12" s="1">
        <f t="shared" si="1"/>
        <v>26382</v>
      </c>
      <c r="F12" s="1">
        <f t="shared" si="1"/>
        <v>30301</v>
      </c>
    </row>
    <row r="14" spans="2:6" x14ac:dyDescent="0.35">
      <c r="B14" t="s">
        <v>11</v>
      </c>
      <c r="C14" s="1">
        <f>(C12*22%)*-1</f>
        <v>-9083.58</v>
      </c>
      <c r="D14" s="1">
        <f>(D12*22%)*-1</f>
        <v>-8962.36</v>
      </c>
      <c r="E14" s="1">
        <f>(E12*22%)*-1</f>
        <v>-5804.04</v>
      </c>
      <c r="F14" s="1">
        <f>(F12*22%)*-1</f>
        <v>-6666.22</v>
      </c>
    </row>
    <row r="16" spans="2:6" x14ac:dyDescent="0.35">
      <c r="B16" t="s">
        <v>12</v>
      </c>
      <c r="C16" s="1">
        <f>+C12+C14</f>
        <v>32205.42</v>
      </c>
      <c r="D16" s="1">
        <f t="shared" ref="D16:F16" si="2">+D12+D14</f>
        <v>31775.64</v>
      </c>
      <c r="E16" s="1">
        <f t="shared" si="2"/>
        <v>20577.96</v>
      </c>
      <c r="F16" s="1">
        <f t="shared" si="2"/>
        <v>23634.78</v>
      </c>
    </row>
    <row r="17" spans="2:6" x14ac:dyDescent="0.35">
      <c r="B17" t="s">
        <v>14</v>
      </c>
      <c r="C17" s="4">
        <f>C16/C6</f>
        <v>0.41778017045675664</v>
      </c>
      <c r="D17" s="4">
        <f t="shared" ref="D17:F17" si="3">D16/D6</f>
        <v>0.44068566673600995</v>
      </c>
      <c r="E17" s="4">
        <f t="shared" si="3"/>
        <v>0.37961112750885478</v>
      </c>
      <c r="F17" s="4">
        <f t="shared" si="3"/>
        <v>0.43075708974265509</v>
      </c>
    </row>
  </sheetData>
  <phoneticPr fontId="6" type="noConversion"/>
  <dataValidations count="1">
    <dataValidation type="list" allowBlank="1" showInputMessage="1" showErrorMessage="1" sqref="C3:C4" xr:uid="{E1608E42-A4D9-4C30-8144-0A9FFAF45718}">
      <formula1>$C$5:$F$5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2</vt:i4>
      </vt:variant>
    </vt:vector>
  </HeadingPairs>
  <TitlesOfParts>
    <vt:vector size="13" baseType="lpstr">
      <vt:lpstr>Çaprazara-1</vt:lpstr>
      <vt:lpstr>Çaprazara-1.2</vt:lpstr>
      <vt:lpstr>Çaprazara-1.3</vt:lpstr>
      <vt:lpstr>Çaprazara-1.4</vt:lpstr>
      <vt:lpstr>Çaprazara-1.5</vt:lpstr>
      <vt:lpstr>Çaprazara 1.6</vt:lpstr>
      <vt:lpstr>Çaprazara 1.7</vt:lpstr>
      <vt:lpstr>Çaprazara 1.8</vt:lpstr>
      <vt:lpstr>Çaprazara 1.9</vt:lpstr>
      <vt:lpstr>Çaprazara 2.0</vt:lpstr>
      <vt:lpstr>Çaprazara 2.1</vt:lpstr>
      <vt:lpstr>'Çaprazara-1.2'!Olcut</vt:lpstr>
      <vt:lpstr>'Çaprazara-1.3'!Olcut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2020-04-15T19:52:50Z</dcterms:created>
  <dcterms:modified xsi:type="dcterms:W3CDTF">2020-05-19T17:40:18Z</dcterms:modified>
</cp:coreProperties>
</file>